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318" documentId="8_{024806E9-7445-4C91-B287-0350BA52B0E2}" xr6:coauthVersionLast="47" xr6:coauthVersionMax="47" xr10:uidLastSave="{EFEC7666-620F-41A4-B275-47AC9FEAFB3A}"/>
  <workbookProtection workbookAlgorithmName="SHA-512" workbookHashValue="Awxu756Fdxr6dJni2Ho5WokaAeaXlfumIHfBB42YsMGjABTsIFJ6V5UTGH28wwBAEo2Je1qY19GnyV/T4rsOrA==" workbookSaltValue="zJ9f8sE5XSCmShuZTBO/3A=="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View'!$A$1:$BC$59</definedName>
    <definedName name="_xlnm.Print_Area" localSheetId="6">Help!$A$1:$O$31</definedName>
    <definedName name="_xlnm.Print_Area" localSheetId="1">'Rolling-28 Day View'!$A$1:$BC$59</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N13" i="28" l="1"/>
  <c r="BM13" i="28"/>
  <c r="BL13" i="28"/>
  <c r="BK13" i="28"/>
  <c r="BJ13" i="28"/>
  <c r="BI13" i="28"/>
  <c r="BH13" i="28"/>
  <c r="BG13" i="28"/>
  <c r="BF13" i="28"/>
  <c r="BE13" i="28"/>
  <c r="BN12" i="28"/>
  <c r="BM12" i="28"/>
  <c r="BL12" i="28"/>
  <c r="BK12" i="28"/>
  <c r="BJ12" i="28"/>
  <c r="BI12" i="28"/>
  <c r="BH12" i="28"/>
  <c r="BG12" i="28"/>
  <c r="BF12" i="28"/>
  <c r="BE12" i="28"/>
  <c r="BN11" i="28"/>
  <c r="BM11" i="28"/>
  <c r="BL11" i="28"/>
  <c r="BK11" i="28"/>
  <c r="BJ11" i="28"/>
  <c r="BI11" i="28"/>
  <c r="BH11" i="28"/>
  <c r="BG11" i="28"/>
  <c r="BF11" i="28"/>
  <c r="BE11" i="28"/>
  <c r="BN10" i="28"/>
  <c r="BM10" i="28"/>
  <c r="BL10" i="28"/>
  <c r="BK10" i="28"/>
  <c r="BJ10" i="28"/>
  <c r="BI10" i="28"/>
  <c r="BH10" i="28"/>
  <c r="BG10" i="28"/>
  <c r="BF10" i="28"/>
  <c r="BE10" i="28"/>
  <c r="BN9" i="28"/>
  <c r="BM9" i="28"/>
  <c r="BL9" i="28"/>
  <c r="BK9" i="28"/>
  <c r="BJ9" i="28"/>
  <c r="BI9" i="28"/>
  <c r="BH9" i="28"/>
  <c r="BG9" i="28"/>
  <c r="BF9" i="28"/>
  <c r="BE9" i="28"/>
  <c r="BN56" i="28"/>
  <c r="BM56" i="28"/>
  <c r="BL56" i="28"/>
  <c r="BK56" i="28"/>
  <c r="BJ56" i="28"/>
  <c r="BI56" i="28"/>
  <c r="BH56" i="28"/>
  <c r="BG56" i="28"/>
  <c r="BF56" i="28"/>
  <c r="BE56" i="28"/>
  <c r="BN55" i="28"/>
  <c r="BM55" i="28"/>
  <c r="BL55" i="28"/>
  <c r="BK55" i="28"/>
  <c r="BJ55" i="28"/>
  <c r="BI55" i="28"/>
  <c r="BH55" i="28"/>
  <c r="BG55" i="28"/>
  <c r="BF55" i="28"/>
  <c r="BE55" i="28"/>
  <c r="BN54" i="28"/>
  <c r="BM54" i="28"/>
  <c r="BL54" i="28"/>
  <c r="BK54" i="28"/>
  <c r="BJ54" i="28"/>
  <c r="BI54" i="28"/>
  <c r="BH54" i="28"/>
  <c r="BG54" i="28"/>
  <c r="BF54" i="28"/>
  <c r="BE54" i="28"/>
  <c r="BN53" i="28"/>
  <c r="BM53" i="28"/>
  <c r="BL53" i="28"/>
  <c r="BK53" i="28"/>
  <c r="BJ53" i="28"/>
  <c r="BI53" i="28"/>
  <c r="BH53" i="28"/>
  <c r="BG53" i="28"/>
  <c r="BF53" i="28"/>
  <c r="BE53" i="28"/>
  <c r="BN52" i="28"/>
  <c r="BM52" i="28"/>
  <c r="BL52" i="28"/>
  <c r="BK52" i="28"/>
  <c r="BJ52" i="28"/>
  <c r="BI52" i="28"/>
  <c r="BH52" i="28"/>
  <c r="BG52" i="28"/>
  <c r="BF52" i="28"/>
  <c r="BE52" i="28"/>
  <c r="BN51" i="28"/>
  <c r="BM51" i="28"/>
  <c r="BL51" i="28"/>
  <c r="BK51" i="28"/>
  <c r="BJ51" i="28"/>
  <c r="BI51" i="28"/>
  <c r="BH51" i="28"/>
  <c r="BG51" i="28"/>
  <c r="BF51" i="28"/>
  <c r="BE51" i="28"/>
  <c r="BN50" i="28"/>
  <c r="BM50" i="28"/>
  <c r="BL50" i="28"/>
  <c r="BK50" i="28"/>
  <c r="BJ50" i="28"/>
  <c r="BI50" i="28"/>
  <c r="BH50" i="28"/>
  <c r="BG50" i="28"/>
  <c r="BF50" i="28"/>
  <c r="BE50" i="28"/>
  <c r="BN49" i="28"/>
  <c r="BM49" i="28"/>
  <c r="BL49" i="28"/>
  <c r="BK49" i="28"/>
  <c r="BJ49" i="28"/>
  <c r="BI49" i="28"/>
  <c r="BH49" i="28"/>
  <c r="BG49" i="28"/>
  <c r="BF49" i="28"/>
  <c r="BE49" i="28"/>
  <c r="BN48" i="28"/>
  <c r="BM48" i="28"/>
  <c r="BL48" i="28"/>
  <c r="BK48" i="28"/>
  <c r="BJ48" i="28"/>
  <c r="BI48" i="28"/>
  <c r="BH48" i="28"/>
  <c r="BG48" i="28"/>
  <c r="BF48" i="28"/>
  <c r="BE48" i="28"/>
  <c r="BN47" i="28"/>
  <c r="BM47" i="28"/>
  <c r="BL47" i="28"/>
  <c r="BK47" i="28"/>
  <c r="BJ47" i="28"/>
  <c r="BI47" i="28"/>
  <c r="BH47" i="28"/>
  <c r="BG47" i="28"/>
  <c r="BF47" i="28"/>
  <c r="BE47" i="28"/>
  <c r="BN44" i="28"/>
  <c r="BM44" i="28"/>
  <c r="BL44" i="28"/>
  <c r="BK44" i="28"/>
  <c r="BJ44" i="28"/>
  <c r="BI44" i="28"/>
  <c r="BH44" i="28"/>
  <c r="BG44" i="28"/>
  <c r="BF44" i="28"/>
  <c r="BE44" i="28"/>
  <c r="BN43" i="28"/>
  <c r="BM43" i="28"/>
  <c r="BL43" i="28"/>
  <c r="BK43" i="28"/>
  <c r="BJ43" i="28"/>
  <c r="BI43" i="28"/>
  <c r="BH43" i="28"/>
  <c r="BG43" i="28"/>
  <c r="BF43" i="28"/>
  <c r="BE43" i="28"/>
  <c r="BN42" i="28"/>
  <c r="BM42" i="28"/>
  <c r="BL42" i="28"/>
  <c r="BK42" i="28"/>
  <c r="BJ42" i="28"/>
  <c r="BI42" i="28"/>
  <c r="BH42" i="28"/>
  <c r="BG42" i="28"/>
  <c r="BF42" i="28"/>
  <c r="BE42" i="28"/>
  <c r="BN41" i="28"/>
  <c r="BM41" i="28"/>
  <c r="BL41" i="28"/>
  <c r="BK41" i="28"/>
  <c r="BJ41" i="28"/>
  <c r="BI41" i="28"/>
  <c r="BH41" i="28"/>
  <c r="BG41" i="28"/>
  <c r="BF41" i="28"/>
  <c r="BE41" i="28"/>
  <c r="BN40" i="28"/>
  <c r="BM40" i="28"/>
  <c r="BL40" i="28"/>
  <c r="BK40" i="28"/>
  <c r="BJ40" i="28"/>
  <c r="BI40" i="28"/>
  <c r="BH40" i="28"/>
  <c r="BG40" i="28"/>
  <c r="BF40" i="28"/>
  <c r="BE40" i="28"/>
  <c r="BN38" i="28"/>
  <c r="BM38" i="28"/>
  <c r="BL38" i="28"/>
  <c r="BK38" i="28"/>
  <c r="BJ38" i="28"/>
  <c r="BI38" i="28"/>
  <c r="BH38" i="28"/>
  <c r="BG38" i="28"/>
  <c r="BF38" i="28"/>
  <c r="BE38" i="28"/>
  <c r="BN36" i="28"/>
  <c r="BM36" i="28"/>
  <c r="BL36" i="28"/>
  <c r="BK36" i="28"/>
  <c r="BJ36" i="28"/>
  <c r="BI36" i="28"/>
  <c r="BH36" i="28"/>
  <c r="BG36" i="28"/>
  <c r="BF36" i="28"/>
  <c r="BE36" i="28"/>
  <c r="BN35" i="28"/>
  <c r="BM35" i="28"/>
  <c r="BL35" i="28"/>
  <c r="BK35" i="28"/>
  <c r="BJ35" i="28"/>
  <c r="BI35" i="28"/>
  <c r="BH35" i="28"/>
  <c r="BG35" i="28"/>
  <c r="BF35" i="28"/>
  <c r="BE35" i="28"/>
  <c r="BN34" i="28"/>
  <c r="BM34" i="28"/>
  <c r="BL34" i="28"/>
  <c r="BK34" i="28"/>
  <c r="BJ34" i="28"/>
  <c r="BI34" i="28"/>
  <c r="BH34" i="28"/>
  <c r="BG34" i="28"/>
  <c r="BF34" i="28"/>
  <c r="BE34" i="28"/>
  <c r="BN33" i="28"/>
  <c r="BM33" i="28"/>
  <c r="BL33" i="28"/>
  <c r="BK33" i="28"/>
  <c r="BJ33" i="28"/>
  <c r="BI33" i="28"/>
  <c r="BH33" i="28"/>
  <c r="BG33" i="28"/>
  <c r="BF33" i="28"/>
  <c r="BE33" i="28"/>
  <c r="BN32" i="28"/>
  <c r="BM32" i="28"/>
  <c r="BL32" i="28"/>
  <c r="BK32" i="28"/>
  <c r="BJ32" i="28"/>
  <c r="BI32" i="28"/>
  <c r="BH32" i="28"/>
  <c r="BG32" i="28"/>
  <c r="BF32" i="28"/>
  <c r="BE32" i="28"/>
  <c r="BN31" i="28"/>
  <c r="BM31" i="28"/>
  <c r="BL31" i="28"/>
  <c r="BK31" i="28"/>
  <c r="BJ31" i="28"/>
  <c r="BI31" i="28"/>
  <c r="BH31" i="28"/>
  <c r="BG31" i="28"/>
  <c r="BF31" i="28"/>
  <c r="BE31" i="28"/>
  <c r="BN30" i="28"/>
  <c r="BM30" i="28"/>
  <c r="BL30" i="28"/>
  <c r="BK30" i="28"/>
  <c r="BJ30" i="28"/>
  <c r="BI30" i="28"/>
  <c r="BH30" i="28"/>
  <c r="BG30" i="28"/>
  <c r="BF30" i="28"/>
  <c r="BE30" i="28"/>
  <c r="BN28" i="28"/>
  <c r="BM28" i="28"/>
  <c r="BL28" i="28"/>
  <c r="BK28" i="28"/>
  <c r="BJ28" i="28"/>
  <c r="BI28" i="28"/>
  <c r="BH28" i="28"/>
  <c r="BG28" i="28"/>
  <c r="BF28" i="28"/>
  <c r="BE28" i="28"/>
  <c r="BN27" i="28"/>
  <c r="BM27" i="28"/>
  <c r="BL27" i="28"/>
  <c r="BK27" i="28"/>
  <c r="BJ27" i="28"/>
  <c r="BI27" i="28"/>
  <c r="BH27" i="28"/>
  <c r="BG27" i="28"/>
  <c r="BF27" i="28"/>
  <c r="BE27" i="28"/>
  <c r="BN26" i="28"/>
  <c r="BM26" i="28"/>
  <c r="BL26" i="28"/>
  <c r="BK26" i="28"/>
  <c r="BJ26" i="28"/>
  <c r="BI26" i="28"/>
  <c r="BH26" i="28"/>
  <c r="BG26" i="28"/>
  <c r="BF26" i="28"/>
  <c r="BE26" i="28"/>
  <c r="BN25" i="28"/>
  <c r="BM25" i="28"/>
  <c r="BL25" i="28"/>
  <c r="BK25" i="28"/>
  <c r="BJ25" i="28"/>
  <c r="BI25" i="28"/>
  <c r="BH25" i="28"/>
  <c r="BG25" i="28"/>
  <c r="BF25" i="28"/>
  <c r="BE25" i="28"/>
  <c r="BN24" i="28"/>
  <c r="BM24" i="28"/>
  <c r="BL24" i="28"/>
  <c r="BK24" i="28"/>
  <c r="BJ24" i="28"/>
  <c r="BI24" i="28"/>
  <c r="BH24" i="28"/>
  <c r="BG24" i="28"/>
  <c r="BF24" i="28"/>
  <c r="BE24" i="28"/>
  <c r="BN23" i="28"/>
  <c r="BM23" i="28"/>
  <c r="BL23" i="28"/>
  <c r="BK23" i="28"/>
  <c r="BJ23" i="28"/>
  <c r="BI23" i="28"/>
  <c r="BH23" i="28"/>
  <c r="BG23" i="28"/>
  <c r="BF23" i="28"/>
  <c r="BE23" i="28"/>
  <c r="BN21" i="28"/>
  <c r="BM21" i="28"/>
  <c r="BL21" i="28"/>
  <c r="BK21" i="28"/>
  <c r="BJ21" i="28"/>
  <c r="BI21" i="28"/>
  <c r="BH21" i="28"/>
  <c r="BG21" i="28"/>
  <c r="BF21" i="28"/>
  <c r="BE21" i="28"/>
  <c r="BN20" i="28"/>
  <c r="BM20" i="28"/>
  <c r="BL20" i="28"/>
  <c r="BK20" i="28"/>
  <c r="BJ20" i="28"/>
  <c r="BI20" i="28"/>
  <c r="BH20" i="28"/>
  <c r="BG20" i="28"/>
  <c r="BF20" i="28"/>
  <c r="BE20" i="28"/>
  <c r="BN19" i="28"/>
  <c r="BM19" i="28"/>
  <c r="BL19" i="28"/>
  <c r="BK19" i="28"/>
  <c r="BJ19" i="28"/>
  <c r="BI19" i="28"/>
  <c r="BH19" i="28"/>
  <c r="BG19" i="28"/>
  <c r="BF19" i="28"/>
  <c r="BE19" i="28"/>
  <c r="BN18" i="28"/>
  <c r="BM18" i="28"/>
  <c r="BL18" i="28"/>
  <c r="BK18" i="28"/>
  <c r="BJ18" i="28"/>
  <c r="BI18" i="28"/>
  <c r="BH18" i="28"/>
  <c r="BG18" i="28"/>
  <c r="BF18" i="28"/>
  <c r="BE18" i="28"/>
  <c r="BN17" i="28"/>
  <c r="BM17" i="28"/>
  <c r="BL17" i="28"/>
  <c r="BK17" i="28"/>
  <c r="BJ17" i="28"/>
  <c r="BI17" i="28"/>
  <c r="BH17" i="28"/>
  <c r="BG17" i="28"/>
  <c r="BF17" i="28"/>
  <c r="BE17" i="28"/>
  <c r="BN16" i="28"/>
  <c r="BM16" i="28"/>
  <c r="BL16" i="28"/>
  <c r="BK16" i="28"/>
  <c r="BJ16" i="28"/>
  <c r="BI16" i="28"/>
  <c r="BH16" i="28"/>
  <c r="BG16" i="28"/>
  <c r="BF16" i="28"/>
  <c r="BE16" i="28"/>
  <c r="BN15" i="28"/>
  <c r="BM15" i="28"/>
  <c r="BL15" i="28"/>
  <c r="BK15" i="28"/>
  <c r="BJ15" i="28"/>
  <c r="BI15" i="28"/>
  <c r="BH15" i="28"/>
  <c r="BG15" i="28"/>
  <c r="BF15" i="28"/>
  <c r="BE15" i="28"/>
  <c r="BN5" i="28"/>
  <c r="BM5" i="28"/>
  <c r="BL5" i="28"/>
  <c r="BK5" i="28"/>
  <c r="BJ5" i="28"/>
  <c r="BI5" i="28"/>
  <c r="BH5" i="28"/>
  <c r="BG5" i="28"/>
  <c r="BF5" i="28"/>
  <c r="BE5" i="28"/>
  <c r="BN8" i="28"/>
  <c r="BM8" i="28"/>
  <c r="BL8" i="28"/>
  <c r="BK8" i="28"/>
  <c r="BJ8" i="28"/>
  <c r="BI8" i="28"/>
  <c r="BH8" i="28"/>
  <c r="BG8" i="28"/>
  <c r="BF8" i="28"/>
  <c r="BE8" i="28"/>
  <c r="BN4" i="28"/>
  <c r="BM4" i="28"/>
  <c r="BL4" i="28"/>
  <c r="BK4" i="28"/>
  <c r="BJ4" i="28"/>
  <c r="BI4" i="28"/>
  <c r="BH4" i="28"/>
  <c r="BG4" i="28"/>
  <c r="BF4" i="28"/>
  <c r="BE4" i="28"/>
  <c r="AR13" i="28"/>
  <c r="AQ13" i="28"/>
  <c r="AP13" i="28"/>
  <c r="AO13" i="28"/>
  <c r="AN13" i="28"/>
  <c r="AM13" i="28"/>
  <c r="AL13" i="28"/>
  <c r="AK13" i="28"/>
  <c r="AJ13" i="28"/>
  <c r="AI13" i="28"/>
  <c r="AR12" i="28"/>
  <c r="AQ12" i="28"/>
  <c r="AP12" i="28"/>
  <c r="AO12" i="28"/>
  <c r="AN12" i="28"/>
  <c r="AM12" i="28"/>
  <c r="AL12" i="28"/>
  <c r="AK12" i="28"/>
  <c r="AJ12" i="28"/>
  <c r="AI12" i="28"/>
  <c r="AR11" i="28"/>
  <c r="AQ11" i="28"/>
  <c r="AP11" i="28"/>
  <c r="AO11" i="28"/>
  <c r="AN11" i="28"/>
  <c r="AM11" i="28"/>
  <c r="AL11" i="28"/>
  <c r="AK11" i="28"/>
  <c r="AJ11" i="28"/>
  <c r="AI11" i="28"/>
  <c r="AR10" i="28"/>
  <c r="AQ10" i="28"/>
  <c r="AP10" i="28"/>
  <c r="AO10" i="28"/>
  <c r="AN10" i="28"/>
  <c r="AM10" i="28"/>
  <c r="AL10" i="28"/>
  <c r="AK10" i="28"/>
  <c r="AJ10" i="28"/>
  <c r="AI10" i="28"/>
  <c r="AR9" i="28"/>
  <c r="AQ9" i="28"/>
  <c r="AP9" i="28"/>
  <c r="AO9" i="28"/>
  <c r="AN9" i="28"/>
  <c r="AM9" i="28"/>
  <c r="AL9" i="28"/>
  <c r="AK9" i="28"/>
  <c r="AJ9" i="28"/>
  <c r="AI9" i="28"/>
  <c r="AR8" i="28"/>
  <c r="AQ8" i="28"/>
  <c r="AP8" i="28"/>
  <c r="AO8" i="28"/>
  <c r="AN8" i="28"/>
  <c r="AJ8" i="28"/>
  <c r="AK8" i="28"/>
  <c r="AL8" i="28"/>
  <c r="AM8" i="28"/>
  <c r="AI8" i="28"/>
  <c r="AR56" i="28"/>
  <c r="AQ56" i="28"/>
  <c r="AP56" i="28"/>
  <c r="AO56" i="28"/>
  <c r="AN56" i="28"/>
  <c r="AM56" i="28"/>
  <c r="AL56" i="28"/>
  <c r="AK56" i="28"/>
  <c r="AJ56" i="28"/>
  <c r="AI56" i="28"/>
  <c r="AR55" i="28"/>
  <c r="AQ55" i="28"/>
  <c r="AP55" i="28"/>
  <c r="AO55" i="28"/>
  <c r="AN55" i="28"/>
  <c r="AM55" i="28"/>
  <c r="AL55" i="28"/>
  <c r="AK55" i="28"/>
  <c r="AJ55" i="28"/>
  <c r="AI55" i="28"/>
  <c r="AR54" i="28"/>
  <c r="AQ54" i="28"/>
  <c r="AP54" i="28"/>
  <c r="AO54" i="28"/>
  <c r="AN54" i="28"/>
  <c r="AM54" i="28"/>
  <c r="AL54" i="28"/>
  <c r="AK54" i="28"/>
  <c r="AJ54" i="28"/>
  <c r="AI54" i="28"/>
  <c r="AR53" i="28"/>
  <c r="AQ53" i="28"/>
  <c r="AP53" i="28"/>
  <c r="AO53" i="28"/>
  <c r="AN53" i="28"/>
  <c r="AM53" i="28"/>
  <c r="AL53" i="28"/>
  <c r="AK53" i="28"/>
  <c r="AJ53" i="28"/>
  <c r="AI53" i="28"/>
  <c r="AR52" i="28"/>
  <c r="AQ52" i="28"/>
  <c r="AP52" i="28"/>
  <c r="AO52" i="28"/>
  <c r="AN52" i="28"/>
  <c r="AM52" i="28"/>
  <c r="AL52" i="28"/>
  <c r="AK52" i="28"/>
  <c r="AJ52" i="28"/>
  <c r="AI52" i="28"/>
  <c r="AR51" i="28"/>
  <c r="AQ51" i="28"/>
  <c r="AP51" i="28"/>
  <c r="AO51" i="28"/>
  <c r="AN51" i="28"/>
  <c r="AM51" i="28"/>
  <c r="AL51" i="28"/>
  <c r="AK51" i="28"/>
  <c r="AJ51" i="28"/>
  <c r="AI51" i="28"/>
  <c r="AR50" i="28"/>
  <c r="AQ50" i="28"/>
  <c r="AP50" i="28"/>
  <c r="AO50" i="28"/>
  <c r="AN50" i="28"/>
  <c r="AM50" i="28"/>
  <c r="AL50" i="28"/>
  <c r="AK50" i="28"/>
  <c r="AJ50" i="28"/>
  <c r="AI50" i="28"/>
  <c r="AR49" i="28"/>
  <c r="AQ49" i="28"/>
  <c r="AP49" i="28"/>
  <c r="AO49" i="28"/>
  <c r="AN49" i="28"/>
  <c r="AM49" i="28"/>
  <c r="AL49" i="28"/>
  <c r="AK49" i="28"/>
  <c r="AJ49" i="28"/>
  <c r="AI49" i="28"/>
  <c r="AR48" i="28"/>
  <c r="AQ48" i="28"/>
  <c r="AP48" i="28"/>
  <c r="AO48" i="28"/>
  <c r="AN48" i="28"/>
  <c r="AM48" i="28"/>
  <c r="AL48" i="28"/>
  <c r="AK48" i="28"/>
  <c r="AJ48" i="28"/>
  <c r="AI48" i="28"/>
  <c r="AR47" i="28"/>
  <c r="AQ47" i="28"/>
  <c r="AP47" i="28"/>
  <c r="AO47" i="28"/>
  <c r="AN47" i="28"/>
  <c r="AM47" i="28"/>
  <c r="AL47" i="28"/>
  <c r="AK47" i="28"/>
  <c r="AJ47" i="28"/>
  <c r="AI47" i="28"/>
  <c r="AR44" i="28"/>
  <c r="AQ44" i="28"/>
  <c r="AP44" i="28"/>
  <c r="AO44" i="28"/>
  <c r="AN44" i="28"/>
  <c r="AM44" i="28"/>
  <c r="AL44" i="28"/>
  <c r="AK44" i="28"/>
  <c r="AJ44" i="28"/>
  <c r="AI44" i="28"/>
  <c r="AR43" i="28"/>
  <c r="AQ43" i="28"/>
  <c r="AP43" i="28"/>
  <c r="AO43" i="28"/>
  <c r="AN43" i="28"/>
  <c r="AM43" i="28"/>
  <c r="AL43" i="28"/>
  <c r="AK43" i="28"/>
  <c r="AJ43" i="28"/>
  <c r="AI43" i="28"/>
  <c r="AR42" i="28"/>
  <c r="AQ42" i="28"/>
  <c r="AP42" i="28"/>
  <c r="AO42" i="28"/>
  <c r="AN42" i="28"/>
  <c r="AM42" i="28"/>
  <c r="AL42" i="28"/>
  <c r="AK42" i="28"/>
  <c r="AJ42" i="28"/>
  <c r="AI42" i="28"/>
  <c r="AR41" i="28"/>
  <c r="AQ41" i="28"/>
  <c r="AP41" i="28"/>
  <c r="AO41" i="28"/>
  <c r="AN41" i="28"/>
  <c r="AM41" i="28"/>
  <c r="AL41" i="28"/>
  <c r="AK41" i="28"/>
  <c r="AJ41" i="28"/>
  <c r="AI41" i="28"/>
  <c r="AR40" i="28"/>
  <c r="AQ40" i="28"/>
  <c r="AP40" i="28"/>
  <c r="AO40" i="28"/>
  <c r="AN40" i="28"/>
  <c r="AM40" i="28"/>
  <c r="AL40" i="28"/>
  <c r="AK40" i="28"/>
  <c r="AJ40" i="28"/>
  <c r="AI40" i="28"/>
  <c r="AR38" i="28"/>
  <c r="AQ38" i="28"/>
  <c r="AP38" i="28"/>
  <c r="AO38" i="28"/>
  <c r="AN38" i="28"/>
  <c r="AM38" i="28"/>
  <c r="AL38" i="28"/>
  <c r="AK38" i="28"/>
  <c r="AJ38" i="28"/>
  <c r="AI38" i="28"/>
  <c r="AR36" i="28"/>
  <c r="AQ36" i="28"/>
  <c r="AP36" i="28"/>
  <c r="AO36" i="28"/>
  <c r="AN36" i="28"/>
  <c r="AM36" i="28"/>
  <c r="AL36" i="28"/>
  <c r="AK36" i="28"/>
  <c r="AJ36" i="28"/>
  <c r="AI36" i="28"/>
  <c r="AR35" i="28"/>
  <c r="AQ35" i="28"/>
  <c r="AP35" i="28"/>
  <c r="AO35" i="28"/>
  <c r="AN35" i="28"/>
  <c r="AM35" i="28"/>
  <c r="AL35" i="28"/>
  <c r="AK35" i="28"/>
  <c r="AJ35" i="28"/>
  <c r="AI35" i="28"/>
  <c r="AR34" i="28"/>
  <c r="AQ34" i="28"/>
  <c r="AP34" i="28"/>
  <c r="AO34" i="28"/>
  <c r="AN34" i="28"/>
  <c r="AM34" i="28"/>
  <c r="AL34" i="28"/>
  <c r="AK34" i="28"/>
  <c r="AJ34" i="28"/>
  <c r="AI34" i="28"/>
  <c r="AR33" i="28"/>
  <c r="AQ33" i="28"/>
  <c r="AP33" i="28"/>
  <c r="AO33" i="28"/>
  <c r="AN33" i="28"/>
  <c r="AM33" i="28"/>
  <c r="AL33" i="28"/>
  <c r="AK33" i="28"/>
  <c r="AJ33" i="28"/>
  <c r="AI33" i="28"/>
  <c r="AR32" i="28"/>
  <c r="AQ32" i="28"/>
  <c r="AP32" i="28"/>
  <c r="AO32" i="28"/>
  <c r="AN32" i="28"/>
  <c r="AM32" i="28"/>
  <c r="AL32" i="28"/>
  <c r="AK32" i="28"/>
  <c r="AJ32" i="28"/>
  <c r="AI32" i="28"/>
  <c r="AR31" i="28"/>
  <c r="AQ31" i="28"/>
  <c r="AP31" i="28"/>
  <c r="AO31" i="28"/>
  <c r="AN31" i="28"/>
  <c r="AM31" i="28"/>
  <c r="AL31" i="28"/>
  <c r="AK31" i="28"/>
  <c r="AJ31" i="28"/>
  <c r="AI31" i="28"/>
  <c r="AR30" i="28"/>
  <c r="AQ30" i="28"/>
  <c r="AP30" i="28"/>
  <c r="AO30" i="28"/>
  <c r="AN30" i="28"/>
  <c r="AM30" i="28"/>
  <c r="AL30" i="28"/>
  <c r="AK30" i="28"/>
  <c r="AJ30" i="28"/>
  <c r="AI30" i="28"/>
  <c r="AR28" i="28"/>
  <c r="AQ28" i="28"/>
  <c r="AP28" i="28"/>
  <c r="AO28" i="28"/>
  <c r="AN28" i="28"/>
  <c r="AM28" i="28"/>
  <c r="AL28" i="28"/>
  <c r="AK28" i="28"/>
  <c r="AJ28" i="28"/>
  <c r="AI28" i="28"/>
  <c r="AR27" i="28"/>
  <c r="AQ27" i="28"/>
  <c r="AP27" i="28"/>
  <c r="AO27" i="28"/>
  <c r="AN27" i="28"/>
  <c r="AM27" i="28"/>
  <c r="AL27" i="28"/>
  <c r="AK27" i="28"/>
  <c r="AJ27" i="28"/>
  <c r="AI27" i="28"/>
  <c r="AR26" i="28"/>
  <c r="AQ26" i="28"/>
  <c r="AP26" i="28"/>
  <c r="AO26" i="28"/>
  <c r="AN26" i="28"/>
  <c r="AM26" i="28"/>
  <c r="AL26" i="28"/>
  <c r="AK26" i="28"/>
  <c r="AJ26" i="28"/>
  <c r="AI26" i="28"/>
  <c r="AR25" i="28"/>
  <c r="AQ25" i="28"/>
  <c r="AP25" i="28"/>
  <c r="AO25" i="28"/>
  <c r="AN25" i="28"/>
  <c r="AM25" i="28"/>
  <c r="AL25" i="28"/>
  <c r="AK25" i="28"/>
  <c r="AJ25" i="28"/>
  <c r="AI25" i="28"/>
  <c r="AR24" i="28"/>
  <c r="AQ24" i="28"/>
  <c r="AP24" i="28"/>
  <c r="AO24" i="28"/>
  <c r="AN24" i="28"/>
  <c r="AM24" i="28"/>
  <c r="AL24" i="28"/>
  <c r="AK24" i="28"/>
  <c r="AJ24" i="28"/>
  <c r="AI24" i="28"/>
  <c r="AR23" i="28"/>
  <c r="AQ23" i="28"/>
  <c r="AP23" i="28"/>
  <c r="AO23" i="28"/>
  <c r="AN23" i="28"/>
  <c r="AM23" i="28"/>
  <c r="AL23" i="28"/>
  <c r="AK23" i="28"/>
  <c r="AJ23" i="28"/>
  <c r="AI23" i="28"/>
  <c r="AR21" i="28"/>
  <c r="AQ21" i="28"/>
  <c r="AP21" i="28"/>
  <c r="AO21" i="28"/>
  <c r="AN21" i="28"/>
  <c r="AM21" i="28"/>
  <c r="AL21" i="28"/>
  <c r="AK21" i="28"/>
  <c r="AJ21" i="28"/>
  <c r="AI21" i="28"/>
  <c r="AR20" i="28"/>
  <c r="AQ20" i="28"/>
  <c r="AP20" i="28"/>
  <c r="AO20" i="28"/>
  <c r="AN20" i="28"/>
  <c r="AM20" i="28"/>
  <c r="AL20" i="28"/>
  <c r="AK20" i="28"/>
  <c r="AJ20" i="28"/>
  <c r="AI20" i="28"/>
  <c r="AR19" i="28"/>
  <c r="AQ19" i="28"/>
  <c r="AP19" i="28"/>
  <c r="AO19" i="28"/>
  <c r="AN19" i="28"/>
  <c r="AM19" i="28"/>
  <c r="AL19" i="28"/>
  <c r="AK19" i="28"/>
  <c r="AJ19" i="28"/>
  <c r="AI19" i="28"/>
  <c r="AR18" i="28"/>
  <c r="AQ18" i="28"/>
  <c r="AP18" i="28"/>
  <c r="AO18" i="28"/>
  <c r="AN18" i="28"/>
  <c r="AM18" i="28"/>
  <c r="AL18" i="28"/>
  <c r="AK18" i="28"/>
  <c r="AJ18" i="28"/>
  <c r="AI18" i="28"/>
  <c r="AR17" i="28"/>
  <c r="AQ17" i="28"/>
  <c r="AP17" i="28"/>
  <c r="AO17" i="28"/>
  <c r="AN17" i="28"/>
  <c r="AM17" i="28"/>
  <c r="AL17" i="28"/>
  <c r="AK17" i="28"/>
  <c r="AJ17" i="28"/>
  <c r="AI17" i="28"/>
  <c r="AR16" i="28"/>
  <c r="AQ16" i="28"/>
  <c r="AP16" i="28"/>
  <c r="AO16" i="28"/>
  <c r="AN16" i="28"/>
  <c r="AM16" i="28"/>
  <c r="AL16" i="28"/>
  <c r="AK16" i="28"/>
  <c r="AJ16" i="28"/>
  <c r="AI16" i="28"/>
  <c r="AR15" i="28"/>
  <c r="AQ15" i="28"/>
  <c r="AP15" i="28"/>
  <c r="AO15" i="28"/>
  <c r="AN15" i="28"/>
  <c r="AM15" i="28"/>
  <c r="AL15" i="28"/>
  <c r="AK15" i="28"/>
  <c r="AJ15" i="28"/>
  <c r="AI15" i="28"/>
  <c r="AR5" i="28"/>
  <c r="AQ5" i="28"/>
  <c r="AP5" i="28"/>
  <c r="AO5" i="28"/>
  <c r="AN5" i="28"/>
  <c r="AM5" i="28"/>
  <c r="AL5" i="28"/>
  <c r="AK5" i="28"/>
  <c r="AJ5" i="28"/>
  <c r="AI5" i="28"/>
  <c r="AM4" i="28"/>
  <c r="AL4" i="28"/>
  <c r="AK4" i="28"/>
  <c r="AJ4" i="28"/>
  <c r="AR4" i="28"/>
  <c r="AQ4" i="28"/>
  <c r="AP4" i="28"/>
  <c r="AO4" i="28"/>
  <c r="AN4" i="28"/>
  <c r="AI4" i="28"/>
  <c r="V13" i="28"/>
  <c r="U13" i="28"/>
  <c r="T13" i="28"/>
  <c r="S13" i="28"/>
  <c r="R13" i="28"/>
  <c r="Q13" i="28"/>
  <c r="P13" i="28"/>
  <c r="O13" i="28"/>
  <c r="N13" i="28"/>
  <c r="M13" i="28"/>
  <c r="V12" i="28"/>
  <c r="U12" i="28"/>
  <c r="T12" i="28"/>
  <c r="S12" i="28"/>
  <c r="R12" i="28"/>
  <c r="Q12" i="28"/>
  <c r="P12" i="28"/>
  <c r="O12" i="28"/>
  <c r="N12" i="28"/>
  <c r="M12" i="28"/>
  <c r="V11" i="28"/>
  <c r="U11" i="28"/>
  <c r="T11" i="28"/>
  <c r="S11" i="28"/>
  <c r="R11" i="28"/>
  <c r="Q11" i="28"/>
  <c r="P11" i="28"/>
  <c r="O11" i="28"/>
  <c r="N11" i="28"/>
  <c r="M11" i="28"/>
  <c r="V10" i="28"/>
  <c r="U10" i="28"/>
  <c r="T10" i="28"/>
  <c r="S10" i="28"/>
  <c r="R10" i="28"/>
  <c r="Q10" i="28"/>
  <c r="P10" i="28"/>
  <c r="O10" i="28"/>
  <c r="N10" i="28"/>
  <c r="M10" i="28"/>
  <c r="V9" i="28"/>
  <c r="U9" i="28"/>
  <c r="T9" i="28"/>
  <c r="S9" i="28"/>
  <c r="R9" i="28"/>
  <c r="Q9" i="28"/>
  <c r="P9" i="28"/>
  <c r="O9" i="28"/>
  <c r="N9" i="28"/>
  <c r="M9" i="28"/>
  <c r="V8" i="28"/>
  <c r="U8" i="28"/>
  <c r="T8" i="28"/>
  <c r="S8" i="28"/>
  <c r="R8" i="28"/>
  <c r="Q8" i="28"/>
  <c r="P8" i="28"/>
  <c r="O8" i="28"/>
  <c r="N8" i="28"/>
  <c r="M8" i="28"/>
  <c r="V56" i="28"/>
  <c r="U56" i="28"/>
  <c r="T56" i="28"/>
  <c r="S56" i="28"/>
  <c r="R56" i="28"/>
  <c r="Q56" i="28"/>
  <c r="P56" i="28"/>
  <c r="O56" i="28"/>
  <c r="N56" i="28"/>
  <c r="M56" i="28"/>
  <c r="V55" i="28"/>
  <c r="U55" i="28"/>
  <c r="T55" i="28"/>
  <c r="S55" i="28"/>
  <c r="R55" i="28"/>
  <c r="Q55" i="28"/>
  <c r="P55" i="28"/>
  <c r="O55" i="28"/>
  <c r="N55" i="28"/>
  <c r="M55" i="28"/>
  <c r="V54" i="28"/>
  <c r="U54" i="28"/>
  <c r="T54" i="28"/>
  <c r="S54" i="28"/>
  <c r="R54" i="28"/>
  <c r="Q54" i="28"/>
  <c r="P54" i="28"/>
  <c r="O54" i="28"/>
  <c r="N54" i="28"/>
  <c r="M54" i="28"/>
  <c r="V53" i="28"/>
  <c r="U53" i="28"/>
  <c r="T53" i="28"/>
  <c r="S53" i="28"/>
  <c r="R53" i="28"/>
  <c r="Q53" i="28"/>
  <c r="P53" i="28"/>
  <c r="O53" i="28"/>
  <c r="N53" i="28"/>
  <c r="M53" i="28"/>
  <c r="V52" i="28"/>
  <c r="U52" i="28"/>
  <c r="T52" i="28"/>
  <c r="S52" i="28"/>
  <c r="R52" i="28"/>
  <c r="Q52" i="28"/>
  <c r="P52" i="28"/>
  <c r="O52" i="28"/>
  <c r="N52" i="28"/>
  <c r="M52" i="28"/>
  <c r="V51" i="28"/>
  <c r="U51" i="28"/>
  <c r="T51" i="28"/>
  <c r="S51" i="28"/>
  <c r="R51" i="28"/>
  <c r="Q51" i="28"/>
  <c r="P51" i="28"/>
  <c r="O51" i="28"/>
  <c r="N51" i="28"/>
  <c r="M51" i="28"/>
  <c r="V50" i="28"/>
  <c r="U50" i="28"/>
  <c r="T50" i="28"/>
  <c r="S50" i="28"/>
  <c r="R50" i="28"/>
  <c r="Q50" i="28"/>
  <c r="P50" i="28"/>
  <c r="O50" i="28"/>
  <c r="N50" i="28"/>
  <c r="M50" i="28"/>
  <c r="V49" i="28"/>
  <c r="U49" i="28"/>
  <c r="T49" i="28"/>
  <c r="S49" i="28"/>
  <c r="R49" i="28"/>
  <c r="Q49" i="28"/>
  <c r="P49" i="28"/>
  <c r="O49" i="28"/>
  <c r="N49" i="28"/>
  <c r="M49" i="28"/>
  <c r="V48" i="28"/>
  <c r="U48" i="28"/>
  <c r="T48" i="28"/>
  <c r="S48" i="28"/>
  <c r="R48" i="28"/>
  <c r="Q48" i="28"/>
  <c r="P48" i="28"/>
  <c r="O48" i="28"/>
  <c r="N48" i="28"/>
  <c r="M48" i="28"/>
  <c r="V47" i="28"/>
  <c r="U47" i="28"/>
  <c r="T47" i="28"/>
  <c r="S47" i="28"/>
  <c r="R47" i="28"/>
  <c r="Q47" i="28"/>
  <c r="P47" i="28"/>
  <c r="O47" i="28"/>
  <c r="N47" i="28"/>
  <c r="M47" i="28"/>
  <c r="V44" i="28"/>
  <c r="U44" i="28"/>
  <c r="T44" i="28"/>
  <c r="S44" i="28"/>
  <c r="R44" i="28"/>
  <c r="Q44" i="28"/>
  <c r="P44" i="28"/>
  <c r="O44" i="28"/>
  <c r="N44" i="28"/>
  <c r="M44" i="28"/>
  <c r="V43" i="28"/>
  <c r="U43" i="28"/>
  <c r="T43" i="28"/>
  <c r="S43" i="28"/>
  <c r="R43" i="28"/>
  <c r="Q43" i="28"/>
  <c r="P43" i="28"/>
  <c r="O43" i="28"/>
  <c r="N43" i="28"/>
  <c r="M43" i="28"/>
  <c r="V42" i="28"/>
  <c r="U42" i="28"/>
  <c r="T42" i="28"/>
  <c r="S42" i="28"/>
  <c r="R42" i="28"/>
  <c r="Q42" i="28"/>
  <c r="P42" i="28"/>
  <c r="O42" i="28"/>
  <c r="N42" i="28"/>
  <c r="M42" i="28"/>
  <c r="V41" i="28"/>
  <c r="U41" i="28"/>
  <c r="T41" i="28"/>
  <c r="S41" i="28"/>
  <c r="R41" i="28"/>
  <c r="Q41" i="28"/>
  <c r="P41" i="28"/>
  <c r="O41" i="28"/>
  <c r="N41" i="28"/>
  <c r="M41" i="28"/>
  <c r="V40" i="28"/>
  <c r="U40" i="28"/>
  <c r="T40" i="28"/>
  <c r="S40" i="28"/>
  <c r="R40" i="28"/>
  <c r="Q40" i="28"/>
  <c r="P40" i="28"/>
  <c r="O40" i="28"/>
  <c r="N40" i="28"/>
  <c r="M40" i="28"/>
  <c r="V38" i="28"/>
  <c r="U38" i="28"/>
  <c r="T38" i="28"/>
  <c r="S38" i="28"/>
  <c r="R38" i="28"/>
  <c r="Q38" i="28"/>
  <c r="P38" i="28"/>
  <c r="O38" i="28"/>
  <c r="N38" i="28"/>
  <c r="M38" i="28"/>
  <c r="V36" i="28"/>
  <c r="U36" i="28"/>
  <c r="T36" i="28"/>
  <c r="S36" i="28"/>
  <c r="R36" i="28"/>
  <c r="Q36" i="28"/>
  <c r="P36" i="28"/>
  <c r="O36" i="28"/>
  <c r="N36" i="28"/>
  <c r="M36" i="28"/>
  <c r="V35" i="28"/>
  <c r="U35" i="28"/>
  <c r="T35" i="28"/>
  <c r="S35" i="28"/>
  <c r="R35" i="28"/>
  <c r="Q35" i="28"/>
  <c r="P35" i="28"/>
  <c r="O35" i="28"/>
  <c r="N35" i="28"/>
  <c r="M35" i="28"/>
  <c r="V34" i="28"/>
  <c r="U34" i="28"/>
  <c r="T34" i="28"/>
  <c r="S34" i="28"/>
  <c r="R34" i="28"/>
  <c r="Q34" i="28"/>
  <c r="P34" i="28"/>
  <c r="O34" i="28"/>
  <c r="N34" i="28"/>
  <c r="M34" i="28"/>
  <c r="V33" i="28"/>
  <c r="U33" i="28"/>
  <c r="T33" i="28"/>
  <c r="S33" i="28"/>
  <c r="R33" i="28"/>
  <c r="Q33" i="28"/>
  <c r="P33" i="28"/>
  <c r="O33" i="28"/>
  <c r="N33" i="28"/>
  <c r="M33" i="28"/>
  <c r="V32" i="28"/>
  <c r="U32" i="28"/>
  <c r="T32" i="28"/>
  <c r="S32" i="28"/>
  <c r="R32" i="28"/>
  <c r="Q32" i="28"/>
  <c r="P32" i="28"/>
  <c r="O32" i="28"/>
  <c r="N32" i="28"/>
  <c r="M32" i="28"/>
  <c r="V31" i="28"/>
  <c r="U31" i="28"/>
  <c r="T31" i="28"/>
  <c r="S31" i="28"/>
  <c r="R31" i="28"/>
  <c r="Q31" i="28"/>
  <c r="P31" i="28"/>
  <c r="O31" i="28"/>
  <c r="N31" i="28"/>
  <c r="M31" i="28"/>
  <c r="V30" i="28"/>
  <c r="U30" i="28"/>
  <c r="T30" i="28"/>
  <c r="S30" i="28"/>
  <c r="R30" i="28"/>
  <c r="Q30" i="28"/>
  <c r="P30" i="28"/>
  <c r="O30" i="28"/>
  <c r="N30" i="28"/>
  <c r="M30" i="28"/>
  <c r="V28" i="28"/>
  <c r="U28" i="28"/>
  <c r="T28" i="28"/>
  <c r="S28" i="28"/>
  <c r="R28" i="28"/>
  <c r="Q28" i="28"/>
  <c r="P28" i="28"/>
  <c r="O28" i="28"/>
  <c r="N28" i="28"/>
  <c r="M28" i="28"/>
  <c r="V27" i="28"/>
  <c r="U27" i="28"/>
  <c r="T27" i="28"/>
  <c r="S27" i="28"/>
  <c r="R27" i="28"/>
  <c r="Q27" i="28"/>
  <c r="P27" i="28"/>
  <c r="O27" i="28"/>
  <c r="N27" i="28"/>
  <c r="M27" i="28"/>
  <c r="V26" i="28"/>
  <c r="U26" i="28"/>
  <c r="T26" i="28"/>
  <c r="S26" i="28"/>
  <c r="R26" i="28"/>
  <c r="Q26" i="28"/>
  <c r="P26" i="28"/>
  <c r="O26" i="28"/>
  <c r="N26" i="28"/>
  <c r="M26" i="28"/>
  <c r="V25" i="28"/>
  <c r="U25" i="28"/>
  <c r="T25" i="28"/>
  <c r="S25" i="28"/>
  <c r="R25" i="28"/>
  <c r="Q25" i="28"/>
  <c r="P25" i="28"/>
  <c r="O25" i="28"/>
  <c r="N25" i="28"/>
  <c r="M25" i="28"/>
  <c r="V24" i="28"/>
  <c r="U24" i="28"/>
  <c r="T24" i="28"/>
  <c r="S24" i="28"/>
  <c r="R24" i="28"/>
  <c r="Q24" i="28"/>
  <c r="P24" i="28"/>
  <c r="O24" i="28"/>
  <c r="N24" i="28"/>
  <c r="M24" i="28"/>
  <c r="V23" i="28"/>
  <c r="U23" i="28"/>
  <c r="T23" i="28"/>
  <c r="S23" i="28"/>
  <c r="R23" i="28"/>
  <c r="Q23" i="28"/>
  <c r="P23" i="28"/>
  <c r="O23" i="28"/>
  <c r="N23" i="28"/>
  <c r="M23" i="28"/>
  <c r="V21" i="28"/>
  <c r="U21" i="28"/>
  <c r="T21" i="28"/>
  <c r="S21" i="28"/>
  <c r="R21" i="28"/>
  <c r="Q21" i="28"/>
  <c r="P21" i="28"/>
  <c r="O21" i="28"/>
  <c r="N21" i="28"/>
  <c r="M21" i="28"/>
  <c r="V20" i="28"/>
  <c r="U20" i="28"/>
  <c r="T20" i="28"/>
  <c r="S20" i="28"/>
  <c r="R20" i="28"/>
  <c r="Q20" i="28"/>
  <c r="P20" i="28"/>
  <c r="O20" i="28"/>
  <c r="N20" i="28"/>
  <c r="M20" i="28"/>
  <c r="V19" i="28"/>
  <c r="U19" i="28"/>
  <c r="T19" i="28"/>
  <c r="S19" i="28"/>
  <c r="R19" i="28"/>
  <c r="Q19" i="28"/>
  <c r="P19" i="28"/>
  <c r="O19" i="28"/>
  <c r="N19" i="28"/>
  <c r="M19" i="28"/>
  <c r="V18" i="28"/>
  <c r="U18" i="28"/>
  <c r="T18" i="28"/>
  <c r="S18" i="28"/>
  <c r="R18" i="28"/>
  <c r="Q18" i="28"/>
  <c r="P18" i="28"/>
  <c r="O18" i="28"/>
  <c r="N18" i="28"/>
  <c r="M18" i="28"/>
  <c r="V17" i="28"/>
  <c r="U17" i="28"/>
  <c r="T17" i="28"/>
  <c r="S17" i="28"/>
  <c r="R17" i="28"/>
  <c r="Q17" i="28"/>
  <c r="P17" i="28"/>
  <c r="O17" i="28"/>
  <c r="N17" i="28"/>
  <c r="M17" i="28"/>
  <c r="V16" i="28"/>
  <c r="U16" i="28"/>
  <c r="T16" i="28"/>
  <c r="S16" i="28"/>
  <c r="R16" i="28"/>
  <c r="Q16" i="28"/>
  <c r="P16" i="28"/>
  <c r="O16" i="28"/>
  <c r="N16" i="28"/>
  <c r="M16" i="28"/>
  <c r="V15" i="28"/>
  <c r="U15" i="28"/>
  <c r="T15" i="28"/>
  <c r="S15" i="28"/>
  <c r="R15" i="28"/>
  <c r="Q15" i="28"/>
  <c r="P15" i="28"/>
  <c r="O15" i="28"/>
  <c r="N15" i="28"/>
  <c r="M15" i="28"/>
  <c r="V5" i="28"/>
  <c r="U5" i="28"/>
  <c r="T5" i="28"/>
  <c r="S5" i="28"/>
  <c r="R5" i="28"/>
  <c r="Q5" i="28"/>
  <c r="P5" i="28"/>
  <c r="O5" i="28"/>
  <c r="N5" i="28"/>
  <c r="M5" i="28"/>
  <c r="V4" i="28"/>
  <c r="U4" i="28"/>
  <c r="T4" i="28"/>
  <c r="S4" i="28"/>
  <c r="R4" i="28"/>
  <c r="N4" i="28"/>
  <c r="O4" i="28"/>
  <c r="P4" i="28"/>
  <c r="Q4" i="28"/>
  <c r="M4" i="28"/>
  <c r="K13" i="28"/>
  <c r="J13" i="28"/>
  <c r="I13" i="28"/>
  <c r="H13" i="28"/>
  <c r="G13" i="28"/>
  <c r="F13" i="28"/>
  <c r="E13" i="28"/>
  <c r="D13" i="28"/>
  <c r="C13" i="28"/>
  <c r="B13" i="28"/>
  <c r="K12" i="28"/>
  <c r="J12" i="28"/>
  <c r="I12" i="28"/>
  <c r="H12" i="28"/>
  <c r="G12" i="28"/>
  <c r="F12" i="28"/>
  <c r="E12" i="28"/>
  <c r="D12" i="28"/>
  <c r="C12" i="28"/>
  <c r="B12" i="28"/>
  <c r="K11" i="28"/>
  <c r="J11" i="28"/>
  <c r="I11" i="28"/>
  <c r="H11" i="28"/>
  <c r="G11" i="28"/>
  <c r="F11" i="28"/>
  <c r="E11" i="28"/>
  <c r="D11" i="28"/>
  <c r="C11" i="28"/>
  <c r="B11" i="28"/>
  <c r="K10" i="28"/>
  <c r="J10" i="28"/>
  <c r="I10" i="28"/>
  <c r="H10" i="28"/>
  <c r="G10" i="28"/>
  <c r="F10" i="28"/>
  <c r="E10" i="28"/>
  <c r="D10" i="28"/>
  <c r="C10" i="28"/>
  <c r="B10" i="28"/>
  <c r="K9" i="28"/>
  <c r="J9" i="28"/>
  <c r="I9" i="28"/>
  <c r="H9" i="28"/>
  <c r="G9" i="28"/>
  <c r="F9" i="28"/>
  <c r="E9" i="28"/>
  <c r="D9" i="28"/>
  <c r="C9" i="28"/>
  <c r="B9" i="28"/>
  <c r="F8" i="28"/>
  <c r="E8" i="28"/>
  <c r="D8" i="28"/>
  <c r="K8" i="28"/>
  <c r="I8" i="28"/>
  <c r="J8" i="28"/>
  <c r="H8" i="28"/>
  <c r="G8" i="28"/>
  <c r="C8" i="28"/>
  <c r="B8" i="28"/>
  <c r="K56" i="28"/>
  <c r="J56" i="28"/>
  <c r="I56" i="28"/>
  <c r="H56" i="28"/>
  <c r="G56" i="28"/>
  <c r="F56" i="28"/>
  <c r="E56" i="28"/>
  <c r="D56" i="28"/>
  <c r="C56" i="28"/>
  <c r="B56" i="28"/>
  <c r="K55" i="28"/>
  <c r="J55" i="28"/>
  <c r="I55" i="28"/>
  <c r="H55" i="28"/>
  <c r="G55" i="28"/>
  <c r="F55" i="28"/>
  <c r="E55" i="28"/>
  <c r="D55" i="28"/>
  <c r="C55" i="28"/>
  <c r="B55" i="28"/>
  <c r="K54" i="28"/>
  <c r="J54" i="28"/>
  <c r="I54" i="28"/>
  <c r="H54" i="28"/>
  <c r="G54" i="28"/>
  <c r="F54" i="28"/>
  <c r="E54" i="28"/>
  <c r="D54" i="28"/>
  <c r="C54" i="28"/>
  <c r="B54" i="28"/>
  <c r="K53" i="28"/>
  <c r="J53" i="28"/>
  <c r="I53" i="28"/>
  <c r="H53" i="28"/>
  <c r="G53" i="28"/>
  <c r="F53" i="28"/>
  <c r="E53" i="28"/>
  <c r="D53" i="28"/>
  <c r="C53" i="28"/>
  <c r="B53" i="28"/>
  <c r="K52" i="28"/>
  <c r="J52" i="28"/>
  <c r="I52" i="28"/>
  <c r="H52" i="28"/>
  <c r="G52" i="28"/>
  <c r="F52" i="28"/>
  <c r="E52" i="28"/>
  <c r="D52" i="28"/>
  <c r="C52" i="28"/>
  <c r="B52" i="28"/>
  <c r="K51" i="28"/>
  <c r="J51" i="28"/>
  <c r="I51" i="28"/>
  <c r="H51" i="28"/>
  <c r="G51" i="28"/>
  <c r="F51" i="28"/>
  <c r="E51" i="28"/>
  <c r="D51" i="28"/>
  <c r="C51" i="28"/>
  <c r="B51" i="28"/>
  <c r="K50" i="28"/>
  <c r="J50" i="28"/>
  <c r="I50" i="28"/>
  <c r="H50" i="28"/>
  <c r="G50" i="28"/>
  <c r="F50" i="28"/>
  <c r="E50" i="28"/>
  <c r="D50" i="28"/>
  <c r="C50" i="28"/>
  <c r="B50" i="28"/>
  <c r="K49" i="28"/>
  <c r="J49" i="28"/>
  <c r="I49" i="28"/>
  <c r="H49" i="28"/>
  <c r="G49" i="28"/>
  <c r="F49" i="28"/>
  <c r="E49" i="28"/>
  <c r="D49" i="28"/>
  <c r="C49" i="28"/>
  <c r="B49" i="28"/>
  <c r="K48" i="28"/>
  <c r="J48" i="28"/>
  <c r="I48" i="28"/>
  <c r="H48" i="28"/>
  <c r="G48" i="28"/>
  <c r="F48" i="28"/>
  <c r="E48" i="28"/>
  <c r="D48" i="28"/>
  <c r="C48" i="28"/>
  <c r="B48" i="28"/>
  <c r="K47" i="28"/>
  <c r="J47" i="28"/>
  <c r="I47" i="28"/>
  <c r="H47" i="28"/>
  <c r="G47" i="28"/>
  <c r="F47" i="28"/>
  <c r="E47" i="28"/>
  <c r="D47" i="28"/>
  <c r="C47" i="28"/>
  <c r="B47" i="28"/>
  <c r="K44" i="28"/>
  <c r="J44" i="28"/>
  <c r="I44" i="28"/>
  <c r="H44" i="28"/>
  <c r="G44" i="28"/>
  <c r="F44" i="28"/>
  <c r="E44" i="28"/>
  <c r="D44" i="28"/>
  <c r="C44" i="28"/>
  <c r="B44" i="28"/>
  <c r="K43" i="28"/>
  <c r="J43" i="28"/>
  <c r="I43" i="28"/>
  <c r="H43" i="28"/>
  <c r="G43" i="28"/>
  <c r="F43" i="28"/>
  <c r="E43" i="28"/>
  <c r="D43" i="28"/>
  <c r="C43" i="28"/>
  <c r="B43" i="28"/>
  <c r="K42" i="28"/>
  <c r="J42" i="28"/>
  <c r="I42" i="28"/>
  <c r="H42" i="28"/>
  <c r="G42" i="28"/>
  <c r="F42" i="28"/>
  <c r="E42" i="28"/>
  <c r="D42" i="28"/>
  <c r="C42" i="28"/>
  <c r="B42" i="28"/>
  <c r="K41" i="28"/>
  <c r="J41" i="28"/>
  <c r="I41" i="28"/>
  <c r="H41" i="28"/>
  <c r="G41" i="28"/>
  <c r="F41" i="28"/>
  <c r="E41" i="28"/>
  <c r="D41" i="28"/>
  <c r="C41" i="28"/>
  <c r="B41" i="28"/>
  <c r="K40" i="28"/>
  <c r="J40" i="28"/>
  <c r="I40" i="28"/>
  <c r="H40" i="28"/>
  <c r="G40" i="28"/>
  <c r="F40" i="28"/>
  <c r="E40" i="28"/>
  <c r="D40" i="28"/>
  <c r="C40" i="28"/>
  <c r="B40" i="28"/>
  <c r="K38" i="28"/>
  <c r="J38" i="28"/>
  <c r="I38" i="28"/>
  <c r="H38" i="28"/>
  <c r="G38" i="28"/>
  <c r="F38" i="28"/>
  <c r="E38" i="28"/>
  <c r="D38" i="28"/>
  <c r="C38" i="28"/>
  <c r="B38" i="28"/>
  <c r="K36" i="28"/>
  <c r="J36" i="28"/>
  <c r="I36" i="28"/>
  <c r="H36" i="28"/>
  <c r="G36" i="28"/>
  <c r="F36" i="28"/>
  <c r="E36" i="28"/>
  <c r="D36" i="28"/>
  <c r="C36" i="28"/>
  <c r="B36" i="28"/>
  <c r="K35" i="28"/>
  <c r="J35" i="28"/>
  <c r="I35" i="28"/>
  <c r="H35" i="28"/>
  <c r="G35" i="28"/>
  <c r="F35" i="28"/>
  <c r="E35" i="28"/>
  <c r="D35" i="28"/>
  <c r="C35" i="28"/>
  <c r="B35" i="28"/>
  <c r="K34" i="28"/>
  <c r="J34" i="28"/>
  <c r="I34" i="28"/>
  <c r="H34" i="28"/>
  <c r="G34" i="28"/>
  <c r="F34" i="28"/>
  <c r="E34" i="28"/>
  <c r="D34" i="28"/>
  <c r="C34" i="28"/>
  <c r="B34" i="28"/>
  <c r="K33" i="28"/>
  <c r="J33" i="28"/>
  <c r="I33" i="28"/>
  <c r="H33" i="28"/>
  <c r="G33" i="28"/>
  <c r="F33" i="28"/>
  <c r="E33" i="28"/>
  <c r="D33" i="28"/>
  <c r="C33" i="28"/>
  <c r="B33" i="28"/>
  <c r="K32" i="28"/>
  <c r="J32" i="28"/>
  <c r="I32" i="28"/>
  <c r="H32" i="28"/>
  <c r="G32" i="28"/>
  <c r="F32" i="28"/>
  <c r="E32" i="28"/>
  <c r="D32" i="28"/>
  <c r="C32" i="28"/>
  <c r="B32" i="28"/>
  <c r="K31" i="28"/>
  <c r="J31" i="28"/>
  <c r="I31" i="28"/>
  <c r="H31" i="28"/>
  <c r="G31" i="28"/>
  <c r="F31" i="28"/>
  <c r="E31" i="28"/>
  <c r="D31" i="28"/>
  <c r="C31" i="28"/>
  <c r="B31" i="28"/>
  <c r="K30" i="28"/>
  <c r="J30" i="28"/>
  <c r="I30" i="28"/>
  <c r="H30" i="28"/>
  <c r="G30" i="28"/>
  <c r="F30" i="28"/>
  <c r="E30" i="28"/>
  <c r="D30" i="28"/>
  <c r="C30" i="28"/>
  <c r="B30" i="28"/>
  <c r="K28" i="28"/>
  <c r="J28" i="28"/>
  <c r="I28" i="28"/>
  <c r="H28" i="28"/>
  <c r="G28" i="28"/>
  <c r="F28" i="28"/>
  <c r="E28" i="28"/>
  <c r="D28" i="28"/>
  <c r="C28" i="28"/>
  <c r="B28" i="28"/>
  <c r="K27" i="28"/>
  <c r="J27" i="28"/>
  <c r="I27" i="28"/>
  <c r="H27" i="28"/>
  <c r="G27" i="28"/>
  <c r="F27" i="28"/>
  <c r="E27" i="28"/>
  <c r="D27" i="28"/>
  <c r="C27" i="28"/>
  <c r="B27" i="28"/>
  <c r="K26" i="28"/>
  <c r="J26" i="28"/>
  <c r="I26" i="28"/>
  <c r="H26" i="28"/>
  <c r="G26" i="28"/>
  <c r="F26" i="28"/>
  <c r="E26" i="28"/>
  <c r="D26" i="28"/>
  <c r="C26" i="28"/>
  <c r="B26" i="28"/>
  <c r="K25" i="28"/>
  <c r="J25" i="28"/>
  <c r="I25" i="28"/>
  <c r="H25" i="28"/>
  <c r="G25" i="28"/>
  <c r="F25" i="28"/>
  <c r="E25" i="28"/>
  <c r="D25" i="28"/>
  <c r="C25" i="28"/>
  <c r="B25" i="28"/>
  <c r="K24" i="28"/>
  <c r="J24" i="28"/>
  <c r="I24" i="28"/>
  <c r="H24" i="28"/>
  <c r="G24" i="28"/>
  <c r="F24" i="28"/>
  <c r="E24" i="28"/>
  <c r="D24" i="28"/>
  <c r="C24" i="28"/>
  <c r="B24" i="28"/>
  <c r="K23" i="28"/>
  <c r="J23" i="28"/>
  <c r="I23" i="28"/>
  <c r="H23" i="28"/>
  <c r="G23" i="28"/>
  <c r="F23" i="28"/>
  <c r="E23" i="28"/>
  <c r="D23" i="28"/>
  <c r="C23" i="28"/>
  <c r="B23" i="28"/>
  <c r="K21" i="28"/>
  <c r="J21" i="28"/>
  <c r="I21" i="28"/>
  <c r="H21" i="28"/>
  <c r="G21" i="28"/>
  <c r="F21" i="28"/>
  <c r="E21" i="28"/>
  <c r="D21" i="28"/>
  <c r="C21" i="28"/>
  <c r="B21" i="28"/>
  <c r="K20" i="28"/>
  <c r="J20" i="28"/>
  <c r="I20" i="28"/>
  <c r="H20" i="28"/>
  <c r="G20" i="28"/>
  <c r="F20" i="28"/>
  <c r="E20" i="28"/>
  <c r="D20" i="28"/>
  <c r="C20" i="28"/>
  <c r="B20" i="28"/>
  <c r="K19" i="28"/>
  <c r="J19" i="28"/>
  <c r="I19" i="28"/>
  <c r="H19" i="28"/>
  <c r="G19" i="28"/>
  <c r="F19" i="28"/>
  <c r="E19" i="28"/>
  <c r="D19" i="28"/>
  <c r="C19" i="28"/>
  <c r="B19" i="28"/>
  <c r="K18" i="28"/>
  <c r="J18" i="28"/>
  <c r="I18" i="28"/>
  <c r="H18" i="28"/>
  <c r="G18" i="28"/>
  <c r="F18" i="28"/>
  <c r="E18" i="28"/>
  <c r="D18" i="28"/>
  <c r="C18" i="28"/>
  <c r="B18" i="28"/>
  <c r="K17" i="28"/>
  <c r="J17" i="28"/>
  <c r="I17" i="28"/>
  <c r="H17" i="28"/>
  <c r="G17" i="28"/>
  <c r="F17" i="28"/>
  <c r="E17" i="28"/>
  <c r="D17" i="28"/>
  <c r="C17" i="28"/>
  <c r="B17" i="28"/>
  <c r="K16" i="28"/>
  <c r="J16" i="28"/>
  <c r="I16" i="28"/>
  <c r="H16" i="28"/>
  <c r="G16" i="28"/>
  <c r="F16" i="28"/>
  <c r="E16" i="28"/>
  <c r="D16" i="28"/>
  <c r="C16" i="28"/>
  <c r="B16" i="28"/>
  <c r="K15" i="28"/>
  <c r="J15" i="28"/>
  <c r="I15" i="28"/>
  <c r="H15" i="28"/>
  <c r="G15" i="28"/>
  <c r="F15" i="28"/>
  <c r="E15" i="28"/>
  <c r="D15" i="28"/>
  <c r="C15" i="28"/>
  <c r="B15" i="28"/>
  <c r="K5" i="28"/>
  <c r="J5" i="28"/>
  <c r="I5" i="28"/>
  <c r="H5" i="28"/>
  <c r="G5" i="28"/>
  <c r="F5" i="28"/>
  <c r="E5" i="28"/>
  <c r="D5" i="28"/>
  <c r="C5" i="28"/>
  <c r="B5" i="28"/>
  <c r="I4" i="28"/>
  <c r="H4" i="28"/>
  <c r="F4" i="28"/>
  <c r="E4" i="28"/>
  <c r="D4" i="28"/>
  <c r="C4" i="28"/>
  <c r="K4" i="28"/>
  <c r="J4" i="28"/>
  <c r="G4" i="28"/>
  <c r="B4" i="28"/>
  <c r="BN13" i="22"/>
  <c r="BM13" i="22"/>
  <c r="BN12" i="22"/>
  <c r="BM12" i="22"/>
  <c r="BN11" i="22"/>
  <c r="BM11" i="22"/>
  <c r="BN10" i="22"/>
  <c r="BM10" i="22"/>
  <c r="BN9" i="22"/>
  <c r="BM9" i="22"/>
  <c r="BN8" i="22"/>
  <c r="BM8" i="22"/>
  <c r="BL13" i="22"/>
  <c r="BK13" i="22"/>
  <c r="BL12" i="22"/>
  <c r="BK12" i="22"/>
  <c r="BL11" i="22"/>
  <c r="BK11" i="22"/>
  <c r="BL10" i="22"/>
  <c r="BK10" i="22"/>
  <c r="BL9" i="22"/>
  <c r="BK9" i="22"/>
  <c r="BL8" i="22"/>
  <c r="BK8" i="22"/>
  <c r="BJ13" i="22"/>
  <c r="BJ12" i="22"/>
  <c r="BJ11" i="22"/>
  <c r="BJ10" i="22"/>
  <c r="BJ9" i="22"/>
  <c r="BJ8" i="22"/>
  <c r="BI13" i="22"/>
  <c r="BH13" i="22"/>
  <c r="BG13" i="22"/>
  <c r="BF13" i="22"/>
  <c r="BE13" i="22"/>
  <c r="BI12" i="22"/>
  <c r="BH12" i="22"/>
  <c r="BG12" i="22"/>
  <c r="BF12" i="22"/>
  <c r="BE12" i="22"/>
  <c r="BI11" i="22"/>
  <c r="BH11" i="22"/>
  <c r="BG11" i="22"/>
  <c r="BF11" i="22"/>
  <c r="BE11" i="22"/>
  <c r="BI10" i="22"/>
  <c r="BH10" i="22"/>
  <c r="BG10" i="22"/>
  <c r="BF10" i="22"/>
  <c r="BE10" i="22"/>
  <c r="BI9" i="22"/>
  <c r="BH9" i="22"/>
  <c r="BG9" i="22"/>
  <c r="BF9" i="22"/>
  <c r="BE9" i="22"/>
  <c r="BI8" i="22"/>
  <c r="BH8" i="22"/>
  <c r="BG8" i="22"/>
  <c r="BF8" i="22"/>
  <c r="BE8" i="22"/>
  <c r="BN56" i="22"/>
  <c r="BM56" i="22"/>
  <c r="BL56" i="22"/>
  <c r="BK56" i="22"/>
  <c r="BJ56" i="22"/>
  <c r="BI56" i="22"/>
  <c r="BH56" i="22"/>
  <c r="BG56" i="22"/>
  <c r="BF56" i="22"/>
  <c r="BE56" i="22"/>
  <c r="BN55" i="22"/>
  <c r="BM55" i="22"/>
  <c r="BL55" i="22"/>
  <c r="BK55" i="22"/>
  <c r="BJ55" i="22"/>
  <c r="BI55" i="22"/>
  <c r="BH55" i="22"/>
  <c r="BG55" i="22"/>
  <c r="BF55" i="22"/>
  <c r="BE55" i="22"/>
  <c r="BN54" i="22"/>
  <c r="BM54" i="22"/>
  <c r="BL54" i="22"/>
  <c r="BK54" i="22"/>
  <c r="BJ54" i="22"/>
  <c r="BI54" i="22"/>
  <c r="BH54" i="22"/>
  <c r="BG54" i="22"/>
  <c r="BF54" i="22"/>
  <c r="BE54" i="22"/>
  <c r="BN53" i="22"/>
  <c r="BM53" i="22"/>
  <c r="BL53" i="22"/>
  <c r="BK53" i="22"/>
  <c r="BJ53" i="22"/>
  <c r="BI53" i="22"/>
  <c r="BH53" i="22"/>
  <c r="BG53" i="22"/>
  <c r="BF53" i="22"/>
  <c r="BE53" i="22"/>
  <c r="BN52" i="22"/>
  <c r="BM52" i="22"/>
  <c r="BL52" i="22"/>
  <c r="BK52" i="22"/>
  <c r="BJ52" i="22"/>
  <c r="BI52" i="22"/>
  <c r="BH52" i="22"/>
  <c r="BG52" i="22"/>
  <c r="BF52" i="22"/>
  <c r="BE52" i="22"/>
  <c r="BN51" i="22"/>
  <c r="BM51" i="22"/>
  <c r="BL51" i="22"/>
  <c r="BK51" i="22"/>
  <c r="BJ51" i="22"/>
  <c r="BI51" i="22"/>
  <c r="BH51" i="22"/>
  <c r="BG51" i="22"/>
  <c r="BF51" i="22"/>
  <c r="BE51" i="22"/>
  <c r="BN50" i="22"/>
  <c r="BM50" i="22"/>
  <c r="BL50" i="22"/>
  <c r="BK50" i="22"/>
  <c r="BJ50" i="22"/>
  <c r="BI50" i="22"/>
  <c r="BH50" i="22"/>
  <c r="BG50" i="22"/>
  <c r="BF50" i="22"/>
  <c r="BE50" i="22"/>
  <c r="BN49" i="22"/>
  <c r="BM49" i="22"/>
  <c r="BL49" i="22"/>
  <c r="BK49" i="22"/>
  <c r="BJ49" i="22"/>
  <c r="BI49" i="22"/>
  <c r="BH49" i="22"/>
  <c r="BG49" i="22"/>
  <c r="BF49" i="22"/>
  <c r="BE49" i="22"/>
  <c r="BN48" i="22"/>
  <c r="BM48" i="22"/>
  <c r="BL48" i="22"/>
  <c r="BK48" i="22"/>
  <c r="BJ48" i="22"/>
  <c r="BI48" i="22"/>
  <c r="BH48" i="22"/>
  <c r="BG48" i="22"/>
  <c r="BF48" i="22"/>
  <c r="BE48" i="22"/>
  <c r="BN47" i="22"/>
  <c r="BM47" i="22"/>
  <c r="BL47" i="22"/>
  <c r="BK47" i="22"/>
  <c r="BJ47" i="22"/>
  <c r="BI47" i="22"/>
  <c r="BH47" i="22"/>
  <c r="BG47" i="22"/>
  <c r="BF47" i="22"/>
  <c r="BE47" i="22"/>
  <c r="BN44" i="22"/>
  <c r="BM44" i="22"/>
  <c r="BL44" i="22"/>
  <c r="BK44" i="22"/>
  <c r="BJ44" i="22"/>
  <c r="BI44" i="22"/>
  <c r="BH44" i="22"/>
  <c r="BG44" i="22"/>
  <c r="BF44" i="22"/>
  <c r="BE44" i="22"/>
  <c r="BN43" i="22"/>
  <c r="BM43" i="22"/>
  <c r="BL43" i="22"/>
  <c r="BK43" i="22"/>
  <c r="BJ43" i="22"/>
  <c r="BI43" i="22"/>
  <c r="BH43" i="22"/>
  <c r="BG43" i="22"/>
  <c r="BF43" i="22"/>
  <c r="BE43" i="22"/>
  <c r="BN42" i="22"/>
  <c r="BM42" i="22"/>
  <c r="BL42" i="22"/>
  <c r="BK42" i="22"/>
  <c r="BJ42" i="22"/>
  <c r="BI42" i="22"/>
  <c r="BH42" i="22"/>
  <c r="BG42" i="22"/>
  <c r="BF42" i="22"/>
  <c r="BE42" i="22"/>
  <c r="BN41" i="22"/>
  <c r="BM41" i="22"/>
  <c r="BL41" i="22"/>
  <c r="BK41" i="22"/>
  <c r="BJ41" i="22"/>
  <c r="BI41" i="22"/>
  <c r="BH41" i="22"/>
  <c r="BG41" i="22"/>
  <c r="BF41" i="22"/>
  <c r="BE41" i="22"/>
  <c r="BN40" i="22"/>
  <c r="BM40" i="22"/>
  <c r="BL40" i="22"/>
  <c r="BK40" i="22"/>
  <c r="BJ40" i="22"/>
  <c r="BI40" i="22"/>
  <c r="BH40" i="22"/>
  <c r="BG40" i="22"/>
  <c r="BF40" i="22"/>
  <c r="BE40" i="22"/>
  <c r="BN38" i="22"/>
  <c r="BM38" i="22"/>
  <c r="BL38" i="22"/>
  <c r="BK38" i="22"/>
  <c r="BJ38" i="22"/>
  <c r="BI38" i="22"/>
  <c r="BH38" i="22"/>
  <c r="BG38" i="22"/>
  <c r="BF38" i="22"/>
  <c r="BE38" i="22"/>
  <c r="BN36" i="22"/>
  <c r="BM36" i="22"/>
  <c r="BL36" i="22"/>
  <c r="BK36" i="22"/>
  <c r="BJ36" i="22"/>
  <c r="BI36" i="22"/>
  <c r="BH36" i="22"/>
  <c r="BG36" i="22"/>
  <c r="BF36" i="22"/>
  <c r="BE36" i="22"/>
  <c r="BN35" i="22"/>
  <c r="BM35" i="22"/>
  <c r="BL35" i="22"/>
  <c r="BK35" i="22"/>
  <c r="BJ35" i="22"/>
  <c r="BI35" i="22"/>
  <c r="BH35" i="22"/>
  <c r="BG35" i="22"/>
  <c r="BF35" i="22"/>
  <c r="BE35" i="22"/>
  <c r="BN34" i="22"/>
  <c r="BM34" i="22"/>
  <c r="BL34" i="22"/>
  <c r="BK34" i="22"/>
  <c r="BJ34" i="22"/>
  <c r="BI34" i="22"/>
  <c r="BH34" i="22"/>
  <c r="BG34" i="22"/>
  <c r="BF34" i="22"/>
  <c r="BE34" i="22"/>
  <c r="BN33" i="22"/>
  <c r="BM33" i="22"/>
  <c r="BL33" i="22"/>
  <c r="BK33" i="22"/>
  <c r="BJ33" i="22"/>
  <c r="BI33" i="22"/>
  <c r="BH33" i="22"/>
  <c r="BG33" i="22"/>
  <c r="BF33" i="22"/>
  <c r="BE33" i="22"/>
  <c r="BN32" i="22"/>
  <c r="BM32" i="22"/>
  <c r="BL32" i="22"/>
  <c r="BK32" i="22"/>
  <c r="BJ32" i="22"/>
  <c r="BI32" i="22"/>
  <c r="BH32" i="22"/>
  <c r="BG32" i="22"/>
  <c r="BF32" i="22"/>
  <c r="BE32" i="22"/>
  <c r="BN31" i="22"/>
  <c r="BM31" i="22"/>
  <c r="BL31" i="22"/>
  <c r="BK31" i="22"/>
  <c r="BJ31" i="22"/>
  <c r="BI31" i="22"/>
  <c r="BH31" i="22"/>
  <c r="BG31" i="22"/>
  <c r="BF31" i="22"/>
  <c r="BE31" i="22"/>
  <c r="BN30" i="22"/>
  <c r="BM30" i="22"/>
  <c r="BL30" i="22"/>
  <c r="BK30" i="22"/>
  <c r="BJ30" i="22"/>
  <c r="BI30" i="22"/>
  <c r="BH30" i="22"/>
  <c r="BG30" i="22"/>
  <c r="BF30" i="22"/>
  <c r="BE30" i="22"/>
  <c r="BN28" i="22"/>
  <c r="BM28" i="22"/>
  <c r="BL28" i="22"/>
  <c r="BK28" i="22"/>
  <c r="BJ28" i="22"/>
  <c r="BI28" i="22"/>
  <c r="BH28" i="22"/>
  <c r="BG28" i="22"/>
  <c r="BF28" i="22"/>
  <c r="BE28" i="22"/>
  <c r="BN27" i="22"/>
  <c r="BM27" i="22"/>
  <c r="BL27" i="22"/>
  <c r="BK27" i="22"/>
  <c r="BJ27" i="22"/>
  <c r="BI27" i="22"/>
  <c r="BH27" i="22"/>
  <c r="BG27" i="22"/>
  <c r="BF27" i="22"/>
  <c r="BE27" i="22"/>
  <c r="BN26" i="22"/>
  <c r="BM26" i="22"/>
  <c r="BL26" i="22"/>
  <c r="BK26" i="22"/>
  <c r="BJ26" i="22"/>
  <c r="BI26" i="22"/>
  <c r="BH26" i="22"/>
  <c r="BG26" i="22"/>
  <c r="BF26" i="22"/>
  <c r="BE26" i="22"/>
  <c r="BN25" i="22"/>
  <c r="BM25" i="22"/>
  <c r="BL25" i="22"/>
  <c r="BK25" i="22"/>
  <c r="BJ25" i="22"/>
  <c r="BI25" i="22"/>
  <c r="BH25" i="22"/>
  <c r="BG25" i="22"/>
  <c r="BF25" i="22"/>
  <c r="BE25" i="22"/>
  <c r="BN24" i="22"/>
  <c r="BM24" i="22"/>
  <c r="BL24" i="22"/>
  <c r="BK24" i="22"/>
  <c r="BJ24" i="22"/>
  <c r="BI24" i="22"/>
  <c r="BH24" i="22"/>
  <c r="BG24" i="22"/>
  <c r="BF24" i="22"/>
  <c r="BE24" i="22"/>
  <c r="BN23" i="22"/>
  <c r="BM23" i="22"/>
  <c r="BL23" i="22"/>
  <c r="BK23" i="22"/>
  <c r="BJ23" i="22"/>
  <c r="BI23" i="22"/>
  <c r="BH23" i="22"/>
  <c r="BG23" i="22"/>
  <c r="BF23" i="22"/>
  <c r="BE23" i="22"/>
  <c r="BN21" i="22"/>
  <c r="BM21" i="22"/>
  <c r="BL21" i="22"/>
  <c r="BK21" i="22"/>
  <c r="BJ21" i="22"/>
  <c r="BI21" i="22"/>
  <c r="BH21" i="22"/>
  <c r="BG21" i="22"/>
  <c r="BF21" i="22"/>
  <c r="BE21" i="22"/>
  <c r="BN20" i="22"/>
  <c r="BM20" i="22"/>
  <c r="BL20" i="22"/>
  <c r="BK20" i="22"/>
  <c r="BJ20" i="22"/>
  <c r="BI20" i="22"/>
  <c r="BH20" i="22"/>
  <c r="BG20" i="22"/>
  <c r="BF20" i="22"/>
  <c r="BE20" i="22"/>
  <c r="BN19" i="22"/>
  <c r="BM19" i="22"/>
  <c r="BL19" i="22"/>
  <c r="BK19" i="22"/>
  <c r="BJ19" i="22"/>
  <c r="BI19" i="22"/>
  <c r="BH19" i="22"/>
  <c r="BG19" i="22"/>
  <c r="BF19" i="22"/>
  <c r="BE19" i="22"/>
  <c r="BN18" i="22"/>
  <c r="BM18" i="22"/>
  <c r="BL18" i="22"/>
  <c r="BK18" i="22"/>
  <c r="BJ18" i="22"/>
  <c r="BI18" i="22"/>
  <c r="BH18" i="22"/>
  <c r="BG18" i="22"/>
  <c r="BF18" i="22"/>
  <c r="BE18" i="22"/>
  <c r="BN17" i="22"/>
  <c r="BM17" i="22"/>
  <c r="BL17" i="22"/>
  <c r="BK17" i="22"/>
  <c r="BJ17" i="22"/>
  <c r="BI17" i="22"/>
  <c r="BH17" i="22"/>
  <c r="BG17" i="22"/>
  <c r="BF17" i="22"/>
  <c r="BE17" i="22"/>
  <c r="BN16" i="22"/>
  <c r="BM16" i="22"/>
  <c r="BL16" i="22"/>
  <c r="BK16" i="22"/>
  <c r="BJ16" i="22"/>
  <c r="BI16" i="22"/>
  <c r="BH16" i="22"/>
  <c r="BG16" i="22"/>
  <c r="BF16" i="22"/>
  <c r="BE16" i="22"/>
  <c r="BN15" i="22"/>
  <c r="BM15" i="22"/>
  <c r="BL15" i="22"/>
  <c r="BK15" i="22"/>
  <c r="BJ15" i="22"/>
  <c r="BI15" i="22"/>
  <c r="BH15" i="22"/>
  <c r="BG15" i="22"/>
  <c r="BF15" i="22"/>
  <c r="BE15" i="22"/>
  <c r="BN5" i="22"/>
  <c r="BM5" i="22"/>
  <c r="BL5" i="22"/>
  <c r="BK5" i="22"/>
  <c r="BJ5" i="22"/>
  <c r="BI5" i="22"/>
  <c r="BH5" i="22"/>
  <c r="BG5" i="22"/>
  <c r="BF5" i="22"/>
  <c r="BE5" i="22"/>
  <c r="BN4" i="22"/>
  <c r="BM4" i="22"/>
  <c r="BL4" i="22"/>
  <c r="BK4" i="22"/>
  <c r="BJ4" i="22"/>
  <c r="BI4" i="22"/>
  <c r="BH4" i="22"/>
  <c r="BG4" i="22"/>
  <c r="BF4" i="22"/>
  <c r="BE4" i="22"/>
  <c r="AR13" i="22"/>
  <c r="AQ13" i="22"/>
  <c r="AP13" i="22"/>
  <c r="AO13" i="22"/>
  <c r="AN13" i="22"/>
  <c r="AM13" i="22"/>
  <c r="AL13" i="22"/>
  <c r="AK13" i="22"/>
  <c r="AJ13" i="22"/>
  <c r="AI13" i="22"/>
  <c r="AR12" i="22"/>
  <c r="AQ12" i="22"/>
  <c r="AP12" i="22"/>
  <c r="AO12" i="22"/>
  <c r="AN12" i="22"/>
  <c r="AM12" i="22"/>
  <c r="AL12" i="22"/>
  <c r="AK12" i="22"/>
  <c r="AJ12" i="22"/>
  <c r="AI12" i="22"/>
  <c r="AR11" i="22"/>
  <c r="AQ11" i="22"/>
  <c r="AP11" i="22"/>
  <c r="AO11" i="22"/>
  <c r="AN11" i="22"/>
  <c r="AM11" i="22"/>
  <c r="AL11" i="22"/>
  <c r="AK11" i="22"/>
  <c r="AJ11" i="22"/>
  <c r="AI11" i="22"/>
  <c r="AR10" i="22"/>
  <c r="AQ10" i="22"/>
  <c r="AP10" i="22"/>
  <c r="AO10" i="22"/>
  <c r="AN10" i="22"/>
  <c r="AM10" i="22"/>
  <c r="AL10" i="22"/>
  <c r="AK10" i="22"/>
  <c r="AJ10" i="22"/>
  <c r="AI10" i="22"/>
  <c r="AR9" i="22"/>
  <c r="AQ9" i="22"/>
  <c r="AP9" i="22"/>
  <c r="AO9" i="22"/>
  <c r="AN9" i="22"/>
  <c r="AM9" i="22"/>
  <c r="AL9" i="22"/>
  <c r="AK9" i="22"/>
  <c r="AJ9" i="22"/>
  <c r="AI9" i="22"/>
  <c r="AR8" i="22"/>
  <c r="AQ8" i="22"/>
  <c r="AP8" i="22"/>
  <c r="AO8" i="22"/>
  <c r="AN8" i="22"/>
  <c r="AM8" i="22"/>
  <c r="AL8" i="22"/>
  <c r="AK8" i="22"/>
  <c r="AJ8" i="22"/>
  <c r="AI8" i="22"/>
  <c r="AR56" i="22"/>
  <c r="AQ56" i="22"/>
  <c r="AP56" i="22"/>
  <c r="AO56" i="22"/>
  <c r="AN56" i="22"/>
  <c r="AM56" i="22"/>
  <c r="AL56" i="22"/>
  <c r="AK56" i="22"/>
  <c r="AJ56" i="22"/>
  <c r="AI56" i="22"/>
  <c r="AR55" i="22"/>
  <c r="AQ55" i="22"/>
  <c r="AP55" i="22"/>
  <c r="AO55" i="22"/>
  <c r="AN55" i="22"/>
  <c r="AM55" i="22"/>
  <c r="AL55" i="22"/>
  <c r="AK55" i="22"/>
  <c r="AJ55" i="22"/>
  <c r="AI55" i="22"/>
  <c r="AR54" i="22"/>
  <c r="AQ54" i="22"/>
  <c r="AP54" i="22"/>
  <c r="AO54" i="22"/>
  <c r="AN54" i="22"/>
  <c r="AM54" i="22"/>
  <c r="AL54" i="22"/>
  <c r="AK54" i="22"/>
  <c r="AJ54" i="22"/>
  <c r="AI54" i="22"/>
  <c r="AR53" i="22"/>
  <c r="AQ53" i="22"/>
  <c r="AP53" i="22"/>
  <c r="AO53" i="22"/>
  <c r="AN53" i="22"/>
  <c r="AM53" i="22"/>
  <c r="AL53" i="22"/>
  <c r="AK53" i="22"/>
  <c r="AJ53" i="22"/>
  <c r="AI53" i="22"/>
  <c r="AR52" i="22"/>
  <c r="AQ52" i="22"/>
  <c r="AP52" i="22"/>
  <c r="AO52" i="22"/>
  <c r="AN52" i="22"/>
  <c r="AM52" i="22"/>
  <c r="AL52" i="22"/>
  <c r="AK52" i="22"/>
  <c r="AJ52" i="22"/>
  <c r="AI52" i="22"/>
  <c r="AR51" i="22"/>
  <c r="AQ51" i="22"/>
  <c r="AP51" i="22"/>
  <c r="AO51" i="22"/>
  <c r="AN51" i="22"/>
  <c r="AM51" i="22"/>
  <c r="AL51" i="22"/>
  <c r="AK51" i="22"/>
  <c r="AJ51" i="22"/>
  <c r="AI51" i="22"/>
  <c r="AR50" i="22"/>
  <c r="AQ50" i="22"/>
  <c r="AP50" i="22"/>
  <c r="AO50" i="22"/>
  <c r="AN50" i="22"/>
  <c r="AM50" i="22"/>
  <c r="AL50" i="22"/>
  <c r="AK50" i="22"/>
  <c r="AJ50" i="22"/>
  <c r="AI50" i="22"/>
  <c r="AR49" i="22"/>
  <c r="AQ49" i="22"/>
  <c r="AP49" i="22"/>
  <c r="AO49" i="22"/>
  <c r="AN49" i="22"/>
  <c r="AM49" i="22"/>
  <c r="AL49" i="22"/>
  <c r="AK49" i="22"/>
  <c r="AJ49" i="22"/>
  <c r="AI49" i="22"/>
  <c r="AR48" i="22"/>
  <c r="AQ48" i="22"/>
  <c r="AP48" i="22"/>
  <c r="AO48" i="22"/>
  <c r="AN48" i="22"/>
  <c r="AM48" i="22"/>
  <c r="AL48" i="22"/>
  <c r="AK48" i="22"/>
  <c r="AJ48" i="22"/>
  <c r="AI48" i="22"/>
  <c r="AR47" i="22"/>
  <c r="AQ47" i="22"/>
  <c r="AP47" i="22"/>
  <c r="AO47" i="22"/>
  <c r="AN47" i="22"/>
  <c r="AM47" i="22"/>
  <c r="AL47" i="22"/>
  <c r="AK47" i="22"/>
  <c r="AJ47" i="22"/>
  <c r="AI47" i="22"/>
  <c r="AR44" i="22"/>
  <c r="AQ44" i="22"/>
  <c r="AP44" i="22"/>
  <c r="AO44" i="22"/>
  <c r="AN44" i="22"/>
  <c r="AM44" i="22"/>
  <c r="AL44" i="22"/>
  <c r="AK44" i="22"/>
  <c r="AJ44" i="22"/>
  <c r="AI44" i="22"/>
  <c r="AR43" i="22"/>
  <c r="AQ43" i="22"/>
  <c r="AP43" i="22"/>
  <c r="AO43" i="22"/>
  <c r="AN43" i="22"/>
  <c r="AM43" i="22"/>
  <c r="AL43" i="22"/>
  <c r="AK43" i="22"/>
  <c r="AJ43" i="22"/>
  <c r="AI43" i="22"/>
  <c r="AR42" i="22"/>
  <c r="AQ42" i="22"/>
  <c r="AP42" i="22"/>
  <c r="AO42" i="22"/>
  <c r="AN42" i="22"/>
  <c r="AM42" i="22"/>
  <c r="AL42" i="22"/>
  <c r="AK42" i="22"/>
  <c r="AJ42" i="22"/>
  <c r="AI42" i="22"/>
  <c r="AR41" i="22"/>
  <c r="AQ41" i="22"/>
  <c r="AP41" i="22"/>
  <c r="AO41" i="22"/>
  <c r="AN41" i="22"/>
  <c r="AM41" i="22"/>
  <c r="AL41" i="22"/>
  <c r="AK41" i="22"/>
  <c r="AJ41" i="22"/>
  <c r="AI41" i="22"/>
  <c r="AR40" i="22"/>
  <c r="AQ40" i="22"/>
  <c r="AP40" i="22"/>
  <c r="AO40" i="22"/>
  <c r="AN40" i="22"/>
  <c r="AM40" i="22"/>
  <c r="AL40" i="22"/>
  <c r="AK40" i="22"/>
  <c r="AJ40" i="22"/>
  <c r="AI40" i="22"/>
  <c r="AR38" i="22"/>
  <c r="AQ38" i="22"/>
  <c r="AP38" i="22"/>
  <c r="AO38" i="22"/>
  <c r="AN38" i="22"/>
  <c r="AM38" i="22"/>
  <c r="AL38" i="22"/>
  <c r="AK38" i="22"/>
  <c r="AJ38" i="22"/>
  <c r="AI38" i="22"/>
  <c r="AR36" i="22"/>
  <c r="AQ36" i="22"/>
  <c r="AP36" i="22"/>
  <c r="AO36" i="22"/>
  <c r="AN36" i="22"/>
  <c r="AM36" i="22"/>
  <c r="AL36" i="22"/>
  <c r="AK36" i="22"/>
  <c r="AJ36" i="22"/>
  <c r="AI36" i="22"/>
  <c r="AR35" i="22"/>
  <c r="AQ35" i="22"/>
  <c r="AP35" i="22"/>
  <c r="AO35" i="22"/>
  <c r="AN35" i="22"/>
  <c r="AM35" i="22"/>
  <c r="AL35" i="22"/>
  <c r="AK35" i="22"/>
  <c r="AJ35" i="22"/>
  <c r="AI35" i="22"/>
  <c r="AR34" i="22"/>
  <c r="AQ34" i="22"/>
  <c r="AP34" i="22"/>
  <c r="AO34" i="22"/>
  <c r="AN34" i="22"/>
  <c r="AM34" i="22"/>
  <c r="AL34" i="22"/>
  <c r="AK34" i="22"/>
  <c r="AJ34" i="22"/>
  <c r="AI34" i="22"/>
  <c r="AR33" i="22"/>
  <c r="AQ33" i="22"/>
  <c r="AP33" i="22"/>
  <c r="AO33" i="22"/>
  <c r="AN33" i="22"/>
  <c r="AM33" i="22"/>
  <c r="AL33" i="22"/>
  <c r="AK33" i="22"/>
  <c r="AJ33" i="22"/>
  <c r="AI33" i="22"/>
  <c r="AR32" i="22"/>
  <c r="AQ32" i="22"/>
  <c r="AP32" i="22"/>
  <c r="AO32" i="22"/>
  <c r="AN32" i="22"/>
  <c r="AM32" i="22"/>
  <c r="AL32" i="22"/>
  <c r="AK32" i="22"/>
  <c r="AJ32" i="22"/>
  <c r="AI32" i="22"/>
  <c r="AR31" i="22"/>
  <c r="AQ31" i="22"/>
  <c r="AP31" i="22"/>
  <c r="AO31" i="22"/>
  <c r="AN31" i="22"/>
  <c r="AM31" i="22"/>
  <c r="AL31" i="22"/>
  <c r="AK31" i="22"/>
  <c r="AJ31" i="22"/>
  <c r="AI31" i="22"/>
  <c r="AR30" i="22"/>
  <c r="AQ30" i="22"/>
  <c r="AP30" i="22"/>
  <c r="AO30" i="22"/>
  <c r="AN30" i="22"/>
  <c r="AM30" i="22"/>
  <c r="AL30" i="22"/>
  <c r="AK30" i="22"/>
  <c r="AJ30" i="22"/>
  <c r="AI30" i="22"/>
  <c r="AR28" i="22"/>
  <c r="AQ28" i="22"/>
  <c r="AP28" i="22"/>
  <c r="AO28" i="22"/>
  <c r="AN28" i="22"/>
  <c r="AM28" i="22"/>
  <c r="AL28" i="22"/>
  <c r="AK28" i="22"/>
  <c r="AJ28" i="22"/>
  <c r="AI28" i="22"/>
  <c r="AR27" i="22"/>
  <c r="AQ27" i="22"/>
  <c r="AP27" i="22"/>
  <c r="AO27" i="22"/>
  <c r="AN27" i="22"/>
  <c r="AM27" i="22"/>
  <c r="AL27" i="22"/>
  <c r="AK27" i="22"/>
  <c r="AJ27" i="22"/>
  <c r="AI27" i="22"/>
  <c r="AR26" i="22"/>
  <c r="AQ26" i="22"/>
  <c r="AP26" i="22"/>
  <c r="AO26" i="22"/>
  <c r="AN26" i="22"/>
  <c r="AM26" i="22"/>
  <c r="AL26" i="22"/>
  <c r="AK26" i="22"/>
  <c r="AJ26" i="22"/>
  <c r="AI26" i="22"/>
  <c r="AR25" i="22"/>
  <c r="AQ25" i="22"/>
  <c r="AP25" i="22"/>
  <c r="AO25" i="22"/>
  <c r="AN25" i="22"/>
  <c r="AM25" i="22"/>
  <c r="AL25" i="22"/>
  <c r="AK25" i="22"/>
  <c r="AJ25" i="22"/>
  <c r="AI25" i="22"/>
  <c r="AR24" i="22"/>
  <c r="AQ24" i="22"/>
  <c r="AP24" i="22"/>
  <c r="AO24" i="22"/>
  <c r="AN24" i="22"/>
  <c r="AM24" i="22"/>
  <c r="AL24" i="22"/>
  <c r="AK24" i="22"/>
  <c r="AJ24" i="22"/>
  <c r="AI24" i="22"/>
  <c r="AR23" i="22"/>
  <c r="AQ23" i="22"/>
  <c r="AP23" i="22"/>
  <c r="AO23" i="22"/>
  <c r="AN23" i="22"/>
  <c r="AM23" i="22"/>
  <c r="AL23" i="22"/>
  <c r="AK23" i="22"/>
  <c r="AJ23" i="22"/>
  <c r="AI23" i="22"/>
  <c r="AR21" i="22"/>
  <c r="AQ21" i="22"/>
  <c r="AP21" i="22"/>
  <c r="AO21" i="22"/>
  <c r="AN21" i="22"/>
  <c r="AM21" i="22"/>
  <c r="AL21" i="22"/>
  <c r="AK21" i="22"/>
  <c r="AJ21" i="22"/>
  <c r="AI21" i="22"/>
  <c r="AR20" i="22"/>
  <c r="AQ20" i="22"/>
  <c r="AP20" i="22"/>
  <c r="AO20" i="22"/>
  <c r="AN20" i="22"/>
  <c r="AM20" i="22"/>
  <c r="AL20" i="22"/>
  <c r="AK20" i="22"/>
  <c r="AJ20" i="22"/>
  <c r="AI20" i="22"/>
  <c r="AR19" i="22"/>
  <c r="AQ19" i="22"/>
  <c r="AP19" i="22"/>
  <c r="AO19" i="22"/>
  <c r="AN19" i="22"/>
  <c r="AM19" i="22"/>
  <c r="AL19" i="22"/>
  <c r="AK19" i="22"/>
  <c r="AJ19" i="22"/>
  <c r="AI19" i="22"/>
  <c r="AR18" i="22"/>
  <c r="AQ18" i="22"/>
  <c r="AP18" i="22"/>
  <c r="AO18" i="22"/>
  <c r="AN18" i="22"/>
  <c r="AM18" i="22"/>
  <c r="AL18" i="22"/>
  <c r="AK18" i="22"/>
  <c r="AJ18" i="22"/>
  <c r="AI18" i="22"/>
  <c r="AR17" i="22"/>
  <c r="AQ17" i="22"/>
  <c r="AP17" i="22"/>
  <c r="AO17" i="22"/>
  <c r="AN17" i="22"/>
  <c r="AM17" i="22"/>
  <c r="AL17" i="22"/>
  <c r="AK17" i="22"/>
  <c r="AJ17" i="22"/>
  <c r="AI17" i="22"/>
  <c r="AR16" i="22"/>
  <c r="AQ16" i="22"/>
  <c r="AP16" i="22"/>
  <c r="AO16" i="22"/>
  <c r="AN16" i="22"/>
  <c r="AM16" i="22"/>
  <c r="AL16" i="22"/>
  <c r="AK16" i="22"/>
  <c r="AJ16" i="22"/>
  <c r="AI16" i="22"/>
  <c r="AR15" i="22"/>
  <c r="AQ15" i="22"/>
  <c r="AP15" i="22"/>
  <c r="AO15" i="22"/>
  <c r="AN15" i="22"/>
  <c r="AM15" i="22"/>
  <c r="AL15" i="22"/>
  <c r="AK15" i="22"/>
  <c r="AJ15" i="22"/>
  <c r="AI15" i="22"/>
  <c r="AR5" i="22"/>
  <c r="AQ5" i="22"/>
  <c r="AP5" i="22"/>
  <c r="AO5" i="22"/>
  <c r="AN5" i="22"/>
  <c r="AM5" i="22"/>
  <c r="AL5" i="22"/>
  <c r="AK5" i="22"/>
  <c r="AJ5" i="22"/>
  <c r="AI5" i="22"/>
  <c r="AR4" i="22"/>
  <c r="AQ4" i="22"/>
  <c r="AP4" i="22"/>
  <c r="AO4" i="22"/>
  <c r="AN4" i="22"/>
  <c r="AJ4" i="22"/>
  <c r="AK4" i="22"/>
  <c r="AL4" i="22"/>
  <c r="AM4" i="22"/>
  <c r="AI4" i="22"/>
  <c r="V56" i="22"/>
  <c r="U56" i="22"/>
  <c r="T56" i="22"/>
  <c r="S56" i="22"/>
  <c r="R56" i="22"/>
  <c r="Q56" i="22"/>
  <c r="P56" i="22"/>
  <c r="O56" i="22"/>
  <c r="N56" i="22"/>
  <c r="M56" i="22"/>
  <c r="V55" i="22"/>
  <c r="U55" i="22"/>
  <c r="T55" i="22"/>
  <c r="S55" i="22"/>
  <c r="R55" i="22"/>
  <c r="Q55" i="22"/>
  <c r="P55" i="22"/>
  <c r="O55" i="22"/>
  <c r="N55" i="22"/>
  <c r="M55" i="22"/>
  <c r="V54" i="22"/>
  <c r="U54" i="22"/>
  <c r="T54" i="22"/>
  <c r="S54" i="22"/>
  <c r="R54" i="22"/>
  <c r="Q54" i="22"/>
  <c r="P54" i="22"/>
  <c r="O54" i="22"/>
  <c r="N54" i="22"/>
  <c r="M54" i="22"/>
  <c r="V53" i="22"/>
  <c r="U53" i="22"/>
  <c r="T53" i="22"/>
  <c r="S53" i="22"/>
  <c r="R53" i="22"/>
  <c r="Q53" i="22"/>
  <c r="P53" i="22"/>
  <c r="O53" i="22"/>
  <c r="N53" i="22"/>
  <c r="M53" i="22"/>
  <c r="V52" i="22"/>
  <c r="U52" i="22"/>
  <c r="T52" i="22"/>
  <c r="S52" i="22"/>
  <c r="R52" i="22"/>
  <c r="Q52" i="22"/>
  <c r="P52" i="22"/>
  <c r="O52" i="22"/>
  <c r="N52" i="22"/>
  <c r="M52" i="22"/>
  <c r="V51" i="22"/>
  <c r="U51" i="22"/>
  <c r="T51" i="22"/>
  <c r="S51" i="22"/>
  <c r="R51" i="22"/>
  <c r="Q51" i="22"/>
  <c r="P51" i="22"/>
  <c r="O51" i="22"/>
  <c r="N51" i="22"/>
  <c r="M51" i="22"/>
  <c r="V50" i="22"/>
  <c r="U50" i="22"/>
  <c r="T50" i="22"/>
  <c r="S50" i="22"/>
  <c r="R50" i="22"/>
  <c r="Q50" i="22"/>
  <c r="P50" i="22"/>
  <c r="O50" i="22"/>
  <c r="N50" i="22"/>
  <c r="M50" i="22"/>
  <c r="V49" i="22"/>
  <c r="U49" i="22"/>
  <c r="T49" i="22"/>
  <c r="S49" i="22"/>
  <c r="R49" i="22"/>
  <c r="Q49" i="22"/>
  <c r="P49" i="22"/>
  <c r="O49" i="22"/>
  <c r="N49" i="22"/>
  <c r="M49" i="22"/>
  <c r="V48" i="22"/>
  <c r="U48" i="22"/>
  <c r="T48" i="22"/>
  <c r="S48" i="22"/>
  <c r="R48" i="22"/>
  <c r="Q48" i="22"/>
  <c r="P48" i="22"/>
  <c r="O48" i="22"/>
  <c r="N48" i="22"/>
  <c r="M48" i="22"/>
  <c r="V47" i="22"/>
  <c r="U47" i="22"/>
  <c r="T47" i="22"/>
  <c r="S47" i="22"/>
  <c r="R47" i="22"/>
  <c r="Q47" i="22"/>
  <c r="P47" i="22"/>
  <c r="O47" i="22"/>
  <c r="N47" i="22"/>
  <c r="M47" i="22"/>
  <c r="V44" i="22"/>
  <c r="U44" i="22"/>
  <c r="T44" i="22"/>
  <c r="S44" i="22"/>
  <c r="R44" i="22"/>
  <c r="Q44" i="22"/>
  <c r="P44" i="22"/>
  <c r="O44" i="22"/>
  <c r="N44" i="22"/>
  <c r="M44" i="22"/>
  <c r="V43" i="22"/>
  <c r="U43" i="22"/>
  <c r="T43" i="22"/>
  <c r="S43" i="22"/>
  <c r="R43" i="22"/>
  <c r="Q43" i="22"/>
  <c r="P43" i="22"/>
  <c r="O43" i="22"/>
  <c r="N43" i="22"/>
  <c r="M43" i="22"/>
  <c r="V42" i="22"/>
  <c r="U42" i="22"/>
  <c r="T42" i="22"/>
  <c r="S42" i="22"/>
  <c r="R42" i="22"/>
  <c r="Q42" i="22"/>
  <c r="P42" i="22"/>
  <c r="O42" i="22"/>
  <c r="N42" i="22"/>
  <c r="M42" i="22"/>
  <c r="V41" i="22"/>
  <c r="U41" i="22"/>
  <c r="T41" i="22"/>
  <c r="S41" i="22"/>
  <c r="R41" i="22"/>
  <c r="Q41" i="22"/>
  <c r="P41" i="22"/>
  <c r="O41" i="22"/>
  <c r="N41" i="22"/>
  <c r="M41" i="22"/>
  <c r="V40" i="22"/>
  <c r="U40" i="22"/>
  <c r="T40" i="22"/>
  <c r="S40" i="22"/>
  <c r="R40" i="22"/>
  <c r="Q40" i="22"/>
  <c r="P40" i="22"/>
  <c r="O40" i="22"/>
  <c r="N40" i="22"/>
  <c r="M40" i="22"/>
  <c r="V38" i="22"/>
  <c r="U38" i="22"/>
  <c r="T38" i="22"/>
  <c r="S38" i="22"/>
  <c r="R38" i="22"/>
  <c r="Q38" i="22"/>
  <c r="P38" i="22"/>
  <c r="O38" i="22"/>
  <c r="N38" i="22"/>
  <c r="M38" i="22"/>
  <c r="V36" i="22"/>
  <c r="U36" i="22"/>
  <c r="T36" i="22"/>
  <c r="S36" i="22"/>
  <c r="R36" i="22"/>
  <c r="Q36" i="22"/>
  <c r="P36" i="22"/>
  <c r="O36" i="22"/>
  <c r="N36" i="22"/>
  <c r="M36" i="22"/>
  <c r="V35" i="22"/>
  <c r="U35" i="22"/>
  <c r="T35" i="22"/>
  <c r="S35" i="22"/>
  <c r="R35" i="22"/>
  <c r="Q35" i="22"/>
  <c r="P35" i="22"/>
  <c r="O35" i="22"/>
  <c r="N35" i="22"/>
  <c r="M35" i="22"/>
  <c r="V34" i="22"/>
  <c r="U34" i="22"/>
  <c r="T34" i="22"/>
  <c r="S34" i="22"/>
  <c r="R34" i="22"/>
  <c r="Q34" i="22"/>
  <c r="P34" i="22"/>
  <c r="O34" i="22"/>
  <c r="N34" i="22"/>
  <c r="M34" i="22"/>
  <c r="V33" i="22"/>
  <c r="U33" i="22"/>
  <c r="T33" i="22"/>
  <c r="S33" i="22"/>
  <c r="R33" i="22"/>
  <c r="Q33" i="22"/>
  <c r="P33" i="22"/>
  <c r="O33" i="22"/>
  <c r="N33" i="22"/>
  <c r="M33" i="22"/>
  <c r="V32" i="22"/>
  <c r="U32" i="22"/>
  <c r="T32" i="22"/>
  <c r="S32" i="22"/>
  <c r="R32" i="22"/>
  <c r="Q32" i="22"/>
  <c r="P32" i="22"/>
  <c r="O32" i="22"/>
  <c r="N32" i="22"/>
  <c r="M32" i="22"/>
  <c r="V31" i="22"/>
  <c r="U31" i="22"/>
  <c r="T31" i="22"/>
  <c r="S31" i="22"/>
  <c r="R31" i="22"/>
  <c r="Q31" i="22"/>
  <c r="P31" i="22"/>
  <c r="O31" i="22"/>
  <c r="N31" i="22"/>
  <c r="M31" i="22"/>
  <c r="V30" i="22"/>
  <c r="U30" i="22"/>
  <c r="T30" i="22"/>
  <c r="S30" i="22"/>
  <c r="R30" i="22"/>
  <c r="Q30" i="22"/>
  <c r="P30" i="22"/>
  <c r="O30" i="22"/>
  <c r="N30" i="22"/>
  <c r="M30" i="22"/>
  <c r="V28" i="22"/>
  <c r="U28" i="22"/>
  <c r="T28" i="22"/>
  <c r="S28" i="22"/>
  <c r="R28" i="22"/>
  <c r="Q28" i="22"/>
  <c r="P28" i="22"/>
  <c r="O28" i="22"/>
  <c r="N28" i="22"/>
  <c r="M28" i="22"/>
  <c r="V27" i="22"/>
  <c r="U27" i="22"/>
  <c r="T27" i="22"/>
  <c r="S27" i="22"/>
  <c r="R27" i="22"/>
  <c r="Q27" i="22"/>
  <c r="P27" i="22"/>
  <c r="O27" i="22"/>
  <c r="N27" i="22"/>
  <c r="M27" i="22"/>
  <c r="V26" i="22"/>
  <c r="U26" i="22"/>
  <c r="T26" i="22"/>
  <c r="S26" i="22"/>
  <c r="R26" i="22"/>
  <c r="Q26" i="22"/>
  <c r="P26" i="22"/>
  <c r="O26" i="22"/>
  <c r="N26" i="22"/>
  <c r="M26" i="22"/>
  <c r="V25" i="22"/>
  <c r="U25" i="22"/>
  <c r="T25" i="22"/>
  <c r="S25" i="22"/>
  <c r="R25" i="22"/>
  <c r="Q25" i="22"/>
  <c r="P25" i="22"/>
  <c r="O25" i="22"/>
  <c r="N25" i="22"/>
  <c r="M25" i="22"/>
  <c r="V24" i="22"/>
  <c r="U24" i="22"/>
  <c r="T24" i="22"/>
  <c r="S24" i="22"/>
  <c r="R24" i="22"/>
  <c r="Q24" i="22"/>
  <c r="P24" i="22"/>
  <c r="O24" i="22"/>
  <c r="N24" i="22"/>
  <c r="M24" i="22"/>
  <c r="V23" i="22"/>
  <c r="U23" i="22"/>
  <c r="T23" i="22"/>
  <c r="S23" i="22"/>
  <c r="R23" i="22"/>
  <c r="Q23" i="22"/>
  <c r="P23" i="22"/>
  <c r="O23" i="22"/>
  <c r="N23" i="22"/>
  <c r="M23" i="22"/>
  <c r="V21" i="22"/>
  <c r="U21" i="22"/>
  <c r="T21" i="22"/>
  <c r="S21" i="22"/>
  <c r="R21" i="22"/>
  <c r="Q21" i="22"/>
  <c r="P21" i="22"/>
  <c r="O21" i="22"/>
  <c r="N21" i="22"/>
  <c r="M21" i="22"/>
  <c r="V20" i="22"/>
  <c r="U20" i="22"/>
  <c r="T20" i="22"/>
  <c r="S20" i="22"/>
  <c r="R20" i="22"/>
  <c r="Q20" i="22"/>
  <c r="P20" i="22"/>
  <c r="O20" i="22"/>
  <c r="N20" i="22"/>
  <c r="M20" i="22"/>
  <c r="V19" i="22"/>
  <c r="U19" i="22"/>
  <c r="T19" i="22"/>
  <c r="S19" i="22"/>
  <c r="R19" i="22"/>
  <c r="Q19" i="22"/>
  <c r="P19" i="22"/>
  <c r="O19" i="22"/>
  <c r="N19" i="22"/>
  <c r="M19" i="22"/>
  <c r="V18" i="22"/>
  <c r="U18" i="22"/>
  <c r="T18" i="22"/>
  <c r="S18" i="22"/>
  <c r="R18" i="22"/>
  <c r="Q18" i="22"/>
  <c r="P18" i="22"/>
  <c r="O18" i="22"/>
  <c r="N18" i="22"/>
  <c r="M18" i="22"/>
  <c r="V17" i="22"/>
  <c r="U17" i="22"/>
  <c r="T17" i="22"/>
  <c r="S17" i="22"/>
  <c r="R17" i="22"/>
  <c r="Q17" i="22"/>
  <c r="P17" i="22"/>
  <c r="O17" i="22"/>
  <c r="N17" i="22"/>
  <c r="M17" i="22"/>
  <c r="V16" i="22"/>
  <c r="U16" i="22"/>
  <c r="T16" i="22"/>
  <c r="S16" i="22"/>
  <c r="R16" i="22"/>
  <c r="Q16" i="22"/>
  <c r="P16" i="22"/>
  <c r="O16" i="22"/>
  <c r="N16" i="22"/>
  <c r="M16" i="22"/>
  <c r="V15" i="22"/>
  <c r="U15" i="22"/>
  <c r="T15" i="22"/>
  <c r="S15" i="22"/>
  <c r="R15" i="22"/>
  <c r="Q15" i="22"/>
  <c r="P15" i="22"/>
  <c r="O15" i="22"/>
  <c r="N15" i="22"/>
  <c r="M15" i="22"/>
  <c r="V13" i="22"/>
  <c r="U13" i="22"/>
  <c r="T13" i="22"/>
  <c r="S13" i="22"/>
  <c r="R13" i="22"/>
  <c r="Q13" i="22"/>
  <c r="P13" i="22"/>
  <c r="O13" i="22"/>
  <c r="N13" i="22"/>
  <c r="M13" i="22"/>
  <c r="V12" i="22"/>
  <c r="U12" i="22"/>
  <c r="T12" i="22"/>
  <c r="S12" i="22"/>
  <c r="R12" i="22"/>
  <c r="Q12" i="22"/>
  <c r="P12" i="22"/>
  <c r="O12" i="22"/>
  <c r="N12" i="22"/>
  <c r="M12" i="22"/>
  <c r="V11" i="22"/>
  <c r="U11" i="22"/>
  <c r="T11" i="22"/>
  <c r="S11" i="22"/>
  <c r="R11" i="22"/>
  <c r="Q11" i="22"/>
  <c r="P11" i="22"/>
  <c r="O11" i="22"/>
  <c r="N11" i="22"/>
  <c r="M11" i="22"/>
  <c r="V10" i="22"/>
  <c r="U10" i="22"/>
  <c r="T10" i="22"/>
  <c r="S10" i="22"/>
  <c r="R10" i="22"/>
  <c r="Q10" i="22"/>
  <c r="P10" i="22"/>
  <c r="O10" i="22"/>
  <c r="N10" i="22"/>
  <c r="M10" i="22"/>
  <c r="V9" i="22"/>
  <c r="U9" i="22"/>
  <c r="T9" i="22"/>
  <c r="S9" i="22"/>
  <c r="R9" i="22"/>
  <c r="Q9" i="22"/>
  <c r="P9" i="22"/>
  <c r="O9" i="22"/>
  <c r="N9" i="22"/>
  <c r="M9" i="22"/>
  <c r="V8" i="22"/>
  <c r="U8" i="22"/>
  <c r="T8" i="22"/>
  <c r="S8" i="22"/>
  <c r="R8" i="22"/>
  <c r="Q8" i="22"/>
  <c r="P8" i="22"/>
  <c r="O8" i="22"/>
  <c r="N8" i="22"/>
  <c r="M8" i="22"/>
  <c r="V5" i="22"/>
  <c r="U5" i="22"/>
  <c r="T5" i="22"/>
  <c r="S5" i="22"/>
  <c r="R5" i="22"/>
  <c r="Q5" i="22"/>
  <c r="P5" i="22"/>
  <c r="O5" i="22"/>
  <c r="N5" i="22"/>
  <c r="M5" i="22"/>
  <c r="V4" i="22"/>
  <c r="U4" i="22"/>
  <c r="T4" i="22"/>
  <c r="S4" i="22"/>
  <c r="R4" i="22"/>
  <c r="N4" i="22"/>
  <c r="O4" i="22"/>
  <c r="P4" i="22"/>
  <c r="Q4" i="22"/>
  <c r="M4" i="22"/>
  <c r="K13" i="22"/>
  <c r="J13" i="22"/>
  <c r="I13" i="22"/>
  <c r="H13" i="22"/>
  <c r="G13" i="22"/>
  <c r="F13" i="22"/>
  <c r="E13" i="22"/>
  <c r="D13" i="22"/>
  <c r="C13" i="22"/>
  <c r="B13" i="22"/>
  <c r="K12" i="22"/>
  <c r="J12" i="22"/>
  <c r="I12" i="22"/>
  <c r="H12" i="22"/>
  <c r="G12" i="22"/>
  <c r="F12" i="22"/>
  <c r="E12" i="22"/>
  <c r="D12" i="22"/>
  <c r="C12" i="22"/>
  <c r="B12" i="22"/>
  <c r="K11" i="22"/>
  <c r="J11" i="22"/>
  <c r="I11" i="22"/>
  <c r="H11" i="22"/>
  <c r="G11" i="22"/>
  <c r="F11" i="22"/>
  <c r="E11" i="22"/>
  <c r="D11" i="22"/>
  <c r="C11" i="22"/>
  <c r="B11" i="22"/>
  <c r="K10" i="22"/>
  <c r="J10" i="22"/>
  <c r="I10" i="22"/>
  <c r="H10" i="22"/>
  <c r="G10" i="22"/>
  <c r="F10" i="22"/>
  <c r="E10" i="22"/>
  <c r="D10" i="22"/>
  <c r="C10" i="22"/>
  <c r="B10" i="22"/>
  <c r="K9" i="22"/>
  <c r="J9" i="22"/>
  <c r="I9" i="22"/>
  <c r="H9" i="22"/>
  <c r="G9" i="22"/>
  <c r="F9" i="22"/>
  <c r="E9" i="22"/>
  <c r="D9" i="22"/>
  <c r="C9" i="22"/>
  <c r="B9" i="22"/>
  <c r="K8" i="22"/>
  <c r="J8" i="22"/>
  <c r="I8" i="22"/>
  <c r="H8" i="22"/>
  <c r="G8" i="22"/>
  <c r="F8" i="22"/>
  <c r="E8" i="22"/>
  <c r="D8" i="22"/>
  <c r="C8" i="22"/>
  <c r="B8" i="22"/>
  <c r="K56" i="22"/>
  <c r="J56" i="22"/>
  <c r="I56" i="22"/>
  <c r="H56" i="22"/>
  <c r="G56" i="22"/>
  <c r="F56" i="22"/>
  <c r="E56" i="22"/>
  <c r="D56" i="22"/>
  <c r="C56" i="22"/>
  <c r="B56" i="22"/>
  <c r="K55" i="22"/>
  <c r="J55" i="22"/>
  <c r="I55" i="22"/>
  <c r="H55" i="22"/>
  <c r="G55" i="22"/>
  <c r="F55" i="22"/>
  <c r="E55" i="22"/>
  <c r="D55" i="22"/>
  <c r="C55" i="22"/>
  <c r="B55" i="22"/>
  <c r="K54" i="22"/>
  <c r="J54" i="22"/>
  <c r="I54" i="22"/>
  <c r="H54" i="22"/>
  <c r="G54" i="22"/>
  <c r="F54" i="22"/>
  <c r="E54" i="22"/>
  <c r="D54" i="22"/>
  <c r="C54" i="22"/>
  <c r="B54" i="22"/>
  <c r="K53" i="22"/>
  <c r="J53" i="22"/>
  <c r="I53" i="22"/>
  <c r="H53" i="22"/>
  <c r="G53" i="22"/>
  <c r="F53" i="22"/>
  <c r="E53" i="22"/>
  <c r="D53" i="22"/>
  <c r="C53" i="22"/>
  <c r="B53" i="22"/>
  <c r="K52" i="22"/>
  <c r="J52" i="22"/>
  <c r="I52" i="22"/>
  <c r="H52" i="22"/>
  <c r="G52" i="22"/>
  <c r="F52" i="22"/>
  <c r="E52" i="22"/>
  <c r="D52" i="22"/>
  <c r="C52" i="22"/>
  <c r="B52" i="22"/>
  <c r="K51" i="22"/>
  <c r="J51" i="22"/>
  <c r="I51" i="22"/>
  <c r="H51" i="22"/>
  <c r="G51" i="22"/>
  <c r="F51" i="22"/>
  <c r="E51" i="22"/>
  <c r="D51" i="22"/>
  <c r="C51" i="22"/>
  <c r="B51" i="22"/>
  <c r="K50" i="22"/>
  <c r="J50" i="22"/>
  <c r="I50" i="22"/>
  <c r="H50" i="22"/>
  <c r="G50" i="22"/>
  <c r="F50" i="22"/>
  <c r="E50" i="22"/>
  <c r="D50" i="22"/>
  <c r="C50" i="22"/>
  <c r="B50" i="22"/>
  <c r="K49" i="22"/>
  <c r="J49" i="22"/>
  <c r="I49" i="22"/>
  <c r="H49" i="22"/>
  <c r="G49" i="22"/>
  <c r="F49" i="22"/>
  <c r="E49" i="22"/>
  <c r="D49" i="22"/>
  <c r="C49" i="22"/>
  <c r="B49" i="22"/>
  <c r="K48" i="22"/>
  <c r="J48" i="22"/>
  <c r="I48" i="22"/>
  <c r="H48" i="22"/>
  <c r="G48" i="22"/>
  <c r="F48" i="22"/>
  <c r="E48" i="22"/>
  <c r="D48" i="22"/>
  <c r="C48" i="22"/>
  <c r="B48" i="22"/>
  <c r="K47" i="22"/>
  <c r="J47" i="22"/>
  <c r="I47" i="22"/>
  <c r="H47" i="22"/>
  <c r="G47" i="22"/>
  <c r="F47" i="22"/>
  <c r="E47" i="22"/>
  <c r="D47" i="22"/>
  <c r="C47" i="22"/>
  <c r="B47" i="22"/>
  <c r="K44" i="22"/>
  <c r="J44" i="22"/>
  <c r="I44" i="22"/>
  <c r="H44" i="22"/>
  <c r="G44" i="22"/>
  <c r="F44" i="22"/>
  <c r="E44" i="22"/>
  <c r="D44" i="22"/>
  <c r="C44" i="22"/>
  <c r="B44" i="22"/>
  <c r="K43" i="22"/>
  <c r="J43" i="22"/>
  <c r="I43" i="22"/>
  <c r="H43" i="22"/>
  <c r="G43" i="22"/>
  <c r="F43" i="22"/>
  <c r="E43" i="22"/>
  <c r="D43" i="22"/>
  <c r="C43" i="22"/>
  <c r="B43" i="22"/>
  <c r="K42" i="22"/>
  <c r="J42" i="22"/>
  <c r="I42" i="22"/>
  <c r="H42" i="22"/>
  <c r="G42" i="22"/>
  <c r="F42" i="22"/>
  <c r="E42" i="22"/>
  <c r="D42" i="22"/>
  <c r="C42" i="22"/>
  <c r="B42" i="22"/>
  <c r="K41" i="22"/>
  <c r="J41" i="22"/>
  <c r="I41" i="22"/>
  <c r="H41" i="22"/>
  <c r="G41" i="22"/>
  <c r="F41" i="22"/>
  <c r="E41" i="22"/>
  <c r="D41" i="22"/>
  <c r="C41" i="22"/>
  <c r="B41" i="22"/>
  <c r="K40" i="22"/>
  <c r="J40" i="22"/>
  <c r="I40" i="22"/>
  <c r="H40" i="22"/>
  <c r="G40" i="22"/>
  <c r="F40" i="22"/>
  <c r="E40" i="22"/>
  <c r="D40" i="22"/>
  <c r="C40" i="22"/>
  <c r="B40" i="22"/>
  <c r="K38" i="22"/>
  <c r="J38" i="22"/>
  <c r="I38" i="22"/>
  <c r="H38" i="22"/>
  <c r="G38" i="22"/>
  <c r="F38" i="22"/>
  <c r="E38" i="22"/>
  <c r="D38" i="22"/>
  <c r="C38" i="22"/>
  <c r="B38" i="22"/>
  <c r="K36" i="22"/>
  <c r="J36" i="22"/>
  <c r="I36" i="22"/>
  <c r="H36" i="22"/>
  <c r="G36" i="22"/>
  <c r="F36" i="22"/>
  <c r="E36" i="22"/>
  <c r="D36" i="22"/>
  <c r="C36" i="22"/>
  <c r="B36" i="22"/>
  <c r="K35" i="22"/>
  <c r="J35" i="22"/>
  <c r="I35" i="22"/>
  <c r="H35" i="22"/>
  <c r="G35" i="22"/>
  <c r="F35" i="22"/>
  <c r="E35" i="22"/>
  <c r="D35" i="22"/>
  <c r="C35" i="22"/>
  <c r="B35" i="22"/>
  <c r="K34" i="22"/>
  <c r="J34" i="22"/>
  <c r="I34" i="22"/>
  <c r="H34" i="22"/>
  <c r="G34" i="22"/>
  <c r="F34" i="22"/>
  <c r="E34" i="22"/>
  <c r="D34" i="22"/>
  <c r="C34" i="22"/>
  <c r="B34" i="22"/>
  <c r="K33" i="22"/>
  <c r="J33" i="22"/>
  <c r="I33" i="22"/>
  <c r="H33" i="22"/>
  <c r="G33" i="22"/>
  <c r="F33" i="22"/>
  <c r="E33" i="22"/>
  <c r="D33" i="22"/>
  <c r="C33" i="22"/>
  <c r="B33" i="22"/>
  <c r="K32" i="22"/>
  <c r="J32" i="22"/>
  <c r="I32" i="22"/>
  <c r="H32" i="22"/>
  <c r="G32" i="22"/>
  <c r="F32" i="22"/>
  <c r="E32" i="22"/>
  <c r="D32" i="22"/>
  <c r="C32" i="22"/>
  <c r="B32" i="22"/>
  <c r="K31" i="22"/>
  <c r="J31" i="22"/>
  <c r="I31" i="22"/>
  <c r="H31" i="22"/>
  <c r="G31" i="22"/>
  <c r="F31" i="22"/>
  <c r="E31" i="22"/>
  <c r="D31" i="22"/>
  <c r="C31" i="22"/>
  <c r="B31" i="22"/>
  <c r="K30" i="22"/>
  <c r="J30" i="22"/>
  <c r="I30" i="22"/>
  <c r="H30" i="22"/>
  <c r="G30" i="22"/>
  <c r="F30" i="22"/>
  <c r="E30" i="22"/>
  <c r="D30" i="22"/>
  <c r="C30" i="22"/>
  <c r="B30" i="22"/>
  <c r="K28" i="22"/>
  <c r="J28" i="22"/>
  <c r="I28" i="22"/>
  <c r="H28" i="22"/>
  <c r="G28" i="22"/>
  <c r="F28" i="22"/>
  <c r="E28" i="22"/>
  <c r="D28" i="22"/>
  <c r="C28" i="22"/>
  <c r="B28" i="22"/>
  <c r="K27" i="22"/>
  <c r="J27" i="22"/>
  <c r="I27" i="22"/>
  <c r="H27" i="22"/>
  <c r="G27" i="22"/>
  <c r="F27" i="22"/>
  <c r="E27" i="22"/>
  <c r="D27" i="22"/>
  <c r="C27" i="22"/>
  <c r="B27" i="22"/>
  <c r="K26" i="22"/>
  <c r="J26" i="22"/>
  <c r="I26" i="22"/>
  <c r="H26" i="22"/>
  <c r="G26" i="22"/>
  <c r="F26" i="22"/>
  <c r="E26" i="22"/>
  <c r="D26" i="22"/>
  <c r="C26" i="22"/>
  <c r="B26" i="22"/>
  <c r="K25" i="22"/>
  <c r="J25" i="22"/>
  <c r="I25" i="22"/>
  <c r="H25" i="22"/>
  <c r="G25" i="22"/>
  <c r="F25" i="22"/>
  <c r="E25" i="22"/>
  <c r="D25" i="22"/>
  <c r="C25" i="22"/>
  <c r="B25" i="22"/>
  <c r="K24" i="22"/>
  <c r="J24" i="22"/>
  <c r="I24" i="22"/>
  <c r="H24" i="22"/>
  <c r="G24" i="22"/>
  <c r="F24" i="22"/>
  <c r="E24" i="22"/>
  <c r="D24" i="22"/>
  <c r="C24" i="22"/>
  <c r="B24" i="22"/>
  <c r="K23" i="22"/>
  <c r="J23" i="22"/>
  <c r="I23" i="22"/>
  <c r="H23" i="22"/>
  <c r="G23" i="22"/>
  <c r="F23" i="22"/>
  <c r="E23" i="22"/>
  <c r="D23" i="22"/>
  <c r="C23" i="22"/>
  <c r="B23" i="22"/>
  <c r="K21" i="22"/>
  <c r="J21" i="22"/>
  <c r="I21" i="22"/>
  <c r="H21" i="22"/>
  <c r="G21" i="22"/>
  <c r="F21" i="22"/>
  <c r="E21" i="22"/>
  <c r="D21" i="22"/>
  <c r="C21" i="22"/>
  <c r="B21" i="22"/>
  <c r="K20" i="22"/>
  <c r="J20" i="22"/>
  <c r="I20" i="22"/>
  <c r="H20" i="22"/>
  <c r="G20" i="22"/>
  <c r="F20" i="22"/>
  <c r="E20" i="22"/>
  <c r="D20" i="22"/>
  <c r="C20" i="22"/>
  <c r="B20" i="22"/>
  <c r="K19" i="22"/>
  <c r="J19" i="22"/>
  <c r="I19" i="22"/>
  <c r="H19" i="22"/>
  <c r="G19" i="22"/>
  <c r="F19" i="22"/>
  <c r="E19" i="22"/>
  <c r="D19" i="22"/>
  <c r="C19" i="22"/>
  <c r="B19" i="22"/>
  <c r="K18" i="22"/>
  <c r="J18" i="22"/>
  <c r="I18" i="22"/>
  <c r="H18" i="22"/>
  <c r="G18" i="22"/>
  <c r="F18" i="22"/>
  <c r="E18" i="22"/>
  <c r="D18" i="22"/>
  <c r="C18" i="22"/>
  <c r="B18" i="22"/>
  <c r="K17" i="22"/>
  <c r="J17" i="22"/>
  <c r="I17" i="22"/>
  <c r="H17" i="22"/>
  <c r="G17" i="22"/>
  <c r="F17" i="22"/>
  <c r="E17" i="22"/>
  <c r="D17" i="22"/>
  <c r="C17" i="22"/>
  <c r="B17" i="22"/>
  <c r="K16" i="22"/>
  <c r="J16" i="22"/>
  <c r="I16" i="22"/>
  <c r="H16" i="22"/>
  <c r="G16" i="22"/>
  <c r="F16" i="22"/>
  <c r="E16" i="22"/>
  <c r="D16" i="22"/>
  <c r="C16" i="22"/>
  <c r="B16" i="22"/>
  <c r="K15" i="22"/>
  <c r="J15" i="22"/>
  <c r="I15" i="22"/>
  <c r="H15" i="22"/>
  <c r="G15" i="22"/>
  <c r="F15" i="22"/>
  <c r="E15" i="22"/>
  <c r="D15" i="22"/>
  <c r="C15" i="22"/>
  <c r="B15" i="22"/>
  <c r="K5" i="22"/>
  <c r="J5" i="22"/>
  <c r="I5" i="22"/>
  <c r="H5" i="22"/>
  <c r="G5" i="22"/>
  <c r="F5" i="22"/>
  <c r="E5" i="22"/>
  <c r="D5" i="22"/>
  <c r="C5" i="22"/>
  <c r="B5" i="22"/>
  <c r="K4" i="22"/>
  <c r="J4" i="22"/>
  <c r="I4" i="22"/>
  <c r="H4" i="22"/>
  <c r="D4" i="22"/>
  <c r="E4" i="22"/>
  <c r="F4" i="22"/>
  <c r="G4" i="22"/>
  <c r="C4" i="22"/>
  <c r="B4" i="22"/>
  <c r="AA10" i="22" l="1"/>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AY8" i="22" l="1"/>
  <c r="AX12" i="22"/>
  <c r="AX10" i="22"/>
  <c r="BB13" i="22"/>
  <c r="BA8" i="22"/>
  <c r="AY8" i="28"/>
  <c r="AZ13" i="28"/>
  <c r="AX12" i="28"/>
  <c r="AV11" i="28"/>
  <c r="AT10" i="28"/>
  <c r="AX8" i="22"/>
  <c r="AW12" i="22"/>
  <c r="AW10" i="22"/>
  <c r="BB12" i="22"/>
  <c r="BA13" i="22"/>
  <c r="AX8" i="28"/>
  <c r="AY13" i="28"/>
  <c r="AW12" i="28"/>
  <c r="AU11" i="28"/>
  <c r="BC9" i="28"/>
  <c r="AW8" i="22"/>
  <c r="AV12" i="22"/>
  <c r="AV10" i="22"/>
  <c r="BB11" i="22"/>
  <c r="AZ13" i="22"/>
  <c r="AW8" i="28"/>
  <c r="AX13" i="28"/>
  <c r="AV12" i="28"/>
  <c r="AT11" i="28"/>
  <c r="BB9" i="28"/>
  <c r="AV8" i="22"/>
  <c r="AU12" i="22"/>
  <c r="AU10" i="22"/>
  <c r="BB10" i="22"/>
  <c r="BA12" i="22"/>
  <c r="AV8" i="28"/>
  <c r="AW13" i="28"/>
  <c r="AU12" i="28"/>
  <c r="BC10" i="28"/>
  <c r="BA9" i="28"/>
  <c r="AU8" i="22"/>
  <c r="AT12" i="22"/>
  <c r="AT10" i="22"/>
  <c r="BB9" i="22"/>
  <c r="AZ12" i="22"/>
  <c r="AU8" i="28"/>
  <c r="AV13" i="28"/>
  <c r="AT12" i="28"/>
  <c r="BB10" i="28"/>
  <c r="AZ9" i="28"/>
  <c r="AY13" i="22"/>
  <c r="AY11" i="22"/>
  <c r="AY9" i="22"/>
  <c r="BC8" i="22"/>
  <c r="BA11" i="22"/>
  <c r="AZ8" i="28"/>
  <c r="AU13" i="28"/>
  <c r="BC11" i="28"/>
  <c r="BA10" i="28"/>
  <c r="AY9" i="28"/>
  <c r="AX13" i="22"/>
  <c r="AX11" i="22"/>
  <c r="AX9" i="22"/>
  <c r="BC13" i="22"/>
  <c r="AZ11" i="22"/>
  <c r="BA8" i="28"/>
  <c r="AT13" i="28"/>
  <c r="BB11" i="28"/>
  <c r="AZ10" i="28"/>
  <c r="AX9" i="28"/>
  <c r="AW13" i="22"/>
  <c r="AW11" i="22"/>
  <c r="AW9" i="22"/>
  <c r="BC12" i="22"/>
  <c r="BA10" i="22"/>
  <c r="BB8" i="28"/>
  <c r="BC12" i="28"/>
  <c r="BA11" i="28"/>
  <c r="AY10" i="28"/>
  <c r="AW9" i="28"/>
  <c r="AV13" i="22"/>
  <c r="AV11" i="22"/>
  <c r="AV9" i="22"/>
  <c r="BC11" i="22"/>
  <c r="AZ10" i="22"/>
  <c r="BC8" i="28"/>
  <c r="BB12" i="28"/>
  <c r="AZ11" i="28"/>
  <c r="AX10" i="28"/>
  <c r="AV9" i="28"/>
  <c r="AU13" i="22"/>
  <c r="AU11" i="22"/>
  <c r="AU9" i="22"/>
  <c r="BC10" i="22"/>
  <c r="BA9" i="22"/>
  <c r="BC13" i="28"/>
  <c r="BA12" i="28"/>
  <c r="AY11" i="28"/>
  <c r="AW10" i="28"/>
  <c r="AU9" i="28"/>
  <c r="AT13" i="22"/>
  <c r="AT11" i="22"/>
  <c r="AT9" i="22"/>
  <c r="BC9" i="22"/>
  <c r="AZ9" i="22"/>
  <c r="BB13" i="28"/>
  <c r="AZ12" i="28"/>
  <c r="AX11" i="28"/>
  <c r="AV10" i="28"/>
  <c r="AT9" i="28"/>
  <c r="AT8" i="22"/>
  <c r="AY12" i="22"/>
  <c r="AY10" i="22"/>
  <c r="BB8" i="22"/>
  <c r="AZ8" i="22"/>
  <c r="AT8" i="28"/>
  <c r="BA13" i="28"/>
  <c r="AY12" i="28"/>
  <c r="AW11" i="28"/>
  <c r="AU10" i="28"/>
  <c r="B8" i="25"/>
  <c r="B9" i="25"/>
  <c r="B10" i="25"/>
  <c r="B12" i="25"/>
  <c r="B14" i="25"/>
  <c r="B15" i="25"/>
  <c r="B16" i="25"/>
  <c r="B17" i="25"/>
  <c r="B18" i="25"/>
  <c r="B19" i="25"/>
  <c r="B20" i="25"/>
  <c r="B21" i="25"/>
  <c r="B22" i="25"/>
  <c r="B23" i="25"/>
  <c r="B24" i="25"/>
  <c r="A1" i="22"/>
  <c r="A1" i="28"/>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AG55" i="22"/>
  <c r="AC53" i="22"/>
  <c r="AG49" i="22"/>
  <c r="AA44" i="22"/>
  <c r="AC31" i="22"/>
  <c r="AG50" i="28"/>
  <c r="X4"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E4" i="22"/>
  <c r="AF4" i="22"/>
  <c r="AE54" i="22"/>
  <c r="AA52" i="22"/>
  <c r="AE48" i="22"/>
  <c r="AC47" i="22"/>
  <c r="AF41" i="22"/>
  <c r="AG26" i="22"/>
  <c r="Y5"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E15" i="28"/>
  <c r="AA40" i="22"/>
  <c r="X35" i="22"/>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D15" i="28"/>
  <c r="Z40" i="22"/>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C15" i="28"/>
  <c r="Y40" i="22"/>
  <c r="AG15" i="22"/>
  <c r="AF40" i="28"/>
  <c r="AB15" i="28"/>
  <c r="X40" i="22"/>
  <c r="AF15" i="22"/>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E40" i="28"/>
  <c r="AA15" i="28"/>
  <c r="AE15" i="22"/>
  <c r="AD40" i="28"/>
  <c r="Z15" i="28"/>
  <c r="AD15" i="22"/>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C40" i="28"/>
  <c r="Y15" i="28"/>
  <c r="AG40" i="22"/>
  <c r="AC15" i="22"/>
  <c r="AB40" i="28"/>
  <c r="X15" i="28"/>
  <c r="AF40" i="22"/>
  <c r="AB15" i="22"/>
  <c r="AA40" i="28"/>
  <c r="AE40" i="22"/>
  <c r="AA15" i="22"/>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Z40" i="28"/>
  <c r="AD40" i="22"/>
  <c r="Z15" i="22"/>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Y40" i="28"/>
  <c r="AG15" i="28"/>
  <c r="AC40" i="22"/>
  <c r="Y15" i="22"/>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X40" i="28"/>
  <c r="AF15" i="28"/>
  <c r="AB40" i="22"/>
  <c r="X15" i="22"/>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C4"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B4"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A4"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Z4"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Y4"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D4" i="22"/>
  <c r="AG4" i="22"/>
  <c r="Y51" i="22"/>
  <c r="Y43" i="22"/>
  <c r="Z35" i="22"/>
  <c r="AA23" i="22"/>
  <c r="AE18" i="22"/>
  <c r="AC54" i="28"/>
  <c r="AA47" i="28"/>
  <c r="AE41" i="28"/>
  <c r="Y35" i="28"/>
  <c r="AC31" i="28"/>
  <c r="AG26" i="28"/>
  <c r="AA23" i="28"/>
  <c r="AE18" i="28"/>
  <c r="Y5" i="28"/>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C4" i="28"/>
  <c r="BB53" i="28"/>
  <c r="AZ50" i="28"/>
  <c r="AX47" i="28"/>
  <c r="BB30" i="28"/>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AX56" i="28"/>
  <c r="AV53" i="28"/>
  <c r="AT50" i="28"/>
  <c r="BB44" i="28"/>
  <c r="AT25"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AV56" i="28"/>
  <c r="AT53" i="28"/>
  <c r="BB49" i="28"/>
  <c r="AZ44" i="28"/>
  <c r="AX23"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AZ55" i="28"/>
  <c r="AX52" i="28"/>
  <c r="AV49" i="28"/>
  <c r="AT44" i="28"/>
  <c r="AZ17"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AX55" i="28"/>
  <c r="AV52" i="28"/>
  <c r="AT49" i="28"/>
  <c r="BB43" i="28"/>
  <c r="AT16" i="28"/>
  <c r="BC40" i="28"/>
  <c r="AU40" i="28"/>
  <c r="AY15" i="28"/>
  <c r="BC40" i="22"/>
  <c r="AU40" i="22"/>
  <c r="AX15" i="22"/>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B40" i="28"/>
  <c r="AT40" i="28"/>
  <c r="AX15" i="28"/>
  <c r="BB40" i="22"/>
  <c r="AT40" i="22"/>
  <c r="AW15" i="22"/>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A40" i="28"/>
  <c r="AW15" i="28"/>
  <c r="BA40" i="22"/>
  <c r="AV15" i="22"/>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AZ40" i="28"/>
  <c r="AV15" i="28"/>
  <c r="AZ40" i="22"/>
  <c r="BC15" i="22"/>
  <c r="AU15" i="22"/>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AY40" i="28"/>
  <c r="BC15" i="28"/>
  <c r="AU15" i="28"/>
  <c r="AY40" i="22"/>
  <c r="BB15" i="22"/>
  <c r="AT15" i="22"/>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AX40" i="28"/>
  <c r="BB15" i="28"/>
  <c r="AT15" i="28"/>
  <c r="AX40" i="22"/>
  <c r="BA15" i="22"/>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AW40" i="28"/>
  <c r="BA15" i="28"/>
  <c r="AW40" i="22"/>
  <c r="AZ15" i="22"/>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AX18" i="28"/>
  <c r="BB25" i="28"/>
  <c r="AV33" i="28"/>
  <c r="AZ42" i="28"/>
  <c r="AU44" i="28"/>
  <c r="BC44" i="28"/>
  <c r="BA47" i="28"/>
  <c r="AY48" i="28"/>
  <c r="AW49" i="28"/>
  <c r="AU50" i="28"/>
  <c r="BC50" i="28"/>
  <c r="BA51" i="28"/>
  <c r="AY52" i="28"/>
  <c r="AW53" i="28"/>
  <c r="AU54" i="28"/>
  <c r="BC54" i="28"/>
  <c r="BA55" i="28"/>
  <c r="AY56" i="28"/>
  <c r="AZ4" i="28"/>
  <c r="AV19" i="28"/>
  <c r="AZ26" i="28"/>
  <c r="AT34" i="28"/>
  <c r="BA42" i="28"/>
  <c r="AV44" i="28"/>
  <c r="AT47" i="28"/>
  <c r="BB47" i="28"/>
  <c r="AZ48" i="28"/>
  <c r="AX49" i="28"/>
  <c r="AV50" i="28"/>
  <c r="AT51" i="28"/>
  <c r="BB51" i="28"/>
  <c r="AZ52" i="28"/>
  <c r="AX53" i="28"/>
  <c r="AV54" i="28"/>
  <c r="AT55" i="28"/>
  <c r="BB55" i="28"/>
  <c r="AZ56" i="28"/>
  <c r="AY4" i="28"/>
  <c r="AU5" i="22"/>
  <c r="BC5" i="22"/>
  <c r="BA16" i="22"/>
  <c r="AY17" i="22"/>
  <c r="AW18" i="22"/>
  <c r="AU19" i="22"/>
  <c r="BC19" i="22"/>
  <c r="BA20" i="22"/>
  <c r="AY21" i="22"/>
  <c r="AW23" i="22"/>
  <c r="AU24" i="22"/>
  <c r="BC24" i="22"/>
  <c r="BA25" i="22"/>
  <c r="AY26" i="22"/>
  <c r="AW27" i="22"/>
  <c r="AU28" i="22"/>
  <c r="BC28" i="22"/>
  <c r="BA30" i="22"/>
  <c r="AZ15" i="28"/>
  <c r="AT20" i="28"/>
  <c r="AX27" i="28"/>
  <c r="BB34" i="28"/>
  <c r="AX43" i="28"/>
  <c r="AW44" i="28"/>
  <c r="AU47" i="28"/>
  <c r="BC47" i="28"/>
  <c r="BA48" i="28"/>
  <c r="AY49" i="28"/>
  <c r="AW50" i="28"/>
  <c r="AU51" i="28"/>
  <c r="BC51" i="28"/>
  <c r="BA52" i="28"/>
  <c r="AY53" i="28"/>
  <c r="AW54" i="28"/>
  <c r="AU55" i="28"/>
  <c r="BC55" i="28"/>
  <c r="BA56" i="28"/>
  <c r="AU4" i="28"/>
  <c r="AV5" i="22"/>
  <c r="AT16" i="22"/>
  <c r="BB16" i="22"/>
  <c r="AZ17" i="22"/>
  <c r="AX18" i="22"/>
  <c r="AV19" i="22"/>
  <c r="AT20" i="22"/>
  <c r="BB20" i="22"/>
  <c r="AZ21" i="22"/>
  <c r="AX23" i="22"/>
  <c r="AV24" i="22"/>
  <c r="AT25" i="22"/>
  <c r="BB25" i="22"/>
  <c r="AZ26" i="22"/>
  <c r="BB20" i="28"/>
  <c r="AV28" i="28"/>
  <c r="AZ35" i="28"/>
  <c r="AY43" i="28"/>
  <c r="AX44" i="28"/>
  <c r="AV47" i="28"/>
  <c r="AT48" i="28"/>
  <c r="BB48" i="28"/>
  <c r="AZ49" i="28"/>
  <c r="AX50" i="28"/>
  <c r="AV51" i="28"/>
  <c r="AT52" i="28"/>
  <c r="BB52" i="28"/>
  <c r="AZ53" i="28"/>
  <c r="AX54" i="28"/>
  <c r="AV55" i="28"/>
  <c r="AT56" i="28"/>
  <c r="BB56" i="28"/>
  <c r="AV4" i="28"/>
  <c r="AV5" i="28"/>
  <c r="AZ21" i="28"/>
  <c r="AT30" i="28"/>
  <c r="AX36" i="28"/>
  <c r="AZ43" i="28"/>
  <c r="AY44" i="28"/>
  <c r="AW47" i="28"/>
  <c r="AU48" i="28"/>
  <c r="BC48" i="28"/>
  <c r="BA49" i="28"/>
  <c r="AY50" i="28"/>
  <c r="AW51" i="28"/>
  <c r="AU52" i="28"/>
  <c r="BC52" i="28"/>
  <c r="BA53" i="28"/>
  <c r="AY54" i="28"/>
  <c r="AW55" i="28"/>
  <c r="AU56" i="28"/>
  <c r="BC56" i="28"/>
  <c r="AW4" i="28"/>
  <c r="AY15" i="22"/>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B54" i="28"/>
  <c r="AZ51" i="28"/>
  <c r="AX48" i="28"/>
  <c r="BB4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AX4" i="28"/>
  <c r="AZ54" i="28"/>
  <c r="AX51" i="28"/>
  <c r="AV48" i="28"/>
  <c r="AV38"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A4" i="28"/>
  <c r="AT54" i="28"/>
  <c r="BB50" i="28"/>
  <c r="AZ47" i="28"/>
  <c r="AX32" i="28"/>
</calcChain>
</file>

<file path=xl/sharedStrings.xml><?xml version="1.0" encoding="utf-8"?>
<sst xmlns="http://schemas.openxmlformats.org/spreadsheetml/2006/main" count="865" uniqueCount="146">
  <si>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</si>
  <si>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</si>
  <si>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</si>
  <si>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</si>
  <si>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</si>
  <si>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</si>
  <si>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</si>
  <si>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</si>
  <si>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</si>
  <si>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</si>
  <si>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</si>
  <si>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</si>
  <si>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</si>
  <si>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</si>
  <si>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</si>
  <si>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</si>
  <si>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</si>
  <si>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</si>
  <si>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</si>
  <si>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</si>
  <si>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</si>
  <si>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</si>
  <si>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</si>
  <si>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</si>
  <si>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</si>
  <si>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</si>
  <si>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</si>
  <si>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</si>
  <si>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</si>
  <si>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</si>
  <si>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</si>
  <si>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</si>
  <si>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</si>
  <si>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</si>
  <si>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</si>
  <si>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</si>
  <si>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</si>
  <si>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</si>
  <si>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</si>
  <si>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</si>
  <si>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</si>
  <si>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</si>
  <si>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</si>
  <si>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</si>
  <si>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</si>
  <si>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</si>
  <si>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</si>
  <si>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</si>
  <si>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</si>
  <si>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</si>
  <si>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</si>
  <si>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</si>
  <si>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</si>
  <si>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</si>
  <si>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</si>
  <si>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</si>
  <si>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</si>
  <si>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</si>
  <si>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</si>
  <si>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</si>
  <si>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</si>
  <si>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</si>
  <si>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</si>
  <si>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</si>
  <si>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</si>
  <si>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</si>
  <si>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</si>
  <si>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</si>
  <si>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</si>
  <si>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</si>
  <si>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</si>
  <si>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</si>
  <si>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</si>
  <si>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</si>
  <si>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</si>
  <si>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</si>
  <si>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</si>
  <si>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</si>
  <si>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</si>
  <si>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</si>
  <si>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</si>
  <si>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</si>
  <si>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</si>
  <si>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</si>
  <si>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</si>
  <si>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</si>
  <si>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</si>
  <si>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</si>
  <si>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</si>
  <si>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</si>
  <si>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</si>
  <si>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</si>
  <si>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</si>
  <si>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</si>
  <si>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</si>
  <si>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</si>
  <si>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</si>
  <si>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</si>
  <si>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</si>
  <si>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</si>
  <si>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</si>
  <si>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</si>
  <si>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</si>
  <si>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</si>
  <si>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</si>
  <si>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</si>
  <si>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</si>
  <si>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</si>
  <si>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</si>
  <si>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</si>
  <si>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</si>
  <si>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</si>
  <si>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</si>
  <si>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</si>
  <si>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</si>
  <si>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</si>
  <si>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</si>
  <si>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</si>
  <si>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</si>
  <si>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</si>
  <si>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</si>
  <si>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</si>
  <si>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</si>
  <si>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</si>
  <si>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</si>
  <si>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Nov</t>
  </si>
  <si>
    <t>Thursday, Nov 23rd</t>
  </si>
  <si>
    <t xml:space="preserve"> - Thanksgiving Day</t>
  </si>
  <si>
    <t>Nov / Dec</t>
  </si>
  <si>
    <t>Thursday, Nov 28th</t>
  </si>
  <si>
    <t>Dec</t>
  </si>
  <si>
    <t>Friday, Dec 8th</t>
  </si>
  <si>
    <t xml:space="preserve"> - First Day of Hanukkah</t>
  </si>
  <si>
    <r>
      <t>Note:</t>
    </r>
    <r>
      <rPr>
        <sz val="10"/>
        <rFont val="Arial"/>
        <family val="2"/>
      </rPr>
      <t xml:space="preserve"> Weekdays - Sunday through Thursday,  Weekends - Friday and Saturday</t>
    </r>
  </si>
  <si>
    <t>Week of December 08, 2024  to December 14, 2024</t>
  </si>
  <si>
    <t>November 17, 2024 - December 14, 2024
Rolling-28 Day Period</t>
  </si>
  <si>
    <t>For the Week of December 08, 2024 to December 14, 2024</t>
  </si>
  <si>
    <t>Tuesday, Dec 24th</t>
  </si>
  <si>
    <t xml:space="preserve"> - Christmas Eve</t>
  </si>
  <si>
    <t>Wednesday, Dec 25th</t>
  </si>
  <si>
    <t xml:space="preserve"> - Christmas Day</t>
  </si>
  <si>
    <t>Sunday, Dec 24th</t>
  </si>
  <si>
    <t>Thursday, Dec 26th</t>
  </si>
  <si>
    <t xml:space="preserve"> - First Day of Kwanzaa</t>
  </si>
  <si>
    <t>Monday, Dec 25th</t>
  </si>
  <si>
    <t>Tuesday, Dec 26th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</si>
</sst>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2"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26"/>
      <name val="Arial"/>
      <family val="2"/>
    </font>
    <font>
      <sz val="10"/>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1" fillId="0" borderId="0" applyFont="0" applyFill="0" applyBorder="0" applyAlignment="0" applyProtection="0"/>
  </cellStyleXfs>
  <cellXfs count="232">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0" xfId="0" applyNumberFormat="1" applyFont="1" applyAlignment="1">
      <alignment horizontal="center"/>
    </xf>
    <xf numFmtId="0" fontId="29" fillId="0" borderId="0" xfId="0" applyFont="1" applyAlignment="1">
      <alignment horizontal="center"/>
    </xf>
    <xf numFmtId="2" fontId="29" fillId="0" borderId="0" xfId="0" applyNumberFormat="1" applyFont="1" applyAlignment="1">
      <alignment horizontal="center"/>
    </xf>
    <xf numFmtId="165" fontId="31" fillId="0" borderId="1" xfId="0" applyNumberFormat="1" applyFont="1" applyBorder="1" applyAlignment="1">
      <alignment horizontal="center"/>
    </xf>
    <xf numFmtId="165" fontId="31" fillId="0" borderId="0" xfId="0" applyNumberFormat="1" applyFont="1" applyAlignment="1">
      <alignment horizontal="center"/>
    </xf>
    <xf numFmtId="0" fontId="31" fillId="0" borderId="0" xfId="0" applyFont="1" applyAlignment="1">
      <alignment horizontal="center"/>
    </xf>
    <xf numFmtId="165" fontId="31" fillId="0" borderId="2" xfId="0" applyNumberFormat="1" applyFont="1" applyBorder="1" applyAlignment="1">
      <alignment horizontal="center"/>
    </xf>
    <xf numFmtId="165" fontId="31" fillId="0" borderId="3" xfId="0" applyNumberFormat="1" applyFont="1" applyBorder="1" applyAlignment="1">
      <alignment horizontal="center"/>
    </xf>
    <xf numFmtId="165" fontId="31" fillId="0" borderId="4" xfId="0" applyNumberFormat="1" applyFont="1" applyBorder="1" applyAlignment="1">
      <alignment horizontal="center"/>
    </xf>
    <xf numFmtId="165" fontId="31" fillId="0" borderId="5" xfId="0" applyNumberFormat="1" applyFont="1" applyBorder="1" applyAlignment="1">
      <alignment horizontal="center"/>
    </xf>
    <xf numFmtId="165" fontId="31" fillId="0" borderId="15" xfId="0" applyNumberFormat="1" applyFont="1" applyBorder="1" applyAlignment="1">
      <alignment horizontal="center"/>
    </xf>
    <xf numFmtId="165" fontId="31" fillId="0" borderId="16" xfId="0" applyNumberFormat="1" applyFont="1" applyBorder="1" applyAlignment="1">
      <alignment horizontal="center"/>
    </xf>
    <xf numFmtId="165" fontId="31" fillId="0" borderId="17" xfId="0" applyNumberFormat="1" applyFont="1" applyBorder="1" applyAlignment="1">
      <alignment horizontal="center"/>
    </xf>
    <xf numFmtId="165" fontId="31" fillId="4" borderId="1" xfId="0" applyNumberFormat="1" applyFont="1" applyFill="1" applyBorder="1" applyAlignment="1">
      <alignment horizontal="center"/>
    </xf>
    <xf numFmtId="165" fontId="31" fillId="4" borderId="2" xfId="0" applyNumberFormat="1" applyFont="1" applyFill="1" applyBorder="1" applyAlignment="1">
      <alignment horizontal="center"/>
    </xf>
    <xf numFmtId="165" fontId="31" fillId="4" borderId="3" xfId="0" applyNumberFormat="1" applyFont="1" applyFill="1" applyBorder="1" applyAlignment="1">
      <alignment horizontal="center"/>
    </xf>
    <xf numFmtId="165" fontId="31" fillId="4" borderId="4" xfId="0" applyNumberFormat="1" applyFont="1" applyFill="1" applyBorder="1" applyAlignment="1">
      <alignment horizontal="center"/>
    </xf>
    <xf numFmtId="165" fontId="31" fillId="4" borderId="5" xfId="0" applyNumberFormat="1" applyFont="1" applyFill="1" applyBorder="1" applyAlignment="1">
      <alignment horizontal="center"/>
    </xf>
    <xf numFmtId="165" fontId="31" fillId="4" borderId="15" xfId="0" applyNumberFormat="1" applyFont="1" applyFill="1" applyBorder="1" applyAlignment="1">
      <alignment horizontal="center"/>
    </xf>
    <xf numFmtId="165" fontId="31" fillId="4" borderId="16" xfId="0" applyNumberFormat="1" applyFont="1" applyFill="1" applyBorder="1" applyAlignment="1">
      <alignment horizontal="center"/>
    </xf>
    <xf numFmtId="165" fontId="31" fillId="4" borderId="17" xfId="0" applyNumberFormat="1" applyFont="1" applyFill="1" applyBorder="1" applyAlignment="1">
      <alignment horizontal="center"/>
    </xf>
    <xf numFmtId="165" fontId="31" fillId="0" borderId="10" xfId="0" applyNumberFormat="1" applyFont="1" applyBorder="1" applyAlignment="1">
      <alignment horizontal="center"/>
    </xf>
    <xf numFmtId="165" fontId="31" fillId="0" borderId="14" xfId="0" applyNumberFormat="1" applyFont="1" applyBorder="1" applyAlignment="1">
      <alignment horizontal="center"/>
    </xf>
    <xf numFmtId="165" fontId="31" fillId="0" borderId="11" xfId="0" applyNumberFormat="1" applyFont="1" applyBorder="1" applyAlignment="1">
      <alignment horizontal="center"/>
    </xf>
    <xf numFmtId="165" fontId="31" fillId="4" borderId="0" xfId="0" applyNumberFormat="1" applyFont="1" applyFill="1" applyAlignment="1">
      <alignment horizontal="center"/>
    </xf>
    <xf numFmtId="2" fontId="31" fillId="0" borderId="1" xfId="0" applyNumberFormat="1" applyFont="1" applyBorder="1" applyAlignment="1">
      <alignment horizontal="center"/>
    </xf>
    <xf numFmtId="2" fontId="31" fillId="0" borderId="2" xfId="0" applyNumberFormat="1" applyFont="1" applyBorder="1" applyAlignment="1">
      <alignment horizontal="center"/>
    </xf>
    <xf numFmtId="2" fontId="31" fillId="0" borderId="3" xfId="0" applyNumberFormat="1" applyFont="1" applyBorder="1" applyAlignment="1">
      <alignment horizontal="center"/>
    </xf>
    <xf numFmtId="2" fontId="31" fillId="0" borderId="0" xfId="0" applyNumberFormat="1" applyFont="1" applyAlignment="1">
      <alignment horizontal="center"/>
    </xf>
    <xf numFmtId="2" fontId="31" fillId="4" borderId="1" xfId="0" applyNumberFormat="1" applyFont="1" applyFill="1" applyBorder="1" applyAlignment="1">
      <alignment horizontal="center"/>
    </xf>
    <xf numFmtId="2" fontId="31" fillId="4" borderId="2" xfId="0" applyNumberFormat="1" applyFont="1" applyFill="1" applyBorder="1" applyAlignment="1">
      <alignment horizontal="center"/>
    </xf>
    <xf numFmtId="2" fontId="31" fillId="4" borderId="3" xfId="0" applyNumberFormat="1" applyFont="1" applyFill="1" applyBorder="1" applyAlignment="1">
      <alignment horizontal="center"/>
    </xf>
    <xf numFmtId="2" fontId="31" fillId="0" borderId="10" xfId="0" applyNumberFormat="1" applyFont="1" applyBorder="1" applyAlignment="1">
      <alignment horizontal="center"/>
    </xf>
    <xf numFmtId="2" fontId="31" fillId="0" borderId="4" xfId="0" applyNumberFormat="1" applyFont="1" applyBorder="1" applyAlignment="1">
      <alignment horizontal="center"/>
    </xf>
    <xf numFmtId="2" fontId="31" fillId="0" borderId="5" xfId="0" applyNumberFormat="1" applyFont="1" applyBorder="1" applyAlignment="1">
      <alignment horizontal="center"/>
    </xf>
    <xf numFmtId="2" fontId="31" fillId="4" borderId="4" xfId="0" applyNumberFormat="1" applyFont="1" applyFill="1" applyBorder="1" applyAlignment="1">
      <alignment horizontal="center"/>
    </xf>
    <xf numFmtId="2" fontId="31" fillId="4" borderId="0" xfId="0" applyNumberFormat="1" applyFont="1" applyFill="1" applyAlignment="1">
      <alignment horizontal="center"/>
    </xf>
    <xf numFmtId="2" fontId="31" fillId="4" borderId="5" xfId="0" applyNumberFormat="1" applyFont="1" applyFill="1" applyBorder="1" applyAlignment="1">
      <alignment horizontal="center"/>
    </xf>
    <xf numFmtId="2" fontId="31" fillId="0" borderId="14" xfId="0" applyNumberFormat="1" applyFont="1" applyBorder="1" applyAlignment="1">
      <alignment horizontal="center"/>
    </xf>
    <xf numFmtId="2" fontId="31" fillId="0" borderId="15" xfId="0" applyNumberFormat="1" applyFont="1" applyBorder="1" applyAlignment="1">
      <alignment horizontal="center"/>
    </xf>
    <xf numFmtId="2" fontId="31" fillId="0" borderId="16" xfId="0" applyNumberFormat="1" applyFont="1" applyBorder="1" applyAlignment="1">
      <alignment horizontal="center"/>
    </xf>
    <xf numFmtId="2" fontId="31" fillId="0" borderId="17" xfId="0" applyNumberFormat="1" applyFont="1" applyBorder="1" applyAlignment="1">
      <alignment horizontal="center"/>
    </xf>
    <xf numFmtId="2" fontId="31" fillId="4" borderId="15" xfId="0" applyNumberFormat="1" applyFont="1" applyFill="1" applyBorder="1" applyAlignment="1">
      <alignment horizontal="center"/>
    </xf>
    <xf numFmtId="2" fontId="31" fillId="4" borderId="16" xfId="0" applyNumberFormat="1" applyFont="1" applyFill="1" applyBorder="1" applyAlignment="1">
      <alignment horizontal="center"/>
    </xf>
    <xf numFmtId="2" fontId="31" fillId="4" borderId="17" xfId="0" applyNumberFormat="1" applyFont="1" applyFill="1" applyBorder="1" applyAlignment="1">
      <alignment horizontal="center"/>
    </xf>
    <xf numFmtId="2" fontId="31" fillId="0" borderId="11" xfId="0" applyNumberFormat="1" applyFont="1" applyBorder="1" applyAlignment="1">
      <alignment horizontal="center"/>
    </xf>
    <xf numFmtId="168" fontId="19" fillId="0" borderId="0" xfId="1" applyNumberFormat="1" applyFont="1" applyBorder="1" applyAlignment="1">
      <alignment horizontal="center" vertical="center"/>
    </xf>
    <xf numFmtId="168" fontId="18" fillId="0" borderId="0" xfId="1" applyNumberFormat="1" applyFont="1" applyBorder="1" applyAlignment="1">
      <alignment horizontal="center" vertical="center"/>
    </xf>
    <xf numFmtId="168" fontId="18" fillId="0" borderId="19" xfId="1" applyNumberFormat="1" applyFont="1" applyBorder="1" applyAlignment="1">
      <alignment horizontal="center" vertical="center"/>
    </xf>
    <xf numFmtId="168" fontId="19" fillId="0" borderId="18" xfId="1" applyNumberFormat="1" applyFont="1" applyBorder="1" applyAlignment="1">
      <alignment horizontal="center" vertical="center"/>
    </xf>
    <xf numFmtId="168" fontId="19" fillId="0" borderId="0" xfId="0" applyNumberFormat="1" applyFont="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8" fontId="19" fillId="0" borderId="20" xfId="1" applyNumberFormat="1" applyFont="1" applyBorder="1" applyAlignment="1">
      <alignment horizontal="center" vertical="center"/>
    </xf>
    <xf numFmtId="168" fontId="19" fillId="0" borderId="21" xfId="1" applyNumberFormat="1" applyFont="1" applyBorder="1" applyAlignment="1">
      <alignment horizontal="center" vertical="center"/>
    </xf>
    <xf numFmtId="168" fontId="18" fillId="0" borderId="21" xfId="1" applyNumberFormat="1" applyFont="1" applyBorder="1" applyAlignment="1">
      <alignment horizontal="center" vertical="center"/>
    </xf>
    <xf numFmtId="168" fontId="19" fillId="0" borderId="21" xfId="0" applyNumberFormat="1" applyFont="1" applyBorder="1" applyAlignment="1">
      <alignment horizontal="center" vertical="center"/>
    </xf>
    <xf numFmtId="168" fontId="18" fillId="0" borderId="22" xfId="1" applyNumberFormat="1" applyFont="1" applyBorder="1" applyAlignment="1">
      <alignment horizontal="center" vertical="center"/>
    </xf>
    <xf numFmtId="168" fontId="19" fillId="0" borderId="18" xfId="0" applyNumberFormat="1" applyFont="1" applyBorder="1" applyAlignment="1">
      <alignment horizontal="center" vertical="center"/>
    </xf>
    <xf numFmtId="168" fontId="18" fillId="0" borderId="0" xfId="0" applyNumberFormat="1" applyFont="1" applyAlignment="1">
      <alignment horizontal="center" vertical="center"/>
    </xf>
    <xf numFmtId="168" fontId="18" fillId="0" borderId="19" xfId="0" applyNumberFormat="1" applyFont="1" applyBorder="1" applyAlignment="1">
      <alignment horizontal="center" vertical="center"/>
    </xf>
    <xf numFmtId="10" fontId="19" fillId="6" borderId="18" xfId="0" applyNumberFormat="1" applyFont="1" applyFill="1" applyBorder="1" applyAlignment="1">
      <alignment horizontal="center" vertical="center"/>
    </xf>
    <xf numFmtId="10" fontId="18" fillId="6" borderId="19" xfId="0" applyNumberFormat="1" applyFont="1" applyFill="1" applyBorder="1" applyAlignment="1">
      <alignment horizontal="center" vertical="center"/>
    </xf>
    <xf numFmtId="168" fontId="19" fillId="6" borderId="18" xfId="0" applyNumberFormat="1" applyFont="1" applyFill="1" applyBorder="1" applyAlignment="1">
      <alignment horizontal="center" vertical="center"/>
    </xf>
    <xf numFmtId="168" fontId="18" fillId="6" borderId="19" xfId="0" applyNumberFormat="1" applyFont="1" applyFill="1" applyBorder="1" applyAlignment="1">
      <alignment horizontal="center" vertical="center"/>
    </xf>
    <xf numFmtId="10" fontId="19" fillId="6" borderId="0" xfId="0" applyNumberFormat="1" applyFont="1" applyFill="1" applyAlignment="1">
      <alignment horizontal="center" vertical="center"/>
    </xf>
    <xf numFmtId="10" fontId="18" fillId="6" borderId="0" xfId="0" applyNumberFormat="1" applyFont="1" applyFill="1" applyAlignment="1">
      <alignment horizontal="center" vertical="center"/>
    </xf>
    <xf numFmtId="168" fontId="19" fillId="6" borderId="0" xfId="0" applyNumberFormat="1" applyFont="1" applyFill="1" applyAlignment="1">
      <alignment horizontal="center" vertical="center"/>
    </xf>
    <xf numFmtId="168" fontId="18" fillId="6" borderId="0" xfId="0" applyNumberFormat="1" applyFont="1" applyFill="1" applyAlignment="1">
      <alignment horizontal="center" vertical="center"/>
    </xf>
    <xf numFmtId="168" fontId="19" fillId="0" borderId="20" xfId="0" applyNumberFormat="1" applyFont="1" applyBorder="1" applyAlignment="1">
      <alignment horizontal="center" vertical="center"/>
    </xf>
    <xf numFmtId="168" fontId="18" fillId="0" borderId="21" xfId="0" applyNumberFormat="1" applyFont="1" applyBorder="1" applyAlignment="1">
      <alignment horizontal="center" vertical="center"/>
    </xf>
    <xf numFmtId="168" fontId="18" fillId="0" borderId="22" xfId="0" applyNumberFormat="1" applyFont="1" applyBorder="1" applyAlignment="1">
      <alignment horizontal="center" vertical="center"/>
    </xf>
    <xf numFmtId="0" fontId="1" fillId="7" borderId="0" xfId="0" applyFont="1" applyFill="1"/>
    <xf numFmtId="0" fontId="1" fillId="3" borderId="0" xfId="0" applyFont="1" applyFill="1" applyAlignment="1">
      <alignment horizontal="center"/>
    </xf>
    <xf numFmtId="0" fontId="1" fillId="3" borderId="0" xfId="0" applyFont="1" applyFill="1" applyAlignment="1">
      <alignment horizontal="left"/>
    </xf>
    <xf numFmtId="168" fontId="19" fillId="6" borderId="18" xfId="1" applyNumberFormat="1" applyFont="1" applyFill="1" applyBorder="1" applyAlignment="1">
      <alignment horizontal="center" vertical="center"/>
    </xf>
    <xf numFmtId="168" fontId="18" fillId="6" borderId="19" xfId="1" applyNumberFormat="1" applyFont="1" applyFill="1" applyBorder="1" applyAlignment="1">
      <alignment horizontal="center" vertical="center"/>
    </xf>
    <xf numFmtId="168" fontId="19" fillId="6" borderId="0" xfId="1" applyNumberFormat="1" applyFont="1" applyFill="1" applyBorder="1" applyAlignment="1">
      <alignment horizontal="center" vertical="center"/>
    </xf>
    <xf numFmtId="168" fontId="18" fillId="6" borderId="0" xfId="1" applyNumberFormat="1" applyFont="1" applyFill="1" applyBorder="1" applyAlignment="1">
      <alignment horizontal="center" vertic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30" fillId="3" borderId="0" xfId="0" applyFont="1" applyFill="1" applyAlignment="1">
      <alignment horizontal="center" vertical="center"/>
    </xf>
    <xf numFmtId="0" fontId="1" fillId="3" borderId="0" xfId="0" applyFont="1" applyFill="1" applyAlignment="1">
      <alignment horizontal="center" vertical="center"/>
    </xf>
    <xf numFmtId="0" fontId="1" fillId="3" borderId="0" xfId="0" applyFont="1" applyFill="1" applyAlignment="1">
      <alignment horizontal="right"/>
    </xf>
    <xf numFmtId="0" fontId="1" fillId="0" borderId="0" xfId="0" applyFont="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6" fillId="3" borderId="0" xfId="0" applyFont="1" applyFill="1" applyAlignment="1">
      <alignment horizont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AA15" sqref="AA15"/>
    </sheetView>
  </sheetViews>
  <sheetFormatPr defaultColWidth="9.1796875" defaultRowHeight="16" outlineLevelCol="1" x14ac:dyDescent="0.45"/>
  <cols>
    <col min="1" max="1" width="47.1796875" style="41" customWidth="1"/>
    <col min="2" max="2" width="8.63281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7.63281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ustomWidth="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99" t="str">
        <f>'Occupancy Raw Data'!B1</f>
        <v>Week of December 08, 2024  to December 14, 2024</v>
      </c>
      <c r="B1" s="195" t="s">
        <v>66</v>
      </c>
      <c r="C1" s="196"/>
      <c r="D1" s="196"/>
      <c r="E1" s="196"/>
      <c r="F1" s="196"/>
      <c r="G1" s="196"/>
      <c r="H1" s="196"/>
      <c r="I1" s="196"/>
      <c r="J1" s="196"/>
      <c r="K1" s="197"/>
      <c r="L1" s="40"/>
      <c r="M1" s="195" t="s">
        <v>73</v>
      </c>
      <c r="N1" s="196"/>
      <c r="O1" s="196"/>
      <c r="P1" s="196"/>
      <c r="Q1" s="196"/>
      <c r="R1" s="196"/>
      <c r="S1" s="196"/>
      <c r="T1" s="196"/>
      <c r="U1" s="196"/>
      <c r="V1" s="197"/>
      <c r="W1" s="40"/>
      <c r="X1" s="195" t="s">
        <v>67</v>
      </c>
      <c r="Y1" s="196"/>
      <c r="Z1" s="196"/>
      <c r="AA1" s="196"/>
      <c r="AB1" s="196"/>
      <c r="AC1" s="196"/>
      <c r="AD1" s="196"/>
      <c r="AE1" s="196"/>
      <c r="AF1" s="196"/>
      <c r="AG1" s="197"/>
      <c r="AH1" s="40"/>
      <c r="AI1" s="195" t="s">
        <v>74</v>
      </c>
      <c r="AJ1" s="196"/>
      <c r="AK1" s="196"/>
      <c r="AL1" s="196"/>
      <c r="AM1" s="196"/>
      <c r="AN1" s="196"/>
      <c r="AO1" s="196"/>
      <c r="AP1" s="196"/>
      <c r="AQ1" s="196"/>
      <c r="AR1" s="197"/>
      <c r="AS1" s="40"/>
      <c r="AT1" s="195" t="s">
        <v>68</v>
      </c>
      <c r="AU1" s="196"/>
      <c r="AV1" s="196"/>
      <c r="AW1" s="196"/>
      <c r="AX1" s="196"/>
      <c r="AY1" s="196"/>
      <c r="AZ1" s="196"/>
      <c r="BA1" s="196"/>
      <c r="BB1" s="196"/>
      <c r="BC1" s="197"/>
      <c r="BD1" s="40"/>
      <c r="BE1" s="195" t="s">
        <v>75</v>
      </c>
      <c r="BF1" s="196"/>
      <c r="BG1" s="196"/>
      <c r="BH1" s="196"/>
      <c r="BI1" s="196"/>
      <c r="BJ1" s="196"/>
      <c r="BK1" s="196"/>
      <c r="BL1" s="196"/>
      <c r="BM1" s="196"/>
      <c r="BN1" s="197"/>
    </row>
    <row r="2" spans="1:66" x14ac:dyDescent="0.45">
      <c r="A2" s="199"/>
      <c r="B2" s="42"/>
      <c r="C2" s="43"/>
      <c r="D2" s="43"/>
      <c r="E2" s="43"/>
      <c r="F2" s="43"/>
      <c r="G2" s="193" t="s">
        <v>64</v>
      </c>
      <c r="H2" s="43"/>
      <c r="I2" s="43"/>
      <c r="J2" s="193" t="s">
        <v>65</v>
      </c>
      <c r="K2" s="194" t="s">
        <v>56</v>
      </c>
      <c r="L2" s="44"/>
      <c r="M2" s="42"/>
      <c r="N2" s="43"/>
      <c r="O2" s="43"/>
      <c r="P2" s="43"/>
      <c r="Q2" s="43"/>
      <c r="R2" s="193" t="s">
        <v>64</v>
      </c>
      <c r="S2" s="43"/>
      <c r="T2" s="43"/>
      <c r="U2" s="193" t="s">
        <v>65</v>
      </c>
      <c r="V2" s="194" t="s">
        <v>56</v>
      </c>
      <c r="W2" s="44"/>
      <c r="X2" s="42"/>
      <c r="Y2" s="43"/>
      <c r="Z2" s="43"/>
      <c r="AA2" s="43"/>
      <c r="AB2" s="43"/>
      <c r="AC2" s="193" t="s">
        <v>64</v>
      </c>
      <c r="AD2" s="43"/>
      <c r="AE2" s="43"/>
      <c r="AF2" s="193" t="s">
        <v>65</v>
      </c>
      <c r="AG2" s="194" t="s">
        <v>56</v>
      </c>
      <c r="AH2" s="44"/>
      <c r="AI2" s="42"/>
      <c r="AJ2" s="43"/>
      <c r="AK2" s="43"/>
      <c r="AL2" s="43"/>
      <c r="AM2" s="43"/>
      <c r="AN2" s="193" t="s">
        <v>64</v>
      </c>
      <c r="AO2" s="43"/>
      <c r="AP2" s="43"/>
      <c r="AQ2" s="193" t="s">
        <v>65</v>
      </c>
      <c r="AR2" s="194" t="s">
        <v>56</v>
      </c>
      <c r="AS2" s="40"/>
      <c r="AT2" s="42"/>
      <c r="AU2" s="43"/>
      <c r="AV2" s="43"/>
      <c r="AW2" s="43"/>
      <c r="AX2" s="43"/>
      <c r="AY2" s="193" t="s">
        <v>64</v>
      </c>
      <c r="AZ2" s="43"/>
      <c r="BA2" s="43"/>
      <c r="BB2" s="193" t="s">
        <v>65</v>
      </c>
      <c r="BC2" s="194" t="s">
        <v>56</v>
      </c>
      <c r="BD2" s="44"/>
      <c r="BE2" s="42"/>
      <c r="BF2" s="43"/>
      <c r="BG2" s="43"/>
      <c r="BH2" s="43"/>
      <c r="BI2" s="43"/>
      <c r="BJ2" s="193" t="s">
        <v>64</v>
      </c>
      <c r="BK2" s="43"/>
      <c r="BL2" s="43"/>
      <c r="BM2" s="193" t="s">
        <v>65</v>
      </c>
      <c r="BN2" s="194" t="s">
        <v>56</v>
      </c>
    </row>
    <row r="3" spans="1:66" x14ac:dyDescent="0.45">
      <c r="A3" s="199"/>
      <c r="B3" s="45" t="s">
        <v>57</v>
      </c>
      <c r="C3" s="44" t="s">
        <v>58</v>
      </c>
      <c r="D3" s="44" t="s">
        <v>59</v>
      </c>
      <c r="E3" s="44" t="s">
        <v>60</v>
      </c>
      <c r="F3" s="44" t="s">
        <v>61</v>
      </c>
      <c r="G3" s="193"/>
      <c r="H3" s="44" t="s">
        <v>62</v>
      </c>
      <c r="I3" s="44" t="s">
        <v>63</v>
      </c>
      <c r="J3" s="193"/>
      <c r="K3" s="194"/>
      <c r="L3" s="44"/>
      <c r="M3" s="45" t="s">
        <v>57</v>
      </c>
      <c r="N3" s="44" t="s">
        <v>58</v>
      </c>
      <c r="O3" s="44" t="s">
        <v>59</v>
      </c>
      <c r="P3" s="44" t="s">
        <v>60</v>
      </c>
      <c r="Q3" s="44" t="s">
        <v>61</v>
      </c>
      <c r="R3" s="193"/>
      <c r="S3" s="44" t="s">
        <v>62</v>
      </c>
      <c r="T3" s="44" t="s">
        <v>63</v>
      </c>
      <c r="U3" s="193"/>
      <c r="V3" s="194"/>
      <c r="W3" s="44"/>
      <c r="X3" s="45" t="s">
        <v>57</v>
      </c>
      <c r="Y3" s="44" t="s">
        <v>58</v>
      </c>
      <c r="Z3" s="44" t="s">
        <v>59</v>
      </c>
      <c r="AA3" s="44" t="s">
        <v>60</v>
      </c>
      <c r="AB3" s="44" t="s">
        <v>61</v>
      </c>
      <c r="AC3" s="193"/>
      <c r="AD3" s="44" t="s">
        <v>62</v>
      </c>
      <c r="AE3" s="44" t="s">
        <v>63</v>
      </c>
      <c r="AF3" s="193"/>
      <c r="AG3" s="194"/>
      <c r="AH3" s="44"/>
      <c r="AI3" s="45" t="s">
        <v>57</v>
      </c>
      <c r="AJ3" s="44" t="s">
        <v>58</v>
      </c>
      <c r="AK3" s="44" t="s">
        <v>59</v>
      </c>
      <c r="AL3" s="44" t="s">
        <v>60</v>
      </c>
      <c r="AM3" s="44" t="s">
        <v>61</v>
      </c>
      <c r="AN3" s="193"/>
      <c r="AO3" s="44" t="s">
        <v>62</v>
      </c>
      <c r="AP3" s="44" t="s">
        <v>63</v>
      </c>
      <c r="AQ3" s="193"/>
      <c r="AR3" s="194"/>
      <c r="AS3" s="40"/>
      <c r="AT3" s="45" t="s">
        <v>57</v>
      </c>
      <c r="AU3" s="44" t="s">
        <v>58</v>
      </c>
      <c r="AV3" s="44" t="s">
        <v>59</v>
      </c>
      <c r="AW3" s="44" t="s">
        <v>60</v>
      </c>
      <c r="AX3" s="44" t="s">
        <v>61</v>
      </c>
      <c r="AY3" s="193"/>
      <c r="AZ3" s="44" t="s">
        <v>62</v>
      </c>
      <c r="BA3" s="44" t="s">
        <v>63</v>
      </c>
      <c r="BB3" s="193"/>
      <c r="BC3" s="194"/>
      <c r="BD3" s="44"/>
      <c r="BE3" s="45" t="s">
        <v>57</v>
      </c>
      <c r="BF3" s="44" t="s">
        <v>58</v>
      </c>
      <c r="BG3" s="44" t="s">
        <v>59</v>
      </c>
      <c r="BH3" s="44" t="s">
        <v>60</v>
      </c>
      <c r="BI3" s="44" t="s">
        <v>61</v>
      </c>
      <c r="BJ3" s="193"/>
      <c r="BK3" s="44" t="s">
        <v>62</v>
      </c>
      <c r="BL3" s="44" t="s">
        <v>63</v>
      </c>
      <c r="BM3" s="193"/>
      <c r="BN3" s="194"/>
    </row>
    <row r="4" spans="1:66" x14ac:dyDescent="0.45">
      <c r="A4" s="46" t="s">
        <v>15</v>
      </c>
      <c r="B4" s="161">
        <f>(VLOOKUP($A4,'Occupancy Raw Data'!$B$8:$BE$45,'Occupancy Raw Data'!G$3,FALSE))/100</f>
        <v>0.47659193355916202</v>
      </c>
      <c r="C4" s="158">
        <f>(VLOOKUP($A4,'Occupancy Raw Data'!$B$8:$BE$45,'Occupancy Raw Data'!H$3,FALSE))/100</f>
        <v>0.59261059795819104</v>
      </c>
      <c r="D4" s="158">
        <f>(VLOOKUP($A4,'Occupancy Raw Data'!$B$8:$BE$45,'Occupancy Raw Data'!I$3,FALSE))/100</f>
        <v>0.63244830827486498</v>
      </c>
      <c r="E4" s="158">
        <f>(VLOOKUP($A4,'Occupancy Raw Data'!$B$8:$BE$45,'Occupancy Raw Data'!J$3,FALSE))/100</f>
        <v>0.62442698830490106</v>
      </c>
      <c r="F4" s="158">
        <f>(VLOOKUP($A4,'Occupancy Raw Data'!$B$8:$BE$45,'Occupancy Raw Data'!K$3,FALSE))/100</f>
        <v>0.58921140745789902</v>
      </c>
      <c r="G4" s="159">
        <f>(VLOOKUP($A4,'Occupancy Raw Data'!$B$8:$BE$45,'Occupancy Raw Data'!L$3,FALSE))/100</f>
        <v>0.58305652960305498</v>
      </c>
      <c r="H4" s="162">
        <f>(VLOOKUP($A4,'Occupancy Raw Data'!$B$8:$BE$45,'Occupancy Raw Data'!N$3,FALSE))/100</f>
        <v>0.61683141437150901</v>
      </c>
      <c r="I4" s="162">
        <f>(VLOOKUP($A4,'Occupancy Raw Data'!$B$8:$BE$45,'Occupancy Raw Data'!O$3,FALSE))/100</f>
        <v>0.63155217999563595</v>
      </c>
      <c r="J4" s="159">
        <f>(VLOOKUP($A4,'Occupancy Raw Data'!$B$8:$BE$45,'Occupancy Raw Data'!P$3,FALSE))/100</f>
        <v>0.62419179718357198</v>
      </c>
      <c r="K4" s="160">
        <f>(VLOOKUP($A4,'Occupancy Raw Data'!$B$8:$BE$45,'Occupancy Raw Data'!R$3,FALSE))/100</f>
        <v>0.59480954192032098</v>
      </c>
      <c r="M4" s="172">
        <f>(VLOOKUP($A4,'Occupancy Raw Data'!$B$8:$BE$45,'Occupancy Raw Data'!T$3,FALSE))/100</f>
        <v>8.5388115808015905E-2</v>
      </c>
      <c r="N4" s="162">
        <f>(VLOOKUP($A4,'Occupancy Raw Data'!$B$8:$BE$45,'Occupancy Raw Data'!U$3,FALSE))/100</f>
        <v>9.76654005409308E-2</v>
      </c>
      <c r="O4" s="162">
        <f>(VLOOKUP($A4,'Occupancy Raw Data'!$B$8:$BE$45,'Occupancy Raw Data'!V$3,FALSE))/100</f>
        <v>8.9866083455255805E-2</v>
      </c>
      <c r="P4" s="162">
        <f>(VLOOKUP($A4,'Occupancy Raw Data'!$B$8:$BE$45,'Occupancy Raw Data'!W$3,FALSE))/100</f>
        <v>8.5620816593922899E-2</v>
      </c>
      <c r="Q4" s="162">
        <f>(VLOOKUP($A4,'Occupancy Raw Data'!$B$8:$BE$45,'Occupancy Raw Data'!X$3,FALSE))/100</f>
        <v>9.1002930059885703E-2</v>
      </c>
      <c r="R4" s="173">
        <f>(VLOOKUP($A4,'Occupancy Raw Data'!$B$8:$BE$45,'Occupancy Raw Data'!Y$3,FALSE))/100</f>
        <v>9.00202544688255E-2</v>
      </c>
      <c r="S4" s="162">
        <f>(VLOOKUP($A4,'Occupancy Raw Data'!$B$8:$BE$45,'Occupancy Raw Data'!AA$3,FALSE))/100</f>
        <v>8.0195455631702398E-2</v>
      </c>
      <c r="T4" s="162">
        <f>(VLOOKUP($A4,'Occupancy Raw Data'!$B$8:$BE$45,'Occupancy Raw Data'!AB$3,FALSE))/100</f>
        <v>6.6206460669058401E-2</v>
      </c>
      <c r="U4" s="173">
        <f>(VLOOKUP($A4,'Occupancy Raw Data'!$B$8:$BE$45,'Occupancy Raw Data'!AC$3,FALSE))/100</f>
        <v>7.3072585378357299E-2</v>
      </c>
      <c r="V4" s="174">
        <f>(VLOOKUP($A4,'Occupancy Raw Data'!$B$8:$BE$45,'Occupancy Raw Data'!AE$3,FALSE))/100</f>
        <v>8.48822849895811E-2</v>
      </c>
      <c r="X4" s="49">
        <f>VLOOKUP($A4,'ADR Raw Data'!$B$6:$BE$43,'ADR Raw Data'!G$1,FALSE)</f>
        <v>146.714860470594</v>
      </c>
      <c r="Y4" s="50">
        <f>VLOOKUP($A4,'ADR Raw Data'!$B$6:$BE$43,'ADR Raw Data'!H$1,FALSE)</f>
        <v>152.924647721529</v>
      </c>
      <c r="Z4" s="50">
        <f>VLOOKUP($A4,'ADR Raw Data'!$B$6:$BE$43,'ADR Raw Data'!I$1,FALSE)</f>
        <v>158.87894626385699</v>
      </c>
      <c r="AA4" s="50">
        <f>VLOOKUP($A4,'ADR Raw Data'!$B$6:$BE$43,'ADR Raw Data'!J$1,FALSE)</f>
        <v>155.72601822378201</v>
      </c>
      <c r="AB4" s="50">
        <f>VLOOKUP($A4,'ADR Raw Data'!$B$6:$BE$43,'ADR Raw Data'!K$1,FALSE)</f>
        <v>148.83547475802001</v>
      </c>
      <c r="AC4" s="51">
        <f>VLOOKUP($A4,'ADR Raw Data'!$B$6:$BE$43,'ADR Raw Data'!L$1,FALSE)</f>
        <v>152.97466882324699</v>
      </c>
      <c r="AD4" s="50">
        <f>VLOOKUP($A4,'ADR Raw Data'!$B$6:$BE$43,'ADR Raw Data'!N$1,FALSE)</f>
        <v>158.861110762273</v>
      </c>
      <c r="AE4" s="50">
        <f>VLOOKUP($A4,'ADR Raw Data'!$B$6:$BE$43,'ADR Raw Data'!O$1,FALSE)</f>
        <v>161.98055041397299</v>
      </c>
      <c r="AF4" s="51">
        <f>VLOOKUP($A4,'ADR Raw Data'!$B$6:$BE$43,'ADR Raw Data'!P$1,FALSE)</f>
        <v>160.439222587264</v>
      </c>
      <c r="AG4" s="52">
        <f>VLOOKUP($A4,'ADR Raw Data'!$B$6:$BE$43,'ADR Raw Data'!R$1,FALSE)</f>
        <v>155.212765514952</v>
      </c>
      <c r="AI4" s="172">
        <f>(VLOOKUP($A4,'ADR Raw Data'!$B$6:$BE$43,'ADR Raw Data'!T$1,FALSE))/100</f>
        <v>7.4262534629617002E-2</v>
      </c>
      <c r="AJ4" s="162">
        <f>(VLOOKUP($A4,'ADR Raw Data'!$B$6:$BE$43,'ADR Raw Data'!U$1,FALSE))/100</f>
        <v>0.10620027062490699</v>
      </c>
      <c r="AK4" s="162">
        <f>(VLOOKUP($A4,'ADR Raw Data'!$B$6:$BE$43,'ADR Raw Data'!V$1,FALSE))/100</f>
        <v>0.12474844254780298</v>
      </c>
      <c r="AL4" s="162">
        <f>(VLOOKUP($A4,'ADR Raw Data'!$B$6:$BE$43,'ADR Raw Data'!W$1,FALSE))/100</f>
        <v>0.10486359407134201</v>
      </c>
      <c r="AM4" s="162">
        <f>(VLOOKUP($A4,'ADR Raw Data'!$B$6:$BE$43,'ADR Raw Data'!X$1,FALSE))/100</f>
        <v>8.5207060284094999E-2</v>
      </c>
      <c r="AN4" s="173">
        <f>(VLOOKUP($A4,'ADR Raw Data'!$B$6:$BE$43,'ADR Raw Data'!Y$1,FALSE))/100</f>
        <v>0.100669828201931</v>
      </c>
      <c r="AO4" s="162">
        <f>(VLOOKUP($A4,'ADR Raw Data'!$B$6:$BE$43,'ADR Raw Data'!AA$1,FALSE))/100</f>
        <v>7.3591045042286293E-2</v>
      </c>
      <c r="AP4" s="162">
        <f>(VLOOKUP($A4,'ADR Raw Data'!$B$6:$BE$43,'ADR Raw Data'!AB$1,FALSE))/100</f>
        <v>5.7604932433512099E-2</v>
      </c>
      <c r="AQ4" s="173">
        <f>(VLOOKUP($A4,'ADR Raw Data'!$B$6:$BE$43,'ADR Raw Data'!AC$1,FALSE))/100</f>
        <v>6.5246306549814004E-2</v>
      </c>
      <c r="AR4" s="174">
        <f>(VLOOKUP($A4,'ADR Raw Data'!$B$6:$BE$43,'ADR Raw Data'!AE$1,FALSE))/100</f>
        <v>8.914780008663209E-2</v>
      </c>
      <c r="AS4" s="40"/>
      <c r="AT4" s="49">
        <f>VLOOKUP($A4,'RevPAR Raw Data'!$B$6:$BE$43,'RevPAR Raw Data'!G$1,FALSE)</f>
        <v>69.923119033543202</v>
      </c>
      <c r="AU4" s="50">
        <f>VLOOKUP($A4,'RevPAR Raw Data'!$B$6:$BE$43,'RevPAR Raw Data'!H$1,FALSE)</f>
        <v>90.624766928801606</v>
      </c>
      <c r="AV4" s="50">
        <f>VLOOKUP($A4,'RevPAR Raw Data'!$B$6:$BE$43,'RevPAR Raw Data'!I$1,FALSE)</f>
        <v>100.48272078506901</v>
      </c>
      <c r="AW4" s="50">
        <f>VLOOKUP($A4,'RevPAR Raw Data'!$B$6:$BE$43,'RevPAR Raw Data'!J$1,FALSE)</f>
        <v>97.239528560190607</v>
      </c>
      <c r="AX4" s="50">
        <f>VLOOKUP($A4,'RevPAR Raw Data'!$B$6:$BE$43,'RevPAR Raw Data'!K$1,FALSE)</f>
        <v>87.695559561838195</v>
      </c>
      <c r="AY4" s="51">
        <f>VLOOKUP($A4,'RevPAR Raw Data'!$B$6:$BE$43,'RevPAR Raw Data'!L$1,FALSE)</f>
        <v>89.192879521259201</v>
      </c>
      <c r="AZ4" s="50">
        <f>VLOOKUP($A4,'RevPAR Raw Data'!$B$6:$BE$43,'RevPAR Raw Data'!N$1,FALSE)</f>
        <v>97.990523640122206</v>
      </c>
      <c r="BA4" s="50">
        <f>VLOOKUP($A4,'RevPAR Raw Data'!$B$6:$BE$43,'RevPAR Raw Data'!O$1,FALSE)</f>
        <v>102.29916973083699</v>
      </c>
      <c r="BB4" s="51">
        <f>VLOOKUP($A4,'RevPAR Raw Data'!$B$6:$BE$43,'RevPAR Raw Data'!P$1,FALSE)</f>
        <v>100.14484668548</v>
      </c>
      <c r="BC4" s="52">
        <f>VLOOKUP($A4,'RevPAR Raw Data'!$B$6:$BE$43,'RevPAR Raw Data'!R$1,FALSE)</f>
        <v>92.322033956134902</v>
      </c>
      <c r="BE4" s="172">
        <f>(VLOOKUP($A4,'RevPAR Raw Data'!$B$6:$BE$43,'RevPAR Raw Data'!T$1,FALSE))/100</f>
        <v>0.16599178834478298</v>
      </c>
      <c r="BF4" s="162">
        <f>(VLOOKUP($A4,'RevPAR Raw Data'!$B$6:$BE$43,'RevPAR Raw Data'!U$1,FALSE))/100</f>
        <v>0.214237763133975</v>
      </c>
      <c r="BG4" s="162">
        <f>(VLOOKUP($A4,'RevPAR Raw Data'!$B$6:$BE$43,'RevPAR Raw Data'!V$1,FALSE))/100</f>
        <v>0.22582517995197202</v>
      </c>
      <c r="BH4" s="162">
        <f>(VLOOKUP($A4,'RevPAR Raw Data'!$B$6:$BE$43,'RevPAR Raw Data'!W$1,FALSE))/100</f>
        <v>0.19946291722062701</v>
      </c>
      <c r="BI4" s="162">
        <f>(VLOOKUP($A4,'RevPAR Raw Data'!$B$6:$BE$43,'RevPAR Raw Data'!X$1,FALSE))/100</f>
        <v>0.18396408249162199</v>
      </c>
      <c r="BJ4" s="173">
        <f>(VLOOKUP($A4,'RevPAR Raw Data'!$B$6:$BE$43,'RevPAR Raw Data'!Y$1,FALSE))/100</f>
        <v>0.199752406222827</v>
      </c>
      <c r="BK4" s="162">
        <f>(VLOOKUP($A4,'RevPAR Raw Data'!$B$6:$BE$43,'RevPAR Raw Data'!AA$1,FALSE))/100</f>
        <v>0.15968816806156799</v>
      </c>
      <c r="BL4" s="162">
        <f>(VLOOKUP($A4,'RevPAR Raw Data'!$B$6:$BE$43,'RevPAR Raw Data'!AB$1,FALSE))/100</f>
        <v>0.127625211796073</v>
      </c>
      <c r="BM4" s="173">
        <f>(VLOOKUP($A4,'RevPAR Raw Data'!$B$6:$BE$43,'RevPAR Raw Data'!AC$1,FALSE))/100</f>
        <v>0.143086608234155</v>
      </c>
      <c r="BN4" s="174">
        <f>(VLOOKUP($A4,'RevPAR Raw Data'!$B$6:$BE$43,'RevPAR Raw Data'!AE$1,FALSE))/100</f>
        <v>0.18159715404936003</v>
      </c>
    </row>
    <row r="5" spans="1:66" x14ac:dyDescent="0.45">
      <c r="A5" s="46" t="s">
        <v>69</v>
      </c>
      <c r="B5" s="161">
        <f>(VLOOKUP($A5,'Occupancy Raw Data'!$B$8:$BE$45,'Occupancy Raw Data'!G$3,FALSE))/100</f>
        <v>0.460098872257791</v>
      </c>
      <c r="C5" s="158">
        <f>(VLOOKUP($A5,'Occupancy Raw Data'!$B$8:$BE$45,'Occupancy Raw Data'!H$3,FALSE))/100</f>
        <v>0.62659202413829596</v>
      </c>
      <c r="D5" s="158">
        <f>(VLOOKUP($A5,'Occupancy Raw Data'!$B$8:$BE$45,'Occupancy Raw Data'!I$3,FALSE))/100</f>
        <v>0.67052970843281801</v>
      </c>
      <c r="E5" s="158">
        <f>(VLOOKUP($A5,'Occupancy Raw Data'!$B$8:$BE$45,'Occupancy Raw Data'!J$3,FALSE))/100</f>
        <v>0.66342910933925092</v>
      </c>
      <c r="F5" s="158">
        <f>(VLOOKUP($A5,'Occupancy Raw Data'!$B$8:$BE$45,'Occupancy Raw Data'!K$3,FALSE))/100</f>
        <v>0.60542737626941101</v>
      </c>
      <c r="G5" s="159">
        <f>(VLOOKUP($A5,'Occupancy Raw Data'!$B$8:$BE$45,'Occupancy Raw Data'!L$3,FALSE))/100</f>
        <v>0.605215418087513</v>
      </c>
      <c r="H5" s="162">
        <f>(VLOOKUP($A5,'Occupancy Raw Data'!$B$8:$BE$45,'Occupancy Raw Data'!N$3,FALSE))/100</f>
        <v>0.59929929118690306</v>
      </c>
      <c r="I5" s="162">
        <f>(VLOOKUP($A5,'Occupancy Raw Data'!$B$8:$BE$45,'Occupancy Raw Data'!O$3,FALSE))/100</f>
        <v>0.60565180257965501</v>
      </c>
      <c r="J5" s="159">
        <f>(VLOOKUP($A5,'Occupancy Raw Data'!$B$8:$BE$45,'Occupancy Raw Data'!P$3,FALSE))/100</f>
        <v>0.60247554688327898</v>
      </c>
      <c r="K5" s="160">
        <f>(VLOOKUP($A5,'Occupancy Raw Data'!$B$8:$BE$45,'Occupancy Raw Data'!R$3,FALSE))/100</f>
        <v>0.60443259774344593</v>
      </c>
      <c r="M5" s="172">
        <f>(VLOOKUP($A5,'Occupancy Raw Data'!$B$8:$BE$45,'Occupancy Raw Data'!T$3,FALSE))/100</f>
        <v>0.122737437209408</v>
      </c>
      <c r="N5" s="162">
        <f>(VLOOKUP($A5,'Occupancy Raw Data'!$B$8:$BE$45,'Occupancy Raw Data'!U$3,FALSE))/100</f>
        <v>0.13155578510944699</v>
      </c>
      <c r="O5" s="162">
        <f>(VLOOKUP($A5,'Occupancy Raw Data'!$B$8:$BE$45,'Occupancy Raw Data'!V$3,FALSE))/100</f>
        <v>0.10017482892471299</v>
      </c>
      <c r="P5" s="162">
        <f>(VLOOKUP($A5,'Occupancy Raw Data'!$B$8:$BE$45,'Occupancy Raw Data'!W$3,FALSE))/100</f>
        <v>0.120511383654342</v>
      </c>
      <c r="Q5" s="162">
        <f>(VLOOKUP($A5,'Occupancy Raw Data'!$B$8:$BE$45,'Occupancy Raw Data'!X$3,FALSE))/100</f>
        <v>0.14156860993505899</v>
      </c>
      <c r="R5" s="173">
        <f>(VLOOKUP($A5,'Occupancy Raw Data'!$B$8:$BE$45,'Occupancy Raw Data'!Y$3,FALSE))/100</f>
        <v>0.12266353673629</v>
      </c>
      <c r="S5" s="162">
        <f>(VLOOKUP($A5,'Occupancy Raw Data'!$B$8:$BE$45,'Occupancy Raw Data'!AA$3,FALSE))/100</f>
        <v>0.13723290644309499</v>
      </c>
      <c r="T5" s="162">
        <f>(VLOOKUP($A5,'Occupancy Raw Data'!$B$8:$BE$45,'Occupancy Raw Data'!AB$3,FALSE))/100</f>
        <v>0.14124839138966699</v>
      </c>
      <c r="U5" s="173">
        <f>(VLOOKUP($A5,'Occupancy Raw Data'!$B$8:$BE$45,'Occupancy Raw Data'!AC$3,FALSE))/100</f>
        <v>0.13924769546757301</v>
      </c>
      <c r="V5" s="174">
        <f>(VLOOKUP($A5,'Occupancy Raw Data'!$B$8:$BE$45,'Occupancy Raw Data'!AE$3,FALSE))/100</f>
        <v>0.12733714822511799</v>
      </c>
      <c r="X5" s="49">
        <f>VLOOKUP($A5,'ADR Raw Data'!$B$6:$BE$43,'ADR Raw Data'!G$1,FALSE)</f>
        <v>111.886142841851</v>
      </c>
      <c r="Y5" s="50">
        <f>VLOOKUP($A5,'ADR Raw Data'!$B$6:$BE$43,'ADR Raw Data'!H$1,FALSE)</f>
        <v>130.11415224502699</v>
      </c>
      <c r="Z5" s="50">
        <f>VLOOKUP($A5,'ADR Raw Data'!$B$6:$BE$43,'ADR Raw Data'!I$1,FALSE)</f>
        <v>137.79250266737299</v>
      </c>
      <c r="AA5" s="50">
        <f>VLOOKUP($A5,'ADR Raw Data'!$B$6:$BE$43,'ADR Raw Data'!J$1,FALSE)</f>
        <v>136.952778925014</v>
      </c>
      <c r="AB5" s="50">
        <f>VLOOKUP($A5,'ADR Raw Data'!$B$6:$BE$43,'ADR Raw Data'!K$1,FALSE)</f>
        <v>121.54960255055801</v>
      </c>
      <c r="AC5" s="51">
        <f>VLOOKUP($A5,'ADR Raw Data'!$B$6:$BE$43,'ADR Raw Data'!L$1,FALSE)</f>
        <v>128.82985140705699</v>
      </c>
      <c r="AD5" s="50">
        <f>VLOOKUP($A5,'ADR Raw Data'!$B$6:$BE$43,'ADR Raw Data'!N$1,FALSE)</f>
        <v>119.919864496062</v>
      </c>
      <c r="AE5" s="50">
        <f>VLOOKUP($A5,'ADR Raw Data'!$B$6:$BE$43,'ADR Raw Data'!O$1,FALSE)</f>
        <v>120.86583093914599</v>
      </c>
      <c r="AF5" s="51">
        <f>VLOOKUP($A5,'ADR Raw Data'!$B$6:$BE$43,'ADR Raw Data'!P$1,FALSE)</f>
        <v>120.39534128877</v>
      </c>
      <c r="AG5" s="52">
        <f>VLOOKUP($A5,'ADR Raw Data'!$B$6:$BE$43,'ADR Raw Data'!R$1,FALSE)</f>
        <v>126.427794093812</v>
      </c>
      <c r="AI5" s="172">
        <f>(VLOOKUP($A5,'ADR Raw Data'!$B$6:$BE$43,'ADR Raw Data'!T$1,FALSE))/100</f>
        <v>5.41562451749917E-2</v>
      </c>
      <c r="AJ5" s="162">
        <f>(VLOOKUP($A5,'ADR Raw Data'!$B$6:$BE$43,'ADR Raw Data'!U$1,FALSE))/100</f>
        <v>9.9250942473998904E-2</v>
      </c>
      <c r="AK5" s="162">
        <f>(VLOOKUP($A5,'ADR Raw Data'!$B$6:$BE$43,'ADR Raw Data'!V$1,FALSE))/100</f>
        <v>0.118729462128202</v>
      </c>
      <c r="AL5" s="162">
        <f>(VLOOKUP($A5,'ADR Raw Data'!$B$6:$BE$43,'ADR Raw Data'!W$1,FALSE))/100</f>
        <v>0.15226501228717701</v>
      </c>
      <c r="AM5" s="162">
        <f>(VLOOKUP($A5,'ADR Raw Data'!$B$6:$BE$43,'ADR Raw Data'!X$1,FALSE))/100</f>
        <v>0.104579597890353</v>
      </c>
      <c r="AN5" s="173">
        <f>(VLOOKUP($A5,'ADR Raw Data'!$B$6:$BE$43,'ADR Raw Data'!Y$1,FALSE))/100</f>
        <v>0.110003975729161</v>
      </c>
      <c r="AO5" s="162">
        <f>(VLOOKUP($A5,'ADR Raw Data'!$B$6:$BE$43,'ADR Raw Data'!AA$1,FALSE))/100</f>
        <v>6.5583609501174797E-2</v>
      </c>
      <c r="AP5" s="162">
        <f>(VLOOKUP($A5,'ADR Raw Data'!$B$6:$BE$43,'ADR Raw Data'!AB$1,FALSE))/100</f>
        <v>5.9377597674285895E-2</v>
      </c>
      <c r="AQ5" s="173">
        <f>(VLOOKUP($A5,'ADR Raw Data'!$B$6:$BE$43,'ADR Raw Data'!AC$1,FALSE))/100</f>
        <v>6.2455816752606495E-2</v>
      </c>
      <c r="AR5" s="174">
        <f>(VLOOKUP($A5,'ADR Raw Data'!$B$6:$BE$43,'ADR Raw Data'!AE$1,FALSE))/100</f>
        <v>9.6615611612693289E-2</v>
      </c>
      <c r="AS5" s="40"/>
      <c r="AT5" s="49">
        <f>VLOOKUP($A5,'RevPAR Raw Data'!$B$6:$BE$43,'RevPAR Raw Data'!G$1,FALSE)</f>
        <v>51.478688142809901</v>
      </c>
      <c r="AU5" s="50">
        <f>VLOOKUP($A5,'RevPAR Raw Data'!$B$6:$BE$43,'RevPAR Raw Data'!H$1,FALSE)</f>
        <v>81.528490024250502</v>
      </c>
      <c r="AV5" s="50">
        <f>VLOOKUP($A5,'RevPAR Raw Data'!$B$6:$BE$43,'RevPAR Raw Data'!I$1,FALSE)</f>
        <v>92.3939666377821</v>
      </c>
      <c r="AW5" s="50">
        <f>VLOOKUP($A5,'RevPAR Raw Data'!$B$6:$BE$43,'RevPAR Raw Data'!J$1,FALSE)</f>
        <v>90.858460143757497</v>
      </c>
      <c r="AX5" s="50">
        <f>VLOOKUP($A5,'RevPAR Raw Data'!$B$6:$BE$43,'RevPAR Raw Data'!K$1,FALSE)</f>
        <v>73.589456958774093</v>
      </c>
      <c r="AY5" s="51">
        <f>VLOOKUP($A5,'RevPAR Raw Data'!$B$6:$BE$43,'RevPAR Raw Data'!L$1,FALSE)</f>
        <v>77.969812381474796</v>
      </c>
      <c r="AZ5" s="50">
        <f>VLOOKUP($A5,'RevPAR Raw Data'!$B$6:$BE$43,'RevPAR Raw Data'!N$1,FALSE)</f>
        <v>71.867889791719904</v>
      </c>
      <c r="BA5" s="50">
        <f>VLOOKUP($A5,'RevPAR Raw Data'!$B$6:$BE$43,'RevPAR Raw Data'!O$1,FALSE)</f>
        <v>73.202608378582198</v>
      </c>
      <c r="BB5" s="51">
        <f>VLOOKUP($A5,'RevPAR Raw Data'!$B$6:$BE$43,'RevPAR Raw Data'!P$1,FALSE)</f>
        <v>72.535249085150994</v>
      </c>
      <c r="BC5" s="52">
        <f>VLOOKUP($A5,'RevPAR Raw Data'!$B$6:$BE$43,'RevPAR Raw Data'!R$1,FALSE)</f>
        <v>76.417080011096601</v>
      </c>
      <c r="BE5" s="172">
        <f>(VLOOKUP($A5,'RevPAR Raw Data'!$B$6:$BE$43,'RevPAR Raw Data'!T$1,FALSE))/100</f>
        <v>0.183540681126063</v>
      </c>
      <c r="BF5" s="162">
        <f>(VLOOKUP($A5,'RevPAR Raw Data'!$B$6:$BE$43,'RevPAR Raw Data'!U$1,FALSE))/100</f>
        <v>0.24386376324346601</v>
      </c>
      <c r="BG5" s="162">
        <f>(VLOOKUP($A5,'RevPAR Raw Data'!$B$6:$BE$43,'RevPAR Raw Data'!V$1,FALSE))/100</f>
        <v>0.230797994609932</v>
      </c>
      <c r="BH5" s="162">
        <f>(VLOOKUP($A5,'RevPAR Raw Data'!$B$6:$BE$43,'RevPAR Raw Data'!W$1,FALSE))/100</f>
        <v>0.291126063254392</v>
      </c>
      <c r="BI5" s="162">
        <f>(VLOOKUP($A5,'RevPAR Raw Data'!$B$6:$BE$43,'RevPAR Raw Data'!X$1,FALSE))/100</f>
        <v>0.26095339612631802</v>
      </c>
      <c r="BJ5" s="173">
        <f>(VLOOKUP($A5,'RevPAR Raw Data'!$B$6:$BE$43,'RevPAR Raw Data'!Y$1,FALSE))/100</f>
        <v>0.24616098918344298</v>
      </c>
      <c r="BK5" s="162">
        <f>(VLOOKUP($A5,'RevPAR Raw Data'!$B$6:$BE$43,'RevPAR Raw Data'!AA$1,FALSE))/100</f>
        <v>0.211816745291145</v>
      </c>
      <c r="BL5" s="162">
        <f>(VLOOKUP($A5,'RevPAR Raw Data'!$B$6:$BE$43,'RevPAR Raw Data'!AB$1,FALSE))/100</f>
        <v>0.20901297922002901</v>
      </c>
      <c r="BM5" s="173">
        <f>(VLOOKUP($A5,'RevPAR Raw Data'!$B$6:$BE$43,'RevPAR Raw Data'!AC$1,FALSE))/100</f>
        <v>0.21040034077152503</v>
      </c>
      <c r="BN5" s="174">
        <f>(VLOOKUP($A5,'RevPAR Raw Data'!$B$6:$BE$43,'RevPAR Raw Data'!AE$1,FALSE))/100</f>
        <v>0.23625551629459701</v>
      </c>
    </row>
    <row r="6" spans="1:66" x14ac:dyDescent="0.45">
      <c r="B6" s="53"/>
      <c r="C6" s="163"/>
      <c r="D6" s="163"/>
      <c r="E6" s="163"/>
      <c r="F6" s="163"/>
      <c r="G6" s="164"/>
      <c r="H6" s="163"/>
      <c r="I6" s="163"/>
      <c r="J6" s="164"/>
      <c r="K6" s="54"/>
      <c r="M6" s="175"/>
      <c r="N6" s="179"/>
      <c r="O6" s="179"/>
      <c r="P6" s="179"/>
      <c r="Q6" s="179"/>
      <c r="R6" s="180"/>
      <c r="S6" s="179"/>
      <c r="T6" s="179"/>
      <c r="U6" s="180"/>
      <c r="V6" s="176"/>
      <c r="X6" s="55"/>
      <c r="Y6" s="56"/>
      <c r="Z6" s="56"/>
      <c r="AA6" s="56"/>
      <c r="AB6" s="56"/>
      <c r="AC6" s="57"/>
      <c r="AD6" s="56"/>
      <c r="AE6" s="56"/>
      <c r="AF6" s="57"/>
      <c r="AG6" s="58"/>
      <c r="AI6" s="177"/>
      <c r="AJ6" s="181"/>
      <c r="AK6" s="181"/>
      <c r="AL6" s="181"/>
      <c r="AM6" s="181"/>
      <c r="AN6" s="182"/>
      <c r="AO6" s="181"/>
      <c r="AP6" s="181"/>
      <c r="AQ6" s="182"/>
      <c r="AR6" s="178"/>
      <c r="AS6" s="40"/>
      <c r="AT6" s="55"/>
      <c r="AU6" s="56"/>
      <c r="AV6" s="56"/>
      <c r="AW6" s="56"/>
      <c r="AX6" s="56"/>
      <c r="AY6" s="57"/>
      <c r="AZ6" s="56"/>
      <c r="BA6" s="56"/>
      <c r="BB6" s="57"/>
      <c r="BC6" s="58"/>
      <c r="BE6" s="177"/>
      <c r="BF6" s="181"/>
      <c r="BG6" s="181"/>
      <c r="BH6" s="181"/>
      <c r="BI6" s="181"/>
      <c r="BJ6" s="182"/>
      <c r="BK6" s="181"/>
      <c r="BL6" s="181"/>
      <c r="BM6" s="182"/>
      <c r="BN6" s="178"/>
    </row>
    <row r="7" spans="1:66" x14ac:dyDescent="0.45">
      <c r="A7" s="46" t="s">
        <v>124</v>
      </c>
      <c r="B7" s="47"/>
      <c r="C7" s="165"/>
      <c r="D7" s="165"/>
      <c r="E7" s="165"/>
      <c r="F7" s="165"/>
      <c r="G7" s="166"/>
      <c r="H7" s="165"/>
      <c r="I7" s="165"/>
      <c r="J7" s="166"/>
      <c r="K7" s="48"/>
      <c r="M7" s="177"/>
      <c r="N7" s="181"/>
      <c r="O7" s="181"/>
      <c r="P7" s="181"/>
      <c r="Q7" s="181"/>
      <c r="R7" s="182"/>
      <c r="S7" s="181"/>
      <c r="T7" s="181"/>
      <c r="U7" s="182"/>
      <c r="V7" s="178"/>
      <c r="X7" s="49"/>
      <c r="Y7" s="50"/>
      <c r="Z7" s="50"/>
      <c r="AA7" s="50"/>
      <c r="AB7" s="50"/>
      <c r="AC7" s="51"/>
      <c r="AD7" s="50"/>
      <c r="AE7" s="50"/>
      <c r="AF7" s="51"/>
      <c r="AG7" s="52"/>
      <c r="AI7" s="177"/>
      <c r="AJ7" s="181"/>
      <c r="AK7" s="181"/>
      <c r="AL7" s="181"/>
      <c r="AM7" s="181"/>
      <c r="AN7" s="182"/>
      <c r="AO7" s="181"/>
      <c r="AP7" s="181"/>
      <c r="AQ7" s="182"/>
      <c r="AR7" s="178"/>
      <c r="AS7" s="40"/>
      <c r="AT7" s="49"/>
      <c r="AU7" s="50"/>
      <c r="AV7" s="50"/>
      <c r="AW7" s="50"/>
      <c r="AX7" s="50"/>
      <c r="AY7" s="51"/>
      <c r="AZ7" s="50"/>
      <c r="BA7" s="50"/>
      <c r="BB7" s="51"/>
      <c r="BC7" s="52"/>
      <c r="BE7" s="177"/>
      <c r="BF7" s="181"/>
      <c r="BG7" s="181"/>
      <c r="BH7" s="181"/>
      <c r="BI7" s="181"/>
      <c r="BJ7" s="182"/>
      <c r="BK7" s="181"/>
      <c r="BL7" s="181"/>
      <c r="BM7" s="182"/>
      <c r="BN7" s="178"/>
    </row>
    <row r="8" spans="1:66" x14ac:dyDescent="0.45">
      <c r="A8" s="59" t="s">
        <v>117</v>
      </c>
      <c r="B8" s="172">
        <f>(VLOOKUP($A8,'Occupancy Raw Data'!$B$8:$BE$51,'Occupancy Raw Data'!G$3,FALSE))/100</f>
        <v>0.42134831460674099</v>
      </c>
      <c r="C8" s="162">
        <f>(VLOOKUP($A8,'Occupancy Raw Data'!$B$8:$BE$51,'Occupancy Raw Data'!H$3,FALSE))/100</f>
        <v>0.65262172284644093</v>
      </c>
      <c r="D8" s="162">
        <f>(VLOOKUP($A8,'Occupancy Raw Data'!$B$8:$BE$51,'Occupancy Raw Data'!I$3,FALSE))/100</f>
        <v>0.74656679151061101</v>
      </c>
      <c r="E8" s="162">
        <f>(VLOOKUP($A8,'Occupancy Raw Data'!$B$8:$BE$51,'Occupancy Raw Data'!J$3,FALSE))/100</f>
        <v>0.74126092384519293</v>
      </c>
      <c r="F8" s="162">
        <f>(VLOOKUP($A8,'Occupancy Raw Data'!$B$8:$BE$51,'Occupancy Raw Data'!K$3,FALSE))/100</f>
        <v>0.73189762796504299</v>
      </c>
      <c r="G8" s="173">
        <f>(VLOOKUP($A8,'Occupancy Raw Data'!$B$8:$BE$51,'Occupancy Raw Data'!L$3,FALSE))/100</f>
        <v>0.65873907615480609</v>
      </c>
      <c r="H8" s="162">
        <f>(VLOOKUP($A8,'Occupancy Raw Data'!$B$8:$BE$51,'Occupancy Raw Data'!N$3,FALSE))/100</f>
        <v>0.69288389513108595</v>
      </c>
      <c r="I8" s="162">
        <f>(VLOOKUP($A8,'Occupancy Raw Data'!$B$8:$BE$51,'Occupancy Raw Data'!O$3,FALSE))/100</f>
        <v>0.78963795255929992</v>
      </c>
      <c r="J8" s="173">
        <f>(VLOOKUP($A8,'Occupancy Raw Data'!$B$8:$BE$51,'Occupancy Raw Data'!P$3,FALSE))/100</f>
        <v>0.74126092384519293</v>
      </c>
      <c r="K8" s="174">
        <f>(VLOOKUP($A8,'Occupancy Raw Data'!$B$8:$BE$51,'Occupancy Raw Data'!R$3,FALSE))/100</f>
        <v>0.68231674692348809</v>
      </c>
      <c r="M8" s="172">
        <f>(VLOOKUP($A8,'Occupancy Raw Data'!$B$8:$BE$51,'Occupancy Raw Data'!T$3,FALSE))/100</f>
        <v>0.16475549521966401</v>
      </c>
      <c r="N8" s="162">
        <f>(VLOOKUP($A8,'Occupancy Raw Data'!$B$8:$BE$51,'Occupancy Raw Data'!U$3,FALSE))/100</f>
        <v>0.20720050338453</v>
      </c>
      <c r="O8" s="162">
        <f>(VLOOKUP($A8,'Occupancy Raw Data'!$B$8:$BE$51,'Occupancy Raw Data'!V$3,FALSE))/100</f>
        <v>0.180600230104526</v>
      </c>
      <c r="P8" s="162">
        <f>(VLOOKUP($A8,'Occupancy Raw Data'!$B$8:$BE$51,'Occupancy Raw Data'!W$3,FALSE))/100</f>
        <v>0.28842011870937101</v>
      </c>
      <c r="Q8" s="162">
        <f>(VLOOKUP($A8,'Occupancy Raw Data'!$B$8:$BE$51,'Occupancy Raw Data'!X$3,FALSE))/100</f>
        <v>0.53817703440731601</v>
      </c>
      <c r="R8" s="173">
        <f>(VLOOKUP($A8,'Occupancy Raw Data'!$B$8:$BE$51,'Occupancy Raw Data'!Y$3,FALSE))/100</f>
        <v>0.27373067590230504</v>
      </c>
      <c r="S8" s="162">
        <f>(VLOOKUP($A8,'Occupancy Raw Data'!$B$8:$BE$51,'Occupancy Raw Data'!AA$3,FALSE))/100</f>
        <v>0.236307215538099</v>
      </c>
      <c r="T8" s="162">
        <f>(VLOOKUP($A8,'Occupancy Raw Data'!$B$8:$BE$51,'Occupancy Raw Data'!AB$3,FALSE))/100</f>
        <v>0.274960978456608</v>
      </c>
      <c r="U8" s="173">
        <f>(VLOOKUP($A8,'Occupancy Raw Data'!$B$8:$BE$51,'Occupancy Raw Data'!AC$3,FALSE))/100</f>
        <v>0.25659891766925602</v>
      </c>
      <c r="V8" s="174">
        <f>(VLOOKUP($A8,'Occupancy Raw Data'!$B$8:$BE$51,'Occupancy Raw Data'!AE$3,FALSE))/100</f>
        <v>0.26836325148388301</v>
      </c>
      <c r="X8" s="49">
        <f>VLOOKUP($A8,'ADR Raw Data'!$B$6:$BE$49,'ADR Raw Data'!G$1,FALSE)</f>
        <v>276.57582222222197</v>
      </c>
      <c r="Y8" s="50">
        <f>VLOOKUP($A8,'ADR Raw Data'!$B$6:$BE$49,'ADR Raw Data'!H$1,FALSE)</f>
        <v>263.13575322812</v>
      </c>
      <c r="Z8" s="50">
        <f>VLOOKUP($A8,'ADR Raw Data'!$B$6:$BE$49,'ADR Raw Data'!I$1,FALSE)</f>
        <v>275.16680183946403</v>
      </c>
      <c r="AA8" s="50">
        <f>VLOOKUP($A8,'ADR Raw Data'!$B$6:$BE$49,'ADR Raw Data'!J$1,FALSE)</f>
        <v>288.22895999999997</v>
      </c>
      <c r="AB8" s="50">
        <f>VLOOKUP($A8,'ADR Raw Data'!$B$6:$BE$49,'ADR Raw Data'!K$1,FALSE)</f>
        <v>262.65492537313401</v>
      </c>
      <c r="AC8" s="51">
        <f>VLOOKUP($A8,'ADR Raw Data'!$B$6:$BE$49,'ADR Raw Data'!L$1,FALSE)</f>
        <v>273.12259926087302</v>
      </c>
      <c r="AD8" s="50">
        <f>VLOOKUP($A8,'ADR Raw Data'!$B$6:$BE$49,'ADR Raw Data'!N$1,FALSE)</f>
        <v>294.83146846846802</v>
      </c>
      <c r="AE8" s="50">
        <f>VLOOKUP($A8,'ADR Raw Data'!$B$6:$BE$49,'ADR Raw Data'!O$1,FALSE)</f>
        <v>308.47658102766701</v>
      </c>
      <c r="AF8" s="51">
        <f>VLOOKUP($A8,'ADR Raw Data'!$B$6:$BE$49,'ADR Raw Data'!P$1,FALSE)</f>
        <v>302.09928631578902</v>
      </c>
      <c r="AG8" s="52">
        <f>VLOOKUP($A8,'ADR Raw Data'!$B$6:$BE$49,'ADR Raw Data'!R$1,FALSE)</f>
        <v>282.11686597399199</v>
      </c>
      <c r="AI8" s="172">
        <f>(VLOOKUP($A8,'ADR Raw Data'!$B$6:$BE$49,'ADR Raw Data'!T$1,FALSE))/100</f>
        <v>-4.4232705527691898E-3</v>
      </c>
      <c r="AJ8" s="162">
        <f>(VLOOKUP($A8,'ADR Raw Data'!$B$6:$BE$49,'ADR Raw Data'!U$1,FALSE))/100</f>
        <v>1.9125567963595299E-3</v>
      </c>
      <c r="AK8" s="162">
        <f>(VLOOKUP($A8,'ADR Raw Data'!$B$6:$BE$49,'ADR Raw Data'!V$1,FALSE))/100</f>
        <v>9.9323080116549112E-2</v>
      </c>
      <c r="AL8" s="162">
        <f>(VLOOKUP($A8,'ADR Raw Data'!$B$6:$BE$49,'ADR Raw Data'!W$1,FALSE))/100</f>
        <v>6.8832684621371598E-2</v>
      </c>
      <c r="AM8" s="162">
        <f>(VLOOKUP($A8,'ADR Raw Data'!$B$6:$BE$49,'ADR Raw Data'!X$1,FALSE))/100</f>
        <v>-7.3902488541297794E-3</v>
      </c>
      <c r="AN8" s="173">
        <f>(VLOOKUP($A8,'ADR Raw Data'!$B$6:$BE$49,'ADR Raw Data'!Y$1,FALSE))/100</f>
        <v>3.5850922889913699E-2</v>
      </c>
      <c r="AO8" s="162">
        <f>(VLOOKUP($A8,'ADR Raw Data'!$B$6:$BE$49,'ADR Raw Data'!AA$1,FALSE))/100</f>
        <v>-8.1801034606445208E-2</v>
      </c>
      <c r="AP8" s="162">
        <f>(VLOOKUP($A8,'ADR Raw Data'!$B$6:$BE$49,'ADR Raw Data'!AB$1,FALSE))/100</f>
        <v>-7.3812966903673796E-2</v>
      </c>
      <c r="AQ8" s="173">
        <f>(VLOOKUP($A8,'ADR Raw Data'!$B$6:$BE$49,'ADR Raw Data'!AC$1,FALSE))/100</f>
        <v>-7.7215092735085297E-2</v>
      </c>
      <c r="AR8" s="174">
        <f>(VLOOKUP($A8,'ADR Raw Data'!$B$6:$BE$49,'ADR Raw Data'!AE$1,FALSE))/100</f>
        <v>-5.3337496833784307E-3</v>
      </c>
      <c r="AS8" s="40"/>
      <c r="AT8" s="49">
        <f>VLOOKUP($A8,'RevPAR Raw Data'!$B$6:$BE$49,'RevPAR Raw Data'!G$1,FALSE)</f>
        <v>116.53475655430699</v>
      </c>
      <c r="AU8" s="50">
        <f>VLOOKUP($A8,'RevPAR Raw Data'!$B$6:$BE$49,'RevPAR Raw Data'!H$1,FALSE)</f>
        <v>171.72810861423201</v>
      </c>
      <c r="AV8" s="50">
        <f>VLOOKUP($A8,'RevPAR Raw Data'!$B$6:$BE$49,'RevPAR Raw Data'!I$1,FALSE)</f>
        <v>205.43039637952501</v>
      </c>
      <c r="AW8" s="50">
        <f>VLOOKUP($A8,'RevPAR Raw Data'!$B$6:$BE$49,'RevPAR Raw Data'!J$1,FALSE)</f>
        <v>213.65286516853899</v>
      </c>
      <c r="AX8" s="50">
        <f>VLOOKUP($A8,'RevPAR Raw Data'!$B$6:$BE$49,'RevPAR Raw Data'!K$1,FALSE)</f>
        <v>192.23651685393199</v>
      </c>
      <c r="AY8" s="51">
        <f>VLOOKUP($A8,'RevPAR Raw Data'!$B$6:$BE$49,'RevPAR Raw Data'!L$1,FALSE)</f>
        <v>179.91652871410699</v>
      </c>
      <c r="AZ8" s="50">
        <f>VLOOKUP($A8,'RevPAR Raw Data'!$B$6:$BE$49,'RevPAR Raw Data'!N$1,FALSE)</f>
        <v>204.28397627965001</v>
      </c>
      <c r="BA8" s="50">
        <f>VLOOKUP($A8,'RevPAR Raw Data'!$B$6:$BE$49,'RevPAR Raw Data'!O$1,FALSE)</f>
        <v>243.58481585518101</v>
      </c>
      <c r="BB8" s="51">
        <f>VLOOKUP($A8,'RevPAR Raw Data'!$B$6:$BE$49,'RevPAR Raw Data'!P$1,FALSE)</f>
        <v>223.93439606741501</v>
      </c>
      <c r="BC8" s="52">
        <f>VLOOKUP($A8,'RevPAR Raw Data'!$B$6:$BE$49,'RevPAR Raw Data'!R$1,FALSE)</f>
        <v>192.493062243624</v>
      </c>
      <c r="BE8" s="172">
        <f>(VLOOKUP($A8,'RevPAR Raw Data'!$B$6:$BE$49,'RevPAR Raw Data'!T$1,FALSE))/100</f>
        <v>0.159603466536483</v>
      </c>
      <c r="BF8" s="162">
        <f>(VLOOKUP($A8,'RevPAR Raw Data'!$B$6:$BE$49,'RevPAR Raw Data'!U$1,FALSE))/100</f>
        <v>0.209509342911847</v>
      </c>
      <c r="BG8" s="162">
        <f>(VLOOKUP($A8,'RevPAR Raw Data'!$B$6:$BE$49,'RevPAR Raw Data'!V$1,FALSE))/100</f>
        <v>0.29786108134481398</v>
      </c>
      <c r="BH8" s="162">
        <f>(VLOOKUP($A8,'RevPAR Raw Data'!$B$6:$BE$49,'RevPAR Raw Data'!W$1,FALSE))/100</f>
        <v>0.37710553440032402</v>
      </c>
      <c r="BI8" s="162">
        <f>(VLOOKUP($A8,'RevPAR Raw Data'!$B$6:$BE$49,'RevPAR Raw Data'!X$1,FALSE))/100</f>
        <v>0.52680952334133901</v>
      </c>
      <c r="BJ8" s="173">
        <f>(VLOOKUP($A8,'RevPAR Raw Data'!$B$6:$BE$49,'RevPAR Raw Data'!Y$1,FALSE))/100</f>
        <v>0.319395096146596</v>
      </c>
      <c r="BK8" s="162">
        <f>(VLOOKUP($A8,'RevPAR Raw Data'!$B$6:$BE$49,'RevPAR Raw Data'!AA$1,FALSE))/100</f>
        <v>0.135176006215669</v>
      </c>
      <c r="BL8" s="162">
        <f>(VLOOKUP($A8,'RevPAR Raw Data'!$B$6:$BE$49,'RevPAR Raw Data'!AB$1,FALSE))/100</f>
        <v>0.180852325950315</v>
      </c>
      <c r="BM8" s="173">
        <f>(VLOOKUP($A8,'RevPAR Raw Data'!$B$6:$BE$49,'RevPAR Raw Data'!AC$1,FALSE))/100</f>
        <v>0.15957051571061601</v>
      </c>
      <c r="BN8" s="174">
        <f>(VLOOKUP($A8,'RevPAR Raw Data'!$B$6:$BE$49,'RevPAR Raw Data'!AE$1,FALSE))/100</f>
        <v>0.26159811939287198</v>
      </c>
    </row>
    <row r="9" spans="1:66" x14ac:dyDescent="0.45">
      <c r="A9" s="59" t="s">
        <v>118</v>
      </c>
      <c r="B9" s="172">
        <f>(VLOOKUP($A9,'Occupancy Raw Data'!$B$8:$BE$51,'Occupancy Raw Data'!G$3,FALSE))/100</f>
        <v>0.51015644943656302</v>
      </c>
      <c r="C9" s="162">
        <f>(VLOOKUP($A9,'Occupancy Raw Data'!$B$8:$BE$51,'Occupancy Raw Data'!H$3,FALSE))/100</f>
        <v>0.78866562123919604</v>
      </c>
      <c r="D9" s="162">
        <f>(VLOOKUP($A9,'Occupancy Raw Data'!$B$8:$BE$51,'Occupancy Raw Data'!I$3,FALSE))/100</f>
        <v>0.83071368659056899</v>
      </c>
      <c r="E9" s="162">
        <f>(VLOOKUP($A9,'Occupancy Raw Data'!$B$8:$BE$51,'Occupancy Raw Data'!J$3,FALSE))/100</f>
        <v>0.81368294372925798</v>
      </c>
      <c r="F9" s="162">
        <f>(VLOOKUP($A9,'Occupancy Raw Data'!$B$8:$BE$51,'Occupancy Raw Data'!K$3,FALSE))/100</f>
        <v>0.71758870938331898</v>
      </c>
      <c r="G9" s="173">
        <f>(VLOOKUP($A9,'Occupancy Raw Data'!$B$8:$BE$51,'Occupancy Raw Data'!L$3,FALSE))/100</f>
        <v>0.73216148207578102</v>
      </c>
      <c r="H9" s="162">
        <f>(VLOOKUP($A9,'Occupancy Raw Data'!$B$8:$BE$51,'Occupancy Raw Data'!N$3,FALSE))/100</f>
        <v>0.70176142372634098</v>
      </c>
      <c r="I9" s="162">
        <f>(VLOOKUP($A9,'Occupancy Raw Data'!$B$8:$BE$51,'Occupancy Raw Data'!O$3,FALSE))/100</f>
        <v>0.72575763101272694</v>
      </c>
      <c r="J9" s="173">
        <f>(VLOOKUP($A9,'Occupancy Raw Data'!$B$8:$BE$51,'Occupancy Raw Data'!P$3,FALSE))/100</f>
        <v>0.71375952736953396</v>
      </c>
      <c r="K9" s="174">
        <f>(VLOOKUP($A9,'Occupancy Raw Data'!$B$8:$BE$51,'Occupancy Raw Data'!R$3,FALSE))/100</f>
        <v>0.72690378073113904</v>
      </c>
      <c r="M9" s="172">
        <f>(VLOOKUP($A9,'Occupancy Raw Data'!$B$8:$BE$51,'Occupancy Raw Data'!T$3,FALSE))/100</f>
        <v>0.18327157086536799</v>
      </c>
      <c r="N9" s="162">
        <f>(VLOOKUP($A9,'Occupancy Raw Data'!$B$8:$BE$51,'Occupancy Raw Data'!U$3,FALSE))/100</f>
        <v>0.156166027504195</v>
      </c>
      <c r="O9" s="162">
        <f>(VLOOKUP($A9,'Occupancy Raw Data'!$B$8:$BE$51,'Occupancy Raw Data'!V$3,FALSE))/100</f>
        <v>7.2135101334577997E-2</v>
      </c>
      <c r="P9" s="162">
        <f>(VLOOKUP($A9,'Occupancy Raw Data'!$B$8:$BE$51,'Occupancy Raw Data'!W$3,FALSE))/100</f>
        <v>0.113764891465161</v>
      </c>
      <c r="Q9" s="162">
        <f>(VLOOKUP($A9,'Occupancy Raw Data'!$B$8:$BE$51,'Occupancy Raw Data'!X$3,FALSE))/100</f>
        <v>0.22513027138376401</v>
      </c>
      <c r="R9" s="173">
        <f>(VLOOKUP($A9,'Occupancy Raw Data'!$B$8:$BE$51,'Occupancy Raw Data'!Y$3,FALSE))/100</f>
        <v>0.14243312729899599</v>
      </c>
      <c r="S9" s="162">
        <f>(VLOOKUP($A9,'Occupancy Raw Data'!$B$8:$BE$51,'Occupancy Raw Data'!AA$3,FALSE))/100</f>
        <v>0.26049915671132401</v>
      </c>
      <c r="T9" s="162">
        <f>(VLOOKUP($A9,'Occupancy Raw Data'!$B$8:$BE$51,'Occupancy Raw Data'!AB$3,FALSE))/100</f>
        <v>0.24144946826475</v>
      </c>
      <c r="U9" s="173">
        <f>(VLOOKUP($A9,'Occupancy Raw Data'!$B$8:$BE$51,'Occupancy Raw Data'!AC$3,FALSE))/100</f>
        <v>0.250741710616946</v>
      </c>
      <c r="V9" s="174">
        <f>(VLOOKUP($A9,'Occupancy Raw Data'!$B$8:$BE$51,'Occupancy Raw Data'!AE$3,FALSE))/100</f>
        <v>0.170878660527404</v>
      </c>
      <c r="X9" s="49">
        <f>VLOOKUP($A9,'ADR Raw Data'!$B$6:$BE$49,'ADR Raw Data'!G$1,FALSE)</f>
        <v>166.154240474658</v>
      </c>
      <c r="Y9" s="50">
        <f>VLOOKUP($A9,'ADR Raw Data'!$B$6:$BE$49,'ADR Raw Data'!H$1,FALSE)</f>
        <v>195.86234023860101</v>
      </c>
      <c r="Z9" s="50">
        <f>VLOOKUP($A9,'ADR Raw Data'!$B$6:$BE$49,'ADR Raw Data'!I$1,FALSE)</f>
        <v>210.869531147109</v>
      </c>
      <c r="AA9" s="50">
        <f>VLOOKUP($A9,'ADR Raw Data'!$B$6:$BE$49,'ADR Raw Data'!J$1,FALSE)</f>
        <v>209.766042936536</v>
      </c>
      <c r="AB9" s="50">
        <f>VLOOKUP($A9,'ADR Raw Data'!$B$6:$BE$49,'ADR Raw Data'!K$1,FALSE)</f>
        <v>179.85470295268499</v>
      </c>
      <c r="AC9" s="51">
        <f>VLOOKUP($A9,'ADR Raw Data'!$B$6:$BE$49,'ADR Raw Data'!L$1,FALSE)</f>
        <v>195.080328641303</v>
      </c>
      <c r="AD9" s="50">
        <f>VLOOKUP($A9,'ADR Raw Data'!$B$6:$BE$49,'ADR Raw Data'!N$1,FALSE)</f>
        <v>164.72818427480101</v>
      </c>
      <c r="AE9" s="50">
        <f>VLOOKUP($A9,'ADR Raw Data'!$B$6:$BE$49,'ADR Raw Data'!O$1,FALSE)</f>
        <v>167.688862871212</v>
      </c>
      <c r="AF9" s="51">
        <f>VLOOKUP($A9,'ADR Raw Data'!$B$6:$BE$49,'ADR Raw Data'!P$1,FALSE)</f>
        <v>166.233407674228</v>
      </c>
      <c r="AG9" s="52">
        <f>VLOOKUP($A9,'ADR Raw Data'!$B$6:$BE$49,'ADR Raw Data'!R$1,FALSE)</f>
        <v>186.98738695736299</v>
      </c>
      <c r="AI9" s="172">
        <f>(VLOOKUP($A9,'ADR Raw Data'!$B$6:$BE$49,'ADR Raw Data'!T$1,FALSE))/100</f>
        <v>3.5615276738047201E-2</v>
      </c>
      <c r="AJ9" s="162">
        <f>(VLOOKUP($A9,'ADR Raw Data'!$B$6:$BE$49,'ADR Raw Data'!U$1,FALSE))/100</f>
        <v>9.3961786614809598E-2</v>
      </c>
      <c r="AK9" s="162">
        <f>(VLOOKUP($A9,'ADR Raw Data'!$B$6:$BE$49,'ADR Raw Data'!V$1,FALSE))/100</f>
        <v>0.13969566095730801</v>
      </c>
      <c r="AL9" s="162">
        <f>(VLOOKUP($A9,'ADR Raw Data'!$B$6:$BE$49,'ADR Raw Data'!W$1,FALSE))/100</f>
        <v>0.18385378096596297</v>
      </c>
      <c r="AM9" s="162">
        <f>(VLOOKUP($A9,'ADR Raw Data'!$B$6:$BE$49,'ADR Raw Data'!X$1,FALSE))/100</f>
        <v>0.12587011629770301</v>
      </c>
      <c r="AN9" s="173">
        <f>(VLOOKUP($A9,'ADR Raw Data'!$B$6:$BE$49,'ADR Raw Data'!Y$1,FALSE))/100</f>
        <v>0.120922644459</v>
      </c>
      <c r="AO9" s="162">
        <f>(VLOOKUP($A9,'ADR Raw Data'!$B$6:$BE$49,'ADR Raw Data'!AA$1,FALSE))/100</f>
        <v>6.1771139905033801E-2</v>
      </c>
      <c r="AP9" s="162">
        <f>(VLOOKUP($A9,'ADR Raw Data'!$B$6:$BE$49,'ADR Raw Data'!AB$1,FALSE))/100</f>
        <v>3.8600461362803401E-2</v>
      </c>
      <c r="AQ9" s="173">
        <f>(VLOOKUP($A9,'ADR Raw Data'!$B$6:$BE$49,'ADR Raw Data'!AC$1,FALSE))/100</f>
        <v>4.9601024573914597E-2</v>
      </c>
      <c r="AR9" s="174">
        <f>(VLOOKUP($A9,'ADR Raw Data'!$B$6:$BE$49,'ADR Raw Data'!AE$1,FALSE))/100</f>
        <v>0.10042276295156499</v>
      </c>
      <c r="AS9" s="40"/>
      <c r="AT9" s="49">
        <f>VLOOKUP($A9,'RevPAR Raw Data'!$B$6:$BE$49,'RevPAR Raw Data'!G$1,FALSE)</f>
        <v>84.764657379380694</v>
      </c>
      <c r="AU9" s="50">
        <f>VLOOKUP($A9,'RevPAR Raw Data'!$B$6:$BE$49,'RevPAR Raw Data'!H$1,FALSE)</f>
        <v>154.469894241639</v>
      </c>
      <c r="AV9" s="50">
        <f>VLOOKUP($A9,'RevPAR Raw Data'!$B$6:$BE$49,'RevPAR Raw Data'!I$1,FALSE)</f>
        <v>175.17220560883899</v>
      </c>
      <c r="AW9" s="50">
        <f>VLOOKUP($A9,'RevPAR Raw Data'!$B$6:$BE$49,'RevPAR Raw Data'!J$1,FALSE)</f>
        <v>170.68305131103801</v>
      </c>
      <c r="AX9" s="50">
        <f>VLOOKUP($A9,'RevPAR Raw Data'!$B$6:$BE$49,'RevPAR Raw Data'!K$1,FALSE)</f>
        <v>129.061704168338</v>
      </c>
      <c r="AY9" s="51">
        <f>VLOOKUP($A9,'RevPAR Raw Data'!$B$6:$BE$49,'RevPAR Raw Data'!L$1,FALSE)</f>
        <v>142.830302541847</v>
      </c>
      <c r="AZ9" s="50">
        <f>VLOOKUP($A9,'RevPAR Raw Data'!$B$6:$BE$49,'RevPAR Raw Data'!N$1,FALSE)</f>
        <v>115.599885124539</v>
      </c>
      <c r="BA9" s="50">
        <f>VLOOKUP($A9,'RevPAR Raw Data'!$B$6:$BE$49,'RevPAR Raw Data'!O$1,FALSE)</f>
        <v>121.701471864629</v>
      </c>
      <c r="BB9" s="51">
        <f>VLOOKUP($A9,'RevPAR Raw Data'!$B$6:$BE$49,'RevPAR Raw Data'!P$1,FALSE)</f>
        <v>118.650678494584</v>
      </c>
      <c r="BC9" s="52">
        <f>VLOOKUP($A9,'RevPAR Raw Data'!$B$6:$BE$49,'RevPAR Raw Data'!R$1,FALSE)</f>
        <v>135.92183852834299</v>
      </c>
      <c r="BE9" s="172">
        <f>(VLOOKUP($A9,'RevPAR Raw Data'!$B$6:$BE$49,'RevPAR Raw Data'!T$1,FALSE))/100</f>
        <v>0.22541411531800201</v>
      </c>
      <c r="BF9" s="162">
        <f>(VLOOKUP($A9,'RevPAR Raw Data'!$B$6:$BE$49,'RevPAR Raw Data'!U$1,FALSE))/100</f>
        <v>0.264801453071836</v>
      </c>
      <c r="BG9" s="162">
        <f>(VLOOKUP($A9,'RevPAR Raw Data'!$B$6:$BE$49,'RevPAR Raw Data'!V$1,FALSE))/100</f>
        <v>0.221907722951042</v>
      </c>
      <c r="BH9" s="162">
        <f>(VLOOKUP($A9,'RevPAR Raw Data'!$B$6:$BE$49,'RevPAR Raw Data'!W$1,FALSE))/100</f>
        <v>0.31853477786817597</v>
      </c>
      <c r="BI9" s="162">
        <f>(VLOOKUP($A9,'RevPAR Raw Data'!$B$6:$BE$49,'RevPAR Raw Data'!X$1,FALSE))/100</f>
        <v>0.37933756112267603</v>
      </c>
      <c r="BJ9" s="173">
        <f>(VLOOKUP($A9,'RevPAR Raw Data'!$B$6:$BE$49,'RevPAR Raw Data'!Y$1,FALSE))/100</f>
        <v>0.28057916216955603</v>
      </c>
      <c r="BK9" s="162">
        <f>(VLOOKUP($A9,'RevPAR Raw Data'!$B$6:$BE$49,'RevPAR Raw Data'!AA$1,FALSE))/100</f>
        <v>0.33836162647071605</v>
      </c>
      <c r="BL9" s="162">
        <f>(VLOOKUP($A9,'RevPAR Raw Data'!$B$6:$BE$49,'RevPAR Raw Data'!AB$1,FALSE))/100</f>
        <v>0.28936999049837597</v>
      </c>
      <c r="BM9" s="173">
        <f>(VLOOKUP($A9,'RevPAR Raw Data'!$B$6:$BE$49,'RevPAR Raw Data'!AC$1,FALSE))/100</f>
        <v>0.31277978094087699</v>
      </c>
      <c r="BN9" s="174">
        <f>(VLOOKUP($A9,'RevPAR Raw Data'!$B$6:$BE$49,'RevPAR Raw Data'!AE$1,FALSE))/100</f>
        <v>0.28846153069859498</v>
      </c>
    </row>
    <row r="10" spans="1:66" x14ac:dyDescent="0.45">
      <c r="A10" s="59" t="s">
        <v>119</v>
      </c>
      <c r="B10" s="172">
        <f>(VLOOKUP($A10,'Occupancy Raw Data'!$B$8:$BE$51,'Occupancy Raw Data'!G$3,FALSE))/100</f>
        <v>0.492979860503034</v>
      </c>
      <c r="C10" s="162">
        <f>(VLOOKUP($A10,'Occupancy Raw Data'!$B$8:$BE$51,'Occupancy Raw Data'!H$3,FALSE))/100</f>
        <v>0.70986442827380003</v>
      </c>
      <c r="D10" s="162">
        <f>(VLOOKUP($A10,'Occupancy Raw Data'!$B$8:$BE$51,'Occupancy Raw Data'!I$3,FALSE))/100</f>
        <v>0.763579818231226</v>
      </c>
      <c r="E10" s="162">
        <f>(VLOOKUP($A10,'Occupancy Raw Data'!$B$8:$BE$51,'Occupancy Raw Data'!J$3,FALSE))/100</f>
        <v>0.75905069597511998</v>
      </c>
      <c r="F10" s="162">
        <f>(VLOOKUP($A10,'Occupancy Raw Data'!$B$8:$BE$51,'Occupancy Raw Data'!K$3,FALSE))/100</f>
        <v>0.66931368700745697</v>
      </c>
      <c r="G10" s="173">
        <f>(VLOOKUP($A10,'Occupancy Raw Data'!$B$8:$BE$51,'Occupancy Raw Data'!L$3,FALSE))/100</f>
        <v>0.678957697998127</v>
      </c>
      <c r="H10" s="162">
        <f>(VLOOKUP($A10,'Occupancy Raw Data'!$B$8:$BE$51,'Occupancy Raw Data'!N$3,FALSE))/100</f>
        <v>0.67538271083064105</v>
      </c>
      <c r="I10" s="162">
        <f>(VLOOKUP($A10,'Occupancy Raw Data'!$B$8:$BE$51,'Occupancy Raw Data'!O$3,FALSE))/100</f>
        <v>0.67390319756031203</v>
      </c>
      <c r="J10" s="173">
        <f>(VLOOKUP($A10,'Occupancy Raw Data'!$B$8:$BE$51,'Occupancy Raw Data'!P$3,FALSE))/100</f>
        <v>0.67464295419547593</v>
      </c>
      <c r="K10" s="174">
        <f>(VLOOKUP($A10,'Occupancy Raw Data'!$B$8:$BE$51,'Occupancy Raw Data'!R$3,FALSE))/100</f>
        <v>0.67772491405451307</v>
      </c>
      <c r="M10" s="172">
        <f>(VLOOKUP($A10,'Occupancy Raw Data'!$B$8:$BE$51,'Occupancy Raw Data'!T$3,FALSE))/100</f>
        <v>0.192075837164044</v>
      </c>
      <c r="N10" s="162">
        <f>(VLOOKUP($A10,'Occupancy Raw Data'!$B$8:$BE$51,'Occupancy Raw Data'!U$3,FALSE))/100</f>
        <v>0.183854830967452</v>
      </c>
      <c r="O10" s="162">
        <f>(VLOOKUP($A10,'Occupancy Raw Data'!$B$8:$BE$51,'Occupancy Raw Data'!V$3,FALSE))/100</f>
        <v>0.104476118033869</v>
      </c>
      <c r="P10" s="162">
        <f>(VLOOKUP($A10,'Occupancy Raw Data'!$B$8:$BE$51,'Occupancy Raw Data'!W$3,FALSE))/100</f>
        <v>0.16516453751285098</v>
      </c>
      <c r="Q10" s="162">
        <f>(VLOOKUP($A10,'Occupancy Raw Data'!$B$8:$BE$51,'Occupancy Raw Data'!X$3,FALSE))/100</f>
        <v>0.208448732143907</v>
      </c>
      <c r="R10" s="173">
        <f>(VLOOKUP($A10,'Occupancy Raw Data'!$B$8:$BE$51,'Occupancy Raw Data'!Y$3,FALSE))/100</f>
        <v>0.16666039805730901</v>
      </c>
      <c r="S10" s="162">
        <f>(VLOOKUP($A10,'Occupancy Raw Data'!$B$8:$BE$51,'Occupancy Raw Data'!AA$3,FALSE))/100</f>
        <v>0.24398628557636201</v>
      </c>
      <c r="T10" s="162">
        <f>(VLOOKUP($A10,'Occupancy Raw Data'!$B$8:$BE$51,'Occupancy Raw Data'!AB$3,FALSE))/100</f>
        <v>0.20632335472006599</v>
      </c>
      <c r="U10" s="173">
        <f>(VLOOKUP($A10,'Occupancy Raw Data'!$B$8:$BE$51,'Occupancy Raw Data'!AC$3,FALSE))/100</f>
        <v>0.22488601214529599</v>
      </c>
      <c r="V10" s="174">
        <f>(VLOOKUP($A10,'Occupancy Raw Data'!$B$8:$BE$51,'Occupancy Raw Data'!AE$3,FALSE))/100</f>
        <v>0.18264960737331701</v>
      </c>
      <c r="X10" s="49">
        <f>VLOOKUP($A10,'ADR Raw Data'!$B$6:$BE$49,'ADR Raw Data'!G$1,FALSE)</f>
        <v>127.74539474490101</v>
      </c>
      <c r="Y10" s="50">
        <f>VLOOKUP($A10,'ADR Raw Data'!$B$6:$BE$49,'ADR Raw Data'!H$1,FALSE)</f>
        <v>146.385703530412</v>
      </c>
      <c r="Z10" s="50">
        <f>VLOOKUP($A10,'ADR Raw Data'!$B$6:$BE$49,'ADR Raw Data'!I$1,FALSE)</f>
        <v>154.77947803392701</v>
      </c>
      <c r="AA10" s="50">
        <f>VLOOKUP($A10,'ADR Raw Data'!$B$6:$BE$49,'ADR Raw Data'!J$1,FALSE)</f>
        <v>153.30461911770499</v>
      </c>
      <c r="AB10" s="50">
        <f>VLOOKUP($A10,'ADR Raw Data'!$B$6:$BE$49,'ADR Raw Data'!K$1,FALSE)</f>
        <v>134.770319393693</v>
      </c>
      <c r="AC10" s="51">
        <f>VLOOKUP($A10,'ADR Raw Data'!$B$6:$BE$49,'ADR Raw Data'!L$1,FALSE)</f>
        <v>144.82374822114701</v>
      </c>
      <c r="AD10" s="50">
        <f>VLOOKUP($A10,'ADR Raw Data'!$B$6:$BE$49,'ADR Raw Data'!N$1,FALSE)</f>
        <v>130.36551993919801</v>
      </c>
      <c r="AE10" s="50">
        <f>VLOOKUP($A10,'ADR Raw Data'!$B$6:$BE$49,'ADR Raw Data'!O$1,FALSE)</f>
        <v>127.161078901384</v>
      </c>
      <c r="AF10" s="51">
        <f>VLOOKUP($A10,'ADR Raw Data'!$B$6:$BE$49,'ADR Raw Data'!P$1,FALSE)</f>
        <v>128.765056280349</v>
      </c>
      <c r="AG10" s="52">
        <f>VLOOKUP($A10,'ADR Raw Data'!$B$6:$BE$49,'ADR Raw Data'!R$1,FALSE)</f>
        <v>140.256415392154</v>
      </c>
      <c r="AI10" s="172">
        <f>(VLOOKUP($A10,'ADR Raw Data'!$B$6:$BE$49,'ADR Raw Data'!T$1,FALSE))/100</f>
        <v>3.6490854913684298E-2</v>
      </c>
      <c r="AJ10" s="162">
        <f>(VLOOKUP($A10,'ADR Raw Data'!$B$6:$BE$49,'ADR Raw Data'!U$1,FALSE))/100</f>
        <v>0.10072089486725799</v>
      </c>
      <c r="AK10" s="162">
        <f>(VLOOKUP($A10,'ADR Raw Data'!$B$6:$BE$49,'ADR Raw Data'!V$1,FALSE))/100</f>
        <v>0.110625747881586</v>
      </c>
      <c r="AL10" s="162">
        <f>(VLOOKUP($A10,'ADR Raw Data'!$B$6:$BE$49,'ADR Raw Data'!W$1,FALSE))/100</f>
        <v>0.142749097187959</v>
      </c>
      <c r="AM10" s="162">
        <f>(VLOOKUP($A10,'ADR Raw Data'!$B$6:$BE$49,'ADR Raw Data'!X$1,FALSE))/100</f>
        <v>7.3517416965337395E-2</v>
      </c>
      <c r="AN10" s="173">
        <f>(VLOOKUP($A10,'ADR Raw Data'!$B$6:$BE$49,'ADR Raw Data'!Y$1,FALSE))/100</f>
        <v>9.7462140128803193E-2</v>
      </c>
      <c r="AO10" s="162">
        <f>(VLOOKUP($A10,'ADR Raw Data'!$B$6:$BE$49,'ADR Raw Data'!AA$1,FALSE))/100</f>
        <v>4.2906126674461698E-2</v>
      </c>
      <c r="AP10" s="162">
        <f>(VLOOKUP($A10,'ADR Raw Data'!$B$6:$BE$49,'ADR Raw Data'!AB$1,FALSE))/100</f>
        <v>4.5876043317156598E-2</v>
      </c>
      <c r="AQ10" s="173">
        <f>(VLOOKUP($A10,'ADR Raw Data'!$B$6:$BE$49,'ADR Raw Data'!AC$1,FALSE))/100</f>
        <v>4.4591482045386197E-2</v>
      </c>
      <c r="AR10" s="174">
        <f>(VLOOKUP($A10,'ADR Raw Data'!$B$6:$BE$49,'ADR Raw Data'!AE$1,FALSE))/100</f>
        <v>8.2434652618315202E-2</v>
      </c>
      <c r="AS10" s="40"/>
      <c r="AT10" s="49">
        <f>VLOOKUP($A10,'RevPAR Raw Data'!$B$6:$BE$49,'RevPAR Raw Data'!G$1,FALSE)</f>
        <v>62.975906881246402</v>
      </c>
      <c r="AU10" s="50">
        <f>VLOOKUP($A10,'RevPAR Raw Data'!$B$6:$BE$49,'RevPAR Raw Data'!H$1,FALSE)</f>
        <v>103.91400374407399</v>
      </c>
      <c r="AV10" s="50">
        <f>VLOOKUP($A10,'RevPAR Raw Data'!$B$6:$BE$49,'RevPAR Raw Data'!I$1,FALSE)</f>
        <v>118.18648570307001</v>
      </c>
      <c r="AW10" s="50">
        <f>VLOOKUP($A10,'RevPAR Raw Data'!$B$6:$BE$49,'RevPAR Raw Data'!J$1,FALSE)</f>
        <v>116.365977837495</v>
      </c>
      <c r="AX10" s="50">
        <f>VLOOKUP($A10,'RevPAR Raw Data'!$B$6:$BE$49,'RevPAR Raw Data'!K$1,FALSE)</f>
        <v>90.203619372565498</v>
      </c>
      <c r="AY10" s="51">
        <f>VLOOKUP($A10,'RevPAR Raw Data'!$B$6:$BE$49,'RevPAR Raw Data'!L$1,FALSE)</f>
        <v>98.329198707690395</v>
      </c>
      <c r="AZ10" s="50">
        <f>VLOOKUP($A10,'RevPAR Raw Data'!$B$6:$BE$49,'RevPAR Raw Data'!N$1,FALSE)</f>
        <v>88.0466182553821</v>
      </c>
      <c r="BA10" s="50">
        <f>VLOOKUP($A10,'RevPAR Raw Data'!$B$6:$BE$49,'RevPAR Raw Data'!O$1,FALSE)</f>
        <v>85.694257676862193</v>
      </c>
      <c r="BB10" s="51">
        <f>VLOOKUP($A10,'RevPAR Raw Data'!$B$6:$BE$49,'RevPAR Raw Data'!P$1,FALSE)</f>
        <v>86.870437966122097</v>
      </c>
      <c r="BC10" s="52">
        <f>VLOOKUP($A10,'RevPAR Raw Data'!$B$6:$BE$49,'RevPAR Raw Data'!R$1,FALSE)</f>
        <v>95.055267067242298</v>
      </c>
      <c r="BE10" s="172">
        <f>(VLOOKUP($A10,'RevPAR Raw Data'!$B$6:$BE$49,'RevPAR Raw Data'!T$1,FALSE))/100</f>
        <v>0.23557570358410601</v>
      </c>
      <c r="BF10" s="162">
        <f>(VLOOKUP($A10,'RevPAR Raw Data'!$B$6:$BE$49,'RevPAR Raw Data'!U$1,FALSE))/100</f>
        <v>0.30309374893542101</v>
      </c>
      <c r="BG10" s="162">
        <f>(VLOOKUP($A10,'RevPAR Raw Data'!$B$6:$BE$49,'RevPAR Raw Data'!V$1,FALSE))/100</f>
        <v>0.226659614608717</v>
      </c>
      <c r="BH10" s="162">
        <f>(VLOOKUP($A10,'RevPAR Raw Data'!$B$6:$BE$49,'RevPAR Raw Data'!W$1,FALSE))/100</f>
        <v>0.33149072331823703</v>
      </c>
      <c r="BI10" s="162">
        <f>(VLOOKUP($A10,'RevPAR Raw Data'!$B$6:$BE$49,'RevPAR Raw Data'!X$1,FALSE))/100</f>
        <v>0.29729076146616401</v>
      </c>
      <c r="BJ10" s="173">
        <f>(VLOOKUP($A10,'RevPAR Raw Data'!$B$6:$BE$49,'RevPAR Raw Data'!Y$1,FALSE))/100</f>
        <v>0.28036561725549602</v>
      </c>
      <c r="BK10" s="162">
        <f>(VLOOKUP($A10,'RevPAR Raw Data'!$B$6:$BE$49,'RevPAR Raw Data'!AA$1,FALSE))/100</f>
        <v>0.29736091872659398</v>
      </c>
      <c r="BL10" s="162">
        <f>(VLOOKUP($A10,'RevPAR Raw Data'!$B$6:$BE$49,'RevPAR Raw Data'!AB$1,FALSE))/100</f>
        <v>0.26166469719570196</v>
      </c>
      <c r="BM10" s="173">
        <f>(VLOOKUP($A10,'RevPAR Raw Data'!$B$6:$BE$49,'RevPAR Raw Data'!AC$1,FALSE))/100</f>
        <v>0.27950549476351799</v>
      </c>
      <c r="BN10" s="174">
        <f>(VLOOKUP($A10,'RevPAR Raw Data'!$B$6:$BE$49,'RevPAR Raw Data'!AE$1,FALSE))/100</f>
        <v>0.28014091692632404</v>
      </c>
    </row>
    <row r="11" spans="1:66" x14ac:dyDescent="0.45">
      <c r="A11" s="59" t="s">
        <v>120</v>
      </c>
      <c r="B11" s="172">
        <f>(VLOOKUP($A11,'Occupancy Raw Data'!$B$8:$BE$51,'Occupancy Raw Data'!G$3,FALSE))/100</f>
        <v>0.44357670866180399</v>
      </c>
      <c r="C11" s="162">
        <f>(VLOOKUP($A11,'Occupancy Raw Data'!$B$8:$BE$51,'Occupancy Raw Data'!H$3,FALSE))/100</f>
        <v>0.63793315159998998</v>
      </c>
      <c r="D11" s="162">
        <f>(VLOOKUP($A11,'Occupancy Raw Data'!$B$8:$BE$51,'Occupancy Raw Data'!I$3,FALSE))/100</f>
        <v>0.69422137085881208</v>
      </c>
      <c r="E11" s="162">
        <f>(VLOOKUP($A11,'Occupancy Raw Data'!$B$8:$BE$51,'Occupancy Raw Data'!J$3,FALSE))/100</f>
        <v>0.68061592868194198</v>
      </c>
      <c r="F11" s="162">
        <f>(VLOOKUP($A11,'Occupancy Raw Data'!$B$8:$BE$51,'Occupancy Raw Data'!K$3,FALSE))/100</f>
        <v>0.61244136643827196</v>
      </c>
      <c r="G11" s="173">
        <f>(VLOOKUP($A11,'Occupancy Raw Data'!$B$8:$BE$51,'Occupancy Raw Data'!L$3,FALSE))/100</f>
        <v>0.61375770524816398</v>
      </c>
      <c r="H11" s="162">
        <f>(VLOOKUP($A11,'Occupancy Raw Data'!$B$8:$BE$51,'Occupancy Raw Data'!N$3,FALSE))/100</f>
        <v>0.58974925710356307</v>
      </c>
      <c r="I11" s="162">
        <f>(VLOOKUP($A11,'Occupancy Raw Data'!$B$8:$BE$51,'Occupancy Raw Data'!O$3,FALSE))/100</f>
        <v>0.58449372528794907</v>
      </c>
      <c r="J11" s="173">
        <f>(VLOOKUP($A11,'Occupancy Raw Data'!$B$8:$BE$51,'Occupancy Raw Data'!P$3,FALSE))/100</f>
        <v>0.58712149119575596</v>
      </c>
      <c r="K11" s="174">
        <f>(VLOOKUP($A11,'Occupancy Raw Data'!$B$8:$BE$51,'Occupancy Raw Data'!R$3,FALSE))/100</f>
        <v>0.60614735837604694</v>
      </c>
      <c r="M11" s="172">
        <f>(VLOOKUP($A11,'Occupancy Raw Data'!$B$8:$BE$51,'Occupancy Raw Data'!T$3,FALSE))/100</f>
        <v>0.154248363099624</v>
      </c>
      <c r="N11" s="162">
        <f>(VLOOKUP($A11,'Occupancy Raw Data'!$B$8:$BE$51,'Occupancy Raw Data'!U$3,FALSE))/100</f>
        <v>0.16375770315802501</v>
      </c>
      <c r="O11" s="162">
        <f>(VLOOKUP($A11,'Occupancy Raw Data'!$B$8:$BE$51,'Occupancy Raw Data'!V$3,FALSE))/100</f>
        <v>0.15086347157338401</v>
      </c>
      <c r="P11" s="162">
        <f>(VLOOKUP($A11,'Occupancy Raw Data'!$B$8:$BE$51,'Occupancy Raw Data'!W$3,FALSE))/100</f>
        <v>0.14930562687704799</v>
      </c>
      <c r="Q11" s="162">
        <f>(VLOOKUP($A11,'Occupancy Raw Data'!$B$8:$BE$51,'Occupancy Raw Data'!X$3,FALSE))/100</f>
        <v>0.132625218950808</v>
      </c>
      <c r="R11" s="173">
        <f>(VLOOKUP($A11,'Occupancy Raw Data'!$B$8:$BE$51,'Occupancy Raw Data'!Y$3,FALSE))/100</f>
        <v>0.149958327926909</v>
      </c>
      <c r="S11" s="162">
        <f>(VLOOKUP($A11,'Occupancy Raw Data'!$B$8:$BE$51,'Occupancy Raw Data'!AA$3,FALSE))/100</f>
        <v>0.101083715861608</v>
      </c>
      <c r="T11" s="162">
        <f>(VLOOKUP($A11,'Occupancy Raw Data'!$B$8:$BE$51,'Occupancy Raw Data'!AB$3,FALSE))/100</f>
        <v>0.10374371077519501</v>
      </c>
      <c r="U11" s="173">
        <f>(VLOOKUP($A11,'Occupancy Raw Data'!$B$8:$BE$51,'Occupancy Raw Data'!AC$3,FALSE))/100</f>
        <v>0.10240615615685</v>
      </c>
      <c r="V11" s="174">
        <f>(VLOOKUP($A11,'Occupancy Raw Data'!$B$8:$BE$51,'Occupancy Raw Data'!AE$3,FALSE))/100</f>
        <v>0.13639273156853998</v>
      </c>
      <c r="X11" s="49">
        <f>VLOOKUP($A11,'ADR Raw Data'!$B$6:$BE$49,'ADR Raw Data'!G$1,FALSE)</f>
        <v>103.579162329753</v>
      </c>
      <c r="Y11" s="50">
        <f>VLOOKUP($A11,'ADR Raw Data'!$B$6:$BE$49,'ADR Raw Data'!H$1,FALSE)</f>
        <v>113.272411071758</v>
      </c>
      <c r="Z11" s="50">
        <f>VLOOKUP($A11,'ADR Raw Data'!$B$6:$BE$49,'ADR Raw Data'!I$1,FALSE)</f>
        <v>118.95621444743099</v>
      </c>
      <c r="AA11" s="50">
        <f>VLOOKUP($A11,'ADR Raw Data'!$B$6:$BE$49,'ADR Raw Data'!J$1,FALSE)</f>
        <v>118.221302229919</v>
      </c>
      <c r="AB11" s="50">
        <f>VLOOKUP($A11,'ADR Raw Data'!$B$6:$BE$49,'ADR Raw Data'!K$1,FALSE)</f>
        <v>109.328691555056</v>
      </c>
      <c r="AC11" s="51">
        <f>VLOOKUP($A11,'ADR Raw Data'!$B$6:$BE$49,'ADR Raw Data'!L$1,FALSE)</f>
        <v>113.467639766961</v>
      </c>
      <c r="AD11" s="50">
        <f>VLOOKUP($A11,'ADR Raw Data'!$B$6:$BE$49,'ADR Raw Data'!N$1,FALSE)</f>
        <v>113.65729699342</v>
      </c>
      <c r="AE11" s="50">
        <f>VLOOKUP($A11,'ADR Raw Data'!$B$6:$BE$49,'ADR Raw Data'!O$1,FALSE)</f>
        <v>113.784616806722</v>
      </c>
      <c r="AF11" s="51">
        <f>VLOOKUP($A11,'ADR Raw Data'!$B$6:$BE$49,'ADR Raw Data'!P$1,FALSE)</f>
        <v>113.72067197891801</v>
      </c>
      <c r="AG11" s="52">
        <f>VLOOKUP($A11,'ADR Raw Data'!$B$6:$BE$49,'ADR Raw Data'!R$1,FALSE)</f>
        <v>113.537665478202</v>
      </c>
      <c r="AI11" s="172">
        <f>(VLOOKUP($A11,'ADR Raw Data'!$B$6:$BE$49,'ADR Raw Data'!T$1,FALSE))/100</f>
        <v>4.20092849742809E-2</v>
      </c>
      <c r="AJ11" s="162">
        <f>(VLOOKUP($A11,'ADR Raw Data'!$B$6:$BE$49,'ADR Raw Data'!U$1,FALSE))/100</f>
        <v>8.4589039260457494E-2</v>
      </c>
      <c r="AK11" s="162">
        <f>(VLOOKUP($A11,'ADR Raw Data'!$B$6:$BE$49,'ADR Raw Data'!V$1,FALSE))/100</f>
        <v>0.11613729077321601</v>
      </c>
      <c r="AL11" s="162">
        <f>(VLOOKUP($A11,'ADR Raw Data'!$B$6:$BE$49,'ADR Raw Data'!W$1,FALSE))/100</f>
        <v>0.129855840413171</v>
      </c>
      <c r="AM11" s="162">
        <f>(VLOOKUP($A11,'ADR Raw Data'!$B$6:$BE$49,'ADR Raw Data'!X$1,FALSE))/100</f>
        <v>5.2765437700206697E-2</v>
      </c>
      <c r="AN11" s="173">
        <f>(VLOOKUP($A11,'ADR Raw Data'!$B$6:$BE$49,'ADR Raw Data'!Y$1,FALSE))/100</f>
        <v>8.9767345989208103E-2</v>
      </c>
      <c r="AO11" s="162">
        <f>(VLOOKUP($A11,'ADR Raw Data'!$B$6:$BE$49,'ADR Raw Data'!AA$1,FALSE))/100</f>
        <v>3.8266309064354902E-2</v>
      </c>
      <c r="AP11" s="162">
        <f>(VLOOKUP($A11,'ADR Raw Data'!$B$6:$BE$49,'ADR Raw Data'!AB$1,FALSE))/100</f>
        <v>4.96465189581628E-2</v>
      </c>
      <c r="AQ11" s="173">
        <f>(VLOOKUP($A11,'ADR Raw Data'!$B$6:$BE$49,'ADR Raw Data'!AC$1,FALSE))/100</f>
        <v>4.3896960147366E-2</v>
      </c>
      <c r="AR11" s="174">
        <f>(VLOOKUP($A11,'ADR Raw Data'!$B$6:$BE$49,'ADR Raw Data'!AE$1,FALSE))/100</f>
        <v>7.6233954682491598E-2</v>
      </c>
      <c r="AS11" s="40"/>
      <c r="AT11" s="49">
        <f>VLOOKUP($A11,'RevPAR Raw Data'!$B$6:$BE$49,'RevPAR Raw Data'!G$1,FALSE)</f>
        <v>45.945303912178503</v>
      </c>
      <c r="AU11" s="50">
        <f>VLOOKUP($A11,'RevPAR Raw Data'!$B$6:$BE$49,'RevPAR Raw Data'!H$1,FALSE)</f>
        <v>72.260226184336503</v>
      </c>
      <c r="AV11" s="50">
        <f>VLOOKUP($A11,'RevPAR Raw Data'!$B$6:$BE$49,'RevPAR Raw Data'!I$1,FALSE)</f>
        <v>82.581946265870897</v>
      </c>
      <c r="AW11" s="50">
        <f>VLOOKUP($A11,'RevPAR Raw Data'!$B$6:$BE$49,'RevPAR Raw Data'!J$1,FALSE)</f>
        <v>80.463301407205407</v>
      </c>
      <c r="AX11" s="50">
        <f>VLOOKUP($A11,'RevPAR Raw Data'!$B$6:$BE$49,'RevPAR Raw Data'!K$1,FALSE)</f>
        <v>66.957413246887199</v>
      </c>
      <c r="AY11" s="51">
        <f>VLOOKUP($A11,'RevPAR Raw Data'!$B$6:$BE$49,'RevPAR Raw Data'!L$1,FALSE)</f>
        <v>69.641638203295699</v>
      </c>
      <c r="AZ11" s="50">
        <f>VLOOKUP($A11,'RevPAR Raw Data'!$B$6:$BE$49,'RevPAR Raw Data'!N$1,FALSE)</f>
        <v>67.029306466268807</v>
      </c>
      <c r="BA11" s="50">
        <f>VLOOKUP($A11,'RevPAR Raw Data'!$B$6:$BE$49,'RevPAR Raw Data'!O$1,FALSE)</f>
        <v>66.5063945578231</v>
      </c>
      <c r="BB11" s="51">
        <f>VLOOKUP($A11,'RevPAR Raw Data'!$B$6:$BE$49,'RevPAR Raw Data'!P$1,FALSE)</f>
        <v>66.767850512045896</v>
      </c>
      <c r="BC11" s="52">
        <f>VLOOKUP($A11,'RevPAR Raw Data'!$B$6:$BE$49,'RevPAR Raw Data'!R$1,FALSE)</f>
        <v>68.820556005795794</v>
      </c>
      <c r="BE11" s="172">
        <f>(VLOOKUP($A11,'RevPAR Raw Data'!$B$6:$BE$49,'RevPAR Raw Data'!T$1,FALSE))/100</f>
        <v>0.202737511516173</v>
      </c>
      <c r="BF11" s="162">
        <f>(VLOOKUP($A11,'RevPAR Raw Data'!$B$6:$BE$49,'RevPAR Raw Data'!U$1,FALSE))/100</f>
        <v>0.26219884920011999</v>
      </c>
      <c r="BG11" s="162">
        <f>(VLOOKUP($A11,'RevPAR Raw Data'!$B$6:$BE$49,'RevPAR Raw Data'!V$1,FALSE))/100</f>
        <v>0.28452163721177604</v>
      </c>
      <c r="BH11" s="162">
        <f>(VLOOKUP($A11,'RevPAR Raw Data'!$B$6:$BE$49,'RevPAR Raw Data'!W$1,FALSE))/100</f>
        <v>0.298549674946754</v>
      </c>
      <c r="BI11" s="162">
        <f>(VLOOKUP($A11,'RevPAR Raw Data'!$B$6:$BE$49,'RevPAR Raw Data'!X$1,FALSE))/100</f>
        <v>0.19238868437904</v>
      </c>
      <c r="BJ11" s="173">
        <f>(VLOOKUP($A11,'RevPAR Raw Data'!$B$6:$BE$49,'RevPAR Raw Data'!Y$1,FALSE))/100</f>
        <v>0.25318703502309597</v>
      </c>
      <c r="BK11" s="162">
        <f>(VLOOKUP($A11,'RevPAR Raw Data'!$B$6:$BE$49,'RevPAR Raw Data'!AA$1,FALSE))/100</f>
        <v>0.14321812563849701</v>
      </c>
      <c r="BL11" s="162">
        <f>(VLOOKUP($A11,'RevPAR Raw Data'!$B$6:$BE$49,'RevPAR Raw Data'!AB$1,FALSE))/100</f>
        <v>0.158540743837149</v>
      </c>
      <c r="BM11" s="173">
        <f>(VLOOKUP($A11,'RevPAR Raw Data'!$B$6:$BE$49,'RevPAR Raw Data'!AC$1,FALSE))/100</f>
        <v>0.15079843525987799</v>
      </c>
      <c r="BN11" s="174">
        <f>(VLOOKUP($A11,'RevPAR Raw Data'!$B$6:$BE$49,'RevPAR Raw Data'!AE$1,FALSE))/100</f>
        <v>0.22302444356844903</v>
      </c>
    </row>
    <row r="12" spans="1:66" x14ac:dyDescent="0.45">
      <c r="A12" s="59" t="s">
        <v>121</v>
      </c>
      <c r="B12" s="172">
        <f>(VLOOKUP($A12,'Occupancy Raw Data'!$B$8:$BE$51,'Occupancy Raw Data'!G$3,FALSE))/100</f>
        <v>0.44364007610561901</v>
      </c>
      <c r="C12" s="162">
        <f>(VLOOKUP($A12,'Occupancy Raw Data'!$B$8:$BE$51,'Occupancy Raw Data'!H$3,FALSE))/100</f>
        <v>0.55167293145853602</v>
      </c>
      <c r="D12" s="162">
        <f>(VLOOKUP($A12,'Occupancy Raw Data'!$B$8:$BE$51,'Occupancy Raw Data'!I$3,FALSE))/100</f>
        <v>0.59770755023434896</v>
      </c>
      <c r="E12" s="162">
        <f>(VLOOKUP($A12,'Occupancy Raw Data'!$B$8:$BE$51,'Occupancy Raw Data'!J$3,FALSE))/100</f>
        <v>0.58499234303215897</v>
      </c>
      <c r="F12" s="162">
        <f>(VLOOKUP($A12,'Occupancy Raw Data'!$B$8:$BE$51,'Occupancy Raw Data'!K$3,FALSE))/100</f>
        <v>0.54656828623137899</v>
      </c>
      <c r="G12" s="173">
        <f>(VLOOKUP($A12,'Occupancy Raw Data'!$B$8:$BE$51,'Occupancy Raw Data'!L$3,FALSE))/100</f>
        <v>0.54491623741240802</v>
      </c>
      <c r="H12" s="162">
        <f>(VLOOKUP($A12,'Occupancy Raw Data'!$B$8:$BE$51,'Occupancy Raw Data'!N$3,FALSE))/100</f>
        <v>0.53552369019444002</v>
      </c>
      <c r="I12" s="162">
        <f>(VLOOKUP($A12,'Occupancy Raw Data'!$B$8:$BE$51,'Occupancy Raw Data'!O$3,FALSE))/100</f>
        <v>0.53802960694231705</v>
      </c>
      <c r="J12" s="173">
        <f>(VLOOKUP($A12,'Occupancy Raw Data'!$B$8:$BE$51,'Occupancy Raw Data'!P$3,FALSE))/100</f>
        <v>0.53677664856837903</v>
      </c>
      <c r="K12" s="174">
        <f>(VLOOKUP($A12,'Occupancy Raw Data'!$B$8:$BE$51,'Occupancy Raw Data'!R$3,FALSE))/100</f>
        <v>0.54259064059982798</v>
      </c>
      <c r="M12" s="172">
        <f>(VLOOKUP($A12,'Occupancy Raw Data'!$B$8:$BE$51,'Occupancy Raw Data'!T$3,FALSE))/100</f>
        <v>4.1593898261331204E-2</v>
      </c>
      <c r="N12" s="162">
        <f>(VLOOKUP($A12,'Occupancy Raw Data'!$B$8:$BE$51,'Occupancy Raw Data'!U$3,FALSE))/100</f>
        <v>9.5207908546622602E-2</v>
      </c>
      <c r="O12" s="162">
        <f>(VLOOKUP($A12,'Occupancy Raw Data'!$B$8:$BE$51,'Occupancy Raw Data'!V$3,FALSE))/100</f>
        <v>0.12873278563960899</v>
      </c>
      <c r="P12" s="162">
        <f>(VLOOKUP($A12,'Occupancy Raw Data'!$B$8:$BE$51,'Occupancy Raw Data'!W$3,FALSE))/100</f>
        <v>9.6929823925959904E-2</v>
      </c>
      <c r="Q12" s="162">
        <f>(VLOOKUP($A12,'Occupancy Raw Data'!$B$8:$BE$51,'Occupancy Raw Data'!X$3,FALSE))/100</f>
        <v>5.8378344117287401E-2</v>
      </c>
      <c r="R12" s="173">
        <f>(VLOOKUP($A12,'Occupancy Raw Data'!$B$8:$BE$51,'Occupancy Raw Data'!Y$3,FALSE))/100</f>
        <v>8.5967184780831402E-2</v>
      </c>
      <c r="S12" s="162">
        <f>(VLOOKUP($A12,'Occupancy Raw Data'!$B$8:$BE$51,'Occupancy Raw Data'!AA$3,FALSE))/100</f>
        <v>3.24980096939506E-2</v>
      </c>
      <c r="T12" s="162">
        <f>(VLOOKUP($A12,'Occupancy Raw Data'!$B$8:$BE$51,'Occupancy Raw Data'!AB$3,FALSE))/100</f>
        <v>7.6948355724972994E-2</v>
      </c>
      <c r="U12" s="173">
        <f>(VLOOKUP($A12,'Occupancy Raw Data'!$B$8:$BE$51,'Occupancy Raw Data'!AC$3,FALSE))/100</f>
        <v>5.4306710998900797E-2</v>
      </c>
      <c r="V12" s="174">
        <f>(VLOOKUP($A12,'Occupancy Raw Data'!$B$8:$BE$51,'Occupancy Raw Data'!AE$3,FALSE))/100</f>
        <v>7.6827111204336801E-2</v>
      </c>
      <c r="X12" s="49">
        <f>VLOOKUP($A12,'ADR Raw Data'!$B$6:$BE$49,'ADR Raw Data'!G$1,FALSE)</f>
        <v>77.541720711297003</v>
      </c>
      <c r="Y12" s="50">
        <f>VLOOKUP($A12,'ADR Raw Data'!$B$6:$BE$49,'ADR Raw Data'!H$1,FALSE)</f>
        <v>82.252652254374098</v>
      </c>
      <c r="Z12" s="50">
        <f>VLOOKUP($A12,'ADR Raw Data'!$B$6:$BE$49,'ADR Raw Data'!I$1,FALSE)</f>
        <v>86.134781055900604</v>
      </c>
      <c r="AA12" s="50">
        <f>VLOOKUP($A12,'ADR Raw Data'!$B$6:$BE$49,'ADR Raw Data'!J$1,FALSE)</f>
        <v>85.559992860542494</v>
      </c>
      <c r="AB12" s="50">
        <f>VLOOKUP($A12,'ADR Raw Data'!$B$6:$BE$49,'ADR Raw Data'!K$1,FALSE)</f>
        <v>80.435953472575903</v>
      </c>
      <c r="AC12" s="51">
        <f>VLOOKUP($A12,'ADR Raw Data'!$B$6:$BE$49,'ADR Raw Data'!L$1,FALSE)</f>
        <v>82.682897704046795</v>
      </c>
      <c r="AD12" s="50">
        <f>VLOOKUP($A12,'ADR Raw Data'!$B$6:$BE$49,'ADR Raw Data'!N$1,FALSE)</f>
        <v>84.866812824956597</v>
      </c>
      <c r="AE12" s="50">
        <f>VLOOKUP($A12,'ADR Raw Data'!$B$6:$BE$49,'ADR Raw Data'!O$1,FALSE)</f>
        <v>84.274902535794297</v>
      </c>
      <c r="AF12" s="51">
        <f>VLOOKUP($A12,'ADR Raw Data'!$B$6:$BE$49,'ADR Raw Data'!P$1,FALSE)</f>
        <v>84.570166853981107</v>
      </c>
      <c r="AG12" s="52">
        <f>VLOOKUP($A12,'ADR Raw Data'!$B$6:$BE$49,'ADR Raw Data'!R$1,FALSE)</f>
        <v>83.216339588984098</v>
      </c>
      <c r="AI12" s="172">
        <f>(VLOOKUP($A12,'ADR Raw Data'!$B$6:$BE$49,'ADR Raw Data'!T$1,FALSE))/100</f>
        <v>4.0254346967996402E-2</v>
      </c>
      <c r="AJ12" s="162">
        <f>(VLOOKUP($A12,'ADR Raw Data'!$B$6:$BE$49,'ADR Raw Data'!U$1,FALSE))/100</f>
        <v>5.7797753138995302E-2</v>
      </c>
      <c r="AK12" s="162">
        <f>(VLOOKUP($A12,'ADR Raw Data'!$B$6:$BE$49,'ADR Raw Data'!V$1,FALSE))/100</f>
        <v>0.101348689624171</v>
      </c>
      <c r="AL12" s="162">
        <f>(VLOOKUP($A12,'ADR Raw Data'!$B$6:$BE$49,'ADR Raw Data'!W$1,FALSE))/100</f>
        <v>9.8561258994723497E-2</v>
      </c>
      <c r="AM12" s="162">
        <f>(VLOOKUP($A12,'ADR Raw Data'!$B$6:$BE$49,'ADR Raw Data'!X$1,FALSE))/100</f>
        <v>3.7691685237892798E-2</v>
      </c>
      <c r="AN12" s="173">
        <f>(VLOOKUP($A12,'ADR Raw Data'!$B$6:$BE$49,'ADR Raw Data'!Y$1,FALSE))/100</f>
        <v>6.9863534530954202E-2</v>
      </c>
      <c r="AO12" s="162">
        <f>(VLOOKUP($A12,'ADR Raw Data'!$B$6:$BE$49,'ADR Raw Data'!AA$1,FALSE))/100</f>
        <v>4.9049575836763906E-2</v>
      </c>
      <c r="AP12" s="162">
        <f>(VLOOKUP($A12,'ADR Raw Data'!$B$6:$BE$49,'ADR Raw Data'!AB$1,FALSE))/100</f>
        <v>5.7148871677688506E-2</v>
      </c>
      <c r="AQ12" s="173">
        <f>(VLOOKUP($A12,'ADR Raw Data'!$B$6:$BE$49,'ADR Raw Data'!AC$1,FALSE))/100</f>
        <v>5.29159613303017E-2</v>
      </c>
      <c r="AR12" s="174">
        <f>(VLOOKUP($A12,'ADR Raw Data'!$B$6:$BE$49,'ADR Raw Data'!AE$1,FALSE))/100</f>
        <v>6.4689952164153505E-2</v>
      </c>
      <c r="AS12" s="40"/>
      <c r="AT12" s="49">
        <f>VLOOKUP($A12,'RevPAR Raw Data'!$B$6:$BE$49,'RevPAR Raw Data'!G$1,FALSE)</f>
        <v>34.4006148777205</v>
      </c>
      <c r="AU12" s="50">
        <f>VLOOKUP($A12,'RevPAR Raw Data'!$B$6:$BE$49,'RevPAR Raw Data'!H$1,FALSE)</f>
        <v>45.376561789410097</v>
      </c>
      <c r="AV12" s="50">
        <f>VLOOKUP($A12,'RevPAR Raw Data'!$B$6:$BE$49,'RevPAR Raw Data'!I$1,FALSE)</f>
        <v>51.483408974894402</v>
      </c>
      <c r="AW12" s="50">
        <f>VLOOKUP($A12,'RevPAR Raw Data'!$B$6:$BE$49,'RevPAR Raw Data'!J$1,FALSE)</f>
        <v>50.0519406933036</v>
      </c>
      <c r="AX12" s="50">
        <f>VLOOKUP($A12,'RevPAR Raw Data'!$B$6:$BE$49,'RevPAR Raw Data'!K$1,FALSE)</f>
        <v>43.963741240892801</v>
      </c>
      <c r="AY12" s="51">
        <f>VLOOKUP($A12,'RevPAR Raw Data'!$B$6:$BE$49,'RevPAR Raw Data'!L$1,FALSE)</f>
        <v>45.055253515244303</v>
      </c>
      <c r="AZ12" s="50">
        <f>VLOOKUP($A12,'RevPAR Raw Data'!$B$6:$BE$49,'RevPAR Raw Data'!N$1,FALSE)</f>
        <v>45.448188779061603</v>
      </c>
      <c r="BA12" s="50">
        <f>VLOOKUP($A12,'RevPAR Raw Data'!$B$6:$BE$49,'RevPAR Raw Data'!O$1,FALSE)</f>
        <v>45.342392686435502</v>
      </c>
      <c r="BB12" s="51">
        <f>VLOOKUP($A12,'RevPAR Raw Data'!$B$6:$BE$49,'RevPAR Raw Data'!P$1,FALSE)</f>
        <v>45.395290732748599</v>
      </c>
      <c r="BC12" s="52">
        <f>VLOOKUP($A12,'RevPAR Raw Data'!$B$6:$BE$49,'RevPAR Raw Data'!R$1,FALSE)</f>
        <v>45.152407005959802</v>
      </c>
      <c r="BE12" s="172">
        <f>(VLOOKUP($A12,'RevPAR Raw Data'!$B$6:$BE$49,'RevPAR Raw Data'!T$1,FALSE))/100</f>
        <v>8.3522580441690794E-2</v>
      </c>
      <c r="BF12" s="162">
        <f>(VLOOKUP($A12,'RevPAR Raw Data'!$B$6:$BE$49,'RevPAR Raw Data'!U$1,FALSE))/100</f>
        <v>0.15850846488067499</v>
      </c>
      <c r="BG12" s="162">
        <f>(VLOOKUP($A12,'RevPAR Raw Data'!$B$6:$BE$49,'RevPAR Raw Data'!V$1,FALSE))/100</f>
        <v>0.24312837440002399</v>
      </c>
      <c r="BH12" s="162">
        <f>(VLOOKUP($A12,'RevPAR Raw Data'!$B$6:$BE$49,'RevPAR Raw Data'!W$1,FALSE))/100</f>
        <v>0.205044608400963</v>
      </c>
      <c r="BI12" s="162">
        <f>(VLOOKUP($A12,'RevPAR Raw Data'!$B$6:$BE$49,'RevPAR Raw Data'!X$1,FALSE))/100</f>
        <v>9.8270407526358405E-2</v>
      </c>
      <c r="BJ12" s="173">
        <f>(VLOOKUP($A12,'RevPAR Raw Data'!$B$6:$BE$49,'RevPAR Raw Data'!Y$1,FALSE))/100</f>
        <v>0.16183669069425</v>
      </c>
      <c r="BK12" s="162">
        <f>(VLOOKUP($A12,'RevPAR Raw Data'!$B$6:$BE$49,'RevPAR Raw Data'!AA$1,FALSE))/100</f>
        <v>8.3141599121741794E-2</v>
      </c>
      <c r="BL12" s="162">
        <f>(VLOOKUP($A12,'RevPAR Raw Data'!$B$6:$BE$49,'RevPAR Raw Data'!AB$1,FALSE))/100</f>
        <v>0.13849473910979701</v>
      </c>
      <c r="BM12" s="173">
        <f>(VLOOKUP($A12,'RevPAR Raw Data'!$B$6:$BE$49,'RevPAR Raw Data'!AC$1,FALSE))/100</f>
        <v>0.11009636414839599</v>
      </c>
      <c r="BN12" s="174">
        <f>(VLOOKUP($A12,'RevPAR Raw Data'!$B$6:$BE$49,'RevPAR Raw Data'!AE$1,FALSE))/100</f>
        <v>0.146487005517209</v>
      </c>
    </row>
    <row r="13" spans="1:66" x14ac:dyDescent="0.45">
      <c r="A13" s="59" t="s">
        <v>122</v>
      </c>
      <c r="B13" s="172">
        <f>(VLOOKUP($A13,'Occupancy Raw Data'!$B$8:$BE$51,'Occupancy Raw Data'!G$3,FALSE))/100</f>
        <v>0.422013547693112</v>
      </c>
      <c r="C13" s="162">
        <f>(VLOOKUP($A13,'Occupancy Raw Data'!$B$8:$BE$51,'Occupancy Raw Data'!H$3,FALSE))/100</f>
        <v>0.44829490943977601</v>
      </c>
      <c r="D13" s="162">
        <f>(VLOOKUP($A13,'Occupancy Raw Data'!$B$8:$BE$51,'Occupancy Raw Data'!I$3,FALSE))/100</f>
        <v>0.46373230223565998</v>
      </c>
      <c r="E13" s="162">
        <f>(VLOOKUP($A13,'Occupancy Raw Data'!$B$8:$BE$51,'Occupancy Raw Data'!J$3,FALSE))/100</f>
        <v>0.47312265604558496</v>
      </c>
      <c r="F13" s="162">
        <f>(VLOOKUP($A13,'Occupancy Raw Data'!$B$8:$BE$51,'Occupancy Raw Data'!K$3,FALSE))/100</f>
        <v>0.471291100968107</v>
      </c>
      <c r="G13" s="173">
        <f>(VLOOKUP($A13,'Occupancy Raw Data'!$B$8:$BE$51,'Occupancy Raw Data'!L$3,FALSE))/100</f>
        <v>0.45569090327644801</v>
      </c>
      <c r="H13" s="162">
        <f>(VLOOKUP($A13,'Occupancy Raw Data'!$B$8:$BE$51,'Occupancy Raw Data'!N$3,FALSE))/100</f>
        <v>0.48690292758089299</v>
      </c>
      <c r="I13" s="162">
        <f>(VLOOKUP($A13,'Occupancy Raw Data'!$B$8:$BE$51,'Occupancy Raw Data'!O$3,FALSE))/100</f>
        <v>0.49446172631334101</v>
      </c>
      <c r="J13" s="173">
        <f>(VLOOKUP($A13,'Occupancy Raw Data'!$B$8:$BE$51,'Occupancy Raw Data'!P$3,FALSE))/100</f>
        <v>0.49068232694711705</v>
      </c>
      <c r="K13" s="174">
        <f>(VLOOKUP($A13,'Occupancy Raw Data'!$B$8:$BE$51,'Occupancy Raw Data'!R$3,FALSE))/100</f>
        <v>0.46568845289663896</v>
      </c>
      <c r="M13" s="172">
        <f>(VLOOKUP($A13,'Occupancy Raw Data'!$B$8:$BE$51,'Occupancy Raw Data'!T$3,FALSE))/100</f>
        <v>2.1253821179829401E-2</v>
      </c>
      <c r="N13" s="162">
        <f>(VLOOKUP($A13,'Occupancy Raw Data'!$B$8:$BE$51,'Occupancy Raw Data'!U$3,FALSE))/100</f>
        <v>-1.39063767826364E-3</v>
      </c>
      <c r="O13" s="162">
        <f>(VLOOKUP($A13,'Occupancy Raw Data'!$B$8:$BE$51,'Occupancy Raw Data'!V$3,FALSE))/100</f>
        <v>1.3605644124303899E-2</v>
      </c>
      <c r="P13" s="162">
        <f>(VLOOKUP($A13,'Occupancy Raw Data'!$B$8:$BE$51,'Occupancy Raw Data'!W$3,FALSE))/100</f>
        <v>1.5960893496018601E-2</v>
      </c>
      <c r="Q13" s="162">
        <f>(VLOOKUP($A13,'Occupancy Raw Data'!$B$8:$BE$51,'Occupancy Raw Data'!X$3,FALSE))/100</f>
        <v>1.01397882379248E-2</v>
      </c>
      <c r="R13" s="173">
        <f>(VLOOKUP($A13,'Occupancy Raw Data'!$B$8:$BE$51,'Occupancy Raw Data'!Y$3,FALSE))/100</f>
        <v>1.1788575311987699E-2</v>
      </c>
      <c r="S13" s="162">
        <f>(VLOOKUP($A13,'Occupancy Raw Data'!$B$8:$BE$51,'Occupancy Raw Data'!AA$3,FALSE))/100</f>
        <v>1.29849933040867E-2</v>
      </c>
      <c r="T13" s="162">
        <f>(VLOOKUP($A13,'Occupancy Raw Data'!$B$8:$BE$51,'Occupancy Raw Data'!AB$3,FALSE))/100</f>
        <v>4.21099123946252E-2</v>
      </c>
      <c r="U13" s="173">
        <f>(VLOOKUP($A13,'Occupancy Raw Data'!$B$8:$BE$51,'Occupancy Raw Data'!AC$3,FALSE))/100</f>
        <v>2.74532275119173E-2</v>
      </c>
      <c r="V13" s="174">
        <f>(VLOOKUP($A13,'Occupancy Raw Data'!$B$8:$BE$51,'Occupancy Raw Data'!AE$3,FALSE))/100</f>
        <v>1.6453915223591499E-2</v>
      </c>
      <c r="X13" s="49">
        <f>VLOOKUP($A13,'ADR Raw Data'!$B$6:$BE$49,'ADR Raw Data'!G$1,FALSE)</f>
        <v>59.389027025351297</v>
      </c>
      <c r="Y13" s="50">
        <f>VLOOKUP($A13,'ADR Raw Data'!$B$6:$BE$49,'ADR Raw Data'!H$1,FALSE)</f>
        <v>60.3278959987029</v>
      </c>
      <c r="Z13" s="50">
        <f>VLOOKUP($A13,'ADR Raw Data'!$B$6:$BE$49,'ADR Raw Data'!I$1,FALSE)</f>
        <v>60.9955040060184</v>
      </c>
      <c r="AA13" s="50">
        <f>VLOOKUP($A13,'ADR Raw Data'!$B$6:$BE$49,'ADR Raw Data'!J$1,FALSE)</f>
        <v>61.496358805456502</v>
      </c>
      <c r="AB13" s="50">
        <f>VLOOKUP($A13,'ADR Raw Data'!$B$6:$BE$49,'ADR Raw Data'!K$1,FALSE)</f>
        <v>60.959667589908001</v>
      </c>
      <c r="AC13" s="51">
        <f>VLOOKUP($A13,'ADR Raw Data'!$B$6:$BE$49,'ADR Raw Data'!L$1,FALSE)</f>
        <v>60.663189295922002</v>
      </c>
      <c r="AD13" s="50">
        <f>VLOOKUP($A13,'ADR Raw Data'!$B$6:$BE$49,'ADR Raw Data'!N$1,FALSE)</f>
        <v>64.432811296871193</v>
      </c>
      <c r="AE13" s="50">
        <f>VLOOKUP($A13,'ADR Raw Data'!$B$6:$BE$49,'ADR Raw Data'!O$1,FALSE)</f>
        <v>64.761887194261504</v>
      </c>
      <c r="AF13" s="51">
        <f>VLOOKUP($A13,'ADR Raw Data'!$B$6:$BE$49,'ADR Raw Data'!P$1,FALSE)</f>
        <v>64.598616571868703</v>
      </c>
      <c r="AG13" s="52">
        <f>VLOOKUP($A13,'ADR Raw Data'!$B$6:$BE$49,'ADR Raw Data'!R$1,FALSE)</f>
        <v>61.847944960223998</v>
      </c>
      <c r="AI13" s="172">
        <f>(VLOOKUP($A13,'ADR Raw Data'!$B$6:$BE$49,'ADR Raw Data'!T$1,FALSE))/100</f>
        <v>1.5385801207959298E-3</v>
      </c>
      <c r="AJ13" s="162">
        <f>(VLOOKUP($A13,'ADR Raw Data'!$B$6:$BE$49,'ADR Raw Data'!U$1,FALSE))/100</f>
        <v>6.2793220221116393E-3</v>
      </c>
      <c r="AK13" s="162">
        <f>(VLOOKUP($A13,'ADR Raw Data'!$B$6:$BE$49,'ADR Raw Data'!V$1,FALSE))/100</f>
        <v>2.1169098227471102E-2</v>
      </c>
      <c r="AL13" s="162">
        <f>(VLOOKUP($A13,'ADR Raw Data'!$B$6:$BE$49,'ADR Raw Data'!W$1,FALSE))/100</f>
        <v>2.3470955480084398E-2</v>
      </c>
      <c r="AM13" s="162">
        <f>(VLOOKUP($A13,'ADR Raw Data'!$B$6:$BE$49,'ADR Raw Data'!X$1,FALSE))/100</f>
        <v>1.5367707696588599E-2</v>
      </c>
      <c r="AN13" s="173">
        <f>(VLOOKUP($A13,'ADR Raw Data'!$B$6:$BE$49,'ADR Raw Data'!Y$1,FALSE))/100</f>
        <v>1.38870216293502E-2</v>
      </c>
      <c r="AO13" s="162">
        <f>(VLOOKUP($A13,'ADR Raw Data'!$B$6:$BE$49,'ADR Raw Data'!AA$1,FALSE))/100</f>
        <v>1.70647829865322E-2</v>
      </c>
      <c r="AP13" s="162">
        <f>(VLOOKUP($A13,'ADR Raw Data'!$B$6:$BE$49,'ADR Raw Data'!AB$1,FALSE))/100</f>
        <v>1.7588096686297901E-2</v>
      </c>
      <c r="AQ13" s="173">
        <f>(VLOOKUP($A13,'ADR Raw Data'!$B$6:$BE$49,'ADR Raw Data'!AC$1,FALSE))/100</f>
        <v>1.73620719027445E-2</v>
      </c>
      <c r="AR13" s="174">
        <f>(VLOOKUP($A13,'ADR Raw Data'!$B$6:$BE$49,'ADR Raw Data'!AE$1,FALSE))/100</f>
        <v>1.5173870344747001E-2</v>
      </c>
      <c r="AS13" s="40"/>
      <c r="AT13" s="49">
        <f>VLOOKUP($A13,'RevPAR Raw Data'!$B$6:$BE$49,'RevPAR Raw Data'!G$1,FALSE)</f>
        <v>25.062973989010601</v>
      </c>
      <c r="AU13" s="50">
        <f>VLOOKUP($A13,'RevPAR Raw Data'!$B$6:$BE$49,'RevPAR Raw Data'!H$1,FALSE)</f>
        <v>27.044688673430802</v>
      </c>
      <c r="AV13" s="50">
        <f>VLOOKUP($A13,'RevPAR Raw Data'!$B$6:$BE$49,'RevPAR Raw Data'!I$1,FALSE)</f>
        <v>28.285585498735301</v>
      </c>
      <c r="AW13" s="50">
        <f>VLOOKUP($A13,'RevPAR Raw Data'!$B$6:$BE$49,'RevPAR Raw Data'!J$1,FALSE)</f>
        <v>29.0953206151699</v>
      </c>
      <c r="AX13" s="50">
        <f>VLOOKUP($A13,'RevPAR Raw Data'!$B$6:$BE$49,'RevPAR Raw Data'!K$1,FALSE)</f>
        <v>28.7297488530976</v>
      </c>
      <c r="AY13" s="51">
        <f>VLOOKUP($A13,'RevPAR Raw Data'!$B$6:$BE$49,'RevPAR Raw Data'!L$1,FALSE)</f>
        <v>27.643663525888801</v>
      </c>
      <c r="AZ13" s="50">
        <f>VLOOKUP($A13,'RevPAR Raw Data'!$B$6:$BE$49,'RevPAR Raw Data'!N$1,FALSE)</f>
        <v>31.372524452713801</v>
      </c>
      <c r="BA13" s="50">
        <f>VLOOKUP($A13,'RevPAR Raw Data'!$B$6:$BE$49,'RevPAR Raw Data'!O$1,FALSE)</f>
        <v>32.022274541384398</v>
      </c>
      <c r="BB13" s="51">
        <f>VLOOKUP($A13,'RevPAR Raw Data'!$B$6:$BE$49,'RevPAR Raw Data'!P$1,FALSE)</f>
        <v>31.697399497049101</v>
      </c>
      <c r="BC13" s="52">
        <f>VLOOKUP($A13,'RevPAR Raw Data'!$B$6:$BE$49,'RevPAR Raw Data'!R$1,FALSE)</f>
        <v>28.8018738033632</v>
      </c>
      <c r="BE13" s="172">
        <f>(VLOOKUP($A13,'RevPAR Raw Data'!$B$6:$BE$49,'RevPAR Raw Data'!T$1,FALSE))/100</f>
        <v>2.2825102007383601E-2</v>
      </c>
      <c r="BF13" s="162">
        <f>(VLOOKUP($A13,'RevPAR Raw Data'!$B$6:$BE$49,'RevPAR Raw Data'!U$1,FALSE))/100</f>
        <v>4.8799520820500906E-3</v>
      </c>
      <c r="BG13" s="162">
        <f>(VLOOKUP($A13,'RevPAR Raw Data'!$B$6:$BE$49,'RevPAR Raw Data'!V$1,FALSE))/100</f>
        <v>3.5062761568690502E-2</v>
      </c>
      <c r="BH13" s="162">
        <f>(VLOOKUP($A13,'RevPAR Raw Data'!$B$6:$BE$49,'RevPAR Raw Data'!W$1,FALSE))/100</f>
        <v>3.9806466396770504E-2</v>
      </c>
      <c r="BI13" s="162">
        <f>(VLOOKUP($A13,'RevPAR Raw Data'!$B$6:$BE$49,'RevPAR Raw Data'!X$1,FALSE))/100</f>
        <v>2.5663321236259199E-2</v>
      </c>
      <c r="BJ13" s="173">
        <f>(VLOOKUP($A13,'RevPAR Raw Data'!$B$6:$BE$49,'RevPAR Raw Data'!Y$1,FALSE))/100</f>
        <v>2.58393051416747E-2</v>
      </c>
      <c r="BK13" s="162">
        <f>(VLOOKUP($A13,'RevPAR Raw Data'!$B$6:$BE$49,'RevPAR Raw Data'!AA$1,FALSE))/100</f>
        <v>3.02713623834347E-2</v>
      </c>
      <c r="BL13" s="162">
        <f>(VLOOKUP($A13,'RevPAR Raw Data'!$B$6:$BE$49,'RevPAR Raw Data'!AB$1,FALSE))/100</f>
        <v>6.0438642291571393E-2</v>
      </c>
      <c r="BM13" s="173">
        <f>(VLOOKUP($A13,'RevPAR Raw Data'!$B$6:$BE$49,'RevPAR Raw Data'!AC$1,FALSE))/100</f>
        <v>4.5291944324686098E-2</v>
      </c>
      <c r="BN13" s="174">
        <f>(VLOOKUP($A13,'RevPAR Raw Data'!$B$6:$BE$49,'RevPAR Raw Data'!AE$1,FALSE))/100</f>
        <v>3.1877455144604799E-2</v>
      </c>
    </row>
    <row r="14" spans="1:66" x14ac:dyDescent="0.45">
      <c r="A14" s="40"/>
      <c r="B14" s="53"/>
      <c r="C14" s="163"/>
      <c r="D14" s="163"/>
      <c r="E14" s="163"/>
      <c r="F14" s="163"/>
      <c r="G14" s="164"/>
      <c r="H14" s="163"/>
      <c r="I14" s="163"/>
      <c r="J14" s="164"/>
      <c r="K14" s="54"/>
      <c r="M14" s="175"/>
      <c r="N14" s="179"/>
      <c r="O14" s="179"/>
      <c r="P14" s="179"/>
      <c r="Q14" s="179"/>
      <c r="R14" s="180"/>
      <c r="S14" s="179"/>
      <c r="T14" s="179"/>
      <c r="U14" s="180"/>
      <c r="V14" s="176"/>
      <c r="X14" s="55"/>
      <c r="Y14" s="56"/>
      <c r="Z14" s="56"/>
      <c r="AA14" s="56"/>
      <c r="AB14" s="56"/>
      <c r="AC14" s="57"/>
      <c r="AD14" s="56"/>
      <c r="AE14" s="56"/>
      <c r="AF14" s="57"/>
      <c r="AG14" s="58"/>
      <c r="AI14" s="177"/>
      <c r="AJ14" s="181"/>
      <c r="AK14" s="181"/>
      <c r="AL14" s="181"/>
      <c r="AM14" s="181"/>
      <c r="AN14" s="182"/>
      <c r="AO14" s="181"/>
      <c r="AP14" s="181"/>
      <c r="AQ14" s="182"/>
      <c r="AR14" s="178"/>
      <c r="AS14" s="40"/>
      <c r="AT14" s="55"/>
      <c r="AU14" s="56"/>
      <c r="AV14" s="56"/>
      <c r="AW14" s="56"/>
      <c r="AX14" s="56"/>
      <c r="AY14" s="57"/>
      <c r="AZ14" s="56"/>
      <c r="BA14" s="56"/>
      <c r="BB14" s="57"/>
      <c r="BC14" s="58"/>
      <c r="BE14" s="177"/>
      <c r="BF14" s="181"/>
      <c r="BG14" s="181"/>
      <c r="BH14" s="181"/>
      <c r="BI14" s="181"/>
      <c r="BJ14" s="182"/>
      <c r="BK14" s="181"/>
      <c r="BL14" s="181"/>
      <c r="BM14" s="182"/>
      <c r="BN14" s="178"/>
    </row>
    <row r="15" spans="1:66" x14ac:dyDescent="0.45">
      <c r="A15" s="46" t="s">
        <v>87</v>
      </c>
      <c r="B15" s="161">
        <f>(VLOOKUP($A15,'Occupancy Raw Data'!$B$8:$BE$45,'Occupancy Raw Data'!G$3,FALSE))/100</f>
        <v>0.60330153304149103</v>
      </c>
      <c r="C15" s="158">
        <f>(VLOOKUP($A15,'Occupancy Raw Data'!$B$8:$BE$45,'Occupancy Raw Data'!H$3,FALSE))/100</f>
        <v>0.81951635499786801</v>
      </c>
      <c r="D15" s="158">
        <f>(VLOOKUP($A15,'Occupancy Raw Data'!$B$8:$BE$45,'Occupancy Raw Data'!I$3,FALSE))/100</f>
        <v>0.890443457631242</v>
      </c>
      <c r="E15" s="158">
        <f>(VLOOKUP($A15,'Occupancy Raw Data'!$B$8:$BE$45,'Occupancy Raw Data'!J$3,FALSE))/100</f>
        <v>0.87191848171320596</v>
      </c>
      <c r="F15" s="158">
        <f>(VLOOKUP($A15,'Occupancy Raw Data'!$B$8:$BE$45,'Occupancy Raw Data'!K$3,FALSE))/100</f>
        <v>0.77183145263965602</v>
      </c>
      <c r="G15" s="159">
        <f>(VLOOKUP($A15,'Occupancy Raw Data'!$B$8:$BE$45,'Occupancy Raw Data'!L$3,FALSE))/100</f>
        <v>0.79140225600469294</v>
      </c>
      <c r="H15" s="162">
        <f>(VLOOKUP($A15,'Occupancy Raw Data'!$B$8:$BE$45,'Occupancy Raw Data'!N$3,FALSE))/100</f>
        <v>0.72004116015836106</v>
      </c>
      <c r="I15" s="162">
        <f>(VLOOKUP($A15,'Occupancy Raw Data'!$B$8:$BE$45,'Occupancy Raw Data'!O$3,FALSE))/100</f>
        <v>0.69500497061234401</v>
      </c>
      <c r="J15" s="159">
        <f>(VLOOKUP($A15,'Occupancy Raw Data'!$B$8:$BE$45,'Occupancy Raw Data'!P$3,FALSE))/100</f>
        <v>0.70752306538535292</v>
      </c>
      <c r="K15" s="160">
        <f>(VLOOKUP($A15,'Occupancy Raw Data'!$B$8:$BE$45,'Occupancy Raw Data'!R$3,FALSE))/100</f>
        <v>0.76743677297059609</v>
      </c>
      <c r="M15" s="172">
        <f>(VLOOKUP($A15,'Occupancy Raw Data'!$B$8:$BE$45,'Occupancy Raw Data'!T$3,FALSE))/100</f>
        <v>0.33089383906501402</v>
      </c>
      <c r="N15" s="162">
        <f>(VLOOKUP($A15,'Occupancy Raw Data'!$B$8:$BE$45,'Occupancy Raw Data'!U$3,FALSE))/100</f>
        <v>0.292068495158472</v>
      </c>
      <c r="O15" s="162">
        <f>(VLOOKUP($A15,'Occupancy Raw Data'!$B$8:$BE$45,'Occupancy Raw Data'!V$3,FALSE))/100</f>
        <v>0.27083358478389596</v>
      </c>
      <c r="P15" s="162">
        <f>(VLOOKUP($A15,'Occupancy Raw Data'!$B$8:$BE$45,'Occupancy Raw Data'!W$3,FALSE))/100</f>
        <v>0.320602303248399</v>
      </c>
      <c r="Q15" s="162">
        <f>(VLOOKUP($A15,'Occupancy Raw Data'!$B$8:$BE$45,'Occupancy Raw Data'!X$3,FALSE))/100</f>
        <v>0.39824395868595197</v>
      </c>
      <c r="R15" s="173">
        <f>(VLOOKUP($A15,'Occupancy Raw Data'!$B$8:$BE$45,'Occupancy Raw Data'!Y$3,FALSE))/100</f>
        <v>0.318787139890924</v>
      </c>
      <c r="S15" s="162">
        <f>(VLOOKUP($A15,'Occupancy Raw Data'!$B$8:$BE$45,'Occupancy Raw Data'!AA$3,FALSE))/100</f>
        <v>0.37303908926566698</v>
      </c>
      <c r="T15" s="162">
        <f>(VLOOKUP($A15,'Occupancy Raw Data'!$B$8:$BE$45,'Occupancy Raw Data'!AB$3,FALSE))/100</f>
        <v>0.28818439605464802</v>
      </c>
      <c r="U15" s="173">
        <f>(VLOOKUP($A15,'Occupancy Raw Data'!$B$8:$BE$45,'Occupancy Raw Data'!AC$3,FALSE))/100</f>
        <v>0.33000924198509096</v>
      </c>
      <c r="V15" s="174">
        <f>(VLOOKUP($A15,'Occupancy Raw Data'!$B$8:$BE$45,'Occupancy Raw Data'!AE$3,FALSE))/100</f>
        <v>0.32172472544540903</v>
      </c>
      <c r="X15" s="49">
        <f>VLOOKUP($A15,'ADR Raw Data'!$B$6:$BE$43,'ADR Raw Data'!G$1,FALSE)</f>
        <v>177.86190711590899</v>
      </c>
      <c r="Y15" s="50">
        <f>VLOOKUP($A15,'ADR Raw Data'!$B$6:$BE$43,'ADR Raw Data'!H$1,FALSE)</f>
        <v>211.733109537259</v>
      </c>
      <c r="Z15" s="50">
        <f>VLOOKUP($A15,'ADR Raw Data'!$B$6:$BE$43,'ADR Raw Data'!I$1,FALSE)</f>
        <v>226.59873353112201</v>
      </c>
      <c r="AA15" s="50">
        <f>VLOOKUP($A15,'ADR Raw Data'!$B$6:$BE$43,'ADR Raw Data'!J$1,FALSE)</f>
        <v>221.27784471057799</v>
      </c>
      <c r="AB15" s="50">
        <f>VLOOKUP($A15,'ADR Raw Data'!$B$6:$BE$43,'ADR Raw Data'!K$1,FALSE)</f>
        <v>190.47248166853001</v>
      </c>
      <c r="AC15" s="51">
        <f>VLOOKUP($A15,'ADR Raw Data'!$B$6:$BE$43,'ADR Raw Data'!L$1,FALSE)</f>
        <v>207.87036062717701</v>
      </c>
      <c r="AD15" s="50">
        <f>VLOOKUP($A15,'ADR Raw Data'!$B$6:$BE$43,'ADR Raw Data'!N$1,FALSE)</f>
        <v>170.800325299745</v>
      </c>
      <c r="AE15" s="50">
        <f>VLOOKUP($A15,'ADR Raw Data'!$B$6:$BE$43,'ADR Raw Data'!O$1,FALSE)</f>
        <v>162.219428349163</v>
      </c>
      <c r="AF15" s="51">
        <f>VLOOKUP($A15,'ADR Raw Data'!$B$6:$BE$43,'ADR Raw Data'!P$1,FALSE)</f>
        <v>166.585787057293</v>
      </c>
      <c r="AG15" s="52">
        <f>VLOOKUP($A15,'ADR Raw Data'!$B$6:$BE$43,'ADR Raw Data'!R$1,FALSE)</f>
        <v>196.995648831804</v>
      </c>
      <c r="AI15" s="172">
        <f>(VLOOKUP($A15,'ADR Raw Data'!$B$6:$BE$43,'ADR Raw Data'!T$1,FALSE))/100</f>
        <v>0.227866930647496</v>
      </c>
      <c r="AJ15" s="162">
        <f>(VLOOKUP($A15,'ADR Raw Data'!$B$6:$BE$43,'ADR Raw Data'!U$1,FALSE))/100</f>
        <v>0.25643813361677703</v>
      </c>
      <c r="AK15" s="162">
        <f>(VLOOKUP($A15,'ADR Raw Data'!$B$6:$BE$43,'ADR Raw Data'!V$1,FALSE))/100</f>
        <v>0.27770400747914897</v>
      </c>
      <c r="AL15" s="162">
        <f>(VLOOKUP($A15,'ADR Raw Data'!$B$6:$BE$43,'ADR Raw Data'!W$1,FALSE))/100</f>
        <v>0.32308751871675495</v>
      </c>
      <c r="AM15" s="162">
        <f>(VLOOKUP($A15,'ADR Raw Data'!$B$6:$BE$43,'ADR Raw Data'!X$1,FALSE))/100</f>
        <v>0.29369129689655504</v>
      </c>
      <c r="AN15" s="173">
        <f>(VLOOKUP($A15,'ADR Raw Data'!$B$6:$BE$43,'ADR Raw Data'!Y$1,FALSE))/100</f>
        <v>0.27677676273650997</v>
      </c>
      <c r="AO15" s="162">
        <f>(VLOOKUP($A15,'ADR Raw Data'!$B$6:$BE$43,'ADR Raw Data'!AA$1,FALSE))/100</f>
        <v>0.26914349634760198</v>
      </c>
      <c r="AP15" s="162">
        <f>(VLOOKUP($A15,'ADR Raw Data'!$B$6:$BE$43,'ADR Raw Data'!AB$1,FALSE))/100</f>
        <v>0.20787434789401502</v>
      </c>
      <c r="AQ15" s="173">
        <f>(VLOOKUP($A15,'ADR Raw Data'!$B$6:$BE$43,'ADR Raw Data'!AC$1,FALSE))/100</f>
        <v>0.23912336139523699</v>
      </c>
      <c r="AR15" s="174">
        <f>(VLOOKUP($A15,'ADR Raw Data'!$B$6:$BE$43,'ADR Raw Data'!AE$1,FALSE))/100</f>
        <v>0.26781291357005399</v>
      </c>
      <c r="AS15" s="40"/>
      <c r="AT15" s="49">
        <f>VLOOKUP($A15,'RevPAR Raw Data'!$B$6:$BE$43,'RevPAR Raw Data'!G$1,FALSE)</f>
        <v>107.304361232711</v>
      </c>
      <c r="AU15" s="50">
        <f>VLOOKUP($A15,'RevPAR Raw Data'!$B$6:$BE$43,'RevPAR Raw Data'!H$1,FALSE)</f>
        <v>173.51874616033899</v>
      </c>
      <c r="AV15" s="50">
        <f>VLOOKUP($A15,'RevPAR Raw Data'!$B$6:$BE$43,'RevPAR Raw Data'!I$1,FALSE)</f>
        <v>201.773359780313</v>
      </c>
      <c r="AW15" s="50">
        <f>VLOOKUP($A15,'RevPAR Raw Data'!$B$6:$BE$43,'RevPAR Raw Data'!J$1,FALSE)</f>
        <v>192.93624239681799</v>
      </c>
      <c r="AX15" s="50">
        <f>VLOOKUP($A15,'RevPAR Raw Data'!$B$6:$BE$43,'RevPAR Raw Data'!K$1,FALSE)</f>
        <v>147.01265221410199</v>
      </c>
      <c r="AY15" s="51">
        <f>VLOOKUP($A15,'RevPAR Raw Data'!$B$6:$BE$43,'RevPAR Raw Data'!L$1,FALSE)</f>
        <v>164.50907235685699</v>
      </c>
      <c r="AZ15" s="50">
        <f>VLOOKUP($A15,'RevPAR Raw Data'!$B$6:$BE$43,'RevPAR Raw Data'!N$1,FALSE)</f>
        <v>122.983264384254</v>
      </c>
      <c r="BA15" s="50">
        <f>VLOOKUP($A15,'RevPAR Raw Data'!$B$6:$BE$43,'RevPAR Raw Data'!O$1,FALSE)</f>
        <v>112.743309032561</v>
      </c>
      <c r="BB15" s="51">
        <f>VLOOKUP($A15,'RevPAR Raw Data'!$B$6:$BE$43,'RevPAR Raw Data'!P$1,FALSE)</f>
        <v>117.863286708408</v>
      </c>
      <c r="BC15" s="52">
        <f>VLOOKUP($A15,'RevPAR Raw Data'!$B$6:$BE$43,'RevPAR Raw Data'!R$1,FALSE)</f>
        <v>151.181705028728</v>
      </c>
      <c r="BE15" s="172">
        <f>(VLOOKUP($A15,'RevPAR Raw Data'!$B$6:$BE$43,'RevPAR Raw Data'!T$1,FALSE))/100</f>
        <v>0.63416053319042198</v>
      </c>
      <c r="BF15" s="162">
        <f>(VLOOKUP($A15,'RevPAR Raw Data'!$B$6:$BE$43,'RevPAR Raw Data'!U$1,FALSE))/100</f>
        <v>0.62340412856195004</v>
      </c>
      <c r="BG15" s="162">
        <f>(VLOOKUP($A15,'RevPAR Raw Data'!$B$6:$BE$43,'RevPAR Raw Data'!V$1,FALSE))/100</f>
        <v>0.62374916411747794</v>
      </c>
      <c r="BH15" s="162">
        <f>(VLOOKUP($A15,'RevPAR Raw Data'!$B$6:$BE$43,'RevPAR Raw Data'!W$1,FALSE))/100</f>
        <v>0.74727242461655707</v>
      </c>
      <c r="BI15" s="162">
        <f>(VLOOKUP($A15,'RevPAR Raw Data'!$B$6:$BE$43,'RevPAR Raw Data'!X$1,FALSE))/100</f>
        <v>0.80889604029020401</v>
      </c>
      <c r="BJ15" s="173">
        <f>(VLOOKUP($A15,'RevPAR Raw Data'!$B$6:$BE$43,'RevPAR Raw Data'!Y$1,FALSE))/100</f>
        <v>0.68379677520847493</v>
      </c>
      <c r="BK15" s="162">
        <f>(VLOOKUP($A15,'RevPAR Raw Data'!$B$6:$BE$43,'RevPAR Raw Data'!AA$1,FALSE))/100</f>
        <v>0.74258363037255604</v>
      </c>
      <c r="BL15" s="162">
        <f>(VLOOKUP($A15,'RevPAR Raw Data'!$B$6:$BE$43,'RevPAR Raw Data'!AB$1,FALSE))/100</f>
        <v>0.55596488735175498</v>
      </c>
      <c r="BM15" s="173">
        <f>(VLOOKUP($A15,'RevPAR Raw Data'!$B$6:$BE$43,'RevPAR Raw Data'!AC$1,FALSE))/100</f>
        <v>0.64804552261529802</v>
      </c>
      <c r="BN15" s="174">
        <f>(VLOOKUP($A15,'RevPAR Raw Data'!$B$6:$BE$43,'RevPAR Raw Data'!AE$1,FALSE))/100</f>
        <v>0.675699675104525</v>
      </c>
    </row>
    <row r="16" spans="1:66" x14ac:dyDescent="0.45">
      <c r="A16" s="59" t="s">
        <v>88</v>
      </c>
      <c r="B16" s="161">
        <f>(VLOOKUP($A16,'Occupancy Raw Data'!$B$8:$BE$45,'Occupancy Raw Data'!G$3,FALSE))/100</f>
        <v>0.70479666319082301</v>
      </c>
      <c r="C16" s="158">
        <f>(VLOOKUP($A16,'Occupancy Raw Data'!$B$8:$BE$45,'Occupancy Raw Data'!H$3,FALSE))/100</f>
        <v>0.94379562043795606</v>
      </c>
      <c r="D16" s="158">
        <f>(VLOOKUP($A16,'Occupancy Raw Data'!$B$8:$BE$45,'Occupancy Raw Data'!I$3,FALSE))/100</f>
        <v>0.96558915537017698</v>
      </c>
      <c r="E16" s="158">
        <f>(VLOOKUP($A16,'Occupancy Raw Data'!$B$8:$BE$45,'Occupancy Raw Data'!J$3,FALSE))/100</f>
        <v>0.96006256517205402</v>
      </c>
      <c r="F16" s="158">
        <f>(VLOOKUP($A16,'Occupancy Raw Data'!$B$8:$BE$45,'Occupancy Raw Data'!K$3,FALSE))/100</f>
        <v>0.91668404588112595</v>
      </c>
      <c r="G16" s="159">
        <f>(VLOOKUP($A16,'Occupancy Raw Data'!$B$8:$BE$45,'Occupancy Raw Data'!L$3,FALSE))/100</f>
        <v>0.89818561001042696</v>
      </c>
      <c r="H16" s="162">
        <f>(VLOOKUP($A16,'Occupancy Raw Data'!$B$8:$BE$45,'Occupancy Raw Data'!N$3,FALSE))/100</f>
        <v>0.87904066736183495</v>
      </c>
      <c r="I16" s="162">
        <f>(VLOOKUP($A16,'Occupancy Raw Data'!$B$8:$BE$45,'Occupancy Raw Data'!O$3,FALSE))/100</f>
        <v>0.75401459854014508</v>
      </c>
      <c r="J16" s="159">
        <f>(VLOOKUP($A16,'Occupancy Raw Data'!$B$8:$BE$45,'Occupancy Raw Data'!P$3,FALSE))/100</f>
        <v>0.81652763295099007</v>
      </c>
      <c r="K16" s="160">
        <f>(VLOOKUP($A16,'Occupancy Raw Data'!$B$8:$BE$45,'Occupancy Raw Data'!R$3,FALSE))/100</f>
        <v>0.87485475942201607</v>
      </c>
      <c r="M16" s="172">
        <f>(VLOOKUP($A16,'Occupancy Raw Data'!$B$8:$BE$45,'Occupancy Raw Data'!T$3,FALSE))/100</f>
        <v>0.24719540983119601</v>
      </c>
      <c r="N16" s="162">
        <f>(VLOOKUP($A16,'Occupancy Raw Data'!$B$8:$BE$45,'Occupancy Raw Data'!U$3,FALSE))/100</f>
        <v>0.21123770567858402</v>
      </c>
      <c r="O16" s="162">
        <f>(VLOOKUP($A16,'Occupancy Raw Data'!$B$8:$BE$45,'Occupancy Raw Data'!V$3,FALSE))/100</f>
        <v>0.14659275837389799</v>
      </c>
      <c r="P16" s="162">
        <f>(VLOOKUP($A16,'Occupancy Raw Data'!$B$8:$BE$45,'Occupancy Raw Data'!W$3,FALSE))/100</f>
        <v>0.30339352593466101</v>
      </c>
      <c r="Q16" s="162">
        <f>(VLOOKUP($A16,'Occupancy Raw Data'!$B$8:$BE$45,'Occupancy Raw Data'!X$3,FALSE))/100</f>
        <v>0.58992515617034202</v>
      </c>
      <c r="R16" s="173">
        <f>(VLOOKUP($A16,'Occupancy Raw Data'!$B$8:$BE$45,'Occupancy Raw Data'!Y$3,FALSE))/100</f>
        <v>0.28327362052907901</v>
      </c>
      <c r="S16" s="162">
        <f>(VLOOKUP($A16,'Occupancy Raw Data'!$B$8:$BE$45,'Occupancy Raw Data'!AA$3,FALSE))/100</f>
        <v>0.61909200837531397</v>
      </c>
      <c r="T16" s="162">
        <f>(VLOOKUP($A16,'Occupancy Raw Data'!$B$8:$BE$45,'Occupancy Raw Data'!AB$3,FALSE))/100</f>
        <v>0.53205649665641408</v>
      </c>
      <c r="U16" s="173">
        <f>(VLOOKUP($A16,'Occupancy Raw Data'!$B$8:$BE$45,'Occupancy Raw Data'!AC$3,FALSE))/100</f>
        <v>0.57770849652332501</v>
      </c>
      <c r="V16" s="174">
        <f>(VLOOKUP($A16,'Occupancy Raw Data'!$B$8:$BE$45,'Occupancy Raw Data'!AE$3,FALSE))/100</f>
        <v>0.35048114444203199</v>
      </c>
      <c r="X16" s="49">
        <f>VLOOKUP($A16,'ADR Raw Data'!$B$6:$BE$43,'ADR Raw Data'!G$1,FALSE)</f>
        <v>174.19441633377701</v>
      </c>
      <c r="Y16" s="50">
        <f>VLOOKUP($A16,'ADR Raw Data'!$B$6:$BE$43,'ADR Raw Data'!H$1,FALSE)</f>
        <v>221.97549994475699</v>
      </c>
      <c r="Z16" s="50">
        <f>VLOOKUP($A16,'ADR Raw Data'!$B$6:$BE$43,'ADR Raw Data'!I$1,FALSE)</f>
        <v>238.983848812095</v>
      </c>
      <c r="AA16" s="50">
        <f>VLOOKUP($A16,'ADR Raw Data'!$B$6:$BE$43,'ADR Raw Data'!J$1,FALSE)</f>
        <v>234.74362876072499</v>
      </c>
      <c r="AB16" s="50">
        <f>VLOOKUP($A16,'ADR Raw Data'!$B$6:$BE$43,'ADR Raw Data'!K$1,FALSE)</f>
        <v>190.80146627232301</v>
      </c>
      <c r="AC16" s="51">
        <f>VLOOKUP($A16,'ADR Raw Data'!$B$6:$BE$43,'ADR Raw Data'!L$1,FALSE)</f>
        <v>214.500116792049</v>
      </c>
      <c r="AD16" s="50">
        <f>VLOOKUP($A16,'ADR Raw Data'!$B$6:$BE$43,'ADR Raw Data'!N$1,FALSE)</f>
        <v>145.357398576512</v>
      </c>
      <c r="AE16" s="50">
        <f>VLOOKUP($A16,'ADR Raw Data'!$B$6:$BE$43,'ADR Raw Data'!O$1,FALSE)</f>
        <v>130.36814825058701</v>
      </c>
      <c r="AF16" s="51">
        <f>VLOOKUP($A16,'ADR Raw Data'!$B$6:$BE$43,'ADR Raw Data'!P$1,FALSE)</f>
        <v>138.43655896813701</v>
      </c>
      <c r="AG16" s="52">
        <f>VLOOKUP($A16,'ADR Raw Data'!$B$6:$BE$43,'ADR Raw Data'!R$1,FALSE)</f>
        <v>194.21658771646</v>
      </c>
      <c r="AI16" s="172">
        <f>(VLOOKUP($A16,'ADR Raw Data'!$B$6:$BE$43,'ADR Raw Data'!T$1,FALSE))/100</f>
        <v>4.3072537026306403E-2</v>
      </c>
      <c r="AJ16" s="162">
        <f>(VLOOKUP($A16,'ADR Raw Data'!$B$6:$BE$43,'ADR Raw Data'!U$1,FALSE))/100</f>
        <v>0.15620203881038999</v>
      </c>
      <c r="AK16" s="162">
        <f>(VLOOKUP($A16,'ADR Raw Data'!$B$6:$BE$43,'ADR Raw Data'!V$1,FALSE))/100</f>
        <v>0.21606100547644</v>
      </c>
      <c r="AL16" s="162">
        <f>(VLOOKUP($A16,'ADR Raw Data'!$B$6:$BE$43,'ADR Raw Data'!W$1,FALSE))/100</f>
        <v>0.28143149898424197</v>
      </c>
      <c r="AM16" s="162">
        <f>(VLOOKUP($A16,'ADR Raw Data'!$B$6:$BE$43,'ADR Raw Data'!X$1,FALSE))/100</f>
        <v>0.24791858916911</v>
      </c>
      <c r="AN16" s="173">
        <f>(VLOOKUP($A16,'ADR Raw Data'!$B$6:$BE$43,'ADR Raw Data'!Y$1,FALSE))/100</f>
        <v>0.18671173408958899</v>
      </c>
      <c r="AO16" s="162">
        <f>(VLOOKUP($A16,'ADR Raw Data'!$B$6:$BE$43,'ADR Raw Data'!AA$1,FALSE))/100</f>
        <v>0.164630631198627</v>
      </c>
      <c r="AP16" s="162">
        <f>(VLOOKUP($A16,'ADR Raw Data'!$B$6:$BE$43,'ADR Raw Data'!AB$1,FALSE))/100</f>
        <v>0.106297013104245</v>
      </c>
      <c r="AQ16" s="173">
        <f>(VLOOKUP($A16,'ADR Raw Data'!$B$6:$BE$43,'ADR Raw Data'!AC$1,FALSE))/100</f>
        <v>0.13942599375247799</v>
      </c>
      <c r="AR16" s="174">
        <f>(VLOOKUP($A16,'ADR Raw Data'!$B$6:$BE$43,'ADR Raw Data'!AE$1,FALSE))/100</f>
        <v>0.16140066699969099</v>
      </c>
      <c r="AS16" s="40"/>
      <c r="AT16" s="49">
        <f>VLOOKUP($A16,'RevPAR Raw Data'!$B$6:$BE$43,'RevPAR Raw Data'!G$1,FALSE)</f>
        <v>122.771643378519</v>
      </c>
      <c r="AU16" s="50">
        <f>VLOOKUP($A16,'RevPAR Raw Data'!$B$6:$BE$43,'RevPAR Raw Data'!H$1,FALSE)</f>
        <v>209.49950469238701</v>
      </c>
      <c r="AV16" s="50">
        <f>VLOOKUP($A16,'RevPAR Raw Data'!$B$6:$BE$43,'RevPAR Raw Data'!I$1,FALSE)</f>
        <v>230.760212721584</v>
      </c>
      <c r="AW16" s="50">
        <f>VLOOKUP($A16,'RevPAR Raw Data'!$B$6:$BE$43,'RevPAR Raw Data'!J$1,FALSE)</f>
        <v>225.368570385818</v>
      </c>
      <c r="AX16" s="50">
        <f>VLOOKUP($A16,'RevPAR Raw Data'!$B$6:$BE$43,'RevPAR Raw Data'!K$1,FALSE)</f>
        <v>174.904660062565</v>
      </c>
      <c r="AY16" s="51">
        <f>VLOOKUP($A16,'RevPAR Raw Data'!$B$6:$BE$43,'RevPAR Raw Data'!L$1,FALSE)</f>
        <v>192.66091824817499</v>
      </c>
      <c r="AZ16" s="50">
        <f>VLOOKUP($A16,'RevPAR Raw Data'!$B$6:$BE$43,'RevPAR Raw Data'!N$1,FALSE)</f>
        <v>127.775064650677</v>
      </c>
      <c r="BA16" s="50">
        <f>VLOOKUP($A16,'RevPAR Raw Data'!$B$6:$BE$43,'RevPAR Raw Data'!O$1,FALSE)</f>
        <v>98.299486965589097</v>
      </c>
      <c r="BB16" s="51">
        <f>VLOOKUP($A16,'RevPAR Raw Data'!$B$6:$BE$43,'RevPAR Raw Data'!P$1,FALSE)</f>
        <v>113.037275808133</v>
      </c>
      <c r="BC16" s="52">
        <f>VLOOKUP($A16,'RevPAR Raw Data'!$B$6:$BE$43,'RevPAR Raw Data'!R$1,FALSE)</f>
        <v>169.911306122448</v>
      </c>
      <c r="BE16" s="172">
        <f>(VLOOKUP($A16,'RevPAR Raw Data'!$B$6:$BE$43,'RevPAR Raw Data'!T$1,FALSE))/100</f>
        <v>0.30091528030018999</v>
      </c>
      <c r="BF16" s="162">
        <f>(VLOOKUP($A16,'RevPAR Raw Data'!$B$6:$BE$43,'RevPAR Raw Data'!U$1,FALSE))/100</f>
        <v>0.40043550478959899</v>
      </c>
      <c r="BG16" s="162">
        <f>(VLOOKUP($A16,'RevPAR Raw Data'!$B$6:$BE$43,'RevPAR Raw Data'!V$1,FALSE))/100</f>
        <v>0.39432674262016698</v>
      </c>
      <c r="BH16" s="162">
        <f>(VLOOKUP($A16,'RevPAR Raw Data'!$B$6:$BE$43,'RevPAR Raw Data'!W$1,FALSE))/100</f>
        <v>0.67020951970480991</v>
      </c>
      <c r="BI16" s="162">
        <f>(VLOOKUP($A16,'RevPAR Raw Data'!$B$6:$BE$43,'RevPAR Raw Data'!X$1,FALSE))/100</f>
        <v>0.98409715777257201</v>
      </c>
      <c r="BJ16" s="173">
        <f>(VLOOKUP($A16,'RevPAR Raw Data'!$B$6:$BE$43,'RevPAR Raw Data'!Y$1,FALSE))/100</f>
        <v>0.522875863529489</v>
      </c>
      <c r="BK16" s="162">
        <f>(VLOOKUP($A16,'RevPAR Raw Data'!$B$6:$BE$43,'RevPAR Raw Data'!AA$1,FALSE))/100</f>
        <v>0.88564414768279709</v>
      </c>
      <c r="BL16" s="162">
        <f>(VLOOKUP($A16,'RevPAR Raw Data'!$B$6:$BE$43,'RevPAR Raw Data'!AB$1,FALSE))/100</f>
        <v>0.69490952615794499</v>
      </c>
      <c r="BM16" s="173">
        <f>(VLOOKUP($A16,'RevPAR Raw Data'!$B$6:$BE$43,'RevPAR Raw Data'!AC$1,FALSE))/100</f>
        <v>0.797682071502819</v>
      </c>
      <c r="BN16" s="174">
        <f>(VLOOKUP($A16,'RevPAR Raw Data'!$B$6:$BE$43,'RevPAR Raw Data'!AE$1,FALSE))/100</f>
        <v>0.56844970192548205</v>
      </c>
    </row>
    <row r="17" spans="1:66" x14ac:dyDescent="0.45">
      <c r="A17" s="59" t="s">
        <v>89</v>
      </c>
      <c r="B17" s="161">
        <f>(VLOOKUP($A17,'Occupancy Raw Data'!$B$8:$BE$45,'Occupancy Raw Data'!G$3,FALSE))/100</f>
        <v>0.53812231635139807</v>
      </c>
      <c r="C17" s="158">
        <f>(VLOOKUP($A17,'Occupancy Raw Data'!$B$8:$BE$45,'Occupancy Raw Data'!H$3,FALSE))/100</f>
        <v>0.83126378089822395</v>
      </c>
      <c r="D17" s="158">
        <f>(VLOOKUP($A17,'Occupancy Raw Data'!$B$8:$BE$45,'Occupancy Raw Data'!I$3,FALSE))/100</f>
        <v>0.94290356272484599</v>
      </c>
      <c r="E17" s="158">
        <f>(VLOOKUP($A17,'Occupancy Raw Data'!$B$8:$BE$45,'Occupancy Raw Data'!J$3,FALSE))/100</f>
        <v>0.92189857258906793</v>
      </c>
      <c r="F17" s="158">
        <f>(VLOOKUP($A17,'Occupancy Raw Data'!$B$8:$BE$45,'Occupancy Raw Data'!K$3,FALSE))/100</f>
        <v>0.76581176743646195</v>
      </c>
      <c r="G17" s="159">
        <f>(VLOOKUP($A17,'Occupancy Raw Data'!$B$8:$BE$45,'Occupancy Raw Data'!L$3,FALSE))/100</f>
        <v>0.8</v>
      </c>
      <c r="H17" s="162">
        <f>(VLOOKUP($A17,'Occupancy Raw Data'!$B$8:$BE$45,'Occupancy Raw Data'!N$3,FALSE))/100</f>
        <v>0.722177091795288</v>
      </c>
      <c r="I17" s="162">
        <f>(VLOOKUP($A17,'Occupancy Raw Data'!$B$8:$BE$45,'Occupancy Raw Data'!O$3,FALSE))/100</f>
        <v>0.69792271092027303</v>
      </c>
      <c r="J17" s="159">
        <f>(VLOOKUP($A17,'Occupancy Raw Data'!$B$8:$BE$45,'Occupancy Raw Data'!P$3,FALSE))/100</f>
        <v>0.71004990135778101</v>
      </c>
      <c r="K17" s="160">
        <f>(VLOOKUP($A17,'Occupancy Raw Data'!$B$8:$BE$45,'Occupancy Raw Data'!R$3,FALSE))/100</f>
        <v>0.774299971816508</v>
      </c>
      <c r="M17" s="172">
        <f>(VLOOKUP($A17,'Occupancy Raw Data'!$B$8:$BE$45,'Occupancy Raw Data'!T$3,FALSE))/100</f>
        <v>0.21130278268903002</v>
      </c>
      <c r="N17" s="162">
        <f>(VLOOKUP($A17,'Occupancy Raw Data'!$B$8:$BE$45,'Occupancy Raw Data'!U$3,FALSE))/100</f>
        <v>0.435743461090012</v>
      </c>
      <c r="O17" s="162">
        <f>(VLOOKUP($A17,'Occupancy Raw Data'!$B$8:$BE$45,'Occupancy Raw Data'!V$3,FALSE))/100</f>
        <v>0.41682367802110398</v>
      </c>
      <c r="P17" s="162">
        <f>(VLOOKUP($A17,'Occupancy Raw Data'!$B$8:$BE$45,'Occupancy Raw Data'!W$3,FALSE))/100</f>
        <v>0.44424066775689097</v>
      </c>
      <c r="Q17" s="162">
        <f>(VLOOKUP($A17,'Occupancy Raw Data'!$B$8:$BE$45,'Occupancy Raw Data'!X$3,FALSE))/100</f>
        <v>0.476408266374371</v>
      </c>
      <c r="R17" s="173">
        <f>(VLOOKUP($A17,'Occupancy Raw Data'!$B$8:$BE$45,'Occupancy Raw Data'!Y$3,FALSE))/100</f>
        <v>0.40559954289445699</v>
      </c>
      <c r="S17" s="162">
        <f>(VLOOKUP($A17,'Occupancy Raw Data'!$B$8:$BE$45,'Occupancy Raw Data'!AA$3,FALSE))/100</f>
        <v>0.38053835709534395</v>
      </c>
      <c r="T17" s="162">
        <f>(VLOOKUP($A17,'Occupancy Raw Data'!$B$8:$BE$45,'Occupancy Raw Data'!AB$3,FALSE))/100</f>
        <v>0.303212869447746</v>
      </c>
      <c r="U17" s="173">
        <f>(VLOOKUP($A17,'Occupancy Raw Data'!$B$8:$BE$45,'Occupancy Raw Data'!AC$3,FALSE))/100</f>
        <v>0.341421755499834</v>
      </c>
      <c r="V17" s="174">
        <f>(VLOOKUP($A17,'Occupancy Raw Data'!$B$8:$BE$45,'Occupancy Raw Data'!AE$3,FALSE))/100</f>
        <v>0.38819821225513801</v>
      </c>
      <c r="X17" s="49">
        <f>VLOOKUP($A17,'ADR Raw Data'!$B$6:$BE$43,'ADR Raw Data'!G$1,FALSE)</f>
        <v>133.052861764071</v>
      </c>
      <c r="Y17" s="50">
        <f>VLOOKUP($A17,'ADR Raw Data'!$B$6:$BE$43,'ADR Raw Data'!H$1,FALSE)</f>
        <v>161.377515007678</v>
      </c>
      <c r="Z17" s="50">
        <f>VLOOKUP($A17,'ADR Raw Data'!$B$6:$BE$43,'ADR Raw Data'!I$1,FALSE)</f>
        <v>176.595634461538</v>
      </c>
      <c r="AA17" s="50">
        <f>VLOOKUP($A17,'ADR Raw Data'!$B$6:$BE$43,'ADR Raw Data'!J$1,FALSE)</f>
        <v>175.01355488418901</v>
      </c>
      <c r="AB17" s="50">
        <f>VLOOKUP($A17,'ADR Raw Data'!$B$6:$BE$43,'ADR Raw Data'!K$1,FALSE)</f>
        <v>150.250930444006</v>
      </c>
      <c r="AC17" s="51">
        <f>VLOOKUP($A17,'ADR Raw Data'!$B$6:$BE$43,'ADR Raw Data'!L$1,FALSE)</f>
        <v>162.16683184402899</v>
      </c>
      <c r="AD17" s="50">
        <f>VLOOKUP($A17,'ADR Raw Data'!$B$6:$BE$43,'ADR Raw Data'!N$1,FALSE)</f>
        <v>140.971491242166</v>
      </c>
      <c r="AE17" s="50">
        <f>VLOOKUP($A17,'ADR Raw Data'!$B$6:$BE$43,'ADR Raw Data'!O$1,FALSE)</f>
        <v>140.27661622879901</v>
      </c>
      <c r="AF17" s="51">
        <f>VLOOKUP($A17,'ADR Raw Data'!$B$6:$BE$43,'ADR Raw Data'!P$1,FALSE)</f>
        <v>140.62998774209299</v>
      </c>
      <c r="AG17" s="52">
        <f>VLOOKUP($A17,'ADR Raw Data'!$B$6:$BE$43,'ADR Raw Data'!R$1,FALSE)</f>
        <v>156.52404496306599</v>
      </c>
      <c r="AI17" s="172">
        <f>(VLOOKUP($A17,'ADR Raw Data'!$B$6:$BE$43,'ADR Raw Data'!T$1,FALSE))/100</f>
        <v>5.2210691993190998E-2</v>
      </c>
      <c r="AJ17" s="162">
        <f>(VLOOKUP($A17,'ADR Raw Data'!$B$6:$BE$43,'ADR Raw Data'!U$1,FALSE))/100</f>
        <v>0.18258796745571701</v>
      </c>
      <c r="AK17" s="162">
        <f>(VLOOKUP($A17,'ADR Raw Data'!$B$6:$BE$43,'ADR Raw Data'!V$1,FALSE))/100</f>
        <v>0.24500373788493998</v>
      </c>
      <c r="AL17" s="162">
        <f>(VLOOKUP($A17,'ADR Raw Data'!$B$6:$BE$43,'ADR Raw Data'!W$1,FALSE))/100</f>
        <v>0.27775524643888699</v>
      </c>
      <c r="AM17" s="162">
        <f>(VLOOKUP($A17,'ADR Raw Data'!$B$6:$BE$43,'ADR Raw Data'!X$1,FALSE))/100</f>
        <v>0.17448736886982399</v>
      </c>
      <c r="AN17" s="173">
        <f>(VLOOKUP($A17,'ADR Raw Data'!$B$6:$BE$43,'ADR Raw Data'!Y$1,FALSE))/100</f>
        <v>0.20376787925248302</v>
      </c>
      <c r="AO17" s="162">
        <f>(VLOOKUP($A17,'ADR Raw Data'!$B$6:$BE$43,'ADR Raw Data'!AA$1,FALSE))/100</f>
        <v>0.18908337066163403</v>
      </c>
      <c r="AP17" s="162">
        <f>(VLOOKUP($A17,'ADR Raw Data'!$B$6:$BE$43,'ADR Raw Data'!AB$1,FALSE))/100</f>
        <v>0.195890313359388</v>
      </c>
      <c r="AQ17" s="173">
        <f>(VLOOKUP($A17,'ADR Raw Data'!$B$6:$BE$43,'ADR Raw Data'!AC$1,FALSE))/100</f>
        <v>0.19259358372646701</v>
      </c>
      <c r="AR17" s="174">
        <f>(VLOOKUP($A17,'ADR Raw Data'!$B$6:$BE$43,'ADR Raw Data'!AE$1,FALSE))/100</f>
        <v>0.20253474396736301</v>
      </c>
      <c r="AS17" s="40"/>
      <c r="AT17" s="49">
        <f>VLOOKUP($A17,'RevPAR Raw Data'!$B$6:$BE$43,'RevPAR Raw Data'!G$1,FALSE)</f>
        <v>71.598714169664603</v>
      </c>
      <c r="AU17" s="50">
        <f>VLOOKUP($A17,'RevPAR Raw Data'!$B$6:$BE$43,'RevPAR Raw Data'!H$1,FALSE)</f>
        <v>134.147283277242</v>
      </c>
      <c r="AV17" s="50">
        <f>VLOOKUP($A17,'RevPAR Raw Data'!$B$6:$BE$43,'RevPAR Raw Data'!I$1,FALSE)</f>
        <v>166.512652895439</v>
      </c>
      <c r="AW17" s="50">
        <f>VLOOKUP($A17,'RevPAR Raw Data'!$B$6:$BE$43,'RevPAR Raw Data'!J$1,FALSE)</f>
        <v>161.344746431472</v>
      </c>
      <c r="AX17" s="50">
        <f>VLOOKUP($A17,'RevPAR Raw Data'!$B$6:$BE$43,'RevPAR Raw Data'!K$1,FALSE)</f>
        <v>115.06393060229701</v>
      </c>
      <c r="AY17" s="51">
        <f>VLOOKUP($A17,'RevPAR Raw Data'!$B$6:$BE$43,'RevPAR Raw Data'!L$1,FALSE)</f>
        <v>129.733465475223</v>
      </c>
      <c r="AZ17" s="50">
        <f>VLOOKUP($A17,'RevPAR Raw Data'!$B$6:$BE$43,'RevPAR Raw Data'!N$1,FALSE)</f>
        <v>101.806381571312</v>
      </c>
      <c r="BA17" s="50">
        <f>VLOOKUP($A17,'RevPAR Raw Data'!$B$6:$BE$43,'RevPAR Raw Data'!O$1,FALSE)</f>
        <v>97.902236277126605</v>
      </c>
      <c r="BB17" s="51">
        <f>VLOOKUP($A17,'RevPAR Raw Data'!$B$6:$BE$43,'RevPAR Raw Data'!P$1,FALSE)</f>
        <v>99.854308924219495</v>
      </c>
      <c r="BC17" s="52">
        <f>VLOOKUP($A17,'RevPAR Raw Data'!$B$6:$BE$43,'RevPAR Raw Data'!R$1,FALSE)</f>
        <v>121.196563603508</v>
      </c>
      <c r="BE17" s="172">
        <f>(VLOOKUP($A17,'RevPAR Raw Data'!$B$6:$BE$43,'RevPAR Raw Data'!T$1,FALSE))/100</f>
        <v>0.27454573918650199</v>
      </c>
      <c r="BF17" s="162">
        <f>(VLOOKUP($A17,'RevPAR Raw Data'!$B$6:$BE$43,'RevPAR Raw Data'!U$1,FALSE))/100</f>
        <v>0.69789294143827407</v>
      </c>
      <c r="BG17" s="162">
        <f>(VLOOKUP($A17,'RevPAR Raw Data'!$B$6:$BE$43,'RevPAR Raw Data'!V$1,FALSE))/100</f>
        <v>0.76395077506016407</v>
      </c>
      <c r="BH17" s="162">
        <f>(VLOOKUP($A17,'RevPAR Raw Data'!$B$6:$BE$43,'RevPAR Raw Data'!W$1,FALSE))/100</f>
        <v>0.84538609034677092</v>
      </c>
      <c r="BI17" s="162">
        <f>(VLOOKUP($A17,'RevPAR Raw Data'!$B$6:$BE$43,'RevPAR Raw Data'!X$1,FALSE))/100</f>
        <v>0.73402286015169393</v>
      </c>
      <c r="BJ17" s="173">
        <f>(VLOOKUP($A17,'RevPAR Raw Data'!$B$6:$BE$43,'RevPAR Raw Data'!Y$1,FALSE))/100</f>
        <v>0.69201558082832193</v>
      </c>
      <c r="BK17" s="162">
        <f>(VLOOKUP($A17,'RevPAR Raw Data'!$B$6:$BE$43,'RevPAR Raw Data'!AA$1,FALSE))/100</f>
        <v>0.64157520298260706</v>
      </c>
      <c r="BL17" s="162">
        <f>(VLOOKUP($A17,'RevPAR Raw Data'!$B$6:$BE$43,'RevPAR Raw Data'!AB$1,FALSE))/100</f>
        <v>0.55849964681785202</v>
      </c>
      <c r="BM17" s="173">
        <f>(VLOOKUP($A17,'RevPAR Raw Data'!$B$6:$BE$43,'RevPAR Raw Data'!AC$1,FALSE))/100</f>
        <v>0.59977097868019602</v>
      </c>
      <c r="BN17" s="174">
        <f>(VLOOKUP($A17,'RevPAR Raw Data'!$B$6:$BE$43,'RevPAR Raw Data'!AE$1,FALSE))/100</f>
        <v>0.66935658175018409</v>
      </c>
    </row>
    <row r="18" spans="1:66" x14ac:dyDescent="0.45">
      <c r="A18" s="59" t="s">
        <v>26</v>
      </c>
      <c r="B18" s="161">
        <f>(VLOOKUP($A18,'Occupancy Raw Data'!$B$8:$BE$45,'Occupancy Raw Data'!G$3,FALSE))/100</f>
        <v>0.51631059039742699</v>
      </c>
      <c r="C18" s="158">
        <f>(VLOOKUP($A18,'Occupancy Raw Data'!$B$8:$BE$45,'Occupancy Raw Data'!H$3,FALSE))/100</f>
        <v>0.81357684355616799</v>
      </c>
      <c r="D18" s="158">
        <f>(VLOOKUP($A18,'Occupancy Raw Data'!$B$8:$BE$45,'Occupancy Raw Data'!I$3,FALSE))/100</f>
        <v>0.923845623707787</v>
      </c>
      <c r="E18" s="158">
        <f>(VLOOKUP($A18,'Occupancy Raw Data'!$B$8:$BE$45,'Occupancy Raw Data'!J$3,FALSE))/100</f>
        <v>0.91706868826096899</v>
      </c>
      <c r="F18" s="158">
        <f>(VLOOKUP($A18,'Occupancy Raw Data'!$B$8:$BE$45,'Occupancy Raw Data'!K$3,FALSE))/100</f>
        <v>0.72271996324373899</v>
      </c>
      <c r="G18" s="159">
        <f>(VLOOKUP($A18,'Occupancy Raw Data'!$B$8:$BE$45,'Occupancy Raw Data'!L$3,FALSE))/100</f>
        <v>0.77870434183321802</v>
      </c>
      <c r="H18" s="162">
        <f>(VLOOKUP($A18,'Occupancy Raw Data'!$B$8:$BE$45,'Occupancy Raw Data'!N$3,FALSE))/100</f>
        <v>0.62646450723638802</v>
      </c>
      <c r="I18" s="162">
        <f>(VLOOKUP($A18,'Occupancy Raw Data'!$B$8:$BE$45,'Occupancy Raw Data'!O$3,FALSE))/100</f>
        <v>0.63082931311738999</v>
      </c>
      <c r="J18" s="159">
        <f>(VLOOKUP($A18,'Occupancy Raw Data'!$B$8:$BE$45,'Occupancy Raw Data'!P$3,FALSE))/100</f>
        <v>0.62864691017688901</v>
      </c>
      <c r="K18" s="160">
        <f>(VLOOKUP($A18,'Occupancy Raw Data'!$B$8:$BE$45,'Occupancy Raw Data'!R$3,FALSE))/100</f>
        <v>0.73583078993141005</v>
      </c>
      <c r="M18" s="172">
        <f>(VLOOKUP($A18,'Occupancy Raw Data'!$B$8:$BE$45,'Occupancy Raw Data'!T$3,FALSE))/100</f>
        <v>0.14994033965252901</v>
      </c>
      <c r="N18" s="162">
        <f>(VLOOKUP($A18,'Occupancy Raw Data'!$B$8:$BE$45,'Occupancy Raw Data'!U$3,FALSE))/100</f>
        <v>0.19672120682845598</v>
      </c>
      <c r="O18" s="162">
        <f>(VLOOKUP($A18,'Occupancy Raw Data'!$B$8:$BE$45,'Occupancy Raw Data'!V$3,FALSE))/100</f>
        <v>0.16575067403278901</v>
      </c>
      <c r="P18" s="162">
        <f>(VLOOKUP($A18,'Occupancy Raw Data'!$B$8:$BE$45,'Occupancy Raw Data'!W$3,FALSE))/100</f>
        <v>0.17588585139239801</v>
      </c>
      <c r="Q18" s="162">
        <f>(VLOOKUP($A18,'Occupancy Raw Data'!$B$8:$BE$45,'Occupancy Raw Data'!X$3,FALSE))/100</f>
        <v>0.21553464474826398</v>
      </c>
      <c r="R18" s="173">
        <f>(VLOOKUP($A18,'Occupancy Raw Data'!$B$8:$BE$45,'Occupancy Raw Data'!Y$3,FALSE))/100</f>
        <v>0.18136478151910701</v>
      </c>
      <c r="S18" s="162">
        <f>(VLOOKUP($A18,'Occupancy Raw Data'!$B$8:$BE$45,'Occupancy Raw Data'!AA$3,FALSE))/100</f>
        <v>0.19323290275769001</v>
      </c>
      <c r="T18" s="162">
        <f>(VLOOKUP($A18,'Occupancy Raw Data'!$B$8:$BE$45,'Occupancy Raw Data'!AB$3,FALSE))/100</f>
        <v>0.17013024111251798</v>
      </c>
      <c r="U18" s="173">
        <f>(VLOOKUP($A18,'Occupancy Raw Data'!$B$8:$BE$45,'Occupancy Raw Data'!AC$3,FALSE))/100</f>
        <v>0.18152855756373001</v>
      </c>
      <c r="V18" s="174">
        <f>(VLOOKUP($A18,'Occupancy Raw Data'!$B$8:$BE$45,'Occupancy Raw Data'!AE$3,FALSE))/100</f>
        <v>0.181404754418828</v>
      </c>
      <c r="X18" s="49">
        <f>VLOOKUP($A18,'ADR Raw Data'!$B$6:$BE$43,'ADR Raw Data'!G$1,FALSE)</f>
        <v>142.77022246940999</v>
      </c>
      <c r="Y18" s="50">
        <f>VLOOKUP($A18,'ADR Raw Data'!$B$6:$BE$43,'ADR Raw Data'!H$1,FALSE)</f>
        <v>179.966838910066</v>
      </c>
      <c r="Z18" s="50">
        <f>VLOOKUP($A18,'ADR Raw Data'!$B$6:$BE$43,'ADR Raw Data'!I$1,FALSE)</f>
        <v>204.470145468108</v>
      </c>
      <c r="AA18" s="50">
        <f>VLOOKUP($A18,'ADR Raw Data'!$B$6:$BE$43,'ADR Raw Data'!J$1,FALSE)</f>
        <v>206.47511022044</v>
      </c>
      <c r="AB18" s="50">
        <f>VLOOKUP($A18,'ADR Raw Data'!$B$6:$BE$43,'ADR Raw Data'!K$1,FALSE)</f>
        <v>157.60315162110601</v>
      </c>
      <c r="AC18" s="51">
        <f>VLOOKUP($A18,'ADR Raw Data'!$B$6:$BE$43,'ADR Raw Data'!L$1,FALSE)</f>
        <v>182.940878543823</v>
      </c>
      <c r="AD18" s="50">
        <f>VLOOKUP($A18,'ADR Raw Data'!$B$6:$BE$43,'ADR Raw Data'!N$1,FALSE)</f>
        <v>130.36735606894001</v>
      </c>
      <c r="AE18" s="50">
        <f>VLOOKUP($A18,'ADR Raw Data'!$B$6:$BE$43,'ADR Raw Data'!O$1,FALSE)</f>
        <v>126.25830662782199</v>
      </c>
      <c r="AF18" s="51">
        <f>VLOOKUP($A18,'ADR Raw Data'!$B$6:$BE$43,'ADR Raw Data'!P$1,FALSE)</f>
        <v>128.30569888543701</v>
      </c>
      <c r="AG18" s="52">
        <f>VLOOKUP($A18,'ADR Raw Data'!$B$6:$BE$43,'ADR Raw Data'!R$1,FALSE)</f>
        <v>169.60464598710999</v>
      </c>
      <c r="AI18" s="172">
        <f>(VLOOKUP($A18,'ADR Raw Data'!$B$6:$BE$43,'ADR Raw Data'!T$1,FALSE))/100</f>
        <v>4.5676528669868601E-3</v>
      </c>
      <c r="AJ18" s="162">
        <f>(VLOOKUP($A18,'ADR Raw Data'!$B$6:$BE$43,'ADR Raw Data'!U$1,FALSE))/100</f>
        <v>6.0441449276684496E-2</v>
      </c>
      <c r="AK18" s="162">
        <f>(VLOOKUP($A18,'ADR Raw Data'!$B$6:$BE$43,'ADR Raw Data'!V$1,FALSE))/100</f>
        <v>0.11102908761602701</v>
      </c>
      <c r="AL18" s="162">
        <f>(VLOOKUP($A18,'ADR Raw Data'!$B$6:$BE$43,'ADR Raw Data'!W$1,FALSE))/100</f>
        <v>0.19237064397348599</v>
      </c>
      <c r="AM18" s="162">
        <f>(VLOOKUP($A18,'ADR Raw Data'!$B$6:$BE$43,'ADR Raw Data'!X$1,FALSE))/100</f>
        <v>7.6602914124246399E-2</v>
      </c>
      <c r="AN18" s="173">
        <f>(VLOOKUP($A18,'ADR Raw Data'!$B$6:$BE$43,'ADR Raw Data'!Y$1,FALSE))/100</f>
        <v>0.10201081418324601</v>
      </c>
      <c r="AO18" s="162">
        <f>(VLOOKUP($A18,'ADR Raw Data'!$B$6:$BE$43,'ADR Raw Data'!AA$1,FALSE))/100</f>
        <v>4.1750244535718496E-2</v>
      </c>
      <c r="AP18" s="162">
        <f>(VLOOKUP($A18,'ADR Raw Data'!$B$6:$BE$43,'ADR Raw Data'!AB$1,FALSE))/100</f>
        <v>3.0513429628580998E-2</v>
      </c>
      <c r="AQ18" s="173">
        <f>(VLOOKUP($A18,'ADR Raw Data'!$B$6:$BE$43,'ADR Raw Data'!AC$1,FALSE))/100</f>
        <v>3.6279112496976899E-2</v>
      </c>
      <c r="AR18" s="174">
        <f>(VLOOKUP($A18,'ADR Raw Data'!$B$6:$BE$43,'ADR Raw Data'!AE$1,FALSE))/100</f>
        <v>8.9244881400162707E-2</v>
      </c>
      <c r="AS18" s="40"/>
      <c r="AT18" s="49">
        <f>VLOOKUP($A18,'RevPAR Raw Data'!$B$6:$BE$43,'RevPAR Raw Data'!G$1,FALSE)</f>
        <v>73.713777854353296</v>
      </c>
      <c r="AU18" s="50">
        <f>VLOOKUP($A18,'RevPAR Raw Data'!$B$6:$BE$43,'RevPAR Raw Data'!H$1,FALSE)</f>
        <v>146.416852745233</v>
      </c>
      <c r="AV18" s="50">
        <f>VLOOKUP($A18,'RevPAR Raw Data'!$B$6:$BE$43,'RevPAR Raw Data'!I$1,FALSE)</f>
        <v>188.898849069607</v>
      </c>
      <c r="AW18" s="50">
        <f>VLOOKUP($A18,'RevPAR Raw Data'!$B$6:$BE$43,'RevPAR Raw Data'!J$1,FALSE)</f>
        <v>189.35185848839799</v>
      </c>
      <c r="AX18" s="50">
        <f>VLOOKUP($A18,'RevPAR Raw Data'!$B$6:$BE$43,'RevPAR Raw Data'!K$1,FALSE)</f>
        <v>113.902943946703</v>
      </c>
      <c r="AY18" s="51">
        <f>VLOOKUP($A18,'RevPAR Raw Data'!$B$6:$BE$43,'RevPAR Raw Data'!L$1,FALSE)</f>
        <v>142.456856420859</v>
      </c>
      <c r="AZ18" s="50">
        <f>VLOOKUP($A18,'RevPAR Raw Data'!$B$6:$BE$43,'RevPAR Raw Data'!N$1,FALSE)</f>
        <v>81.670521479439401</v>
      </c>
      <c r="BA18" s="50">
        <f>VLOOKUP($A18,'RevPAR Raw Data'!$B$6:$BE$43,'RevPAR Raw Data'!O$1,FALSE)</f>
        <v>79.647440845393902</v>
      </c>
      <c r="BB18" s="51">
        <f>VLOOKUP($A18,'RevPAR Raw Data'!$B$6:$BE$43,'RevPAR Raw Data'!P$1,FALSE)</f>
        <v>80.658981162416694</v>
      </c>
      <c r="BC18" s="52">
        <f>VLOOKUP($A18,'RevPAR Raw Data'!$B$6:$BE$43,'RevPAR Raw Data'!R$1,FALSE)</f>
        <v>124.800320632732</v>
      </c>
      <c r="BE18" s="172">
        <f>(VLOOKUP($A18,'RevPAR Raw Data'!$B$6:$BE$43,'RevPAR Raw Data'!T$1,FALSE))/100</f>
        <v>0.15519286794180698</v>
      </c>
      <c r="BF18" s="162">
        <f>(VLOOKUP($A18,'RevPAR Raw Data'!$B$6:$BE$43,'RevPAR Raw Data'!U$1,FALSE))/100</f>
        <v>0.26905277094931002</v>
      </c>
      <c r="BG18" s="162">
        <f>(VLOOKUP($A18,'RevPAR Raw Data'!$B$6:$BE$43,'RevPAR Raw Data'!V$1,FALSE))/100</f>
        <v>0.29518290775841899</v>
      </c>
      <c r="BH18" s="162">
        <f>(VLOOKUP($A18,'RevPAR Raw Data'!$B$6:$BE$43,'RevPAR Raw Data'!W$1,FALSE))/100</f>
        <v>0.40209176986406497</v>
      </c>
      <c r="BI18" s="162">
        <f>(VLOOKUP($A18,'RevPAR Raw Data'!$B$6:$BE$43,'RevPAR Raw Data'!X$1,FALSE))/100</f>
        <v>0.308648140754962</v>
      </c>
      <c r="BJ18" s="173">
        <f>(VLOOKUP($A18,'RevPAR Raw Data'!$B$6:$BE$43,'RevPAR Raw Data'!Y$1,FALSE))/100</f>
        <v>0.30187676472928299</v>
      </c>
      <c r="BK18" s="162">
        <f>(VLOOKUP($A18,'RevPAR Raw Data'!$B$6:$BE$43,'RevPAR Raw Data'!AA$1,FALSE))/100</f>
        <v>0.24305066823588897</v>
      </c>
      <c r="BL18" s="162">
        <f>(VLOOKUP($A18,'RevPAR Raw Data'!$B$6:$BE$43,'RevPAR Raw Data'!AB$1,FALSE))/100</f>
        <v>0.20583492788097998</v>
      </c>
      <c r="BM18" s="173">
        <f>(VLOOKUP($A18,'RevPAR Raw Data'!$B$6:$BE$43,'RevPAR Raw Data'!AC$1,FALSE))/100</f>
        <v>0.22439336502197499</v>
      </c>
      <c r="BN18" s="174">
        <f>(VLOOKUP($A18,'RevPAR Raw Data'!$B$6:$BE$43,'RevPAR Raw Data'!AE$1,FALSE))/100</f>
        <v>0.28683908161252503</v>
      </c>
    </row>
    <row r="19" spans="1:66" x14ac:dyDescent="0.45">
      <c r="A19" s="59" t="s">
        <v>24</v>
      </c>
      <c r="B19" s="161">
        <f>(VLOOKUP($A19,'Occupancy Raw Data'!$B$8:$BE$45,'Occupancy Raw Data'!G$3,FALSE))/100</f>
        <v>0.47635770726200904</v>
      </c>
      <c r="C19" s="158">
        <f>(VLOOKUP($A19,'Occupancy Raw Data'!$B$8:$BE$45,'Occupancy Raw Data'!H$3,FALSE))/100</f>
        <v>0.65496049165935011</v>
      </c>
      <c r="D19" s="158">
        <f>(VLOOKUP($A19,'Occupancy Raw Data'!$B$8:$BE$45,'Occupancy Raw Data'!I$3,FALSE))/100</f>
        <v>0.74965508591496299</v>
      </c>
      <c r="E19" s="158">
        <f>(VLOOKUP($A19,'Occupancy Raw Data'!$B$8:$BE$45,'Occupancy Raw Data'!J$3,FALSE))/100</f>
        <v>0.72507211839959795</v>
      </c>
      <c r="F19" s="158">
        <f>(VLOOKUP($A19,'Occupancy Raw Data'!$B$8:$BE$45,'Occupancy Raw Data'!K$3,FALSE))/100</f>
        <v>0.62122162297754902</v>
      </c>
      <c r="G19" s="159">
        <f>(VLOOKUP($A19,'Occupancy Raw Data'!$B$8:$BE$45,'Occupancy Raw Data'!L$3,FALSE))/100</f>
        <v>0.64545340524269401</v>
      </c>
      <c r="H19" s="162">
        <f>(VLOOKUP($A19,'Occupancy Raw Data'!$B$8:$BE$45,'Occupancy Raw Data'!N$3,FALSE))/100</f>
        <v>0.55186253605919899</v>
      </c>
      <c r="I19" s="162">
        <f>(VLOOKUP($A19,'Occupancy Raw Data'!$B$8:$BE$45,'Occupancy Raw Data'!O$3,FALSE))/100</f>
        <v>0.57494042393076594</v>
      </c>
      <c r="J19" s="159">
        <f>(VLOOKUP($A19,'Occupancy Raw Data'!$B$8:$BE$45,'Occupancy Raw Data'!P$3,FALSE))/100</f>
        <v>0.56340147999498302</v>
      </c>
      <c r="K19" s="160">
        <f>(VLOOKUP($A19,'Occupancy Raw Data'!$B$8:$BE$45,'Occupancy Raw Data'!R$3,FALSE))/100</f>
        <v>0.62200999802906198</v>
      </c>
      <c r="M19" s="172">
        <f>(VLOOKUP($A19,'Occupancy Raw Data'!$B$8:$BE$45,'Occupancy Raw Data'!T$3,FALSE))/100</f>
        <v>0.17139553593005602</v>
      </c>
      <c r="N19" s="162">
        <f>(VLOOKUP($A19,'Occupancy Raw Data'!$B$8:$BE$45,'Occupancy Raw Data'!U$3,FALSE))/100</f>
        <v>0.16554561001753298</v>
      </c>
      <c r="O19" s="162">
        <f>(VLOOKUP($A19,'Occupancy Raw Data'!$B$8:$BE$45,'Occupancy Raw Data'!V$3,FALSE))/100</f>
        <v>0.25204668146938802</v>
      </c>
      <c r="P19" s="162">
        <f>(VLOOKUP($A19,'Occupancy Raw Data'!$B$8:$BE$45,'Occupancy Raw Data'!W$3,FALSE))/100</f>
        <v>0.21251555934050501</v>
      </c>
      <c r="Q19" s="162">
        <f>(VLOOKUP($A19,'Occupancy Raw Data'!$B$8:$BE$45,'Occupancy Raw Data'!X$3,FALSE))/100</f>
        <v>0.23623102972532201</v>
      </c>
      <c r="R19" s="173">
        <f>(VLOOKUP($A19,'Occupancy Raw Data'!$B$8:$BE$45,'Occupancy Raw Data'!Y$3,FALSE))/100</f>
        <v>0.20969323453848202</v>
      </c>
      <c r="S19" s="162">
        <f>(VLOOKUP($A19,'Occupancy Raw Data'!$B$8:$BE$45,'Occupancy Raw Data'!AA$3,FALSE))/100</f>
        <v>0.15539868149164301</v>
      </c>
      <c r="T19" s="162">
        <f>(VLOOKUP($A19,'Occupancy Raw Data'!$B$8:$BE$45,'Occupancy Raw Data'!AB$3,FALSE))/100</f>
        <v>0.15190681462091601</v>
      </c>
      <c r="U19" s="173">
        <f>(VLOOKUP($A19,'Occupancy Raw Data'!$B$8:$BE$45,'Occupancy Raw Data'!AC$3,FALSE))/100</f>
        <v>0.153614348748569</v>
      </c>
      <c r="V19" s="174">
        <f>(VLOOKUP($A19,'Occupancy Raw Data'!$B$8:$BE$45,'Occupancy Raw Data'!AE$3,FALSE))/100</f>
        <v>0.19466399262966899</v>
      </c>
      <c r="X19" s="49">
        <f>VLOOKUP($A19,'ADR Raw Data'!$B$6:$BE$43,'ADR Raw Data'!G$1,FALSE)</f>
        <v>133.05739073196401</v>
      </c>
      <c r="Y19" s="50">
        <f>VLOOKUP($A19,'ADR Raw Data'!$B$6:$BE$43,'ADR Raw Data'!H$1,FALSE)</f>
        <v>145.17928762925999</v>
      </c>
      <c r="Z19" s="50">
        <f>VLOOKUP($A19,'ADR Raw Data'!$B$6:$BE$43,'ADR Raw Data'!I$1,FALSE)</f>
        <v>148.17290279404301</v>
      </c>
      <c r="AA19" s="50">
        <f>VLOOKUP($A19,'ADR Raw Data'!$B$6:$BE$43,'ADR Raw Data'!J$1,FALSE)</f>
        <v>146.94797612869701</v>
      </c>
      <c r="AB19" s="50">
        <f>VLOOKUP($A19,'ADR Raw Data'!$B$6:$BE$43,'ADR Raw Data'!K$1,FALSE)</f>
        <v>137.10074904098499</v>
      </c>
      <c r="AC19" s="51">
        <f>VLOOKUP($A19,'ADR Raw Data'!$B$6:$BE$43,'ADR Raw Data'!L$1,FALSE)</f>
        <v>142.92774901869299</v>
      </c>
      <c r="AD19" s="50">
        <f>VLOOKUP($A19,'ADR Raw Data'!$B$6:$BE$43,'ADR Raw Data'!N$1,FALSE)</f>
        <v>134.797445454545</v>
      </c>
      <c r="AE19" s="50">
        <f>VLOOKUP($A19,'ADR Raw Data'!$B$6:$BE$43,'ADR Raw Data'!O$1,FALSE)</f>
        <v>139.43839223385601</v>
      </c>
      <c r="AF19" s="51">
        <f>VLOOKUP($A19,'ADR Raw Data'!$B$6:$BE$43,'ADR Raw Data'!P$1,FALSE)</f>
        <v>137.16544412288499</v>
      </c>
      <c r="AG19" s="52">
        <f>VLOOKUP($A19,'ADR Raw Data'!$B$6:$BE$43,'ADR Raw Data'!R$1,FALSE)</f>
        <v>141.436504680973</v>
      </c>
      <c r="AI19" s="172">
        <f>(VLOOKUP($A19,'ADR Raw Data'!$B$6:$BE$43,'ADR Raw Data'!T$1,FALSE))/100</f>
        <v>0.18692800773248699</v>
      </c>
      <c r="AJ19" s="162">
        <f>(VLOOKUP($A19,'ADR Raw Data'!$B$6:$BE$43,'ADR Raw Data'!U$1,FALSE))/100</f>
        <v>0.19494789573927801</v>
      </c>
      <c r="AK19" s="162">
        <f>(VLOOKUP($A19,'ADR Raw Data'!$B$6:$BE$43,'ADR Raw Data'!V$1,FALSE))/100</f>
        <v>0.18320110755774699</v>
      </c>
      <c r="AL19" s="162">
        <f>(VLOOKUP($A19,'ADR Raw Data'!$B$6:$BE$43,'ADR Raw Data'!W$1,FALSE))/100</f>
        <v>0.19897958841749802</v>
      </c>
      <c r="AM19" s="162">
        <f>(VLOOKUP($A19,'ADR Raw Data'!$B$6:$BE$43,'ADR Raw Data'!X$1,FALSE))/100</f>
        <v>0.19449473402324302</v>
      </c>
      <c r="AN19" s="173">
        <f>(VLOOKUP($A19,'ADR Raw Data'!$B$6:$BE$43,'ADR Raw Data'!Y$1,FALSE))/100</f>
        <v>0.19230625203462298</v>
      </c>
      <c r="AO19" s="162">
        <f>(VLOOKUP($A19,'ADR Raw Data'!$B$6:$BE$43,'ADR Raw Data'!AA$1,FALSE))/100</f>
        <v>7.5350931921735004E-2</v>
      </c>
      <c r="AP19" s="162">
        <f>(VLOOKUP($A19,'ADR Raw Data'!$B$6:$BE$43,'ADR Raw Data'!AB$1,FALSE))/100</f>
        <v>7.3500327027236897E-2</v>
      </c>
      <c r="AQ19" s="173">
        <f>(VLOOKUP($A19,'ADR Raw Data'!$B$6:$BE$43,'ADR Raw Data'!AC$1,FALSE))/100</f>
        <v>7.4361343372747205E-2</v>
      </c>
      <c r="AR19" s="174">
        <f>(VLOOKUP($A19,'ADR Raw Data'!$B$6:$BE$43,'ADR Raw Data'!AE$1,FALSE))/100</f>
        <v>0.159652779977037</v>
      </c>
      <c r="AS19" s="40"/>
      <c r="AT19" s="49">
        <f>VLOOKUP($A19,'RevPAR Raw Data'!$B$6:$BE$43,'RevPAR Raw Data'!G$1,FALSE)</f>
        <v>63.382913583343701</v>
      </c>
      <c r="AU19" s="50">
        <f>VLOOKUP($A19,'RevPAR Raw Data'!$B$6:$BE$43,'RevPAR Raw Data'!H$1,FALSE)</f>
        <v>95.086697604414894</v>
      </c>
      <c r="AV19" s="50">
        <f>VLOOKUP($A19,'RevPAR Raw Data'!$B$6:$BE$43,'RevPAR Raw Data'!I$1,FALSE)</f>
        <v>111.078570174338</v>
      </c>
      <c r="AW19" s="50">
        <f>VLOOKUP($A19,'RevPAR Raw Data'!$B$6:$BE$43,'RevPAR Raw Data'!J$1,FALSE)</f>
        <v>106.547880346168</v>
      </c>
      <c r="AX19" s="50">
        <f>VLOOKUP($A19,'RevPAR Raw Data'!$B$6:$BE$43,'RevPAR Raw Data'!K$1,FALSE)</f>
        <v>85.169949830678505</v>
      </c>
      <c r="AY19" s="51">
        <f>VLOOKUP($A19,'RevPAR Raw Data'!$B$6:$BE$43,'RevPAR Raw Data'!L$1,FALSE)</f>
        <v>92.253202307788698</v>
      </c>
      <c r="AZ19" s="50">
        <f>VLOOKUP($A19,'RevPAR Raw Data'!$B$6:$BE$43,'RevPAR Raw Data'!N$1,FALSE)</f>
        <v>74.389660102847103</v>
      </c>
      <c r="BA19" s="50">
        <f>VLOOKUP($A19,'RevPAR Raw Data'!$B$6:$BE$43,'RevPAR Raw Data'!O$1,FALSE)</f>
        <v>80.168768343158106</v>
      </c>
      <c r="BB19" s="51">
        <f>VLOOKUP($A19,'RevPAR Raw Data'!$B$6:$BE$43,'RevPAR Raw Data'!P$1,FALSE)</f>
        <v>77.279214223002597</v>
      </c>
      <c r="BC19" s="52">
        <f>VLOOKUP($A19,'RevPAR Raw Data'!$B$6:$BE$43,'RevPAR Raw Data'!R$1,FALSE)</f>
        <v>87.974919997849796</v>
      </c>
      <c r="BE19" s="172">
        <f>(VLOOKUP($A19,'RevPAR Raw Data'!$B$6:$BE$43,'RevPAR Raw Data'!T$1,FALSE))/100</f>
        <v>0.39036216972819099</v>
      </c>
      <c r="BF19" s="162">
        <f>(VLOOKUP($A19,'RevPAR Raw Data'!$B$6:$BE$43,'RevPAR Raw Data'!U$1,FALSE))/100</f>
        <v>0.39276627407860504</v>
      </c>
      <c r="BG19" s="162">
        <f>(VLOOKUP($A19,'RevPAR Raw Data'!$B$6:$BE$43,'RevPAR Raw Data'!V$1,FALSE))/100</f>
        <v>0.48142302022858202</v>
      </c>
      <c r="BH19" s="162">
        <f>(VLOOKUP($A19,'RevPAR Raw Data'!$B$6:$BE$43,'RevPAR Raw Data'!W$1,FALSE))/100</f>
        <v>0.45378140628789199</v>
      </c>
      <c r="BI19" s="162">
        <f>(VLOOKUP($A19,'RevPAR Raw Data'!$B$6:$BE$43,'RevPAR Raw Data'!X$1,FALSE))/100</f>
        <v>0.47667145504302899</v>
      </c>
      <c r="BJ19" s="173">
        <f>(VLOOKUP($A19,'RevPAR Raw Data'!$B$6:$BE$43,'RevPAR Raw Data'!Y$1,FALSE))/100</f>
        <v>0.44232480658421897</v>
      </c>
      <c r="BK19" s="162">
        <f>(VLOOKUP($A19,'RevPAR Raw Data'!$B$6:$BE$43,'RevPAR Raw Data'!AA$1,FALSE))/100</f>
        <v>0.24245904888318301</v>
      </c>
      <c r="BL19" s="162">
        <f>(VLOOKUP($A19,'RevPAR Raw Data'!$B$6:$BE$43,'RevPAR Raw Data'!AB$1,FALSE))/100</f>
        <v>0.23657234220045598</v>
      </c>
      <c r="BM19" s="173">
        <f>(VLOOKUP($A19,'RevPAR Raw Data'!$B$6:$BE$43,'RevPAR Raw Data'!AC$1,FALSE))/100</f>
        <v>0.23939866145559002</v>
      </c>
      <c r="BN19" s="174">
        <f>(VLOOKUP($A19,'RevPAR Raw Data'!$B$6:$BE$43,'RevPAR Raw Data'!AE$1,FALSE))/100</f>
        <v>0.385395420191464</v>
      </c>
    </row>
    <row r="20" spans="1:66" x14ac:dyDescent="0.45">
      <c r="A20" s="59" t="s">
        <v>27</v>
      </c>
      <c r="B20" s="161">
        <f>(VLOOKUP($A20,'Occupancy Raw Data'!$B$8:$BE$45,'Occupancy Raw Data'!G$3,FALSE))/100</f>
        <v>0.48977310830445903</v>
      </c>
      <c r="C20" s="158">
        <f>(VLOOKUP($A20,'Occupancy Raw Data'!$B$8:$BE$45,'Occupancy Raw Data'!H$3,FALSE))/100</f>
        <v>0.60791326701687698</v>
      </c>
      <c r="D20" s="158">
        <f>(VLOOKUP($A20,'Occupancy Raw Data'!$B$8:$BE$45,'Occupancy Raw Data'!I$3,FALSE))/100</f>
        <v>0.69051078573823599</v>
      </c>
      <c r="E20" s="158">
        <f>(VLOOKUP($A20,'Occupancy Raw Data'!$B$8:$BE$45,'Occupancy Raw Data'!J$3,FALSE))/100</f>
        <v>0.70437017994858608</v>
      </c>
      <c r="F20" s="158">
        <f>(VLOOKUP($A20,'Occupancy Raw Data'!$B$8:$BE$45,'Occupancy Raw Data'!K$3,FALSE))/100</f>
        <v>0.61663127305241905</v>
      </c>
      <c r="G20" s="159">
        <f>(VLOOKUP($A20,'Occupancy Raw Data'!$B$8:$BE$45,'Occupancy Raw Data'!L$3,FALSE))/100</f>
        <v>0.62183972281211508</v>
      </c>
      <c r="H20" s="162">
        <f>(VLOOKUP($A20,'Occupancy Raw Data'!$B$8:$BE$45,'Occupancy Raw Data'!N$3,FALSE))/100</f>
        <v>0.61506650273834795</v>
      </c>
      <c r="I20" s="162">
        <f>(VLOOKUP($A20,'Occupancy Raw Data'!$B$8:$BE$45,'Occupancy Raw Data'!O$3,FALSE))/100</f>
        <v>0.60187772437688603</v>
      </c>
      <c r="J20" s="159">
        <f>(VLOOKUP($A20,'Occupancy Raw Data'!$B$8:$BE$45,'Occupancy Raw Data'!P$3,FALSE))/100</f>
        <v>0.60847211355761699</v>
      </c>
      <c r="K20" s="160">
        <f>(VLOOKUP($A20,'Occupancy Raw Data'!$B$8:$BE$45,'Occupancy Raw Data'!R$3,FALSE))/100</f>
        <v>0.61802040588225904</v>
      </c>
      <c r="M20" s="172">
        <f>(VLOOKUP($A20,'Occupancy Raw Data'!$B$8:$BE$45,'Occupancy Raw Data'!T$3,FALSE))/100</f>
        <v>0.17670594446254398</v>
      </c>
      <c r="N20" s="162">
        <f>(VLOOKUP($A20,'Occupancy Raw Data'!$B$8:$BE$45,'Occupancy Raw Data'!U$3,FALSE))/100</f>
        <v>0.154871569844309</v>
      </c>
      <c r="O20" s="162">
        <f>(VLOOKUP($A20,'Occupancy Raw Data'!$B$8:$BE$45,'Occupancy Raw Data'!V$3,FALSE))/100</f>
        <v>0.27267374198413902</v>
      </c>
      <c r="P20" s="162">
        <f>(VLOOKUP($A20,'Occupancy Raw Data'!$B$8:$BE$45,'Occupancy Raw Data'!W$3,FALSE))/100</f>
        <v>0.24329117423605101</v>
      </c>
      <c r="Q20" s="162">
        <f>(VLOOKUP($A20,'Occupancy Raw Data'!$B$8:$BE$45,'Occupancy Raw Data'!X$3,FALSE))/100</f>
        <v>0.20913411703656901</v>
      </c>
      <c r="R20" s="173">
        <f>(VLOOKUP($A20,'Occupancy Raw Data'!$B$8:$BE$45,'Occupancy Raw Data'!Y$3,FALSE))/100</f>
        <v>0.21372680629080601</v>
      </c>
      <c r="S20" s="162">
        <f>(VLOOKUP($A20,'Occupancy Raw Data'!$B$8:$BE$45,'Occupancy Raw Data'!AA$3,FALSE))/100</f>
        <v>0.13758423491833699</v>
      </c>
      <c r="T20" s="162">
        <f>(VLOOKUP($A20,'Occupancy Raw Data'!$B$8:$BE$45,'Occupancy Raw Data'!AB$3,FALSE))/100</f>
        <v>0.131979224460992</v>
      </c>
      <c r="U20" s="173">
        <f>(VLOOKUP($A20,'Occupancy Raw Data'!$B$8:$BE$45,'Occupancy Raw Data'!AC$3,FALSE))/100</f>
        <v>0.13480518161626398</v>
      </c>
      <c r="V20" s="174">
        <f>(VLOOKUP($A20,'Occupancy Raw Data'!$B$8:$BE$45,'Occupancy Raw Data'!AE$3,FALSE))/100</f>
        <v>0.19043778542151402</v>
      </c>
      <c r="X20" s="49">
        <f>VLOOKUP($A20,'ADR Raw Data'!$B$6:$BE$43,'ADR Raw Data'!G$1,FALSE)</f>
        <v>92.102243267914105</v>
      </c>
      <c r="Y20" s="50">
        <f>VLOOKUP($A20,'ADR Raw Data'!$B$6:$BE$43,'ADR Raw Data'!H$1,FALSE)</f>
        <v>100.928249678249</v>
      </c>
      <c r="Z20" s="50">
        <f>VLOOKUP($A20,'ADR Raw Data'!$B$6:$BE$43,'ADR Raw Data'!I$1,FALSE)</f>
        <v>103.62890417610799</v>
      </c>
      <c r="AA20" s="50">
        <f>VLOOKUP($A20,'ADR Raw Data'!$B$6:$BE$43,'ADR Raw Data'!J$1,FALSE)</f>
        <v>104.723781339257</v>
      </c>
      <c r="AB20" s="50">
        <f>VLOOKUP($A20,'ADR Raw Data'!$B$6:$BE$43,'ADR Raw Data'!K$1,FALSE)</f>
        <v>97.967281131049404</v>
      </c>
      <c r="AC20" s="51">
        <f>VLOOKUP($A20,'ADR Raw Data'!$B$6:$BE$43,'ADR Raw Data'!L$1,FALSE)</f>
        <v>100.410342583938</v>
      </c>
      <c r="AD20" s="50">
        <f>VLOOKUP($A20,'ADR Raw Data'!$B$6:$BE$43,'ADR Raw Data'!N$1,FALSE)</f>
        <v>100.165198982373</v>
      </c>
      <c r="AE20" s="50">
        <f>VLOOKUP($A20,'ADR Raw Data'!$B$6:$BE$43,'ADR Raw Data'!O$1,FALSE)</f>
        <v>98.996137418755794</v>
      </c>
      <c r="AF20" s="51">
        <f>VLOOKUP($A20,'ADR Raw Data'!$B$6:$BE$43,'ADR Raw Data'!P$1,FALSE)</f>
        <v>99.587003122703806</v>
      </c>
      <c r="AG20" s="52">
        <f>VLOOKUP($A20,'ADR Raw Data'!$B$6:$BE$43,'ADR Raw Data'!R$1,FALSE)</f>
        <v>100.178737146695</v>
      </c>
      <c r="AI20" s="172">
        <f>(VLOOKUP($A20,'ADR Raw Data'!$B$6:$BE$43,'ADR Raw Data'!T$1,FALSE))/100</f>
        <v>6.0291460318912998E-2</v>
      </c>
      <c r="AJ20" s="162">
        <f>(VLOOKUP($A20,'ADR Raw Data'!$B$6:$BE$43,'ADR Raw Data'!U$1,FALSE))/100</f>
        <v>0.10615135707572801</v>
      </c>
      <c r="AK20" s="162">
        <f>(VLOOKUP($A20,'ADR Raw Data'!$B$6:$BE$43,'ADR Raw Data'!V$1,FALSE))/100</f>
        <v>9.8155058860995209E-2</v>
      </c>
      <c r="AL20" s="162">
        <f>(VLOOKUP($A20,'ADR Raw Data'!$B$6:$BE$43,'ADR Raw Data'!W$1,FALSE))/100</f>
        <v>0.12109465540708801</v>
      </c>
      <c r="AM20" s="162">
        <f>(VLOOKUP($A20,'ADR Raw Data'!$B$6:$BE$43,'ADR Raw Data'!X$1,FALSE))/100</f>
        <v>9.1896711479388604E-2</v>
      </c>
      <c r="AN20" s="173">
        <f>(VLOOKUP($A20,'ADR Raw Data'!$B$6:$BE$43,'ADR Raw Data'!Y$1,FALSE))/100</f>
        <v>9.8941305781851993E-2</v>
      </c>
      <c r="AO20" s="162">
        <f>(VLOOKUP($A20,'ADR Raw Data'!$B$6:$BE$43,'ADR Raw Data'!AA$1,FALSE))/100</f>
        <v>7.1815780066649793E-2</v>
      </c>
      <c r="AP20" s="162">
        <f>(VLOOKUP($A20,'ADR Raw Data'!$B$6:$BE$43,'ADR Raw Data'!AB$1,FALSE))/100</f>
        <v>7.3008180284446306E-2</v>
      </c>
      <c r="AQ20" s="173">
        <f>(VLOOKUP($A20,'ADR Raw Data'!$B$6:$BE$43,'ADR Raw Data'!AC$1,FALSE))/100</f>
        <v>7.2418704475027004E-2</v>
      </c>
      <c r="AR20" s="174">
        <f>(VLOOKUP($A20,'ADR Raw Data'!$B$6:$BE$43,'ADR Raw Data'!AE$1,FALSE))/100</f>
        <v>9.1148753004927197E-2</v>
      </c>
      <c r="AS20" s="40"/>
      <c r="AT20" s="49">
        <f>VLOOKUP($A20,'RevPAR Raw Data'!$B$6:$BE$43,'RevPAR Raw Data'!G$1,FALSE)</f>
        <v>45.109201967139803</v>
      </c>
      <c r="AU20" s="50">
        <f>VLOOKUP($A20,'RevPAR Raw Data'!$B$6:$BE$43,'RevPAR Raw Data'!H$1,FALSE)</f>
        <v>61.355621996199801</v>
      </c>
      <c r="AV20" s="50">
        <f>VLOOKUP($A20,'RevPAR Raw Data'!$B$6:$BE$43,'RevPAR Raw Data'!I$1,FALSE)</f>
        <v>71.556876047837207</v>
      </c>
      <c r="AW20" s="50">
        <f>VLOOKUP($A20,'RevPAR Raw Data'!$B$6:$BE$43,'RevPAR Raw Data'!J$1,FALSE)</f>
        <v>73.764308706829098</v>
      </c>
      <c r="AX20" s="50">
        <f>VLOOKUP($A20,'RevPAR Raw Data'!$B$6:$BE$43,'RevPAR Raw Data'!K$1,FALSE)</f>
        <v>60.409689281323303</v>
      </c>
      <c r="AY20" s="51">
        <f>VLOOKUP($A20,'RevPAR Raw Data'!$B$6:$BE$43,'RevPAR Raw Data'!L$1,FALSE)</f>
        <v>62.439139599865797</v>
      </c>
      <c r="AZ20" s="50">
        <f>VLOOKUP($A20,'RevPAR Raw Data'!$B$6:$BE$43,'RevPAR Raw Data'!N$1,FALSE)</f>
        <v>61.608258634179002</v>
      </c>
      <c r="BA20" s="50">
        <f>VLOOKUP($A20,'RevPAR Raw Data'!$B$6:$BE$43,'RevPAR Raw Data'!O$1,FALSE)</f>
        <v>59.583569911702199</v>
      </c>
      <c r="BB20" s="51">
        <f>VLOOKUP($A20,'RevPAR Raw Data'!$B$6:$BE$43,'RevPAR Raw Data'!P$1,FALSE)</f>
        <v>60.595914272940597</v>
      </c>
      <c r="BC20" s="52">
        <f>VLOOKUP($A20,'RevPAR Raw Data'!$B$6:$BE$43,'RevPAR Raw Data'!R$1,FALSE)</f>
        <v>61.912503792172899</v>
      </c>
      <c r="BE20" s="172">
        <f>(VLOOKUP($A20,'RevPAR Raw Data'!$B$6:$BE$43,'RevPAR Raw Data'!T$1,FALSE))/100</f>
        <v>0.247651264220136</v>
      </c>
      <c r="BF20" s="162">
        <f>(VLOOKUP($A20,'RevPAR Raw Data'!$B$6:$BE$43,'RevPAR Raw Data'!U$1,FALSE))/100</f>
        <v>0.27746275423146</v>
      </c>
      <c r="BG20" s="162">
        <f>(VLOOKUP($A20,'RevPAR Raw Data'!$B$6:$BE$43,'RevPAR Raw Data'!V$1,FALSE))/100</f>
        <v>0.39759310803943598</v>
      </c>
      <c r="BH20" s="162">
        <f>(VLOOKUP($A20,'RevPAR Raw Data'!$B$6:$BE$43,'RevPAR Raw Data'!W$1,FALSE))/100</f>
        <v>0.39384709055084099</v>
      </c>
      <c r="BI20" s="162">
        <f>(VLOOKUP($A20,'RevPAR Raw Data'!$B$6:$BE$43,'RevPAR Raw Data'!X$1,FALSE))/100</f>
        <v>0.32024956612976402</v>
      </c>
      <c r="BJ20" s="173">
        <f>(VLOOKUP($A20,'RevPAR Raw Data'!$B$6:$BE$43,'RevPAR Raw Data'!Y$1,FALSE))/100</f>
        <v>0.33381452136765505</v>
      </c>
      <c r="BK20" s="162">
        <f>(VLOOKUP($A20,'RevPAR Raw Data'!$B$6:$BE$43,'RevPAR Raw Data'!AA$1,FALSE))/100</f>
        <v>0.21928073414052102</v>
      </c>
      <c r="BL20" s="162">
        <f>(VLOOKUP($A20,'RevPAR Raw Data'!$B$6:$BE$43,'RevPAR Raw Data'!AB$1,FALSE))/100</f>
        <v>0.214622967758688</v>
      </c>
      <c r="BM20" s="173">
        <f>(VLOOKUP($A20,'RevPAR Raw Data'!$B$6:$BE$43,'RevPAR Raw Data'!AC$1,FALSE))/100</f>
        <v>0.21698630270046199</v>
      </c>
      <c r="BN20" s="174">
        <f>(VLOOKUP($A20,'RevPAR Raw Data'!$B$6:$BE$43,'RevPAR Raw Data'!AE$1,FALSE))/100</f>
        <v>0.29894470509263299</v>
      </c>
    </row>
    <row r="21" spans="1:66" x14ac:dyDescent="0.45">
      <c r="A21" s="59" t="s">
        <v>90</v>
      </c>
      <c r="B21" s="161">
        <f>(VLOOKUP($A21,'Occupancy Raw Data'!$B$8:$BE$45,'Occupancy Raw Data'!G$3,FALSE))/100</f>
        <v>0.56926614293926003</v>
      </c>
      <c r="C21" s="158">
        <f>(VLOOKUP($A21,'Occupancy Raw Data'!$B$8:$BE$45,'Occupancy Raw Data'!H$3,FALSE))/100</f>
        <v>0.88493964360988597</v>
      </c>
      <c r="D21" s="158">
        <f>(VLOOKUP($A21,'Occupancy Raw Data'!$B$8:$BE$45,'Occupancy Raw Data'!I$3,FALSE))/100</f>
        <v>0.95918758382831892</v>
      </c>
      <c r="E21" s="158">
        <f>(VLOOKUP($A21,'Occupancy Raw Data'!$B$8:$BE$45,'Occupancy Raw Data'!J$3,FALSE))/100</f>
        <v>0.94184709714504611</v>
      </c>
      <c r="F21" s="158">
        <f>(VLOOKUP($A21,'Occupancy Raw Data'!$B$8:$BE$45,'Occupancy Raw Data'!K$3,FALSE))/100</f>
        <v>0.7490898639586121</v>
      </c>
      <c r="G21" s="159">
        <f>(VLOOKUP($A21,'Occupancy Raw Data'!$B$8:$BE$45,'Occupancy Raw Data'!L$3,FALSE))/100</f>
        <v>0.82086606629622494</v>
      </c>
      <c r="H21" s="162">
        <f>(VLOOKUP($A21,'Occupancy Raw Data'!$B$8:$BE$45,'Occupancy Raw Data'!N$3,FALSE))/100</f>
        <v>0.60730024908986302</v>
      </c>
      <c r="I21" s="162">
        <f>(VLOOKUP($A21,'Occupancy Raw Data'!$B$8:$BE$45,'Occupancy Raw Data'!O$3,FALSE))/100</f>
        <v>0.65280705115922499</v>
      </c>
      <c r="J21" s="159">
        <f>(VLOOKUP($A21,'Occupancy Raw Data'!$B$8:$BE$45,'Occupancy Raw Data'!P$3,FALSE))/100</f>
        <v>0.63005365012454395</v>
      </c>
      <c r="K21" s="160">
        <f>(VLOOKUP($A21,'Occupancy Raw Data'!$B$8:$BE$45,'Occupancy Raw Data'!R$3,FALSE))/100</f>
        <v>0.76634823310431599</v>
      </c>
      <c r="M21" s="172">
        <f>(VLOOKUP($A21,'Occupancy Raw Data'!$B$8:$BE$45,'Occupancy Raw Data'!T$3,FALSE))/100</f>
        <v>3.9709577073056598E-2</v>
      </c>
      <c r="N21" s="162">
        <f>(VLOOKUP($A21,'Occupancy Raw Data'!$B$8:$BE$45,'Occupancy Raw Data'!U$3,FALSE))/100</f>
        <v>0.17434966300798402</v>
      </c>
      <c r="O21" s="162">
        <f>(VLOOKUP($A21,'Occupancy Raw Data'!$B$8:$BE$45,'Occupancy Raw Data'!V$3,FALSE))/100</f>
        <v>0.10330120116946401</v>
      </c>
      <c r="P21" s="162">
        <f>(VLOOKUP($A21,'Occupancy Raw Data'!$B$8:$BE$45,'Occupancy Raw Data'!W$3,FALSE))/100</f>
        <v>0.165917343600644</v>
      </c>
      <c r="Q21" s="162">
        <f>(VLOOKUP($A21,'Occupancy Raw Data'!$B$8:$BE$45,'Occupancy Raw Data'!X$3,FALSE))/100</f>
        <v>0.111770427404152</v>
      </c>
      <c r="R21" s="173">
        <f>(VLOOKUP($A21,'Occupancy Raw Data'!$B$8:$BE$45,'Occupancy Raw Data'!Y$3,FALSE))/100</f>
        <v>0.123840268947377</v>
      </c>
      <c r="S21" s="162">
        <f>(VLOOKUP($A21,'Occupancy Raw Data'!$B$8:$BE$45,'Occupancy Raw Data'!AA$3,FALSE))/100</f>
        <v>0.18405016199470001</v>
      </c>
      <c r="T21" s="162">
        <f>(VLOOKUP($A21,'Occupancy Raw Data'!$B$8:$BE$45,'Occupancy Raw Data'!AB$3,FALSE))/100</f>
        <v>0.196850771012271</v>
      </c>
      <c r="U21" s="173">
        <f>(VLOOKUP($A21,'Occupancy Raw Data'!$B$8:$BE$45,'Occupancy Raw Data'!AC$3,FALSE))/100</f>
        <v>0.190647231265206</v>
      </c>
      <c r="V21" s="174">
        <f>(VLOOKUP($A21,'Occupancy Raw Data'!$B$8:$BE$45,'Occupancy Raw Data'!AE$3,FALSE))/100</f>
        <v>0.13885054501278599</v>
      </c>
      <c r="X21" s="49">
        <f>VLOOKUP($A21,'ADR Raw Data'!$B$6:$BE$43,'ADR Raw Data'!G$1,FALSE)</f>
        <v>116.657808818579</v>
      </c>
      <c r="Y21" s="50">
        <f>VLOOKUP($A21,'ADR Raw Data'!$B$6:$BE$43,'ADR Raw Data'!H$1,FALSE)</f>
        <v>146.93732055862199</v>
      </c>
      <c r="Z21" s="50">
        <f>VLOOKUP($A21,'ADR Raw Data'!$B$6:$BE$43,'ADR Raw Data'!I$1,FALSE)</f>
        <v>163.80481322413101</v>
      </c>
      <c r="AA21" s="50">
        <f>VLOOKUP($A21,'ADR Raw Data'!$B$6:$BE$43,'ADR Raw Data'!J$1,FALSE)</f>
        <v>162.12505035093</v>
      </c>
      <c r="AB21" s="50">
        <f>VLOOKUP($A21,'ADR Raw Data'!$B$6:$BE$43,'ADR Raw Data'!K$1,FALSE)</f>
        <v>128.169881058958</v>
      </c>
      <c r="AC21" s="51">
        <f>VLOOKUP($A21,'ADR Raw Data'!$B$6:$BE$43,'ADR Raw Data'!L$1,FALSE)</f>
        <v>146.73948297191899</v>
      </c>
      <c r="AD21" s="50">
        <f>VLOOKUP($A21,'ADR Raw Data'!$B$6:$BE$43,'ADR Raw Data'!N$1,FALSE)</f>
        <v>106.100050481148</v>
      </c>
      <c r="AE21" s="50">
        <f>VLOOKUP($A21,'ADR Raw Data'!$B$6:$BE$43,'ADR Raw Data'!O$1,FALSE)</f>
        <v>104.57388758438501</v>
      </c>
      <c r="AF21" s="51">
        <f>VLOOKUP($A21,'ADR Raw Data'!$B$6:$BE$43,'ADR Raw Data'!P$1,FALSE)</f>
        <v>105.309411541093</v>
      </c>
      <c r="AG21" s="52">
        <f>VLOOKUP($A21,'ADR Raw Data'!$B$6:$BE$43,'ADR Raw Data'!R$1,FALSE)</f>
        <v>137.00755223773899</v>
      </c>
      <c r="AI21" s="172">
        <f>(VLOOKUP($A21,'ADR Raw Data'!$B$6:$BE$43,'ADR Raw Data'!T$1,FALSE))/100</f>
        <v>6.9268232313702799E-2</v>
      </c>
      <c r="AJ21" s="162">
        <f>(VLOOKUP($A21,'ADR Raw Data'!$B$6:$BE$43,'ADR Raw Data'!U$1,FALSE))/100</f>
        <v>9.8437426836786093E-2</v>
      </c>
      <c r="AK21" s="162">
        <f>(VLOOKUP($A21,'ADR Raw Data'!$B$6:$BE$43,'ADR Raw Data'!V$1,FALSE))/100</f>
        <v>0.13159318685571</v>
      </c>
      <c r="AL21" s="162">
        <f>(VLOOKUP($A21,'ADR Raw Data'!$B$6:$BE$43,'ADR Raw Data'!W$1,FALSE))/100</f>
        <v>0.18837676079560001</v>
      </c>
      <c r="AM21" s="162">
        <f>(VLOOKUP($A21,'ADR Raw Data'!$B$6:$BE$43,'ADR Raw Data'!X$1,FALSE))/100</f>
        <v>6.2955672381215799E-2</v>
      </c>
      <c r="AN21" s="173">
        <f>(VLOOKUP($A21,'ADR Raw Data'!$B$6:$BE$43,'ADR Raw Data'!Y$1,FALSE))/100</f>
        <v>0.121515740033919</v>
      </c>
      <c r="AO21" s="162">
        <f>(VLOOKUP($A21,'ADR Raw Data'!$B$6:$BE$43,'ADR Raw Data'!AA$1,FALSE))/100</f>
        <v>8.5371049374893496E-2</v>
      </c>
      <c r="AP21" s="162">
        <f>(VLOOKUP($A21,'ADR Raw Data'!$B$6:$BE$43,'ADR Raw Data'!AB$1,FALSE))/100</f>
        <v>7.7426108870654403E-2</v>
      </c>
      <c r="AQ21" s="173">
        <f>(VLOOKUP($A21,'ADR Raw Data'!$B$6:$BE$43,'ADR Raw Data'!AC$1,FALSE))/100</f>
        <v>8.12485503605474E-2</v>
      </c>
      <c r="AR21" s="174">
        <f>(VLOOKUP($A21,'ADR Raw Data'!$B$6:$BE$43,'ADR Raw Data'!AE$1,FALSE))/100</f>
        <v>0.110937776593696</v>
      </c>
      <c r="AS21" s="40"/>
      <c r="AT21" s="49">
        <f>VLOOKUP($A21,'RevPAR Raw Data'!$B$6:$BE$43,'RevPAR Raw Data'!G$1,FALSE)</f>
        <v>66.409340869898401</v>
      </c>
      <c r="AU21" s="50">
        <f>VLOOKUP($A21,'RevPAR Raw Data'!$B$6:$BE$43,'RevPAR Raw Data'!H$1,FALSE)</f>
        <v>130.030660088139</v>
      </c>
      <c r="AV21" s="50">
        <f>VLOOKUP($A21,'RevPAR Raw Data'!$B$6:$BE$43,'RevPAR Raw Data'!I$1,FALSE)</f>
        <v>157.11954301590299</v>
      </c>
      <c r="AW21" s="50">
        <f>VLOOKUP($A21,'RevPAR Raw Data'!$B$6:$BE$43,'RevPAR Raw Data'!J$1,FALSE)</f>
        <v>152.69700804751801</v>
      </c>
      <c r="AX21" s="50">
        <f>VLOOKUP($A21,'RevPAR Raw Data'!$B$6:$BE$43,'RevPAR Raw Data'!K$1,FALSE)</f>
        <v>96.010758766047104</v>
      </c>
      <c r="AY21" s="51">
        <f>VLOOKUP($A21,'RevPAR Raw Data'!$B$6:$BE$43,'RevPAR Raw Data'!L$1,FALSE)</f>
        <v>120.45346215750099</v>
      </c>
      <c r="AZ21" s="50">
        <f>VLOOKUP($A21,'RevPAR Raw Data'!$B$6:$BE$43,'RevPAR Raw Data'!N$1,FALSE)</f>
        <v>64.434587085648502</v>
      </c>
      <c r="BA21" s="50">
        <f>VLOOKUP($A21,'RevPAR Raw Data'!$B$6:$BE$43,'RevPAR Raw Data'!O$1,FALSE)</f>
        <v>68.266571182218797</v>
      </c>
      <c r="BB21" s="51">
        <f>VLOOKUP($A21,'RevPAR Raw Data'!$B$6:$BE$43,'RevPAR Raw Data'!P$1,FALSE)</f>
        <v>66.350579133933707</v>
      </c>
      <c r="BC21" s="52">
        <f>VLOOKUP($A21,'RevPAR Raw Data'!$B$6:$BE$43,'RevPAR Raw Data'!R$1,FALSE)</f>
        <v>104.99549557933901</v>
      </c>
      <c r="BE21" s="172">
        <f>(VLOOKUP($A21,'RevPAR Raw Data'!$B$6:$BE$43,'RevPAR Raw Data'!T$1,FALSE))/100</f>
        <v>0.11172842159653401</v>
      </c>
      <c r="BF21" s="162">
        <f>(VLOOKUP($A21,'RevPAR Raw Data'!$B$6:$BE$43,'RevPAR Raw Data'!U$1,FALSE))/100</f>
        <v>0.289949622041137</v>
      </c>
      <c r="BG21" s="162">
        <f>(VLOOKUP($A21,'RevPAR Raw Data'!$B$6:$BE$43,'RevPAR Raw Data'!V$1,FALSE))/100</f>
        <v>0.24848812229308798</v>
      </c>
      <c r="BH21" s="162">
        <f>(VLOOKUP($A21,'RevPAR Raw Data'!$B$6:$BE$43,'RevPAR Raw Data'!W$1,FALSE))/100</f>
        <v>0.385549076143544</v>
      </c>
      <c r="BI21" s="162">
        <f>(VLOOKUP($A21,'RevPAR Raw Data'!$B$6:$BE$43,'RevPAR Raw Data'!X$1,FALSE))/100</f>
        <v>0.181762682194932</v>
      </c>
      <c r="BJ21" s="173">
        <f>(VLOOKUP($A21,'RevPAR Raw Data'!$B$6:$BE$43,'RevPAR Raw Data'!Y$1,FALSE))/100</f>
        <v>0.26040455090843601</v>
      </c>
      <c r="BK21" s="162">
        <f>(VLOOKUP($A21,'RevPAR Raw Data'!$B$6:$BE$43,'RevPAR Raw Data'!AA$1,FALSE))/100</f>
        <v>0.2851337668367</v>
      </c>
      <c r="BL21" s="162">
        <f>(VLOOKUP($A21,'RevPAR Raw Data'!$B$6:$BE$43,'RevPAR Raw Data'!AB$1,FALSE))/100</f>
        <v>0.28951826911059397</v>
      </c>
      <c r="BM21" s="173">
        <f>(VLOOKUP($A21,'RevPAR Raw Data'!$B$6:$BE$43,'RevPAR Raw Data'!AC$1,FALSE))/100</f>
        <v>0.28738559279630299</v>
      </c>
      <c r="BN21" s="174">
        <f>(VLOOKUP($A21,'RevPAR Raw Data'!$B$6:$BE$43,'RevPAR Raw Data'!AE$1,FALSE))/100</f>
        <v>0.26519209234902502</v>
      </c>
    </row>
    <row r="22" spans="1:66" x14ac:dyDescent="0.45">
      <c r="B22" s="53"/>
      <c r="C22" s="163"/>
      <c r="D22" s="163"/>
      <c r="E22" s="163"/>
      <c r="F22" s="163"/>
      <c r="G22" s="164"/>
      <c r="H22" s="163"/>
      <c r="I22" s="163"/>
      <c r="J22" s="164"/>
      <c r="K22" s="54"/>
      <c r="M22" s="175"/>
      <c r="N22" s="179"/>
      <c r="O22" s="179"/>
      <c r="P22" s="179"/>
      <c r="Q22" s="179"/>
      <c r="R22" s="180"/>
      <c r="S22" s="179"/>
      <c r="T22" s="179"/>
      <c r="U22" s="180"/>
      <c r="V22" s="176"/>
      <c r="X22" s="55"/>
      <c r="Y22" s="56"/>
      <c r="Z22" s="56"/>
      <c r="AA22" s="56"/>
      <c r="AB22" s="56"/>
      <c r="AC22" s="57"/>
      <c r="AD22" s="56"/>
      <c r="AE22" s="56"/>
      <c r="AF22" s="57"/>
      <c r="AG22" s="58"/>
      <c r="AI22" s="177"/>
      <c r="AJ22" s="181"/>
      <c r="AK22" s="181"/>
      <c r="AL22" s="181"/>
      <c r="AM22" s="181"/>
      <c r="AN22" s="182"/>
      <c r="AO22" s="181"/>
      <c r="AP22" s="181"/>
      <c r="AQ22" s="182"/>
      <c r="AR22" s="178"/>
      <c r="AS22" s="40"/>
      <c r="AT22" s="55"/>
      <c r="AU22" s="56"/>
      <c r="AV22" s="56"/>
      <c r="AW22" s="56"/>
      <c r="AX22" s="56"/>
      <c r="AY22" s="57"/>
      <c r="AZ22" s="56"/>
      <c r="BA22" s="56"/>
      <c r="BB22" s="57"/>
      <c r="BC22" s="58"/>
      <c r="BE22" s="177"/>
      <c r="BF22" s="181"/>
      <c r="BG22" s="181"/>
      <c r="BH22" s="181"/>
      <c r="BI22" s="181"/>
      <c r="BJ22" s="182"/>
      <c r="BK22" s="181"/>
      <c r="BL22" s="181"/>
      <c r="BM22" s="182"/>
      <c r="BN22" s="178"/>
    </row>
    <row r="23" spans="1:66" x14ac:dyDescent="0.45">
      <c r="A23" s="60" t="s">
        <v>19</v>
      </c>
      <c r="B23" s="161">
        <f>(VLOOKUP($A23,'Occupancy Raw Data'!$B$8:$BE$45,'Occupancy Raw Data'!G$3,FALSE))/100</f>
        <v>0.44778961453347699</v>
      </c>
      <c r="C23" s="158">
        <f>(VLOOKUP($A23,'Occupancy Raw Data'!$B$8:$BE$45,'Occupancy Raw Data'!H$3,FALSE))/100</f>
        <v>0.53033811949976806</v>
      </c>
      <c r="D23" s="158">
        <f>(VLOOKUP($A23,'Occupancy Raw Data'!$B$8:$BE$45,'Occupancy Raw Data'!I$3,FALSE))/100</f>
        <v>0.53170191961298896</v>
      </c>
      <c r="E23" s="158">
        <f>(VLOOKUP($A23,'Occupancy Raw Data'!$B$8:$BE$45,'Occupancy Raw Data'!J$3,FALSE))/100</f>
        <v>0.54019350522361098</v>
      </c>
      <c r="F23" s="158">
        <f>(VLOOKUP($A23,'Occupancy Raw Data'!$B$8:$BE$45,'Occupancy Raw Data'!K$3,FALSE))/100</f>
        <v>0.54129998456075301</v>
      </c>
      <c r="G23" s="159">
        <f>(VLOOKUP($A23,'Occupancy Raw Data'!$B$8:$BE$45,'Occupancy Raw Data'!L$3,FALSE))/100</f>
        <v>0.51826462868612</v>
      </c>
      <c r="H23" s="162">
        <f>(VLOOKUP($A23,'Occupancy Raw Data'!$B$8:$BE$45,'Occupancy Raw Data'!N$3,FALSE))/100</f>
        <v>0.58602233544336302</v>
      </c>
      <c r="I23" s="162">
        <f>(VLOOKUP($A23,'Occupancy Raw Data'!$B$8:$BE$45,'Occupancy Raw Data'!O$3,FALSE))/100</f>
        <v>0.61836755699655099</v>
      </c>
      <c r="J23" s="159">
        <f>(VLOOKUP($A23,'Occupancy Raw Data'!$B$8:$BE$45,'Occupancy Raw Data'!P$3,FALSE))/100</f>
        <v>0.60219494621995695</v>
      </c>
      <c r="K23" s="160">
        <f>(VLOOKUP($A23,'Occupancy Raw Data'!$B$8:$BE$45,'Occupancy Raw Data'!R$3,FALSE))/100</f>
        <v>0.54224471941007302</v>
      </c>
      <c r="M23" s="172">
        <f>(VLOOKUP($A23,'Occupancy Raw Data'!$B$8:$BE$45,'Occupancy Raw Data'!T$3,FALSE))/100</f>
        <v>0.15245148430772601</v>
      </c>
      <c r="N23" s="162">
        <f>(VLOOKUP($A23,'Occupancy Raw Data'!$B$8:$BE$45,'Occupancy Raw Data'!U$3,FALSE))/100</f>
        <v>9.7093698179487709E-2</v>
      </c>
      <c r="O23" s="162">
        <f>(VLOOKUP($A23,'Occupancy Raw Data'!$B$8:$BE$45,'Occupancy Raw Data'!V$3,FALSE))/100</f>
        <v>3.0529079077407401E-2</v>
      </c>
      <c r="P23" s="162">
        <f>(VLOOKUP($A23,'Occupancy Raw Data'!$B$8:$BE$45,'Occupancy Raw Data'!W$3,FALSE))/100</f>
        <v>7.1543195812051194E-2</v>
      </c>
      <c r="Q23" s="162">
        <f>(VLOOKUP($A23,'Occupancy Raw Data'!$B$8:$BE$45,'Occupancy Raw Data'!X$3,FALSE))/100</f>
        <v>0.121751418329187</v>
      </c>
      <c r="R23" s="173">
        <f>(VLOOKUP($A23,'Occupancy Raw Data'!$B$8:$BE$45,'Occupancy Raw Data'!Y$3,FALSE))/100</f>
        <v>9.1275123302856198E-2</v>
      </c>
      <c r="S23" s="162">
        <f>(VLOOKUP($A23,'Occupancy Raw Data'!$B$8:$BE$45,'Occupancy Raw Data'!AA$3,FALSE))/100</f>
        <v>6.4096086029383104E-2</v>
      </c>
      <c r="T23" s="162">
        <f>(VLOOKUP($A23,'Occupancy Raw Data'!$B$8:$BE$45,'Occupancy Raw Data'!AB$3,FALSE))/100</f>
        <v>2.7184306578722998E-2</v>
      </c>
      <c r="U23" s="173">
        <f>(VLOOKUP($A23,'Occupancy Raw Data'!$B$8:$BE$45,'Occupancy Raw Data'!AC$3,FALSE))/100</f>
        <v>4.4819179707662096E-2</v>
      </c>
      <c r="V23" s="174">
        <f>(VLOOKUP($A23,'Occupancy Raw Data'!$B$8:$BE$45,'Occupancy Raw Data'!AE$3,FALSE))/100</f>
        <v>7.6093304307299103E-2</v>
      </c>
      <c r="X23" s="49">
        <f>VLOOKUP($A23,'ADR Raw Data'!$B$6:$BE$43,'ADR Raw Data'!G$1,FALSE)</f>
        <v>96.283354453510995</v>
      </c>
      <c r="Y23" s="50">
        <f>VLOOKUP($A23,'ADR Raw Data'!$B$6:$BE$43,'ADR Raw Data'!H$1,FALSE)</f>
        <v>99.950813813682601</v>
      </c>
      <c r="Z23" s="50">
        <f>VLOOKUP($A23,'ADR Raw Data'!$B$6:$BE$43,'ADR Raw Data'!I$1,FALSE)</f>
        <v>100.97363851812401</v>
      </c>
      <c r="AA23" s="50">
        <f>VLOOKUP($A23,'ADR Raw Data'!$B$6:$BE$43,'ADR Raw Data'!J$1,FALSE)</f>
        <v>100.86513803648801</v>
      </c>
      <c r="AB23" s="50">
        <f>VLOOKUP($A23,'ADR Raw Data'!$B$6:$BE$43,'ADR Raw Data'!K$1,FALSE)</f>
        <v>102.403273478798</v>
      </c>
      <c r="AC23" s="51">
        <f>VLOOKUP($A23,'ADR Raw Data'!$B$6:$BE$43,'ADR Raw Data'!L$1,FALSE)</f>
        <v>100.22982804357299</v>
      </c>
      <c r="AD23" s="50">
        <f>VLOOKUP($A23,'ADR Raw Data'!$B$6:$BE$43,'ADR Raw Data'!N$1,FALSE)</f>
        <v>116.83415701677301</v>
      </c>
      <c r="AE23" s="50">
        <f>VLOOKUP($A23,'ADR Raw Data'!$B$6:$BE$43,'ADR Raw Data'!O$1,FALSE)</f>
        <v>124.967187037576</v>
      </c>
      <c r="AF23" s="51">
        <f>VLOOKUP($A23,'ADR Raw Data'!$B$6:$BE$43,'ADR Raw Data'!P$1,FALSE)</f>
        <v>121.009882781754</v>
      </c>
      <c r="AG23" s="52">
        <f>VLOOKUP($A23,'ADR Raw Data'!$B$6:$BE$43,'ADR Raw Data'!R$1,FALSE)</f>
        <v>106.823394958273</v>
      </c>
      <c r="AI23" s="172">
        <f>(VLOOKUP($A23,'ADR Raw Data'!$B$6:$BE$43,'ADR Raw Data'!T$1,FALSE))/100</f>
        <v>2.48019702657786E-2</v>
      </c>
      <c r="AJ23" s="162">
        <f>(VLOOKUP($A23,'ADR Raw Data'!$B$6:$BE$43,'ADR Raw Data'!U$1,FALSE))/100</f>
        <v>1.6764815558736899E-2</v>
      </c>
      <c r="AK23" s="162">
        <f>(VLOOKUP($A23,'ADR Raw Data'!$B$6:$BE$43,'ADR Raw Data'!V$1,FALSE))/100</f>
        <v>2.02892796659811E-2</v>
      </c>
      <c r="AL23" s="162">
        <f>(VLOOKUP($A23,'ADR Raw Data'!$B$6:$BE$43,'ADR Raw Data'!W$1,FALSE))/100</f>
        <v>-1.2987181274921101E-3</v>
      </c>
      <c r="AM23" s="162">
        <f>(VLOOKUP($A23,'ADR Raw Data'!$B$6:$BE$43,'ADR Raw Data'!X$1,FALSE))/100</f>
        <v>5.2163378717473299E-2</v>
      </c>
      <c r="AN23" s="173">
        <f>(VLOOKUP($A23,'ADR Raw Data'!$B$6:$BE$43,'ADR Raw Data'!Y$1,FALSE))/100</f>
        <v>2.1622173098287498E-2</v>
      </c>
      <c r="AO23" s="162">
        <f>(VLOOKUP($A23,'ADR Raw Data'!$B$6:$BE$43,'ADR Raw Data'!AA$1,FALSE))/100</f>
        <v>3.7872561137993997E-2</v>
      </c>
      <c r="AP23" s="162">
        <f>(VLOOKUP($A23,'ADR Raw Data'!$B$6:$BE$43,'ADR Raw Data'!AB$1,FALSE))/100</f>
        <v>3.0393865017711897E-2</v>
      </c>
      <c r="AQ23" s="173">
        <f>(VLOOKUP($A23,'ADR Raw Data'!$B$6:$BE$43,'ADR Raw Data'!AC$1,FALSE))/100</f>
        <v>3.3215989171565402E-2</v>
      </c>
      <c r="AR23" s="174">
        <f>(VLOOKUP($A23,'ADR Raw Data'!$B$6:$BE$43,'ADR Raw Data'!AE$1,FALSE))/100</f>
        <v>2.39839894828223E-2</v>
      </c>
      <c r="AS23" s="40"/>
      <c r="AT23" s="49">
        <f>VLOOKUP($A23,'RevPAR Raw Data'!$B$6:$BE$43,'RevPAR Raw Data'!G$1,FALSE)</f>
        <v>43.114686176727901</v>
      </c>
      <c r="AU23" s="50">
        <f>VLOOKUP($A23,'RevPAR Raw Data'!$B$6:$BE$43,'RevPAR Raw Data'!H$1,FALSE)</f>
        <v>53.007726640419897</v>
      </c>
      <c r="AV23" s="50">
        <f>VLOOKUP($A23,'RevPAR Raw Data'!$B$6:$BE$43,'RevPAR Raw Data'!I$1,FALSE)</f>
        <v>53.6878774303947</v>
      </c>
      <c r="AW23" s="50">
        <f>VLOOKUP($A23,'RevPAR Raw Data'!$B$6:$BE$43,'RevPAR Raw Data'!J$1,FALSE)</f>
        <v>54.486692470793997</v>
      </c>
      <c r="AX23" s="50">
        <f>VLOOKUP($A23,'RevPAR Raw Data'!$B$6:$BE$43,'RevPAR Raw Data'!K$1,FALSE)</f>
        <v>55.430890353044099</v>
      </c>
      <c r="AY23" s="51">
        <f>VLOOKUP($A23,'RevPAR Raw Data'!$B$6:$BE$43,'RevPAR Raw Data'!L$1,FALSE)</f>
        <v>51.945574614276097</v>
      </c>
      <c r="AZ23" s="50">
        <f>VLOOKUP($A23,'RevPAR Raw Data'!$B$6:$BE$43,'RevPAR Raw Data'!N$1,FALSE)</f>
        <v>68.467425554526201</v>
      </c>
      <c r="BA23" s="50">
        <f>VLOOKUP($A23,'RevPAR Raw Data'!$B$6:$BE$43,'RevPAR Raw Data'!O$1,FALSE)</f>
        <v>77.275654153157305</v>
      </c>
      <c r="BB23" s="51">
        <f>VLOOKUP($A23,'RevPAR Raw Data'!$B$6:$BE$43,'RevPAR Raw Data'!P$1,FALSE)</f>
        <v>72.871539853841696</v>
      </c>
      <c r="BC23" s="52">
        <f>VLOOKUP($A23,'RevPAR Raw Data'!$B$6:$BE$43,'RevPAR Raw Data'!R$1,FALSE)</f>
        <v>57.924421825580602</v>
      </c>
      <c r="BE23" s="172">
        <f>(VLOOKUP($A23,'RevPAR Raw Data'!$B$6:$BE$43,'RevPAR Raw Data'!T$1,FALSE))/100</f>
        <v>0.18103455175427899</v>
      </c>
      <c r="BF23" s="162">
        <f>(VLOOKUP($A23,'RevPAR Raw Data'!$B$6:$BE$43,'RevPAR Raw Data'!U$1,FALSE))/100</f>
        <v>0.11548627168011899</v>
      </c>
      <c r="BG23" s="162">
        <f>(VLOOKUP($A23,'RevPAR Raw Data'!$B$6:$BE$43,'RevPAR Raw Data'!V$1,FALSE))/100</f>
        <v>5.1437771766734898E-2</v>
      </c>
      <c r="BH23" s="162">
        <f>(VLOOKUP($A23,'RevPAR Raw Data'!$B$6:$BE$43,'RevPAR Raw Data'!W$1,FALSE))/100</f>
        <v>7.0151563239259196E-2</v>
      </c>
      <c r="BI23" s="162">
        <f>(VLOOKUP($A23,'RevPAR Raw Data'!$B$6:$BE$43,'RevPAR Raw Data'!X$1,FALSE))/100</f>
        <v>0.18026576239035599</v>
      </c>
      <c r="BJ23" s="173">
        <f>(VLOOKUP($A23,'RevPAR Raw Data'!$B$6:$BE$43,'RevPAR Raw Data'!Y$1,FALSE))/100</f>
        <v>0.114870862916765</v>
      </c>
      <c r="BK23" s="162">
        <f>(VLOOKUP($A23,'RevPAR Raw Data'!$B$6:$BE$43,'RevPAR Raw Data'!AA$1,FALSE))/100</f>
        <v>0.104396130104231</v>
      </c>
      <c r="BL23" s="162">
        <f>(VLOOKUP($A23,'RevPAR Raw Data'!$B$6:$BE$43,'RevPAR Raw Data'!AB$1,FALSE))/100</f>
        <v>5.8404407741188706E-2</v>
      </c>
      <c r="BM23" s="173">
        <f>(VLOOKUP($A23,'RevPAR Raw Data'!$B$6:$BE$43,'RevPAR Raw Data'!AC$1,FALSE))/100</f>
        <v>7.9523882267075602E-2</v>
      </c>
      <c r="BN23" s="174">
        <f>(VLOOKUP($A23,'RevPAR Raw Data'!$B$6:$BE$43,'RevPAR Raw Data'!AE$1,FALSE))/100</f>
        <v>0.10190231480034001</v>
      </c>
    </row>
    <row r="24" spans="1:66" x14ac:dyDescent="0.45">
      <c r="A24" s="59" t="s">
        <v>91</v>
      </c>
      <c r="B24" s="161">
        <f>(VLOOKUP($A24,'Occupancy Raw Data'!$B$8:$BE$45,'Occupancy Raw Data'!G$3,FALSE))/100</f>
        <v>0.49221496735308795</v>
      </c>
      <c r="C24" s="158">
        <f>(VLOOKUP($A24,'Occupancy Raw Data'!$B$8:$BE$45,'Occupancy Raw Data'!H$3,FALSE))/100</f>
        <v>0.64188849824208905</v>
      </c>
      <c r="D24" s="158">
        <f>(VLOOKUP($A24,'Occupancy Raw Data'!$B$8:$BE$45,'Occupancy Raw Data'!I$3,FALSE))/100</f>
        <v>0.66666666666666596</v>
      </c>
      <c r="E24" s="158">
        <f>(VLOOKUP($A24,'Occupancy Raw Data'!$B$8:$BE$45,'Occupancy Raw Data'!J$3,FALSE))/100</f>
        <v>0.65260338188514888</v>
      </c>
      <c r="F24" s="158">
        <f>(VLOOKUP($A24,'Occupancy Raw Data'!$B$8:$BE$45,'Occupancy Raw Data'!K$3,FALSE))/100</f>
        <v>0.60488866566214594</v>
      </c>
      <c r="G24" s="159">
        <f>(VLOOKUP($A24,'Occupancy Raw Data'!$B$8:$BE$45,'Occupancy Raw Data'!L$3,FALSE))/100</f>
        <v>0.61165243596182794</v>
      </c>
      <c r="H24" s="162">
        <f>(VLOOKUP($A24,'Occupancy Raw Data'!$B$8:$BE$45,'Occupancy Raw Data'!N$3,FALSE))/100</f>
        <v>0.59986606395446107</v>
      </c>
      <c r="I24" s="162">
        <f>(VLOOKUP($A24,'Occupancy Raw Data'!$B$8:$BE$45,'Occupancy Raw Data'!O$3,FALSE))/100</f>
        <v>0.60873932697137101</v>
      </c>
      <c r="J24" s="159">
        <f>(VLOOKUP($A24,'Occupancy Raw Data'!$B$8:$BE$45,'Occupancy Raw Data'!P$3,FALSE))/100</f>
        <v>0.60430269546291593</v>
      </c>
      <c r="K24" s="160">
        <f>(VLOOKUP($A24,'Occupancy Raw Data'!$B$8:$BE$45,'Occupancy Raw Data'!R$3,FALSE))/100</f>
        <v>0.609552510104996</v>
      </c>
      <c r="M24" s="172">
        <f>(VLOOKUP($A24,'Occupancy Raw Data'!$B$8:$BE$45,'Occupancy Raw Data'!T$3,FALSE))/100</f>
        <v>-5.3182257638699298E-2</v>
      </c>
      <c r="N24" s="162">
        <f>(VLOOKUP($A24,'Occupancy Raw Data'!$B$8:$BE$45,'Occupancy Raw Data'!U$3,FALSE))/100</f>
        <v>-3.3009943710427397E-2</v>
      </c>
      <c r="O24" s="162">
        <f>(VLOOKUP($A24,'Occupancy Raw Data'!$B$8:$BE$45,'Occupancy Raw Data'!V$3,FALSE))/100</f>
        <v>-5.6083110137164098E-2</v>
      </c>
      <c r="P24" s="162">
        <f>(VLOOKUP($A24,'Occupancy Raw Data'!$B$8:$BE$45,'Occupancy Raw Data'!W$3,FALSE))/100</f>
        <v>-3.1916156718840204E-2</v>
      </c>
      <c r="Q24" s="162">
        <f>(VLOOKUP($A24,'Occupancy Raw Data'!$B$8:$BE$45,'Occupancy Raw Data'!X$3,FALSE))/100</f>
        <v>3.2594383415233503E-3</v>
      </c>
      <c r="R24" s="173">
        <f>(VLOOKUP($A24,'Occupancy Raw Data'!$B$8:$BE$45,'Occupancy Raw Data'!Y$3,FALSE))/100</f>
        <v>-3.4329139031811701E-2</v>
      </c>
      <c r="S24" s="162">
        <f>(VLOOKUP($A24,'Occupancy Raw Data'!$B$8:$BE$45,'Occupancy Raw Data'!AA$3,FALSE))/100</f>
        <v>4.3128337887318999E-2</v>
      </c>
      <c r="T24" s="162">
        <f>(VLOOKUP($A24,'Occupancy Raw Data'!$B$8:$BE$45,'Occupancy Raw Data'!AB$3,FALSE))/100</f>
        <v>1.6313289215768901E-2</v>
      </c>
      <c r="U24" s="173">
        <f>(VLOOKUP($A24,'Occupancy Raw Data'!$B$8:$BE$45,'Occupancy Raw Data'!AC$3,FALSE))/100</f>
        <v>2.9447831878382603E-2</v>
      </c>
      <c r="V24" s="174">
        <f>(VLOOKUP($A24,'Occupancy Raw Data'!$B$8:$BE$45,'Occupancy Raw Data'!AE$3,FALSE))/100</f>
        <v>-1.70805798112794E-2</v>
      </c>
      <c r="X24" s="49">
        <f>VLOOKUP($A24,'ADR Raw Data'!$B$6:$BE$43,'ADR Raw Data'!G$1,FALSE)</f>
        <v>84.679373945578206</v>
      </c>
      <c r="Y24" s="50">
        <f>VLOOKUP($A24,'ADR Raw Data'!$B$6:$BE$43,'ADR Raw Data'!H$1,FALSE)</f>
        <v>91.496234272300399</v>
      </c>
      <c r="Z24" s="50">
        <f>VLOOKUP($A24,'ADR Raw Data'!$B$6:$BE$43,'ADR Raw Data'!I$1,FALSE)</f>
        <v>92.926464289301805</v>
      </c>
      <c r="AA24" s="50">
        <f>VLOOKUP($A24,'ADR Raw Data'!$B$6:$BE$43,'ADR Raw Data'!J$1,FALSE)</f>
        <v>90.734195767060001</v>
      </c>
      <c r="AB24" s="50">
        <f>VLOOKUP($A24,'ADR Raw Data'!$B$6:$BE$43,'ADR Raw Data'!K$1,FALSE)</f>
        <v>86.668447854968093</v>
      </c>
      <c r="AC24" s="51">
        <f>VLOOKUP($A24,'ADR Raw Data'!$B$6:$BE$43,'ADR Raw Data'!L$1,FALSE)</f>
        <v>89.593370537033906</v>
      </c>
      <c r="AD24" s="50">
        <f>VLOOKUP($A24,'ADR Raw Data'!$B$6:$BE$43,'ADR Raw Data'!N$1,FALSE)</f>
        <v>87.807526179179405</v>
      </c>
      <c r="AE24" s="50">
        <f>VLOOKUP($A24,'ADR Raw Data'!$B$6:$BE$43,'ADR Raw Data'!O$1,FALSE)</f>
        <v>89.702247882288205</v>
      </c>
      <c r="AF24" s="51">
        <f>VLOOKUP($A24,'ADR Raw Data'!$B$6:$BE$43,'ADR Raw Data'!P$1,FALSE)</f>
        <v>88.761842305028296</v>
      </c>
      <c r="AG24" s="52">
        <f>VLOOKUP($A24,'ADR Raw Data'!$B$6:$BE$43,'ADR Raw Data'!R$1,FALSE)</f>
        <v>89.357837212587299</v>
      </c>
      <c r="AI24" s="172">
        <f>(VLOOKUP($A24,'ADR Raw Data'!$B$6:$BE$43,'ADR Raw Data'!T$1,FALSE))/100</f>
        <v>1.4450377468728199E-2</v>
      </c>
      <c r="AJ24" s="162">
        <f>(VLOOKUP($A24,'ADR Raw Data'!$B$6:$BE$43,'ADR Raw Data'!U$1,FALSE))/100</f>
        <v>2.8629928726409098E-2</v>
      </c>
      <c r="AK24" s="162">
        <f>(VLOOKUP($A24,'ADR Raw Data'!$B$6:$BE$43,'ADR Raw Data'!V$1,FALSE))/100</f>
        <v>1.82868270621773E-2</v>
      </c>
      <c r="AL24" s="162">
        <f>(VLOOKUP($A24,'ADR Raw Data'!$B$6:$BE$43,'ADR Raw Data'!W$1,FALSE))/100</f>
        <v>1.2744142386972902E-2</v>
      </c>
      <c r="AM24" s="162">
        <f>(VLOOKUP($A24,'ADR Raw Data'!$B$6:$BE$43,'ADR Raw Data'!X$1,FALSE))/100</f>
        <v>8.0563767120335906E-3</v>
      </c>
      <c r="AN24" s="173">
        <f>(VLOOKUP($A24,'ADR Raw Data'!$B$6:$BE$43,'ADR Raw Data'!Y$1,FALSE))/100</f>
        <v>1.65349323931358E-2</v>
      </c>
      <c r="AO24" s="162">
        <f>(VLOOKUP($A24,'ADR Raw Data'!$B$6:$BE$43,'ADR Raw Data'!AA$1,FALSE))/100</f>
        <v>2.2627586768767E-2</v>
      </c>
      <c r="AP24" s="162">
        <f>(VLOOKUP($A24,'ADR Raw Data'!$B$6:$BE$43,'ADR Raw Data'!AB$1,FALSE))/100</f>
        <v>3.28535343415884E-2</v>
      </c>
      <c r="AQ24" s="173">
        <f>(VLOOKUP($A24,'ADR Raw Data'!$B$6:$BE$43,'ADR Raw Data'!AC$1,FALSE))/100</f>
        <v>2.7730985507881601E-2</v>
      </c>
      <c r="AR24" s="174">
        <f>(VLOOKUP($A24,'ADR Raw Data'!$B$6:$BE$43,'ADR Raw Data'!AE$1,FALSE))/100</f>
        <v>1.9396887554808999E-2</v>
      </c>
      <c r="AS24" s="40"/>
      <c r="AT24" s="49">
        <f>VLOOKUP($A24,'RevPAR Raw Data'!$B$6:$BE$43,'RevPAR Raw Data'!G$1,FALSE)</f>
        <v>41.680455282102699</v>
      </c>
      <c r="AU24" s="50">
        <f>VLOOKUP($A24,'RevPAR Raw Data'!$B$6:$BE$43,'RevPAR Raw Data'!H$1,FALSE)</f>
        <v>58.730380411853297</v>
      </c>
      <c r="AV24" s="50">
        <f>VLOOKUP($A24,'RevPAR Raw Data'!$B$6:$BE$43,'RevPAR Raw Data'!I$1,FALSE)</f>
        <v>61.950976192867898</v>
      </c>
      <c r="AW24" s="50">
        <f>VLOOKUP($A24,'RevPAR Raw Data'!$B$6:$BE$43,'RevPAR Raw Data'!J$1,FALSE)</f>
        <v>59.2134430102126</v>
      </c>
      <c r="AX24" s="50">
        <f>VLOOKUP($A24,'RevPAR Raw Data'!$B$6:$BE$43,'RevPAR Raw Data'!K$1,FALSE)</f>
        <v>52.424761778000999</v>
      </c>
      <c r="AY24" s="51">
        <f>VLOOKUP($A24,'RevPAR Raw Data'!$B$6:$BE$43,'RevPAR Raw Data'!L$1,FALSE)</f>
        <v>54.800003335007503</v>
      </c>
      <c r="AZ24" s="50">
        <f>VLOOKUP($A24,'RevPAR Raw Data'!$B$6:$BE$43,'RevPAR Raw Data'!N$1,FALSE)</f>
        <v>52.672755114682701</v>
      </c>
      <c r="BA24" s="50">
        <f>VLOOKUP($A24,'RevPAR Raw Data'!$B$6:$BE$43,'RevPAR Raw Data'!O$1,FALSE)</f>
        <v>54.605286003683197</v>
      </c>
      <c r="BB24" s="51">
        <f>VLOOKUP($A24,'RevPAR Raw Data'!$B$6:$BE$43,'RevPAR Raw Data'!P$1,FALSE)</f>
        <v>53.639020559182903</v>
      </c>
      <c r="BC24" s="52">
        <f>VLOOKUP($A24,'RevPAR Raw Data'!$B$6:$BE$43,'RevPAR Raw Data'!R$1,FALSE)</f>
        <v>54.468293970486201</v>
      </c>
      <c r="BE24" s="172">
        <f>(VLOOKUP($A24,'RevPAR Raw Data'!$B$6:$BE$43,'RevPAR Raw Data'!T$1,FALSE))/100</f>
        <v>-3.95003838674894E-2</v>
      </c>
      <c r="BF24" s="162">
        <f>(VLOOKUP($A24,'RevPAR Raw Data'!$B$6:$BE$43,'RevPAR Raw Data'!U$1,FALSE))/100</f>
        <v>-5.3250873197106799E-3</v>
      </c>
      <c r="BG24" s="162">
        <f>(VLOOKUP($A24,'RevPAR Raw Data'!$B$6:$BE$43,'RevPAR Raw Data'!V$1,FALSE))/100</f>
        <v>-3.8821865211174103E-2</v>
      </c>
      <c r="BH24" s="162">
        <f>(VLOOKUP($A24,'RevPAR Raw Data'!$B$6:$BE$43,'RevPAR Raw Data'!W$1,FALSE))/100</f>
        <v>-1.95787583775371E-2</v>
      </c>
      <c r="BI24" s="162">
        <f>(VLOOKUP($A24,'RevPAR Raw Data'!$B$6:$BE$43,'RevPAR Raw Data'!X$1,FALSE))/100</f>
        <v>1.1342074316705898E-2</v>
      </c>
      <c r="BJ24" s="173">
        <f>(VLOOKUP($A24,'RevPAR Raw Data'!$B$6:$BE$43,'RevPAR Raw Data'!Y$1,FALSE))/100</f>
        <v>-1.8361836631681401E-2</v>
      </c>
      <c r="BK24" s="162">
        <f>(VLOOKUP($A24,'RevPAR Raw Data'!$B$6:$BE$43,'RevPAR Raw Data'!AA$1,FALSE))/100</f>
        <v>6.673181486382411E-2</v>
      </c>
      <c r="BL24" s="162">
        <f>(VLOOKUP($A24,'RevPAR Raw Data'!$B$6:$BE$43,'RevPAR Raw Data'!AB$1,FALSE))/100</f>
        <v>4.9702772764831905E-2</v>
      </c>
      <c r="BM24" s="173">
        <f>(VLOOKUP($A24,'RevPAR Raw Data'!$B$6:$BE$43,'RevPAR Raw Data'!AC$1,FALSE))/100</f>
        <v>5.7995434785322202E-2</v>
      </c>
      <c r="BN24" s="174">
        <f>(VLOOKUP($A24,'RevPAR Raw Data'!$B$6:$BE$43,'RevPAR Raw Data'!AE$1,FALSE))/100</f>
        <v>1.98499765755933E-3</v>
      </c>
    </row>
    <row r="25" spans="1:66" x14ac:dyDescent="0.45">
      <c r="A25" s="59" t="s">
        <v>32</v>
      </c>
      <c r="B25" s="161">
        <f>(VLOOKUP($A25,'Occupancy Raw Data'!$B$8:$BE$45,'Occupancy Raw Data'!G$3,FALSE))/100</f>
        <v>0.47786108360447005</v>
      </c>
      <c r="C25" s="158">
        <f>(VLOOKUP($A25,'Occupancy Raw Data'!$B$8:$BE$45,'Occupancy Raw Data'!H$3,FALSE))/100</f>
        <v>0.56839722733059805</v>
      </c>
      <c r="D25" s="158">
        <f>(VLOOKUP($A25,'Occupancy Raw Data'!$B$8:$BE$45,'Occupancy Raw Data'!I$3,FALSE))/100</f>
        <v>0.59541660772386396</v>
      </c>
      <c r="E25" s="158">
        <f>(VLOOKUP($A25,'Occupancy Raw Data'!$B$8:$BE$45,'Occupancy Raw Data'!J$3,FALSE))/100</f>
        <v>0.59753854859244493</v>
      </c>
      <c r="F25" s="158">
        <f>(VLOOKUP($A25,'Occupancy Raw Data'!$B$8:$BE$45,'Occupancy Raw Data'!K$3,FALSE))/100</f>
        <v>0.56471919649172397</v>
      </c>
      <c r="G25" s="159">
        <f>(VLOOKUP($A25,'Occupancy Raw Data'!$B$8:$BE$45,'Occupancy Raw Data'!L$3,FALSE))/100</f>
        <v>0.56078653274862</v>
      </c>
      <c r="H25" s="162">
        <f>(VLOOKUP($A25,'Occupancy Raw Data'!$B$8:$BE$45,'Occupancy Raw Data'!N$3,FALSE))/100</f>
        <v>0.52510963361154306</v>
      </c>
      <c r="I25" s="162">
        <f>(VLOOKUP($A25,'Occupancy Raw Data'!$B$8:$BE$45,'Occupancy Raw Data'!O$3,FALSE))/100</f>
        <v>0.56118262837742205</v>
      </c>
      <c r="J25" s="159">
        <f>(VLOOKUP($A25,'Occupancy Raw Data'!$B$8:$BE$45,'Occupancy Raw Data'!P$3,FALSE))/100</f>
        <v>0.54314613099448206</v>
      </c>
      <c r="K25" s="160">
        <f>(VLOOKUP($A25,'Occupancy Raw Data'!$B$8:$BE$45,'Occupancy Raw Data'!R$3,FALSE))/100</f>
        <v>0.55574641796172397</v>
      </c>
      <c r="M25" s="172">
        <f>(VLOOKUP($A25,'Occupancy Raw Data'!$B$8:$BE$45,'Occupancy Raw Data'!T$3,FALSE))/100</f>
        <v>7.6776175089281404E-2</v>
      </c>
      <c r="N25" s="162">
        <f>(VLOOKUP($A25,'Occupancy Raw Data'!$B$8:$BE$45,'Occupancy Raw Data'!U$3,FALSE))/100</f>
        <v>1.2735454800119702E-2</v>
      </c>
      <c r="O25" s="162">
        <f>(VLOOKUP($A25,'Occupancy Raw Data'!$B$8:$BE$45,'Occupancy Raw Data'!V$3,FALSE))/100</f>
        <v>1.5555898320080599E-2</v>
      </c>
      <c r="P25" s="162">
        <f>(VLOOKUP($A25,'Occupancy Raw Data'!$B$8:$BE$45,'Occupancy Raw Data'!W$3,FALSE))/100</f>
        <v>2.67376445886029E-2</v>
      </c>
      <c r="Q25" s="162">
        <f>(VLOOKUP($A25,'Occupancy Raw Data'!$B$8:$BE$45,'Occupancy Raw Data'!X$3,FALSE))/100</f>
        <v>-4.8299158522047901E-4</v>
      </c>
      <c r="R25" s="173">
        <f>(VLOOKUP($A25,'Occupancy Raw Data'!$B$8:$BE$45,'Occupancy Raw Data'!Y$3,FALSE))/100</f>
        <v>2.3966788362684101E-2</v>
      </c>
      <c r="S25" s="162">
        <f>(VLOOKUP($A25,'Occupancy Raw Data'!$B$8:$BE$45,'Occupancy Raw Data'!AA$3,FALSE))/100</f>
        <v>-0.12119088781031201</v>
      </c>
      <c r="T25" s="162">
        <f>(VLOOKUP($A25,'Occupancy Raw Data'!$B$8:$BE$45,'Occupancy Raw Data'!AB$3,FALSE))/100</f>
        <v>-9.2941898711504295E-2</v>
      </c>
      <c r="U25" s="173">
        <f>(VLOOKUP($A25,'Occupancy Raw Data'!$B$8:$BE$45,'Occupancy Raw Data'!AC$3,FALSE))/100</f>
        <v>-0.106820648119618</v>
      </c>
      <c r="V25" s="174">
        <f>(VLOOKUP($A25,'Occupancy Raw Data'!$B$8:$BE$45,'Occupancy Raw Data'!AE$3,FALSE))/100</f>
        <v>-1.6256822981192201E-2</v>
      </c>
      <c r="X25" s="49">
        <f>VLOOKUP($A25,'ADR Raw Data'!$B$6:$BE$43,'ADR Raw Data'!G$1,FALSE)</f>
        <v>76.659597661337997</v>
      </c>
      <c r="Y25" s="50">
        <f>VLOOKUP($A25,'ADR Raw Data'!$B$6:$BE$43,'ADR Raw Data'!H$1,FALSE)</f>
        <v>83.045150995520103</v>
      </c>
      <c r="Z25" s="50">
        <f>VLOOKUP($A25,'ADR Raw Data'!$B$6:$BE$43,'ADR Raw Data'!I$1,FALSE)</f>
        <v>84.615830268472294</v>
      </c>
      <c r="AA25" s="50">
        <f>VLOOKUP($A25,'ADR Raw Data'!$B$6:$BE$43,'ADR Raw Data'!J$1,FALSE)</f>
        <v>84.995795359848401</v>
      </c>
      <c r="AB25" s="50">
        <f>VLOOKUP($A25,'ADR Raw Data'!$B$6:$BE$43,'ADR Raw Data'!K$1,FALSE)</f>
        <v>82.656560821643197</v>
      </c>
      <c r="AC25" s="51">
        <f>VLOOKUP($A25,'ADR Raw Data'!$B$6:$BE$43,'ADR Raw Data'!L$1,FALSE)</f>
        <v>82.627859220019104</v>
      </c>
      <c r="AD25" s="50">
        <f>VLOOKUP($A25,'ADR Raw Data'!$B$6:$BE$43,'ADR Raw Data'!N$1,FALSE)</f>
        <v>86.874517456896498</v>
      </c>
      <c r="AE25" s="50">
        <f>VLOOKUP($A25,'ADR Raw Data'!$B$6:$BE$43,'ADR Raw Data'!O$1,FALSE)</f>
        <v>91.275855860852005</v>
      </c>
      <c r="AF25" s="51">
        <f>VLOOKUP($A25,'ADR Raw Data'!$B$6:$BE$43,'ADR Raw Data'!P$1,FALSE)</f>
        <v>89.148265268915196</v>
      </c>
      <c r="AG25" s="52">
        <f>VLOOKUP($A25,'ADR Raw Data'!$B$6:$BE$43,'ADR Raw Data'!R$1,FALSE)</f>
        <v>84.448593694545394</v>
      </c>
      <c r="AI25" s="172">
        <f>(VLOOKUP($A25,'ADR Raw Data'!$B$6:$BE$43,'ADR Raw Data'!T$1,FALSE))/100</f>
        <v>8.0713276200456204E-3</v>
      </c>
      <c r="AJ25" s="162">
        <f>(VLOOKUP($A25,'ADR Raw Data'!$B$6:$BE$43,'ADR Raw Data'!U$1,FALSE))/100</f>
        <v>1.8617278343955199E-4</v>
      </c>
      <c r="AK25" s="162">
        <f>(VLOOKUP($A25,'ADR Raw Data'!$B$6:$BE$43,'ADR Raw Data'!V$1,FALSE))/100</f>
        <v>-8.0961988003230602E-3</v>
      </c>
      <c r="AL25" s="162">
        <f>(VLOOKUP($A25,'ADR Raw Data'!$B$6:$BE$43,'ADR Raw Data'!W$1,FALSE))/100</f>
        <v>-4.3565638562584703E-3</v>
      </c>
      <c r="AM25" s="162">
        <f>(VLOOKUP($A25,'ADR Raw Data'!$B$6:$BE$43,'ADR Raw Data'!X$1,FALSE))/100</f>
        <v>6.6523927944245401E-3</v>
      </c>
      <c r="AN25" s="173">
        <f>(VLOOKUP($A25,'ADR Raw Data'!$B$6:$BE$43,'ADR Raw Data'!Y$1,FALSE))/100</f>
        <v>-7.8206715195605809E-4</v>
      </c>
      <c r="AO25" s="162">
        <f>(VLOOKUP($A25,'ADR Raw Data'!$B$6:$BE$43,'ADR Raw Data'!AA$1,FALSE))/100</f>
        <v>-5.0879088551156901E-2</v>
      </c>
      <c r="AP25" s="162">
        <f>(VLOOKUP($A25,'ADR Raw Data'!$B$6:$BE$43,'ADR Raw Data'!AB$1,FALSE))/100</f>
        <v>-3.0528362952914598E-2</v>
      </c>
      <c r="AQ25" s="173">
        <f>(VLOOKUP($A25,'ADR Raw Data'!$B$6:$BE$43,'ADR Raw Data'!AC$1,FALSE))/100</f>
        <v>-4.00086337786872E-2</v>
      </c>
      <c r="AR25" s="174">
        <f>(VLOOKUP($A25,'ADR Raw Data'!$B$6:$BE$43,'ADR Raw Data'!AE$1,FALSE))/100</f>
        <v>-1.5987384760401801E-2</v>
      </c>
      <c r="AS25" s="40"/>
      <c r="AT25" s="49">
        <f>VLOOKUP($A25,'RevPAR Raw Data'!$B$6:$BE$43,'RevPAR Raw Data'!G$1,FALSE)</f>
        <v>36.632638407129697</v>
      </c>
      <c r="AU25" s="50">
        <f>VLOOKUP($A25,'RevPAR Raw Data'!$B$6:$BE$43,'RevPAR Raw Data'!H$1,FALSE)</f>
        <v>47.202633569104499</v>
      </c>
      <c r="AV25" s="50">
        <f>VLOOKUP($A25,'RevPAR Raw Data'!$B$6:$BE$43,'RevPAR Raw Data'!I$1,FALSE)</f>
        <v>50.381670618192103</v>
      </c>
      <c r="AW25" s="50">
        <f>VLOOKUP($A25,'RevPAR Raw Data'!$B$6:$BE$43,'RevPAR Raw Data'!J$1,FALSE)</f>
        <v>50.7882641957844</v>
      </c>
      <c r="AX25" s="50">
        <f>VLOOKUP($A25,'RevPAR Raw Data'!$B$6:$BE$43,'RevPAR Raw Data'!K$1,FALSE)</f>
        <v>46.677746611967699</v>
      </c>
      <c r="AY25" s="51">
        <f>VLOOKUP($A25,'RevPAR Raw Data'!$B$6:$BE$43,'RevPAR Raw Data'!L$1,FALSE)</f>
        <v>46.336590680435698</v>
      </c>
      <c r="AZ25" s="50">
        <f>VLOOKUP($A25,'RevPAR Raw Data'!$B$6:$BE$43,'RevPAR Raw Data'!N$1,FALSE)</f>
        <v>45.618646031970499</v>
      </c>
      <c r="BA25" s="50">
        <f>VLOOKUP($A25,'RevPAR Raw Data'!$B$6:$BE$43,'RevPAR Raw Data'!O$1,FALSE)</f>
        <v>51.222424699391702</v>
      </c>
      <c r="BB25" s="51">
        <f>VLOOKUP($A25,'RevPAR Raw Data'!$B$6:$BE$43,'RevPAR Raw Data'!P$1,FALSE)</f>
        <v>48.420535365681097</v>
      </c>
      <c r="BC25" s="52">
        <f>VLOOKUP($A25,'RevPAR Raw Data'!$B$6:$BE$43,'RevPAR Raw Data'!R$1,FALSE)</f>
        <v>46.932003447648597</v>
      </c>
      <c r="BE25" s="172">
        <f>(VLOOKUP($A25,'RevPAR Raw Data'!$B$6:$BE$43,'RevPAR Raw Data'!T$1,FALSE))/100</f>
        <v>8.5467188371886604E-2</v>
      </c>
      <c r="BF25" s="162">
        <f>(VLOOKUP($A25,'RevPAR Raw Data'!$B$6:$BE$43,'RevPAR Raw Data'!U$1,FALSE))/100</f>
        <v>1.2923998578627799E-2</v>
      </c>
      <c r="BG25" s="162">
        <f>(VLOOKUP($A25,'RevPAR Raw Data'!$B$6:$BE$43,'RevPAR Raw Data'!V$1,FALSE))/100</f>
        <v>7.3337558744405998E-3</v>
      </c>
      <c r="BH25" s="162">
        <f>(VLOOKUP($A25,'RevPAR Raw Data'!$B$6:$BE$43,'RevPAR Raw Data'!W$1,FALSE))/100</f>
        <v>2.22645964763282E-2</v>
      </c>
      <c r="BI25" s="162">
        <f>(VLOOKUP($A25,'RevPAR Raw Data'!$B$6:$BE$43,'RevPAR Raw Data'!X$1,FALSE))/100</f>
        <v>6.1661881594627698E-3</v>
      </c>
      <c r="BJ25" s="173">
        <f>(VLOOKUP($A25,'RevPAR Raw Data'!$B$6:$BE$43,'RevPAR Raw Data'!Y$1,FALSE))/100</f>
        <v>2.3165977572811702E-2</v>
      </c>
      <c r="BK25" s="162">
        <f>(VLOOKUP($A25,'RevPAR Raw Data'!$B$6:$BE$43,'RevPAR Raw Data'!AA$1,FALSE))/100</f>
        <v>-0.16590389444897499</v>
      </c>
      <c r="BL25" s="162">
        <f>(VLOOKUP($A25,'RevPAR Raw Data'!$B$6:$BE$43,'RevPAR Raw Data'!AB$1,FALSE))/100</f>
        <v>-0.120632897647021</v>
      </c>
      <c r="BM25" s="173">
        <f>(VLOOKUP($A25,'RevPAR Raw Data'!$B$6:$BE$43,'RevPAR Raw Data'!AC$1,FALSE))/100</f>
        <v>-0.14255553370768501</v>
      </c>
      <c r="BN25" s="174">
        <f>(VLOOKUP($A25,'RevPAR Raw Data'!$B$6:$BE$43,'RevPAR Raw Data'!AE$1,FALSE))/100</f>
        <v>-3.1984303657611998E-2</v>
      </c>
    </row>
    <row r="26" spans="1:66" x14ac:dyDescent="0.45">
      <c r="A26" s="59" t="s">
        <v>92</v>
      </c>
      <c r="B26" s="161">
        <f>(VLOOKUP($A26,'Occupancy Raw Data'!$B$8:$BE$45,'Occupancy Raw Data'!G$3,FALSE))/100</f>
        <v>0.52406322145267192</v>
      </c>
      <c r="C26" s="158">
        <f>(VLOOKUP($A26,'Occupancy Raw Data'!$B$8:$BE$45,'Occupancy Raw Data'!H$3,FALSE))/100</f>
        <v>0.63683182383235593</v>
      </c>
      <c r="D26" s="158">
        <f>(VLOOKUP($A26,'Occupancy Raw Data'!$B$8:$BE$45,'Occupancy Raw Data'!I$3,FALSE))/100</f>
        <v>0.652282010300124</v>
      </c>
      <c r="E26" s="158">
        <f>(VLOOKUP($A26,'Occupancy Raw Data'!$B$8:$BE$45,'Occupancy Raw Data'!J$3,FALSE))/100</f>
        <v>0.62884034807316602</v>
      </c>
      <c r="F26" s="158">
        <f>(VLOOKUP($A26,'Occupancy Raw Data'!$B$8:$BE$45,'Occupancy Raw Data'!K$3,FALSE))/100</f>
        <v>0.60415556739477805</v>
      </c>
      <c r="G26" s="159">
        <f>(VLOOKUP($A26,'Occupancy Raw Data'!$B$8:$BE$45,'Occupancy Raw Data'!L$3,FALSE))/100</f>
        <v>0.60923459421061898</v>
      </c>
      <c r="H26" s="162">
        <f>(VLOOKUP($A26,'Occupancy Raw Data'!$B$8:$BE$45,'Occupancy Raw Data'!N$3,FALSE))/100</f>
        <v>0.66133901616053903</v>
      </c>
      <c r="I26" s="162">
        <f>(VLOOKUP($A26,'Occupancy Raw Data'!$B$8:$BE$45,'Occupancy Raw Data'!O$3,FALSE))/100</f>
        <v>0.64677677144379297</v>
      </c>
      <c r="J26" s="159">
        <f>(VLOOKUP($A26,'Occupancy Raw Data'!$B$8:$BE$45,'Occupancy Raw Data'!P$3,FALSE))/100</f>
        <v>0.65405789380216606</v>
      </c>
      <c r="K26" s="160">
        <f>(VLOOKUP($A26,'Occupancy Raw Data'!$B$8:$BE$45,'Occupancy Raw Data'!R$3,FALSE))/100</f>
        <v>0.622041251236776</v>
      </c>
      <c r="M26" s="172">
        <f>(VLOOKUP($A26,'Occupancy Raw Data'!$B$8:$BE$45,'Occupancy Raw Data'!T$3,FALSE))/100</f>
        <v>0.26567051361023197</v>
      </c>
      <c r="N26" s="162">
        <f>(VLOOKUP($A26,'Occupancy Raw Data'!$B$8:$BE$45,'Occupancy Raw Data'!U$3,FALSE))/100</f>
        <v>0.13627252355161701</v>
      </c>
      <c r="O26" s="162">
        <f>(VLOOKUP($A26,'Occupancy Raw Data'!$B$8:$BE$45,'Occupancy Raw Data'!V$3,FALSE))/100</f>
        <v>0.116235981536152</v>
      </c>
      <c r="P26" s="162">
        <f>(VLOOKUP($A26,'Occupancy Raw Data'!$B$8:$BE$45,'Occupancy Raw Data'!W$3,FALSE))/100</f>
        <v>7.0006453509664099E-2</v>
      </c>
      <c r="Q26" s="162">
        <f>(VLOOKUP($A26,'Occupancy Raw Data'!$B$8:$BE$45,'Occupancy Raw Data'!X$3,FALSE))/100</f>
        <v>0.13416205162530201</v>
      </c>
      <c r="R26" s="173">
        <f>(VLOOKUP($A26,'Occupancy Raw Data'!$B$8:$BE$45,'Occupancy Raw Data'!Y$3,FALSE))/100</f>
        <v>0.136944847838119</v>
      </c>
      <c r="S26" s="162">
        <f>(VLOOKUP($A26,'Occupancy Raw Data'!$B$8:$BE$45,'Occupancy Raw Data'!AA$3,FALSE))/100</f>
        <v>0.116954289686397</v>
      </c>
      <c r="T26" s="162">
        <f>(VLOOKUP($A26,'Occupancy Raw Data'!$B$8:$BE$45,'Occupancy Raw Data'!AB$3,FALSE))/100</f>
        <v>0.10415836469102401</v>
      </c>
      <c r="U26" s="173">
        <f>(VLOOKUP($A26,'Occupancy Raw Data'!$B$8:$BE$45,'Occupancy Raw Data'!AC$3,FALSE))/100</f>
        <v>0.11059069404187599</v>
      </c>
      <c r="V26" s="174">
        <f>(VLOOKUP($A26,'Occupancy Raw Data'!$B$8:$BE$45,'Occupancy Raw Data'!AE$3,FALSE))/100</f>
        <v>0.128897026325274</v>
      </c>
      <c r="X26" s="49">
        <f>VLOOKUP($A26,'ADR Raw Data'!$B$6:$BE$43,'ADR Raw Data'!G$1,FALSE)</f>
        <v>96.683173127753307</v>
      </c>
      <c r="Y26" s="50">
        <f>VLOOKUP($A26,'ADR Raw Data'!$B$6:$BE$43,'ADR Raw Data'!H$1,FALSE)</f>
        <v>105.67246380368</v>
      </c>
      <c r="Z26" s="50">
        <f>VLOOKUP($A26,'ADR Raw Data'!$B$6:$BE$43,'ADR Raw Data'!I$1,FALSE)</f>
        <v>110.321887340049</v>
      </c>
      <c r="AA26" s="50">
        <f>VLOOKUP($A26,'ADR Raw Data'!$B$6:$BE$43,'ADR Raw Data'!J$1,FALSE)</f>
        <v>106.25838929680801</v>
      </c>
      <c r="AB26" s="50">
        <f>VLOOKUP($A26,'ADR Raw Data'!$B$6:$BE$43,'ADR Raw Data'!K$1,FALSE)</f>
        <v>106.76222454438501</v>
      </c>
      <c r="AC26" s="51">
        <f>VLOOKUP($A26,'ADR Raw Data'!$B$6:$BE$43,'ADR Raw Data'!L$1,FALSE)</f>
        <v>105.458627394624</v>
      </c>
      <c r="AD26" s="50">
        <f>VLOOKUP($A26,'ADR Raw Data'!$B$6:$BE$43,'ADR Raw Data'!N$1,FALSE)</f>
        <v>108.56742964554201</v>
      </c>
      <c r="AE26" s="50">
        <f>VLOOKUP($A26,'ADR Raw Data'!$B$6:$BE$43,'ADR Raw Data'!O$1,FALSE)</f>
        <v>110.52633544755599</v>
      </c>
      <c r="AF26" s="51">
        <f>VLOOKUP($A26,'ADR Raw Data'!$B$6:$BE$43,'ADR Raw Data'!P$1,FALSE)</f>
        <v>109.535979052402</v>
      </c>
      <c r="AG26" s="52">
        <f>VLOOKUP($A26,'ADR Raw Data'!$B$6:$BE$43,'ADR Raw Data'!R$1,FALSE)</f>
        <v>106.68354571556701</v>
      </c>
      <c r="AI26" s="172">
        <f>(VLOOKUP($A26,'ADR Raw Data'!$B$6:$BE$43,'ADR Raw Data'!T$1,FALSE))/100</f>
        <v>-5.9993667012106597E-3</v>
      </c>
      <c r="AJ26" s="162">
        <f>(VLOOKUP($A26,'ADR Raw Data'!$B$6:$BE$43,'ADR Raw Data'!U$1,FALSE))/100</f>
        <v>-4.6573400863181201E-2</v>
      </c>
      <c r="AK26" s="162">
        <f>(VLOOKUP($A26,'ADR Raw Data'!$B$6:$BE$43,'ADR Raw Data'!V$1,FALSE))/100</f>
        <v>-1.4043150886345801E-2</v>
      </c>
      <c r="AL26" s="162">
        <f>(VLOOKUP($A26,'ADR Raw Data'!$B$6:$BE$43,'ADR Raw Data'!W$1,FALSE))/100</f>
        <v>-0.108045959312317</v>
      </c>
      <c r="AM26" s="162">
        <f>(VLOOKUP($A26,'ADR Raw Data'!$B$6:$BE$43,'ADR Raw Data'!X$1,FALSE))/100</f>
        <v>3.7668354071185003E-2</v>
      </c>
      <c r="AN26" s="173">
        <f>(VLOOKUP($A26,'ADR Raw Data'!$B$6:$BE$43,'ADR Raw Data'!Y$1,FALSE))/100</f>
        <v>-3.4332444132442796E-2</v>
      </c>
      <c r="AO26" s="162">
        <f>(VLOOKUP($A26,'ADR Raw Data'!$B$6:$BE$43,'ADR Raw Data'!AA$1,FALSE))/100</f>
        <v>-3.3547175830006396E-3</v>
      </c>
      <c r="AP26" s="162">
        <f>(VLOOKUP($A26,'ADR Raw Data'!$B$6:$BE$43,'ADR Raw Data'!AB$1,FALSE))/100</f>
        <v>-3.9491159814519297E-3</v>
      </c>
      <c r="AQ26" s="173">
        <f>(VLOOKUP($A26,'ADR Raw Data'!$B$6:$BE$43,'ADR Raw Data'!AC$1,FALSE))/100</f>
        <v>-3.7043867198443196E-3</v>
      </c>
      <c r="AR26" s="174">
        <f>(VLOOKUP($A26,'ADR Raw Data'!$B$6:$BE$43,'ADR Raw Data'!AE$1,FALSE))/100</f>
        <v>-2.5120346615908101E-2</v>
      </c>
      <c r="AS26" s="40"/>
      <c r="AT26" s="49">
        <f>VLOOKUP($A26,'RevPAR Raw Data'!$B$6:$BE$43,'RevPAR Raw Data'!G$1,FALSE)</f>
        <v>50.668095169596803</v>
      </c>
      <c r="AU26" s="50">
        <f>VLOOKUP($A26,'RevPAR Raw Data'!$B$6:$BE$43,'RevPAR Raw Data'!H$1,FALSE)</f>
        <v>67.2955878529568</v>
      </c>
      <c r="AV26" s="50">
        <f>VLOOKUP($A26,'RevPAR Raw Data'!$B$6:$BE$43,'RevPAR Raw Data'!I$1,FALSE)</f>
        <v>71.960982454270905</v>
      </c>
      <c r="AW26" s="50">
        <f>VLOOKUP($A26,'RevPAR Raw Data'!$B$6:$BE$43,'RevPAR Raw Data'!J$1,FALSE)</f>
        <v>66.819562511099207</v>
      </c>
      <c r="AX26" s="50">
        <f>VLOOKUP($A26,'RevPAR Raw Data'!$B$6:$BE$43,'RevPAR Raw Data'!K$1,FALSE)</f>
        <v>64.500992345942095</v>
      </c>
      <c r="AY26" s="51">
        <f>VLOOKUP($A26,'RevPAR Raw Data'!$B$6:$BE$43,'RevPAR Raw Data'!L$1,FALSE)</f>
        <v>64.249044066773195</v>
      </c>
      <c r="AZ26" s="50">
        <f>VLOOKUP($A26,'RevPAR Raw Data'!$B$6:$BE$43,'RevPAR Raw Data'!N$1,FALSE)</f>
        <v>71.799877108861594</v>
      </c>
      <c r="BA26" s="50">
        <f>VLOOKUP($A26,'RevPAR Raw Data'!$B$6:$BE$43,'RevPAR Raw Data'!O$1,FALSE)</f>
        <v>71.485866400284095</v>
      </c>
      <c r="BB26" s="51">
        <f>VLOOKUP($A26,'RevPAR Raw Data'!$B$6:$BE$43,'RevPAR Raw Data'!P$1,FALSE)</f>
        <v>71.642871754572894</v>
      </c>
      <c r="BC26" s="52">
        <f>VLOOKUP($A26,'RevPAR Raw Data'!$B$6:$BE$43,'RevPAR Raw Data'!R$1,FALSE)</f>
        <v>66.361566263287401</v>
      </c>
      <c r="BE26" s="172">
        <f>(VLOOKUP($A26,'RevPAR Raw Data'!$B$6:$BE$43,'RevPAR Raw Data'!T$1,FALSE))/100</f>
        <v>0.25807729207617497</v>
      </c>
      <c r="BF26" s="162">
        <f>(VLOOKUP($A26,'RevPAR Raw Data'!$B$6:$BE$43,'RevPAR Raw Data'!U$1,FALSE))/100</f>
        <v>8.3352447822429704E-2</v>
      </c>
      <c r="BG26" s="162">
        <f>(VLOOKUP($A26,'RevPAR Raw Data'!$B$6:$BE$43,'RevPAR Raw Data'!V$1,FALSE))/100</f>
        <v>0.100560511222671</v>
      </c>
      <c r="BH26" s="162">
        <f>(VLOOKUP($A26,'RevPAR Raw Data'!$B$6:$BE$43,'RevPAR Raw Data'!W$1,FALSE))/100</f>
        <v>-4.5603420230158002E-2</v>
      </c>
      <c r="BI26" s="162">
        <f>(VLOOKUP($A26,'RevPAR Raw Data'!$B$6:$BE$43,'RevPAR Raw Data'!X$1,FALSE))/100</f>
        <v>0.17688406936002601</v>
      </c>
      <c r="BJ26" s="173">
        <f>(VLOOKUP($A26,'RevPAR Raw Data'!$B$6:$BE$43,'RevPAR Raw Data'!Y$1,FALSE))/100</f>
        <v>9.7910752368048595E-2</v>
      </c>
      <c r="BK26" s="162">
        <f>(VLOOKUP($A26,'RevPAR Raw Data'!$B$6:$BE$43,'RevPAR Raw Data'!AA$1,FALSE))/100</f>
        <v>0.11320722349137799</v>
      </c>
      <c r="BL26" s="162">
        <f>(VLOOKUP($A26,'RevPAR Raw Data'!$B$6:$BE$43,'RevPAR Raw Data'!AB$1,FALSE))/100</f>
        <v>9.9797915246969002E-2</v>
      </c>
      <c r="BM26" s="173">
        <f>(VLOOKUP($A26,'RevPAR Raw Data'!$B$6:$BE$43,'RevPAR Raw Data'!AC$1,FALSE))/100</f>
        <v>0.10647663662368399</v>
      </c>
      <c r="BN26" s="174">
        <f>(VLOOKUP($A26,'RevPAR Raw Data'!$B$6:$BE$43,'RevPAR Raw Data'!AE$1,FALSE))/100</f>
        <v>0.100538741730315</v>
      </c>
    </row>
    <row r="27" spans="1:66" x14ac:dyDescent="0.45">
      <c r="A27" s="59" t="s">
        <v>93</v>
      </c>
      <c r="B27" s="161">
        <f>(VLOOKUP($A27,'Occupancy Raw Data'!$B$8:$BE$45,'Occupancy Raw Data'!G$3,FALSE))/100</f>
        <v>0.39955374930273302</v>
      </c>
      <c r="C27" s="158">
        <f>(VLOOKUP($A27,'Occupancy Raw Data'!$B$8:$BE$45,'Occupancy Raw Data'!H$3,FALSE))/100</f>
        <v>0.47350386484978801</v>
      </c>
      <c r="D27" s="158">
        <f>(VLOOKUP($A27,'Occupancy Raw Data'!$B$8:$BE$45,'Occupancy Raw Data'!I$3,FALSE))/100</f>
        <v>0.45525539883656002</v>
      </c>
      <c r="E27" s="158">
        <f>(VLOOKUP($A27,'Occupancy Raw Data'!$B$8:$BE$45,'Occupancy Raw Data'!J$3,FALSE))/100</f>
        <v>0.46473822615347798</v>
      </c>
      <c r="F27" s="158">
        <f>(VLOOKUP($A27,'Occupancy Raw Data'!$B$8:$BE$45,'Occupancy Raw Data'!K$3,FALSE))/100</f>
        <v>0.48864451350705201</v>
      </c>
      <c r="G27" s="159">
        <f>(VLOOKUP($A27,'Occupancy Raw Data'!$B$8:$BE$45,'Occupancy Raw Data'!L$3,FALSE))/100</f>
        <v>0.45633915052992202</v>
      </c>
      <c r="H27" s="162">
        <f>(VLOOKUP($A27,'Occupancy Raw Data'!$B$8:$BE$45,'Occupancy Raw Data'!N$3,FALSE))/100</f>
        <v>0.55829149733046401</v>
      </c>
      <c r="I27" s="162">
        <f>(VLOOKUP($A27,'Occupancy Raw Data'!$B$8:$BE$45,'Occupancy Raw Data'!O$3,FALSE))/100</f>
        <v>0.58442903817037195</v>
      </c>
      <c r="J27" s="159">
        <f>(VLOOKUP($A27,'Occupancy Raw Data'!$B$8:$BE$45,'Occupancy Raw Data'!P$3,FALSE))/100</f>
        <v>0.57136026775041804</v>
      </c>
      <c r="K27" s="160">
        <f>(VLOOKUP($A27,'Occupancy Raw Data'!$B$8:$BE$45,'Occupancy Raw Data'!R$3,FALSE))/100</f>
        <v>0.48920232687863502</v>
      </c>
      <c r="M27" s="172">
        <f>(VLOOKUP($A27,'Occupancy Raw Data'!$B$8:$BE$45,'Occupancy Raw Data'!T$3,FALSE))/100</f>
        <v>0.30507715145849801</v>
      </c>
      <c r="N27" s="162">
        <f>(VLOOKUP($A27,'Occupancy Raw Data'!$B$8:$BE$45,'Occupancy Raw Data'!U$3,FALSE))/100</f>
        <v>0.2495960219616</v>
      </c>
      <c r="O27" s="162">
        <f>(VLOOKUP($A27,'Occupancy Raw Data'!$B$8:$BE$45,'Occupancy Raw Data'!V$3,FALSE))/100</f>
        <v>4.5895300092197402E-2</v>
      </c>
      <c r="P27" s="162">
        <f>(VLOOKUP($A27,'Occupancy Raw Data'!$B$8:$BE$45,'Occupancy Raw Data'!W$3,FALSE))/100</f>
        <v>0.131058348267999</v>
      </c>
      <c r="Q27" s="162">
        <f>(VLOOKUP($A27,'Occupancy Raw Data'!$B$8:$BE$45,'Occupancy Raw Data'!X$3,FALSE))/100</f>
        <v>0.24150143103675098</v>
      </c>
      <c r="R27" s="173">
        <f>(VLOOKUP($A27,'Occupancy Raw Data'!$B$8:$BE$45,'Occupancy Raw Data'!Y$3,FALSE))/100</f>
        <v>0.18539711427976499</v>
      </c>
      <c r="S27" s="162">
        <f>(VLOOKUP($A27,'Occupancy Raw Data'!$B$8:$BE$45,'Occupancy Raw Data'!AA$3,FALSE))/100</f>
        <v>0.14843828914707399</v>
      </c>
      <c r="T27" s="162">
        <f>(VLOOKUP($A27,'Occupancy Raw Data'!$B$8:$BE$45,'Occupancy Raw Data'!AB$3,FALSE))/100</f>
        <v>8.1292834815733489E-2</v>
      </c>
      <c r="U27" s="173">
        <f>(VLOOKUP($A27,'Occupancy Raw Data'!$B$8:$BE$45,'Occupancy Raw Data'!AC$3,FALSE))/100</f>
        <v>0.113087875651669</v>
      </c>
      <c r="V27" s="174">
        <f>(VLOOKUP($A27,'Occupancy Raw Data'!$B$8:$BE$45,'Occupancy Raw Data'!AE$3,FALSE))/100</f>
        <v>0.16024539553149</v>
      </c>
      <c r="X27" s="49">
        <f>VLOOKUP($A27,'ADR Raw Data'!$B$6:$BE$43,'ADR Raw Data'!G$1,FALSE)</f>
        <v>102.902903869166</v>
      </c>
      <c r="Y27" s="50">
        <f>VLOOKUP($A27,'ADR Raw Data'!$B$6:$BE$43,'ADR Raw Data'!H$1,FALSE)</f>
        <v>107.212631874789</v>
      </c>
      <c r="Z27" s="50">
        <f>VLOOKUP($A27,'ADR Raw Data'!$B$6:$BE$43,'ADR Raw Data'!I$1,FALSE)</f>
        <v>104.01203397514401</v>
      </c>
      <c r="AA27" s="50">
        <f>VLOOKUP($A27,'ADR Raw Data'!$B$6:$BE$43,'ADR Raw Data'!J$1,FALSE)</f>
        <v>108.17101364883401</v>
      </c>
      <c r="AB27" s="50">
        <f>VLOOKUP($A27,'ADR Raw Data'!$B$6:$BE$43,'ADR Raw Data'!K$1,FALSE)</f>
        <v>107.992604386823</v>
      </c>
      <c r="AC27" s="51">
        <f>VLOOKUP($A27,'ADR Raw Data'!$B$6:$BE$43,'ADR Raw Data'!L$1,FALSE)</f>
        <v>106.18158664478</v>
      </c>
      <c r="AD27" s="50">
        <f>VLOOKUP($A27,'ADR Raw Data'!$B$6:$BE$43,'ADR Raw Data'!N$1,FALSE)</f>
        <v>116.712888781044</v>
      </c>
      <c r="AE27" s="50">
        <f>VLOOKUP($A27,'ADR Raw Data'!$B$6:$BE$43,'ADR Raw Data'!O$1,FALSE)</f>
        <v>123.253605740387</v>
      </c>
      <c r="AF27" s="51">
        <f>VLOOKUP($A27,'ADR Raw Data'!$B$6:$BE$43,'ADR Raw Data'!P$1,FALSE)</f>
        <v>120.05805043933</v>
      </c>
      <c r="AG27" s="52">
        <f>VLOOKUP($A27,'ADR Raw Data'!$B$6:$BE$43,'ADR Raw Data'!R$1,FALSE)</f>
        <v>110.812133518721</v>
      </c>
      <c r="AI27" s="172">
        <f>(VLOOKUP($A27,'ADR Raw Data'!$B$6:$BE$43,'ADR Raw Data'!T$1,FALSE))/100</f>
        <v>6.4690238672072298E-2</v>
      </c>
      <c r="AJ27" s="162">
        <f>(VLOOKUP($A27,'ADR Raw Data'!$B$6:$BE$43,'ADR Raw Data'!U$1,FALSE))/100</f>
        <v>6.7199889248212699E-2</v>
      </c>
      <c r="AK27" s="162">
        <f>(VLOOKUP($A27,'ADR Raw Data'!$B$6:$BE$43,'ADR Raw Data'!V$1,FALSE))/100</f>
        <v>-4.0230254373681898E-3</v>
      </c>
      <c r="AL27" s="162">
        <f>(VLOOKUP($A27,'ADR Raw Data'!$B$6:$BE$43,'ADR Raw Data'!W$1,FALSE))/100</f>
        <v>2.5607252379604997E-2</v>
      </c>
      <c r="AM27" s="162">
        <f>(VLOOKUP($A27,'ADR Raw Data'!$B$6:$BE$43,'ADR Raw Data'!X$1,FALSE))/100</f>
        <v>4.5549200900290597E-2</v>
      </c>
      <c r="AN27" s="173">
        <f>(VLOOKUP($A27,'ADR Raw Data'!$B$6:$BE$43,'ADR Raw Data'!Y$1,FALSE))/100</f>
        <v>3.69251534774667E-2</v>
      </c>
      <c r="AO27" s="162">
        <f>(VLOOKUP($A27,'ADR Raw Data'!$B$6:$BE$43,'ADR Raw Data'!AA$1,FALSE))/100</f>
        <v>4.9373588677118697E-2</v>
      </c>
      <c r="AP27" s="162">
        <f>(VLOOKUP($A27,'ADR Raw Data'!$B$6:$BE$43,'ADR Raw Data'!AB$1,FALSE))/100</f>
        <v>4.7929058831790598E-2</v>
      </c>
      <c r="AQ27" s="173">
        <f>(VLOOKUP($A27,'ADR Raw Data'!$B$6:$BE$43,'ADR Raw Data'!AC$1,FALSE))/100</f>
        <v>4.7734575395808304E-2</v>
      </c>
      <c r="AR27" s="174">
        <f>(VLOOKUP($A27,'ADR Raw Data'!$B$6:$BE$43,'ADR Raw Data'!AE$1,FALSE))/100</f>
        <v>3.9125652754325405E-2</v>
      </c>
      <c r="AS27" s="40"/>
      <c r="AT27" s="49">
        <f>VLOOKUP($A27,'RevPAR Raw Data'!$B$6:$BE$43,'RevPAR Raw Data'!G$1,FALSE)</f>
        <v>41.115241055064097</v>
      </c>
      <c r="AU27" s="50">
        <f>VLOOKUP($A27,'RevPAR Raw Data'!$B$6:$BE$43,'RevPAR Raw Data'!H$1,FALSE)</f>
        <v>50.765595553430501</v>
      </c>
      <c r="AV27" s="50">
        <f>VLOOKUP($A27,'RevPAR Raw Data'!$B$6:$BE$43,'RevPAR Raw Data'!I$1,FALSE)</f>
        <v>47.352040011156198</v>
      </c>
      <c r="AW27" s="50">
        <f>VLOOKUP($A27,'RevPAR Raw Data'!$B$6:$BE$43,'RevPAR Raw Data'!J$1,FALSE)</f>
        <v>50.2712050043828</v>
      </c>
      <c r="AX27" s="50">
        <f>VLOOKUP($A27,'RevPAR Raw Data'!$B$6:$BE$43,'RevPAR Raw Data'!K$1,FALSE)</f>
        <v>52.769993632958801</v>
      </c>
      <c r="AY27" s="51">
        <f>VLOOKUP($A27,'RevPAR Raw Data'!$B$6:$BE$43,'RevPAR Raw Data'!L$1,FALSE)</f>
        <v>48.454815051398498</v>
      </c>
      <c r="AZ27" s="50">
        <f>VLOOKUP($A27,'RevPAR Raw Data'!$B$6:$BE$43,'RevPAR Raw Data'!N$1,FALSE)</f>
        <v>65.159813435333405</v>
      </c>
      <c r="BA27" s="50">
        <f>VLOOKUP($A27,'RevPAR Raw Data'!$B$6:$BE$43,'RevPAR Raw Data'!O$1,FALSE)</f>
        <v>72.032986253884701</v>
      </c>
      <c r="BB27" s="51">
        <f>VLOOKUP($A27,'RevPAR Raw Data'!$B$6:$BE$43,'RevPAR Raw Data'!P$1,FALSE)</f>
        <v>68.596399844609095</v>
      </c>
      <c r="BC27" s="52">
        <f>VLOOKUP($A27,'RevPAR Raw Data'!$B$6:$BE$43,'RevPAR Raw Data'!R$1,FALSE)</f>
        <v>54.2095535637444</v>
      </c>
      <c r="BE27" s="172">
        <f>(VLOOKUP($A27,'RevPAR Raw Data'!$B$6:$BE$43,'RevPAR Raw Data'!T$1,FALSE))/100</f>
        <v>0.38950290387181602</v>
      </c>
      <c r="BF27" s="162">
        <f>(VLOOKUP($A27,'RevPAR Raw Data'!$B$6:$BE$43,'RevPAR Raw Data'!U$1,FALSE))/100</f>
        <v>0.333568736242427</v>
      </c>
      <c r="BG27" s="162">
        <f>(VLOOKUP($A27,'RevPAR Raw Data'!$B$6:$BE$43,'RevPAR Raw Data'!V$1,FALSE))/100</f>
        <v>4.1687636695102698E-2</v>
      </c>
      <c r="BH27" s="162">
        <f>(VLOOKUP($A27,'RevPAR Raw Data'!$B$6:$BE$43,'RevPAR Raw Data'!W$1,FALSE))/100</f>
        <v>0.16002164484815701</v>
      </c>
      <c r="BI27" s="162">
        <f>(VLOOKUP($A27,'RevPAR Raw Data'!$B$6:$BE$43,'RevPAR Raw Data'!X$1,FALSE))/100</f>
        <v>0.29805082913704201</v>
      </c>
      <c r="BJ27" s="173">
        <f>(VLOOKUP($A27,'RevPAR Raw Data'!$B$6:$BE$43,'RevPAR Raw Data'!Y$1,FALSE))/100</f>
        <v>0.22916808465629099</v>
      </c>
      <c r="BK27" s="162">
        <f>(VLOOKUP($A27,'RevPAR Raw Data'!$B$6:$BE$43,'RevPAR Raw Data'!AA$1,FALSE))/100</f>
        <v>0.20514080885647601</v>
      </c>
      <c r="BL27" s="162">
        <f>(VLOOKUP($A27,'RevPAR Raw Data'!$B$6:$BE$43,'RevPAR Raw Data'!AB$1,FALSE))/100</f>
        <v>0.13311818271001</v>
      </c>
      <c r="BM27" s="173">
        <f>(VLOOKUP($A27,'RevPAR Raw Data'!$B$6:$BE$43,'RevPAR Raw Data'!AC$1,FALSE))/100</f>
        <v>0.16622065277412301</v>
      </c>
      <c r="BN27" s="174">
        <f>(VLOOKUP($A27,'RevPAR Raw Data'!$B$6:$BE$43,'RevPAR Raw Data'!AE$1,FALSE))/100</f>
        <v>0.20564075398685999</v>
      </c>
    </row>
    <row r="28" spans="1:66" x14ac:dyDescent="0.45">
      <c r="A28" s="59" t="s">
        <v>29</v>
      </c>
      <c r="B28" s="161">
        <f>(VLOOKUP($A28,'Occupancy Raw Data'!$B$8:$BE$45,'Occupancy Raw Data'!G$3,FALSE))/100</f>
        <v>0.40824607329842899</v>
      </c>
      <c r="C28" s="158">
        <f>(VLOOKUP($A28,'Occupancy Raw Data'!$B$8:$BE$45,'Occupancy Raw Data'!H$3,FALSE))/100</f>
        <v>0.42277486910994705</v>
      </c>
      <c r="D28" s="158">
        <f>(VLOOKUP($A28,'Occupancy Raw Data'!$B$8:$BE$45,'Occupancy Raw Data'!I$3,FALSE))/100</f>
        <v>0.40392670157067995</v>
      </c>
      <c r="E28" s="158">
        <f>(VLOOKUP($A28,'Occupancy Raw Data'!$B$8:$BE$45,'Occupancy Raw Data'!J$3,FALSE))/100</f>
        <v>0.45785340314136103</v>
      </c>
      <c r="F28" s="158">
        <f>(VLOOKUP($A28,'Occupancy Raw Data'!$B$8:$BE$45,'Occupancy Raw Data'!K$3,FALSE))/100</f>
        <v>0.51007853403141301</v>
      </c>
      <c r="G28" s="159">
        <f>(VLOOKUP($A28,'Occupancy Raw Data'!$B$8:$BE$45,'Occupancy Raw Data'!L$3,FALSE))/100</f>
        <v>0.44057591623036602</v>
      </c>
      <c r="H28" s="162">
        <f>(VLOOKUP($A28,'Occupancy Raw Data'!$B$8:$BE$45,'Occupancy Raw Data'!N$3,FALSE))/100</f>
        <v>0.62159685863874303</v>
      </c>
      <c r="I28" s="162">
        <f>(VLOOKUP($A28,'Occupancy Raw Data'!$B$8:$BE$45,'Occupancy Raw Data'!O$3,FALSE))/100</f>
        <v>0.71361256544502594</v>
      </c>
      <c r="J28" s="159">
        <f>(VLOOKUP($A28,'Occupancy Raw Data'!$B$8:$BE$45,'Occupancy Raw Data'!P$3,FALSE))/100</f>
        <v>0.6676047120418841</v>
      </c>
      <c r="K28" s="160">
        <f>(VLOOKUP($A28,'Occupancy Raw Data'!$B$8:$BE$45,'Occupancy Raw Data'!R$3,FALSE))/100</f>
        <v>0.50544128646222797</v>
      </c>
      <c r="M28" s="172">
        <f>(VLOOKUP($A28,'Occupancy Raw Data'!$B$8:$BE$45,'Occupancy Raw Data'!T$3,FALSE))/100</f>
        <v>0.150757716004743</v>
      </c>
      <c r="N28" s="162">
        <f>(VLOOKUP($A28,'Occupancy Raw Data'!$B$8:$BE$45,'Occupancy Raw Data'!U$3,FALSE))/100</f>
        <v>8.5008743560841399E-2</v>
      </c>
      <c r="O28" s="162">
        <f>(VLOOKUP($A28,'Occupancy Raw Data'!$B$8:$BE$45,'Occupancy Raw Data'!V$3,FALSE))/100</f>
        <v>3.87268303496031E-2</v>
      </c>
      <c r="P28" s="162">
        <f>(VLOOKUP($A28,'Occupancy Raw Data'!$B$8:$BE$45,'Occupancy Raw Data'!W$3,FALSE))/100</f>
        <v>0.159097616354891</v>
      </c>
      <c r="Q28" s="162">
        <f>(VLOOKUP($A28,'Occupancy Raw Data'!$B$8:$BE$45,'Occupancy Raw Data'!X$3,FALSE))/100</f>
        <v>0.20074777635878402</v>
      </c>
      <c r="R28" s="173">
        <f>(VLOOKUP($A28,'Occupancy Raw Data'!$B$8:$BE$45,'Occupancy Raw Data'!Y$3,FALSE))/100</f>
        <v>0.12789438914531101</v>
      </c>
      <c r="S28" s="162">
        <f>(VLOOKUP($A28,'Occupancy Raw Data'!$B$8:$BE$45,'Occupancy Raw Data'!AA$3,FALSE))/100</f>
        <v>0.10041192670883699</v>
      </c>
      <c r="T28" s="162">
        <f>(VLOOKUP($A28,'Occupancy Raw Data'!$B$8:$BE$45,'Occupancy Raw Data'!AB$3,FALSE))/100</f>
        <v>1.6429734478091401E-2</v>
      </c>
      <c r="U28" s="173">
        <f>(VLOOKUP($A28,'Occupancy Raw Data'!$B$8:$BE$45,'Occupancy Raw Data'!AC$3,FALSE))/100</f>
        <v>5.3873527486910905E-2</v>
      </c>
      <c r="V28" s="174">
        <f>(VLOOKUP($A28,'Occupancy Raw Data'!$B$8:$BE$45,'Occupancy Raw Data'!AE$3,FALSE))/100</f>
        <v>9.8770245386846603E-2</v>
      </c>
      <c r="X28" s="49">
        <f>VLOOKUP($A28,'ADR Raw Data'!$B$6:$BE$43,'ADR Raw Data'!G$1,FALSE)</f>
        <v>117.45503366463601</v>
      </c>
      <c r="Y28" s="50">
        <f>VLOOKUP($A28,'ADR Raw Data'!$B$6:$BE$43,'ADR Raw Data'!H$1,FALSE)</f>
        <v>111.30507120743</v>
      </c>
      <c r="Z28" s="50">
        <f>VLOOKUP($A28,'ADR Raw Data'!$B$6:$BE$43,'ADR Raw Data'!I$1,FALSE)</f>
        <v>116.916409591704</v>
      </c>
      <c r="AA28" s="50">
        <f>VLOOKUP($A28,'ADR Raw Data'!$B$6:$BE$43,'ADR Raw Data'!J$1,FALSE)</f>
        <v>113.67735849056599</v>
      </c>
      <c r="AB28" s="50">
        <f>VLOOKUP($A28,'ADR Raw Data'!$B$6:$BE$43,'ADR Raw Data'!K$1,FALSE)</f>
        <v>124.619304593276</v>
      </c>
      <c r="AC28" s="51">
        <f>VLOOKUP($A28,'ADR Raw Data'!$B$6:$BE$43,'ADR Raw Data'!L$1,FALSE)</f>
        <v>117.04970291146699</v>
      </c>
      <c r="AD28" s="50">
        <f>VLOOKUP($A28,'ADR Raw Data'!$B$6:$BE$43,'ADR Raw Data'!N$1,FALSE)</f>
        <v>168.812994314592</v>
      </c>
      <c r="AE28" s="50">
        <f>VLOOKUP($A28,'ADR Raw Data'!$B$6:$BE$43,'ADR Raw Data'!O$1,FALSE)</f>
        <v>184.95211298606</v>
      </c>
      <c r="AF28" s="51">
        <f>VLOOKUP($A28,'ADR Raw Data'!$B$6:$BE$43,'ADR Raw Data'!P$1,FALSE)</f>
        <v>177.43866581707599</v>
      </c>
      <c r="AG28" s="52">
        <f>VLOOKUP($A28,'ADR Raw Data'!$B$6:$BE$43,'ADR Raw Data'!R$1,FALSE)</f>
        <v>139.83938182087201</v>
      </c>
      <c r="AI28" s="172">
        <f>(VLOOKUP($A28,'ADR Raw Data'!$B$6:$BE$43,'ADR Raw Data'!T$1,FALSE))/100</f>
        <v>-1.5175777724184601E-2</v>
      </c>
      <c r="AJ28" s="162">
        <f>(VLOOKUP($A28,'ADR Raw Data'!$B$6:$BE$43,'ADR Raw Data'!U$1,FALSE))/100</f>
        <v>-1.9652909898925101E-2</v>
      </c>
      <c r="AK28" s="162">
        <f>(VLOOKUP($A28,'ADR Raw Data'!$B$6:$BE$43,'ADR Raw Data'!V$1,FALSE))/100</f>
        <v>0.12611596700340799</v>
      </c>
      <c r="AL28" s="162">
        <f>(VLOOKUP($A28,'ADR Raw Data'!$B$6:$BE$43,'ADR Raw Data'!W$1,FALSE))/100</f>
        <v>4.2934429717450505E-2</v>
      </c>
      <c r="AM28" s="162">
        <f>(VLOOKUP($A28,'ADR Raw Data'!$B$6:$BE$43,'ADR Raw Data'!X$1,FALSE))/100</f>
        <v>9.6046211477110593E-2</v>
      </c>
      <c r="AN28" s="173">
        <f>(VLOOKUP($A28,'ADR Raw Data'!$B$6:$BE$43,'ADR Raw Data'!Y$1,FALSE))/100</f>
        <v>4.7328004556546698E-2</v>
      </c>
      <c r="AO28" s="162">
        <f>(VLOOKUP($A28,'ADR Raw Data'!$B$6:$BE$43,'ADR Raw Data'!AA$1,FALSE))/100</f>
        <v>6.7288418333159697E-2</v>
      </c>
      <c r="AP28" s="162">
        <f>(VLOOKUP($A28,'ADR Raw Data'!$B$6:$BE$43,'ADR Raw Data'!AB$1,FALSE))/100</f>
        <v>4.8906994770917304E-2</v>
      </c>
      <c r="AQ28" s="173">
        <f>(VLOOKUP($A28,'ADR Raw Data'!$B$6:$BE$43,'ADR Raw Data'!AC$1,FALSE))/100</f>
        <v>5.4723436048378399E-2</v>
      </c>
      <c r="AR28" s="174">
        <f>(VLOOKUP($A28,'ADR Raw Data'!$B$6:$BE$43,'ADR Raw Data'!AE$1,FALSE))/100</f>
        <v>4.3735258420212995E-2</v>
      </c>
      <c r="AS28" s="40"/>
      <c r="AT28" s="49">
        <f>VLOOKUP($A28,'RevPAR Raw Data'!$B$6:$BE$43,'RevPAR Raw Data'!G$1,FALSE)</f>
        <v>47.950556282722502</v>
      </c>
      <c r="AU28" s="50">
        <f>VLOOKUP($A28,'RevPAR Raw Data'!$B$6:$BE$43,'RevPAR Raw Data'!H$1,FALSE)</f>
        <v>47.056986910994702</v>
      </c>
      <c r="AV28" s="50">
        <f>VLOOKUP($A28,'RevPAR Raw Data'!$B$6:$BE$43,'RevPAR Raw Data'!I$1,FALSE)</f>
        <v>47.225659685863803</v>
      </c>
      <c r="AW28" s="50">
        <f>VLOOKUP($A28,'RevPAR Raw Data'!$B$6:$BE$43,'RevPAR Raw Data'!J$1,FALSE)</f>
        <v>52.047565445026102</v>
      </c>
      <c r="AX28" s="50">
        <f>VLOOKUP($A28,'RevPAR Raw Data'!$B$6:$BE$43,'RevPAR Raw Data'!K$1,FALSE)</f>
        <v>63.565632198952798</v>
      </c>
      <c r="AY28" s="51">
        <f>VLOOKUP($A28,'RevPAR Raw Data'!$B$6:$BE$43,'RevPAR Raw Data'!L$1,FALSE)</f>
        <v>51.569280104712</v>
      </c>
      <c r="AZ28" s="50">
        <f>VLOOKUP($A28,'RevPAR Raw Data'!$B$6:$BE$43,'RevPAR Raw Data'!N$1,FALSE)</f>
        <v>104.93362696334999</v>
      </c>
      <c r="BA28" s="50">
        <f>VLOOKUP($A28,'RevPAR Raw Data'!$B$6:$BE$43,'RevPAR Raw Data'!O$1,FALSE)</f>
        <v>131.98415183245999</v>
      </c>
      <c r="BB28" s="51">
        <f>VLOOKUP($A28,'RevPAR Raw Data'!$B$6:$BE$43,'RevPAR Raw Data'!P$1,FALSE)</f>
        <v>118.458889397905</v>
      </c>
      <c r="BC28" s="52">
        <f>VLOOKUP($A28,'RevPAR Raw Data'!$B$6:$BE$43,'RevPAR Raw Data'!R$1,FALSE)</f>
        <v>70.680597045624495</v>
      </c>
      <c r="BE28" s="172">
        <f>(VLOOKUP($A28,'RevPAR Raw Data'!$B$6:$BE$43,'RevPAR Raw Data'!T$1,FALSE))/100</f>
        <v>0.13329407269226501</v>
      </c>
      <c r="BF28" s="162">
        <f>(VLOOKUP($A28,'RevPAR Raw Data'!$B$6:$BE$43,'RevPAR Raw Data'!U$1,FALSE))/100</f>
        <v>6.3685164484094295E-2</v>
      </c>
      <c r="BG28" s="162">
        <f>(VLOOKUP($A28,'RevPAR Raw Data'!$B$6:$BE$43,'RevPAR Raw Data'!V$1,FALSE))/100</f>
        <v>0.169726869011528</v>
      </c>
      <c r="BH28" s="162">
        <f>(VLOOKUP($A28,'RevPAR Raw Data'!$B$6:$BE$43,'RevPAR Raw Data'!W$1,FALSE))/100</f>
        <v>0.20886281149994498</v>
      </c>
      <c r="BI28" s="162">
        <f>(VLOOKUP($A28,'RevPAR Raw Data'!$B$6:$BE$43,'RevPAR Raw Data'!X$1,FALSE))/100</f>
        <v>0.31607505121761004</v>
      </c>
      <c r="BJ28" s="173">
        <f>(VLOOKUP($A28,'RevPAR Raw Data'!$B$6:$BE$43,'RevPAR Raw Data'!Y$1,FALSE))/100</f>
        <v>0.18127537993408399</v>
      </c>
      <c r="BK28" s="162">
        <f>(VLOOKUP($A28,'RevPAR Raw Data'!$B$6:$BE$43,'RevPAR Raw Data'!AA$1,FALSE))/100</f>
        <v>0.174456904772019</v>
      </c>
      <c r="BL28" s="162">
        <f>(VLOOKUP($A28,'RevPAR Raw Data'!$B$6:$BE$43,'RevPAR Raw Data'!AB$1,FALSE))/100</f>
        <v>6.6140258187216402E-2</v>
      </c>
      <c r="BM28" s="173">
        <f>(VLOOKUP($A28,'RevPAR Raw Data'!$B$6:$BE$43,'RevPAR Raw Data'!AC$1,FALSE))/100</f>
        <v>0.111545108071419</v>
      </c>
      <c r="BN28" s="174">
        <f>(VLOOKUP($A28,'RevPAR Raw Data'!$B$6:$BE$43,'RevPAR Raw Data'!AE$1,FALSE))/100</f>
        <v>0.14682524601328098</v>
      </c>
    </row>
    <row r="29" spans="1:66" x14ac:dyDescent="0.45">
      <c r="B29" s="53"/>
      <c r="C29" s="163"/>
      <c r="D29" s="163"/>
      <c r="E29" s="163"/>
      <c r="F29" s="163"/>
      <c r="G29" s="164"/>
      <c r="H29" s="163"/>
      <c r="I29" s="163"/>
      <c r="J29" s="164"/>
      <c r="K29" s="54"/>
      <c r="M29" s="175"/>
      <c r="N29" s="179"/>
      <c r="O29" s="179"/>
      <c r="P29" s="179"/>
      <c r="Q29" s="179"/>
      <c r="R29" s="180"/>
      <c r="S29" s="179"/>
      <c r="T29" s="179"/>
      <c r="U29" s="180"/>
      <c r="V29" s="176"/>
      <c r="X29" s="55"/>
      <c r="Y29" s="56"/>
      <c r="Z29" s="56"/>
      <c r="AA29" s="56"/>
      <c r="AB29" s="56"/>
      <c r="AC29" s="57"/>
      <c r="AD29" s="56"/>
      <c r="AE29" s="56"/>
      <c r="AF29" s="57"/>
      <c r="AG29" s="58"/>
      <c r="AI29" s="177"/>
      <c r="AJ29" s="181"/>
      <c r="AK29" s="181"/>
      <c r="AL29" s="181"/>
      <c r="AM29" s="181"/>
      <c r="AN29" s="182"/>
      <c r="AO29" s="181"/>
      <c r="AP29" s="181"/>
      <c r="AQ29" s="182"/>
      <c r="AR29" s="178"/>
      <c r="AS29" s="40"/>
      <c r="AT29" s="55"/>
      <c r="AU29" s="56"/>
      <c r="AV29" s="56"/>
      <c r="AW29" s="56"/>
      <c r="AX29" s="56"/>
      <c r="AY29" s="57"/>
      <c r="AZ29" s="56"/>
      <c r="BA29" s="56"/>
      <c r="BB29" s="57"/>
      <c r="BC29" s="58"/>
      <c r="BE29" s="177"/>
      <c r="BF29" s="181"/>
      <c r="BG29" s="181"/>
      <c r="BH29" s="181"/>
      <c r="BI29" s="181"/>
      <c r="BJ29" s="182"/>
      <c r="BK29" s="181"/>
      <c r="BL29" s="181"/>
      <c r="BM29" s="182"/>
      <c r="BN29" s="178"/>
    </row>
    <row r="30" spans="1:66" x14ac:dyDescent="0.45">
      <c r="A30" s="46" t="s">
        <v>46</v>
      </c>
      <c r="B30" s="161">
        <f>(VLOOKUP($A30,'Occupancy Raw Data'!$B$8:$BE$45,'Occupancy Raw Data'!G$3,FALSE))/100</f>
        <v>0.36008590704297605</v>
      </c>
      <c r="C30" s="158">
        <f>(VLOOKUP($A30,'Occupancy Raw Data'!$B$8:$BE$45,'Occupancy Raw Data'!H$3,FALSE))/100</f>
        <v>0.50503069776128096</v>
      </c>
      <c r="D30" s="158">
        <f>(VLOOKUP($A30,'Occupancy Raw Data'!$B$8:$BE$45,'Occupancy Raw Data'!I$3,FALSE))/100</f>
        <v>0.53782944650652398</v>
      </c>
      <c r="E30" s="158">
        <f>(VLOOKUP($A30,'Occupancy Raw Data'!$B$8:$BE$45,'Occupancy Raw Data'!J$3,FALSE))/100</f>
        <v>0.52022784041832904</v>
      </c>
      <c r="F30" s="158">
        <f>(VLOOKUP($A30,'Occupancy Raw Data'!$B$8:$BE$45,'Occupancy Raw Data'!K$3,FALSE))/100</f>
        <v>0.501318953241356</v>
      </c>
      <c r="G30" s="159">
        <f>(VLOOKUP($A30,'Occupancy Raw Data'!$B$8:$BE$45,'Occupancy Raw Data'!L$3,FALSE))/100</f>
        <v>0.48489856899409295</v>
      </c>
      <c r="H30" s="162">
        <f>(VLOOKUP($A30,'Occupancy Raw Data'!$B$8:$BE$45,'Occupancy Raw Data'!N$3,FALSE))/100</f>
        <v>0.511753857646427</v>
      </c>
      <c r="I30" s="162">
        <f>(VLOOKUP($A30,'Occupancy Raw Data'!$B$8:$BE$45,'Occupancy Raw Data'!O$3,FALSE))/100</f>
        <v>0.47970212666619899</v>
      </c>
      <c r="J30" s="159">
        <f>(VLOOKUP($A30,'Occupancy Raw Data'!$B$8:$BE$45,'Occupancy Raw Data'!P$3,FALSE))/100</f>
        <v>0.49572799215631297</v>
      </c>
      <c r="K30" s="160">
        <f>(VLOOKUP($A30,'Occupancy Raw Data'!$B$8:$BE$45,'Occupancy Raw Data'!R$3,FALSE))/100</f>
        <v>0.48799268989758504</v>
      </c>
      <c r="M30" s="172">
        <f>(VLOOKUP($A30,'Occupancy Raw Data'!$B$8:$BE$45,'Occupancy Raw Data'!T$3,FALSE))/100</f>
        <v>7.0995301971130895E-2</v>
      </c>
      <c r="N30" s="162">
        <f>(VLOOKUP($A30,'Occupancy Raw Data'!$B$8:$BE$45,'Occupancy Raw Data'!U$3,FALSE))/100</f>
        <v>4.8229479028616094E-2</v>
      </c>
      <c r="O30" s="162">
        <f>(VLOOKUP($A30,'Occupancy Raw Data'!$B$8:$BE$45,'Occupancy Raw Data'!V$3,FALSE))/100</f>
        <v>2.11023499109049E-2</v>
      </c>
      <c r="P30" s="162">
        <f>(VLOOKUP($A30,'Occupancy Raw Data'!$B$8:$BE$45,'Occupancy Raw Data'!W$3,FALSE))/100</f>
        <v>5.43944396582799E-3</v>
      </c>
      <c r="Q30" s="162">
        <f>(VLOOKUP($A30,'Occupancy Raw Data'!$B$8:$BE$45,'Occupancy Raw Data'!X$3,FALSE))/100</f>
        <v>-1.5312250176386299E-2</v>
      </c>
      <c r="R30" s="173">
        <f>(VLOOKUP($A30,'Occupancy Raw Data'!$B$8:$BE$45,'Occupancy Raw Data'!Y$3,FALSE))/100</f>
        <v>2.2452311825791802E-2</v>
      </c>
      <c r="S30" s="162">
        <f>(VLOOKUP($A30,'Occupancy Raw Data'!$B$8:$BE$45,'Occupancy Raw Data'!AA$3,FALSE))/100</f>
        <v>4.7698743794421699E-3</v>
      </c>
      <c r="T30" s="162">
        <f>(VLOOKUP($A30,'Occupancy Raw Data'!$B$8:$BE$45,'Occupancy Raw Data'!AB$3,FALSE))/100</f>
        <v>4.9964887480312095E-2</v>
      </c>
      <c r="U30" s="173">
        <f>(VLOOKUP($A30,'Occupancy Raw Data'!$B$8:$BE$45,'Occupancy Raw Data'!AC$3,FALSE))/100</f>
        <v>2.6140677838329199E-2</v>
      </c>
      <c r="V30" s="174">
        <f>(VLOOKUP($A30,'Occupancy Raw Data'!$B$8:$BE$45,'Occupancy Raw Data'!AE$3,FALSE))/100</f>
        <v>2.35201011286321E-2</v>
      </c>
      <c r="X30" s="49">
        <f>VLOOKUP($A30,'ADR Raw Data'!$B$6:$BE$43,'ADR Raw Data'!G$1,FALSE)</f>
        <v>97.218978282009701</v>
      </c>
      <c r="Y30" s="50">
        <f>VLOOKUP($A30,'ADR Raw Data'!$B$6:$BE$43,'ADR Raw Data'!H$1,FALSE)</f>
        <v>104.112399926042</v>
      </c>
      <c r="Z30" s="50">
        <f>VLOOKUP($A30,'ADR Raw Data'!$B$6:$BE$43,'ADR Raw Data'!I$1,FALSE)</f>
        <v>105.55649420547699</v>
      </c>
      <c r="AA30" s="50">
        <f>VLOOKUP($A30,'ADR Raw Data'!$B$6:$BE$43,'ADR Raw Data'!J$1,FALSE)</f>
        <v>104.88946062373699</v>
      </c>
      <c r="AB30" s="50">
        <f>VLOOKUP($A30,'ADR Raw Data'!$B$6:$BE$43,'ADR Raw Data'!K$1,FALSE)</f>
        <v>104.12218346915</v>
      </c>
      <c r="AC30" s="51">
        <f>VLOOKUP($A30,'ADR Raw Data'!$B$6:$BE$43,'ADR Raw Data'!L$1,FALSE)</f>
        <v>103.577692522482</v>
      </c>
      <c r="AD30" s="50">
        <f>VLOOKUP($A30,'ADR Raw Data'!$B$6:$BE$43,'ADR Raw Data'!N$1,FALSE)</f>
        <v>118.07311376699199</v>
      </c>
      <c r="AE30" s="50">
        <f>VLOOKUP($A30,'ADR Raw Data'!$B$6:$BE$43,'ADR Raw Data'!O$1,FALSE)</f>
        <v>117.950521193245</v>
      </c>
      <c r="AF30" s="51">
        <f>VLOOKUP($A30,'ADR Raw Data'!$B$6:$BE$43,'ADR Raw Data'!P$1,FALSE)</f>
        <v>118.01379906288901</v>
      </c>
      <c r="AG30" s="52">
        <f>VLOOKUP($A30,'ADR Raw Data'!$B$6:$BE$43,'ADR Raw Data'!R$1,FALSE)</f>
        <v>107.767674555282</v>
      </c>
      <c r="AI30" s="172">
        <f>(VLOOKUP($A30,'ADR Raw Data'!$B$6:$BE$43,'ADR Raw Data'!T$1,FALSE))/100</f>
        <v>5.5768042547569896E-2</v>
      </c>
      <c r="AJ30" s="162">
        <f>(VLOOKUP($A30,'ADR Raw Data'!$B$6:$BE$43,'ADR Raw Data'!U$1,FALSE))/100</f>
        <v>5.8217228342772695E-2</v>
      </c>
      <c r="AK30" s="162">
        <f>(VLOOKUP($A30,'ADR Raw Data'!$B$6:$BE$43,'ADR Raw Data'!V$1,FALSE))/100</f>
        <v>6.0575453474525601E-2</v>
      </c>
      <c r="AL30" s="162">
        <f>(VLOOKUP($A30,'ADR Raw Data'!$B$6:$BE$43,'ADR Raw Data'!W$1,FALSE))/100</f>
        <v>6.7764211780538805E-2</v>
      </c>
      <c r="AM30" s="162">
        <f>(VLOOKUP($A30,'ADR Raw Data'!$B$6:$BE$43,'ADR Raw Data'!X$1,FALSE))/100</f>
        <v>1.0350550490527599E-2</v>
      </c>
      <c r="AN30" s="173">
        <f>(VLOOKUP($A30,'ADR Raw Data'!$B$6:$BE$43,'ADR Raw Data'!Y$1,FALSE))/100</f>
        <v>4.9261671655850596E-2</v>
      </c>
      <c r="AO30" s="162">
        <f>(VLOOKUP($A30,'ADR Raw Data'!$B$6:$BE$43,'ADR Raw Data'!AA$1,FALSE))/100</f>
        <v>1.9029302237577702E-2</v>
      </c>
      <c r="AP30" s="162">
        <f>(VLOOKUP($A30,'ADR Raw Data'!$B$6:$BE$43,'ADR Raw Data'!AB$1,FALSE))/100</f>
        <v>3.7065259001229298E-2</v>
      </c>
      <c r="AQ30" s="173">
        <f>(VLOOKUP($A30,'ADR Raw Data'!$B$6:$BE$43,'ADR Raw Data'!AC$1,FALSE))/100</f>
        <v>2.7462523217231499E-2</v>
      </c>
      <c r="AR30" s="174">
        <f>(VLOOKUP($A30,'ADR Raw Data'!$B$6:$BE$43,'ADR Raw Data'!AE$1,FALSE))/100</f>
        <v>4.2354093345545005E-2</v>
      </c>
      <c r="AS30" s="40"/>
      <c r="AT30" s="49">
        <f>VLOOKUP($A30,'RevPAR Raw Data'!$B$6:$BE$43,'RevPAR Raw Data'!G$1,FALSE)</f>
        <v>35.007183976468902</v>
      </c>
      <c r="AU30" s="50">
        <f>VLOOKUP($A30,'RevPAR Raw Data'!$B$6:$BE$43,'RevPAR Raw Data'!H$1,FALSE)</f>
        <v>52.579957980250697</v>
      </c>
      <c r="AV30" s="50">
        <f>VLOOKUP($A30,'RevPAR Raw Data'!$B$6:$BE$43,'RevPAR Raw Data'!I$1,FALSE)</f>
        <v>56.771390853701199</v>
      </c>
      <c r="AW30" s="50">
        <f>VLOOKUP($A30,'RevPAR Raw Data'!$B$6:$BE$43,'RevPAR Raw Data'!J$1,FALSE)</f>
        <v>54.566417582930598</v>
      </c>
      <c r="AX30" s="50">
        <f>VLOOKUP($A30,'RevPAR Raw Data'!$B$6:$BE$43,'RevPAR Raw Data'!K$1,FALSE)</f>
        <v>52.198424025958801</v>
      </c>
      <c r="AY30" s="51">
        <f>VLOOKUP($A30,'RevPAR Raw Data'!$B$6:$BE$43,'RevPAR Raw Data'!L$1,FALSE)</f>
        <v>50.224674883862001</v>
      </c>
      <c r="AZ30" s="50">
        <f>VLOOKUP($A30,'RevPAR Raw Data'!$B$6:$BE$43,'RevPAR Raw Data'!N$1,FALSE)</f>
        <v>60.4243714545836</v>
      </c>
      <c r="BA30" s="50">
        <f>VLOOKUP($A30,'RevPAR Raw Data'!$B$6:$BE$43,'RevPAR Raw Data'!O$1,FALSE)</f>
        <v>56.581115857786401</v>
      </c>
      <c r="BB30" s="51">
        <f>VLOOKUP($A30,'RevPAR Raw Data'!$B$6:$BE$43,'RevPAR Raw Data'!P$1,FALSE)</f>
        <v>58.502743656184997</v>
      </c>
      <c r="BC30" s="52">
        <f>VLOOKUP($A30,'RevPAR Raw Data'!$B$6:$BE$43,'RevPAR Raw Data'!R$1,FALSE)</f>
        <v>52.58983739024</v>
      </c>
      <c r="BE30" s="172">
        <f>(VLOOKUP($A30,'RevPAR Raw Data'!$B$6:$BE$43,'RevPAR Raw Data'!T$1,FALSE))/100</f>
        <v>0.13072261353970402</v>
      </c>
      <c r="BF30" s="162">
        <f>(VLOOKUP($A30,'RevPAR Raw Data'!$B$6:$BE$43,'RevPAR Raw Data'!U$1,FALSE))/100</f>
        <v>0.10925449396485</v>
      </c>
      <c r="BG30" s="162">
        <f>(VLOOKUP($A30,'RevPAR Raw Data'!$B$6:$BE$43,'RevPAR Raw Data'!V$1,FALSE))/100</f>
        <v>8.2956087800661799E-2</v>
      </c>
      <c r="BH30" s="162">
        <f>(VLOOKUP($A30,'RevPAR Raw Data'!$B$6:$BE$43,'RevPAR Raw Data'!W$1,FALSE))/100</f>
        <v>7.357225537923559E-2</v>
      </c>
      <c r="BI30" s="162">
        <f>(VLOOKUP($A30,'RevPAR Raw Data'!$B$6:$BE$43,'RevPAR Raw Data'!X$1,FALSE))/100</f>
        <v>-5.1201899044329598E-3</v>
      </c>
      <c r="BJ30" s="173">
        <f>(VLOOKUP($A30,'RevPAR Raw Data'!$B$6:$BE$43,'RevPAR Raw Data'!Y$1,FALSE))/100</f>
        <v>7.2820021894719394E-2</v>
      </c>
      <c r="BK30" s="162">
        <f>(VLOOKUP($A30,'RevPAR Raw Data'!$B$6:$BE$43,'RevPAR Raw Data'!AA$1,FALSE))/100</f>
        <v>2.3889943998221599E-2</v>
      </c>
      <c r="BL30" s="162">
        <f>(VLOOKUP($A30,'RevPAR Raw Data'!$B$6:$BE$43,'RevPAR Raw Data'!AB$1,FALSE))/100</f>
        <v>8.8882107976966496E-2</v>
      </c>
      <c r="BM30" s="173">
        <f>(VLOOKUP($A30,'RevPAR Raw Data'!$B$6:$BE$43,'RevPAR Raw Data'!AC$1,FALSE))/100</f>
        <v>5.432109002761E-2</v>
      </c>
      <c r="BN30" s="174">
        <f>(VLOOKUP($A30,'RevPAR Raw Data'!$B$6:$BE$43,'RevPAR Raw Data'!AE$1,FALSE))/100</f>
        <v>6.6870367032875896E-2</v>
      </c>
    </row>
    <row r="31" spans="1:66" x14ac:dyDescent="0.45">
      <c r="A31" s="59" t="s">
        <v>70</v>
      </c>
      <c r="B31" s="161">
        <f>(VLOOKUP($A31,'Occupancy Raw Data'!$B$8:$BE$45,'Occupancy Raw Data'!G$3,FALSE))/100</f>
        <v>0.36886650397216797</v>
      </c>
      <c r="C31" s="158">
        <f>(VLOOKUP($A31,'Occupancy Raw Data'!$B$8:$BE$45,'Occupancy Raw Data'!H$3,FALSE))/100</f>
        <v>0.50033750454333004</v>
      </c>
      <c r="D31" s="158">
        <f>(VLOOKUP($A31,'Occupancy Raw Data'!$B$8:$BE$45,'Occupancy Raw Data'!I$3,FALSE))/100</f>
        <v>0.52323588971389901</v>
      </c>
      <c r="E31" s="158">
        <f>(VLOOKUP($A31,'Occupancy Raw Data'!$B$8:$BE$45,'Occupancy Raw Data'!J$3,FALSE))/100</f>
        <v>0.51082610727452105</v>
      </c>
      <c r="F31" s="158">
        <f>(VLOOKUP($A31,'Occupancy Raw Data'!$B$8:$BE$45,'Occupancy Raw Data'!K$3,FALSE))/100</f>
        <v>0.48694117036190804</v>
      </c>
      <c r="G31" s="159">
        <f>(VLOOKUP($A31,'Occupancy Raw Data'!$B$8:$BE$45,'Occupancy Raw Data'!L$3,FALSE))/100</f>
        <v>0.478041435173165</v>
      </c>
      <c r="H31" s="162">
        <f>(VLOOKUP($A31,'Occupancy Raw Data'!$B$8:$BE$45,'Occupancy Raw Data'!N$3,FALSE))/100</f>
        <v>0.46305623344929603</v>
      </c>
      <c r="I31" s="162">
        <f>(VLOOKUP($A31,'Occupancy Raw Data'!$B$8:$BE$45,'Occupancy Raw Data'!O$3,FALSE))/100</f>
        <v>0.44981567059556499</v>
      </c>
      <c r="J31" s="159">
        <f>(VLOOKUP($A31,'Occupancy Raw Data'!$B$8:$BE$45,'Occupancy Raw Data'!P$3,FALSE))/100</f>
        <v>0.45643595202243098</v>
      </c>
      <c r="K31" s="160">
        <f>(VLOOKUP($A31,'Occupancy Raw Data'!$B$8:$BE$45,'Occupancy Raw Data'!R$3,FALSE))/100</f>
        <v>0.47186843998724098</v>
      </c>
      <c r="M31" s="172">
        <f>(VLOOKUP($A31,'Occupancy Raw Data'!$B$8:$BE$45,'Occupancy Raw Data'!T$3,FALSE))/100</f>
        <v>6.6895901446862402E-2</v>
      </c>
      <c r="N31" s="162">
        <f>(VLOOKUP($A31,'Occupancy Raw Data'!$B$8:$BE$45,'Occupancy Raw Data'!U$3,FALSE))/100</f>
        <v>4.3635471315446296E-2</v>
      </c>
      <c r="O31" s="162">
        <f>(VLOOKUP($A31,'Occupancy Raw Data'!$B$8:$BE$45,'Occupancy Raw Data'!V$3,FALSE))/100</f>
        <v>3.4322256045971E-2</v>
      </c>
      <c r="P31" s="162">
        <f>(VLOOKUP($A31,'Occupancy Raw Data'!$B$8:$BE$45,'Occupancy Raw Data'!W$3,FALSE))/100</f>
        <v>1.6685042304932601E-2</v>
      </c>
      <c r="Q31" s="162">
        <f>(VLOOKUP($A31,'Occupancy Raw Data'!$B$8:$BE$45,'Occupancy Raw Data'!X$3,FALSE))/100</f>
        <v>4.0047526394662893E-2</v>
      </c>
      <c r="R31" s="173">
        <f>(VLOOKUP($A31,'Occupancy Raw Data'!$B$8:$BE$45,'Occupancy Raw Data'!Y$3,FALSE))/100</f>
        <v>3.8469561549510999E-2</v>
      </c>
      <c r="S31" s="162">
        <f>(VLOOKUP($A31,'Occupancy Raw Data'!$B$8:$BE$45,'Occupancy Raw Data'!AA$3,FALSE))/100</f>
        <v>-1.2721417158193299E-2</v>
      </c>
      <c r="T31" s="162">
        <f>(VLOOKUP($A31,'Occupancy Raw Data'!$B$8:$BE$45,'Occupancy Raw Data'!AB$3,FALSE))/100</f>
        <v>2.2139305805915201E-2</v>
      </c>
      <c r="U31" s="173">
        <f>(VLOOKUP($A31,'Occupancy Raw Data'!$B$8:$BE$45,'Occupancy Raw Data'!AC$3,FALSE))/100</f>
        <v>4.1538753543621E-3</v>
      </c>
      <c r="V31" s="174">
        <f>(VLOOKUP($A31,'Occupancy Raw Data'!$B$8:$BE$45,'Occupancy Raw Data'!AE$3,FALSE))/100</f>
        <v>2.8753403439606501E-2</v>
      </c>
      <c r="X31" s="49">
        <f>VLOOKUP($A31,'ADR Raw Data'!$B$6:$BE$43,'ADR Raw Data'!G$1,FALSE)</f>
        <v>96.198666948198095</v>
      </c>
      <c r="Y31" s="50">
        <f>VLOOKUP($A31,'ADR Raw Data'!$B$6:$BE$43,'ADR Raw Data'!H$1,FALSE)</f>
        <v>103.11762453300101</v>
      </c>
      <c r="Z31" s="50">
        <f>VLOOKUP($A31,'ADR Raw Data'!$B$6:$BE$43,'ADR Raw Data'!I$1,FALSE)</f>
        <v>103.54427309715101</v>
      </c>
      <c r="AA31" s="50">
        <f>VLOOKUP($A31,'ADR Raw Data'!$B$6:$BE$43,'ADR Raw Data'!J$1,FALSE)</f>
        <v>104.20708070745999</v>
      </c>
      <c r="AB31" s="50">
        <f>VLOOKUP($A31,'ADR Raw Data'!$B$6:$BE$43,'ADR Raw Data'!K$1,FALSE)</f>
        <v>103.072136916186</v>
      </c>
      <c r="AC31" s="51">
        <f>VLOOKUP($A31,'ADR Raw Data'!$B$6:$BE$43,'ADR Raw Data'!L$1,FALSE)</f>
        <v>102.366827276084</v>
      </c>
      <c r="AD31" s="50">
        <f>VLOOKUP($A31,'ADR Raw Data'!$B$6:$BE$43,'ADR Raw Data'!N$1,FALSE)</f>
        <v>116.712787620542</v>
      </c>
      <c r="AE31" s="50">
        <f>VLOOKUP($A31,'ADR Raw Data'!$B$6:$BE$43,'ADR Raw Data'!O$1,FALSE)</f>
        <v>118.06685328408101</v>
      </c>
      <c r="AF31" s="51">
        <f>VLOOKUP($A31,'ADR Raw Data'!$B$6:$BE$43,'ADR Raw Data'!P$1,FALSE)</f>
        <v>117.380000568795</v>
      </c>
      <c r="AG31" s="52">
        <f>VLOOKUP($A31,'ADR Raw Data'!$B$6:$BE$43,'ADR Raw Data'!R$1,FALSE)</f>
        <v>106.516017700506</v>
      </c>
      <c r="AI31" s="172">
        <f>(VLOOKUP($A31,'ADR Raw Data'!$B$6:$BE$43,'ADR Raw Data'!T$1,FALSE))/100</f>
        <v>6.2126712704375801E-2</v>
      </c>
      <c r="AJ31" s="162">
        <f>(VLOOKUP($A31,'ADR Raw Data'!$B$6:$BE$43,'ADR Raw Data'!U$1,FALSE))/100</f>
        <v>5.9714539396891399E-2</v>
      </c>
      <c r="AK31" s="162">
        <f>(VLOOKUP($A31,'ADR Raw Data'!$B$6:$BE$43,'ADR Raw Data'!V$1,FALSE))/100</f>
        <v>7.4247845609568403E-2</v>
      </c>
      <c r="AL31" s="162">
        <f>(VLOOKUP($A31,'ADR Raw Data'!$B$6:$BE$43,'ADR Raw Data'!W$1,FALSE))/100</f>
        <v>9.0477400049812501E-2</v>
      </c>
      <c r="AM31" s="162">
        <f>(VLOOKUP($A31,'ADR Raw Data'!$B$6:$BE$43,'ADR Raw Data'!X$1,FALSE))/100</f>
        <v>7.3441132609352505E-2</v>
      </c>
      <c r="AN31" s="173">
        <f>(VLOOKUP($A31,'ADR Raw Data'!$B$6:$BE$43,'ADR Raw Data'!Y$1,FALSE))/100</f>
        <v>7.2461586577347206E-2</v>
      </c>
      <c r="AO31" s="162">
        <f>(VLOOKUP($A31,'ADR Raw Data'!$B$6:$BE$43,'ADR Raw Data'!AA$1,FALSE))/100</f>
        <v>4.81446010951345E-2</v>
      </c>
      <c r="AP31" s="162">
        <f>(VLOOKUP($A31,'ADR Raw Data'!$B$6:$BE$43,'ADR Raw Data'!AB$1,FALSE))/100</f>
        <v>3.9053472168340202E-2</v>
      </c>
      <c r="AQ31" s="173">
        <f>(VLOOKUP($A31,'ADR Raw Data'!$B$6:$BE$43,'ADR Raw Data'!AC$1,FALSE))/100</f>
        <v>4.38022076283823E-2</v>
      </c>
      <c r="AR31" s="174">
        <f>(VLOOKUP($A31,'ADR Raw Data'!$B$6:$BE$43,'ADR Raw Data'!AE$1,FALSE))/100</f>
        <v>6.2346670293349796E-2</v>
      </c>
      <c r="AS31" s="40"/>
      <c r="AT31" s="49">
        <f>VLOOKUP($A31,'RevPAR Raw Data'!$B$6:$BE$43,'RevPAR Raw Data'!G$1,FALSE)</f>
        <v>35.484465963964801</v>
      </c>
      <c r="AU31" s="50">
        <f>VLOOKUP($A31,'RevPAR Raw Data'!$B$6:$BE$43,'RevPAR Raw Data'!H$1,FALSE)</f>
        <v>51.593614933277898</v>
      </c>
      <c r="AV31" s="50">
        <f>VLOOKUP($A31,'RevPAR Raw Data'!$B$6:$BE$43,'RevPAR Raw Data'!I$1,FALSE)</f>
        <v>54.178079858767298</v>
      </c>
      <c r="AW31" s="50">
        <f>VLOOKUP($A31,'RevPAR Raw Data'!$B$6:$BE$43,'RevPAR Raw Data'!J$1,FALSE)</f>
        <v>53.231697388233997</v>
      </c>
      <c r="AX31" s="50">
        <f>VLOOKUP($A31,'RevPAR Raw Data'!$B$6:$BE$43,'RevPAR Raw Data'!K$1,FALSE)</f>
        <v>50.190066981670903</v>
      </c>
      <c r="AY31" s="51">
        <f>VLOOKUP($A31,'RevPAR Raw Data'!$B$6:$BE$43,'RevPAR Raw Data'!L$1,FALSE)</f>
        <v>48.935585025183002</v>
      </c>
      <c r="AZ31" s="50">
        <f>VLOOKUP($A31,'RevPAR Raw Data'!$B$6:$BE$43,'RevPAR Raw Data'!N$1,FALSE)</f>
        <v>54.044583830936098</v>
      </c>
      <c r="BA31" s="50">
        <f>VLOOKUP($A31,'RevPAR Raw Data'!$B$6:$BE$43,'RevPAR Raw Data'!O$1,FALSE)</f>
        <v>53.1083207850874</v>
      </c>
      <c r="BB31" s="51">
        <f>VLOOKUP($A31,'RevPAR Raw Data'!$B$6:$BE$43,'RevPAR Raw Data'!P$1,FALSE)</f>
        <v>53.576452308011802</v>
      </c>
      <c r="BC31" s="52">
        <f>VLOOKUP($A31,'RevPAR Raw Data'!$B$6:$BE$43,'RevPAR Raw Data'!R$1,FALSE)</f>
        <v>50.261547105991198</v>
      </c>
      <c r="BE31" s="172">
        <f>(VLOOKUP($A31,'RevPAR Raw Data'!$B$6:$BE$43,'RevPAR Raw Data'!T$1,FALSE))/100</f>
        <v>0.13317863660152698</v>
      </c>
      <c r="BF31" s="162">
        <f>(VLOOKUP($A31,'RevPAR Raw Data'!$B$6:$BE$43,'RevPAR Raw Data'!U$1,FALSE))/100</f>
        <v>0.105955682783305</v>
      </c>
      <c r="BG31" s="162">
        <f>(VLOOKUP($A31,'RevPAR Raw Data'!$B$6:$BE$43,'RevPAR Raw Data'!V$1,FALSE))/100</f>
        <v>0.111118455223412</v>
      </c>
      <c r="BH31" s="162">
        <f>(VLOOKUP($A31,'RevPAR Raw Data'!$B$6:$BE$43,'RevPAR Raw Data'!W$1,FALSE))/100</f>
        <v>0.10867206160221601</v>
      </c>
      <c r="BI31" s="162">
        <f>(VLOOKUP($A31,'RevPAR Raw Data'!$B$6:$BE$43,'RevPAR Raw Data'!X$1,FALSE))/100</f>
        <v>0.11642979470064199</v>
      </c>
      <c r="BJ31" s="173">
        <f>(VLOOKUP($A31,'RevPAR Raw Data'!$B$6:$BE$43,'RevPAR Raw Data'!Y$1,FALSE))/100</f>
        <v>0.11371871359167</v>
      </c>
      <c r="BK31" s="162">
        <f>(VLOOKUP($A31,'RevPAR Raw Data'!$B$6:$BE$43,'RevPAR Raw Data'!AA$1,FALSE))/100</f>
        <v>3.4810716382495201E-2</v>
      </c>
      <c r="BL31" s="162">
        <f>(VLOOKUP($A31,'RevPAR Raw Data'!$B$6:$BE$43,'RevPAR Raw Data'!AB$1,FALSE))/100</f>
        <v>6.2057394737373199E-2</v>
      </c>
      <c r="BM31" s="173">
        <f>(VLOOKUP($A31,'RevPAR Raw Data'!$B$6:$BE$43,'RevPAR Raw Data'!AC$1,FALSE))/100</f>
        <v>4.8138031893478504E-2</v>
      </c>
      <c r="BN31" s="174">
        <f>(VLOOKUP($A31,'RevPAR Raw Data'!$B$6:$BE$43,'RevPAR Raw Data'!AE$1,FALSE))/100</f>
        <v>9.2892752697017203E-2</v>
      </c>
    </row>
    <row r="32" spans="1:66" x14ac:dyDescent="0.45">
      <c r="A32" s="59" t="s">
        <v>52</v>
      </c>
      <c r="B32" s="161">
        <f>(VLOOKUP($A32,'Occupancy Raw Data'!$B$8:$BE$45,'Occupancy Raw Data'!G$3,FALSE))/100</f>
        <v>0.32161578785075501</v>
      </c>
      <c r="C32" s="158">
        <f>(VLOOKUP($A32,'Occupancy Raw Data'!$B$8:$BE$45,'Occupancy Raw Data'!H$3,FALSE))/100</f>
        <v>0.53006475485661397</v>
      </c>
      <c r="D32" s="158">
        <f>(VLOOKUP($A32,'Occupancy Raw Data'!$B$8:$BE$45,'Occupancy Raw Data'!I$3,FALSE))/100</f>
        <v>0.591427690410114</v>
      </c>
      <c r="E32" s="158">
        <f>(VLOOKUP($A32,'Occupancy Raw Data'!$B$8:$BE$45,'Occupancy Raw Data'!J$3,FALSE))/100</f>
        <v>0.55874190564292303</v>
      </c>
      <c r="F32" s="158">
        <f>(VLOOKUP($A32,'Occupancy Raw Data'!$B$8:$BE$45,'Occupancy Raw Data'!K$3,FALSE))/100</f>
        <v>0.49830403946962598</v>
      </c>
      <c r="G32" s="159">
        <f>(VLOOKUP($A32,'Occupancy Raw Data'!$B$8:$BE$45,'Occupancy Raw Data'!L$3,FALSE))/100</f>
        <v>0.50003083564600603</v>
      </c>
      <c r="H32" s="162">
        <f>(VLOOKUP($A32,'Occupancy Raw Data'!$B$8:$BE$45,'Occupancy Raw Data'!N$3,FALSE))/100</f>
        <v>0.62503854455750796</v>
      </c>
      <c r="I32" s="162">
        <f>(VLOOKUP($A32,'Occupancy Raw Data'!$B$8:$BE$45,'Occupancy Raw Data'!O$3,FALSE))/100</f>
        <v>0.46870181930311405</v>
      </c>
      <c r="J32" s="159">
        <f>(VLOOKUP($A32,'Occupancy Raw Data'!$B$8:$BE$45,'Occupancy Raw Data'!P$3,FALSE))/100</f>
        <v>0.54687018193031101</v>
      </c>
      <c r="K32" s="160">
        <f>(VLOOKUP($A32,'Occupancy Raw Data'!$B$8:$BE$45,'Occupancy Raw Data'!R$3,FALSE))/100</f>
        <v>0.51341350601294999</v>
      </c>
      <c r="M32" s="172">
        <f>(VLOOKUP($A32,'Occupancy Raw Data'!$B$8:$BE$45,'Occupancy Raw Data'!T$3,FALSE))/100</f>
        <v>-1.34175832041467E-2</v>
      </c>
      <c r="N32" s="162">
        <f>(VLOOKUP($A32,'Occupancy Raw Data'!$B$8:$BE$45,'Occupancy Raw Data'!U$3,FALSE))/100</f>
        <v>-3.50371415911415E-3</v>
      </c>
      <c r="O32" s="162">
        <f>(VLOOKUP($A32,'Occupancy Raw Data'!$B$8:$BE$45,'Occupancy Raw Data'!V$3,FALSE))/100</f>
        <v>-5.54046270451415E-2</v>
      </c>
      <c r="P32" s="162">
        <f>(VLOOKUP($A32,'Occupancy Raw Data'!$B$8:$BE$45,'Occupancy Raw Data'!W$3,FALSE))/100</f>
        <v>-4.7370904478151496E-2</v>
      </c>
      <c r="Q32" s="162">
        <f>(VLOOKUP($A32,'Occupancy Raw Data'!$B$8:$BE$45,'Occupancy Raw Data'!X$3,FALSE))/100</f>
        <v>-2.8818760660316398E-2</v>
      </c>
      <c r="R32" s="173">
        <f>(VLOOKUP($A32,'Occupancy Raw Data'!$B$8:$BE$45,'Occupancy Raw Data'!Y$3,FALSE))/100</f>
        <v>-3.2317982425053599E-2</v>
      </c>
      <c r="S32" s="162">
        <f>(VLOOKUP($A32,'Occupancy Raw Data'!$B$8:$BE$45,'Occupancy Raw Data'!AA$3,FALSE))/100</f>
        <v>0.35569302046683904</v>
      </c>
      <c r="T32" s="162">
        <f>(VLOOKUP($A32,'Occupancy Raw Data'!$B$8:$BE$45,'Occupancy Raw Data'!AB$3,FALSE))/100</f>
        <v>0.23048960440683502</v>
      </c>
      <c r="U32" s="173">
        <f>(VLOOKUP($A32,'Occupancy Raw Data'!$B$8:$BE$45,'Occupancy Raw Data'!AC$3,FALSE))/100</f>
        <v>0.29904998847609798</v>
      </c>
      <c r="V32" s="174">
        <f>(VLOOKUP($A32,'Occupancy Raw Data'!$B$8:$BE$45,'Occupancy Raw Data'!AE$3,FALSE))/100</f>
        <v>4.91264522162305E-2</v>
      </c>
      <c r="X32" s="49">
        <f>VLOOKUP($A32,'ADR Raw Data'!$B$6:$BE$43,'ADR Raw Data'!G$1,FALSE)</f>
        <v>94.049098753595302</v>
      </c>
      <c r="Y32" s="50">
        <f>VLOOKUP($A32,'ADR Raw Data'!$B$6:$BE$43,'ADR Raw Data'!H$1,FALSE)</f>
        <v>104.518958696916</v>
      </c>
      <c r="Z32" s="50">
        <f>VLOOKUP($A32,'ADR Raw Data'!$B$6:$BE$43,'ADR Raw Data'!I$1,FALSE)</f>
        <v>106.82013034410799</v>
      </c>
      <c r="AA32" s="50">
        <f>VLOOKUP($A32,'ADR Raw Data'!$B$6:$BE$43,'ADR Raw Data'!J$1,FALSE)</f>
        <v>104.72357615894001</v>
      </c>
      <c r="AB32" s="50">
        <f>VLOOKUP($A32,'ADR Raw Data'!$B$6:$BE$43,'ADR Raw Data'!K$1,FALSE)</f>
        <v>103.680971534653</v>
      </c>
      <c r="AC32" s="51">
        <f>VLOOKUP($A32,'ADR Raw Data'!$B$6:$BE$43,'ADR Raw Data'!L$1,FALSE)</f>
        <v>103.595199802664</v>
      </c>
      <c r="AD32" s="50">
        <f>VLOOKUP($A32,'ADR Raw Data'!$B$6:$BE$43,'ADR Raw Data'!N$1,FALSE)</f>
        <v>120.130463739516</v>
      </c>
      <c r="AE32" s="50">
        <f>VLOOKUP($A32,'ADR Raw Data'!$B$6:$BE$43,'ADR Raw Data'!O$1,FALSE)</f>
        <v>122.401493421052</v>
      </c>
      <c r="AF32" s="51">
        <f>VLOOKUP($A32,'ADR Raw Data'!$B$6:$BE$43,'ADR Raw Data'!P$1,FALSE)</f>
        <v>121.10367070764001</v>
      </c>
      <c r="AG32" s="52">
        <f>VLOOKUP($A32,'ADR Raw Data'!$B$6:$BE$43,'ADR Raw Data'!R$1,FALSE)</f>
        <v>108.923603603603</v>
      </c>
      <c r="AI32" s="172">
        <f>(VLOOKUP($A32,'ADR Raw Data'!$B$6:$BE$43,'ADR Raw Data'!T$1,FALSE))/100</f>
        <v>2.9587959801057398E-2</v>
      </c>
      <c r="AJ32" s="162">
        <f>(VLOOKUP($A32,'ADR Raw Data'!$B$6:$BE$43,'ADR Raw Data'!U$1,FALSE))/100</f>
        <v>2.62445943237033E-2</v>
      </c>
      <c r="AK32" s="162">
        <f>(VLOOKUP($A32,'ADR Raw Data'!$B$6:$BE$43,'ADR Raw Data'!V$1,FALSE))/100</f>
        <v>-1.27654703694691E-2</v>
      </c>
      <c r="AL32" s="162">
        <f>(VLOOKUP($A32,'ADR Raw Data'!$B$6:$BE$43,'ADR Raw Data'!W$1,FALSE))/100</f>
        <v>-3.7994712424737398E-2</v>
      </c>
      <c r="AM32" s="162">
        <f>(VLOOKUP($A32,'ADR Raw Data'!$B$6:$BE$43,'ADR Raw Data'!X$1,FALSE))/100</f>
        <v>-2.8056018388754702E-4</v>
      </c>
      <c r="AN32" s="173">
        <f>(VLOOKUP($A32,'ADR Raw Data'!$B$6:$BE$43,'ADR Raw Data'!Y$1,FALSE))/100</f>
        <v>-4.1198938871846802E-3</v>
      </c>
      <c r="AO32" s="162">
        <f>(VLOOKUP($A32,'ADR Raw Data'!$B$6:$BE$43,'ADR Raw Data'!AA$1,FALSE))/100</f>
        <v>3.7497318402263599E-2</v>
      </c>
      <c r="AP32" s="162">
        <f>(VLOOKUP($A32,'ADR Raw Data'!$B$6:$BE$43,'ADR Raw Data'!AB$1,FALSE))/100</f>
        <v>8.0525975554069096E-2</v>
      </c>
      <c r="AQ32" s="173">
        <f>(VLOOKUP($A32,'ADR Raw Data'!$B$6:$BE$43,'ADR Raw Data'!AC$1,FALSE))/100</f>
        <v>5.6257597474905198E-2</v>
      </c>
      <c r="AR32" s="174">
        <f>(VLOOKUP($A32,'ADR Raw Data'!$B$6:$BE$43,'ADR Raw Data'!AE$1,FALSE))/100</f>
        <v>2.14488301722329E-2</v>
      </c>
      <c r="AS32" s="40"/>
      <c r="AT32" s="49">
        <f>VLOOKUP($A32,'RevPAR Raw Data'!$B$6:$BE$43,'RevPAR Raw Data'!G$1,FALSE)</f>
        <v>30.247674992291</v>
      </c>
      <c r="AU32" s="50">
        <f>VLOOKUP($A32,'RevPAR Raw Data'!$B$6:$BE$43,'RevPAR Raw Data'!H$1,FALSE)</f>
        <v>55.401816219549701</v>
      </c>
      <c r="AV32" s="50">
        <f>VLOOKUP($A32,'RevPAR Raw Data'!$B$6:$BE$43,'RevPAR Raw Data'!I$1,FALSE)</f>
        <v>63.176382978723403</v>
      </c>
      <c r="AW32" s="50">
        <f>VLOOKUP($A32,'RevPAR Raw Data'!$B$6:$BE$43,'RevPAR Raw Data'!J$1,FALSE)</f>
        <v>58.513450508788097</v>
      </c>
      <c r="AX32" s="50">
        <f>VLOOKUP($A32,'RevPAR Raw Data'!$B$6:$BE$43,'RevPAR Raw Data'!K$1,FALSE)</f>
        <v>51.664646931853198</v>
      </c>
      <c r="AY32" s="51">
        <f>VLOOKUP($A32,'RevPAR Raw Data'!$B$6:$BE$43,'RevPAR Raw Data'!L$1,FALSE)</f>
        <v>51.800794326241103</v>
      </c>
      <c r="AZ32" s="50">
        <f>VLOOKUP($A32,'RevPAR Raw Data'!$B$6:$BE$43,'RevPAR Raw Data'!N$1,FALSE)</f>
        <v>75.086170212765893</v>
      </c>
      <c r="BA32" s="50">
        <f>VLOOKUP($A32,'RevPAR Raw Data'!$B$6:$BE$43,'RevPAR Raw Data'!O$1,FALSE)</f>
        <v>57.369802651865498</v>
      </c>
      <c r="BB32" s="51">
        <f>VLOOKUP($A32,'RevPAR Raw Data'!$B$6:$BE$43,'RevPAR Raw Data'!P$1,FALSE)</f>
        <v>66.227986432315703</v>
      </c>
      <c r="BC32" s="52">
        <f>VLOOKUP($A32,'RevPAR Raw Data'!$B$6:$BE$43,'RevPAR Raw Data'!R$1,FALSE)</f>
        <v>55.922849213691002</v>
      </c>
      <c r="BE32" s="172">
        <f>(VLOOKUP($A32,'RevPAR Raw Data'!$B$6:$BE$43,'RevPAR Raw Data'!T$1,FALSE))/100</f>
        <v>1.5773377684439E-2</v>
      </c>
      <c r="BF32" s="162">
        <f>(VLOOKUP($A32,'RevPAR Raw Data'!$B$6:$BE$43,'RevPAR Raw Data'!U$1,FALSE))/100</f>
        <v>2.26489266078569E-2</v>
      </c>
      <c r="BG32" s="162">
        <f>(VLOOKUP($A32,'RevPAR Raw Data'!$B$6:$BE$43,'RevPAR Raw Data'!V$1,FALSE))/100</f>
        <v>-6.7462831289734501E-2</v>
      </c>
      <c r="BH32" s="162">
        <f>(VLOOKUP($A32,'RevPAR Raw Data'!$B$6:$BE$43,'RevPAR Raw Data'!W$1,FALSE))/100</f>
        <v>-8.3565773009942002E-2</v>
      </c>
      <c r="BI32" s="162">
        <f>(VLOOKUP($A32,'RevPAR Raw Data'!$B$6:$BE$43,'RevPAR Raw Data'!X$1,FALSE))/100</f>
        <v>-2.90912354474137E-2</v>
      </c>
      <c r="BJ32" s="173">
        <f>(VLOOKUP($A32,'RevPAR Raw Data'!$B$6:$BE$43,'RevPAR Raw Data'!Y$1,FALSE))/100</f>
        <v>-3.6304729653999099E-2</v>
      </c>
      <c r="BK32" s="162">
        <f>(VLOOKUP($A32,'RevPAR Raw Data'!$B$6:$BE$43,'RevPAR Raw Data'!AA$1,FALSE))/100</f>
        <v>0.40652787331101103</v>
      </c>
      <c r="BL32" s="162">
        <f>(VLOOKUP($A32,'RevPAR Raw Data'!$B$6:$BE$43,'RevPAR Raw Data'!AB$1,FALSE))/100</f>
        <v>0.32957598021083601</v>
      </c>
      <c r="BM32" s="173">
        <f>(VLOOKUP($A32,'RevPAR Raw Data'!$B$6:$BE$43,'RevPAR Raw Data'!AC$1,FALSE))/100</f>
        <v>0.37213141982756603</v>
      </c>
      <c r="BN32" s="174">
        <f>(VLOOKUP($A32,'RevPAR Raw Data'!$B$6:$BE$43,'RevPAR Raw Data'!AE$1,FALSE))/100</f>
        <v>7.1628987319013696E-2</v>
      </c>
    </row>
    <row r="33" spans="1:66" x14ac:dyDescent="0.45">
      <c r="A33" s="59" t="s">
        <v>51</v>
      </c>
      <c r="B33" s="161">
        <f>(VLOOKUP($A33,'Occupancy Raw Data'!$B$8:$BE$45,'Occupancy Raw Data'!G$3,FALSE))/100</f>
        <v>0.33009130607383802</v>
      </c>
      <c r="C33" s="158">
        <f>(VLOOKUP($A33,'Occupancy Raw Data'!$B$8:$BE$45,'Occupancy Raw Data'!H$3,FALSE))/100</f>
        <v>0.43449781659388598</v>
      </c>
      <c r="D33" s="158">
        <f>(VLOOKUP($A33,'Occupancy Raw Data'!$B$8:$BE$45,'Occupancy Raw Data'!I$3,FALSE))/100</f>
        <v>0.46089718142119801</v>
      </c>
      <c r="E33" s="158">
        <f>(VLOOKUP($A33,'Occupancy Raw Data'!$B$8:$BE$45,'Occupancy Raw Data'!J$3,FALSE))/100</f>
        <v>0.47042477173481501</v>
      </c>
      <c r="F33" s="158">
        <f>(VLOOKUP($A33,'Occupancy Raw Data'!$B$8:$BE$45,'Occupancy Raw Data'!K$3,FALSE))/100</f>
        <v>0.51865819769749899</v>
      </c>
      <c r="G33" s="159">
        <f>(VLOOKUP($A33,'Occupancy Raw Data'!$B$8:$BE$45,'Occupancy Raw Data'!L$3,FALSE))/100</f>
        <v>0.44291385470424699</v>
      </c>
      <c r="H33" s="162">
        <f>(VLOOKUP($A33,'Occupancy Raw Data'!$B$8:$BE$45,'Occupancy Raw Data'!N$3,FALSE))/100</f>
        <v>0.51806272330289704</v>
      </c>
      <c r="I33" s="162">
        <f>(VLOOKUP($A33,'Occupancy Raw Data'!$B$8:$BE$45,'Occupancy Raw Data'!O$3,FALSE))/100</f>
        <v>0.49067090115125001</v>
      </c>
      <c r="J33" s="159">
        <f>(VLOOKUP($A33,'Occupancy Raw Data'!$B$8:$BE$45,'Occupancy Raw Data'!P$3,FALSE))/100</f>
        <v>0.50436681222707402</v>
      </c>
      <c r="K33" s="160">
        <f>(VLOOKUP($A33,'Occupancy Raw Data'!$B$8:$BE$45,'Occupancy Raw Data'!R$3,FALSE))/100</f>
        <v>0.46047184256791196</v>
      </c>
      <c r="M33" s="172">
        <f>(VLOOKUP($A33,'Occupancy Raw Data'!$B$8:$BE$45,'Occupancy Raw Data'!T$3,FALSE))/100</f>
        <v>0.17937034155392201</v>
      </c>
      <c r="N33" s="162">
        <f>(VLOOKUP($A33,'Occupancy Raw Data'!$B$8:$BE$45,'Occupancy Raw Data'!U$3,FALSE))/100</f>
        <v>6.0936879714172193E-2</v>
      </c>
      <c r="O33" s="162">
        <f>(VLOOKUP($A33,'Occupancy Raw Data'!$B$8:$BE$45,'Occupancy Raw Data'!V$3,FALSE))/100</f>
        <v>-2.8590128274326401E-2</v>
      </c>
      <c r="P33" s="162">
        <f>(VLOOKUP($A33,'Occupancy Raw Data'!$B$8:$BE$45,'Occupancy Raw Data'!W$3,FALSE))/100</f>
        <v>1.4697499968760399E-2</v>
      </c>
      <c r="Q33" s="162">
        <f>(VLOOKUP($A33,'Occupancy Raw Data'!$B$8:$BE$45,'Occupancy Raw Data'!X$3,FALSE))/100</f>
        <v>-0.13798878523223501</v>
      </c>
      <c r="R33" s="173">
        <f>(VLOOKUP($A33,'Occupancy Raw Data'!$B$8:$BE$45,'Occupancy Raw Data'!Y$3,FALSE))/100</f>
        <v>-6.5570485127133607E-3</v>
      </c>
      <c r="S33" s="162">
        <f>(VLOOKUP($A33,'Occupancy Raw Data'!$B$8:$BE$45,'Occupancy Raw Data'!AA$3,FALSE))/100</f>
        <v>-7.5106609125485E-3</v>
      </c>
      <c r="T33" s="162">
        <f>(VLOOKUP($A33,'Occupancy Raw Data'!$B$8:$BE$45,'Occupancy Raw Data'!AB$3,FALSE))/100</f>
        <v>0.27995898811782999</v>
      </c>
      <c r="U33" s="173">
        <f>(VLOOKUP($A33,'Occupancy Raw Data'!$B$8:$BE$45,'Occupancy Raw Data'!AC$3,FALSE))/100</f>
        <v>0.114213933190209</v>
      </c>
      <c r="V33" s="174">
        <f>(VLOOKUP($A33,'Occupancy Raw Data'!$B$8:$BE$45,'Occupancy Raw Data'!AE$3,FALSE))/100</f>
        <v>2.83248173378562E-2</v>
      </c>
      <c r="X33" s="49">
        <f>VLOOKUP($A33,'ADR Raw Data'!$B$6:$BE$43,'ADR Raw Data'!G$1,FALSE)</f>
        <v>90.596283824413703</v>
      </c>
      <c r="Y33" s="50">
        <f>VLOOKUP($A33,'ADR Raw Data'!$B$6:$BE$43,'ADR Raw Data'!H$1,FALSE)</f>
        <v>96.041027866605702</v>
      </c>
      <c r="Z33" s="50">
        <f>VLOOKUP($A33,'ADR Raw Data'!$B$6:$BE$43,'ADR Raw Data'!I$1,FALSE)</f>
        <v>95.468746770025803</v>
      </c>
      <c r="AA33" s="50">
        <f>VLOOKUP($A33,'ADR Raw Data'!$B$6:$BE$43,'ADR Raw Data'!J$1,FALSE)</f>
        <v>95.553801687763695</v>
      </c>
      <c r="AB33" s="50">
        <f>VLOOKUP($A33,'ADR Raw Data'!$B$6:$BE$43,'ADR Raw Data'!K$1,FALSE)</f>
        <v>98.944156142365003</v>
      </c>
      <c r="AC33" s="51">
        <f>VLOOKUP($A33,'ADR Raw Data'!$B$6:$BE$43,'ADR Raw Data'!L$1,FALSE)</f>
        <v>95.686784081742402</v>
      </c>
      <c r="AD33" s="50">
        <f>VLOOKUP($A33,'ADR Raw Data'!$B$6:$BE$43,'ADR Raw Data'!N$1,FALSE)</f>
        <v>103.79776245210699</v>
      </c>
      <c r="AE33" s="50">
        <f>VLOOKUP($A33,'ADR Raw Data'!$B$6:$BE$43,'ADR Raw Data'!O$1,FALSE)</f>
        <v>101.809138349514</v>
      </c>
      <c r="AF33" s="51">
        <f>VLOOKUP($A33,'ADR Raw Data'!$B$6:$BE$43,'ADR Raw Data'!P$1,FALSE)</f>
        <v>102.83045060999601</v>
      </c>
      <c r="AG33" s="52">
        <f>VLOOKUP($A33,'ADR Raw Data'!$B$6:$BE$43,'ADR Raw Data'!R$1,FALSE)</f>
        <v>97.922396699304102</v>
      </c>
      <c r="AI33" s="172">
        <f>(VLOOKUP($A33,'ADR Raw Data'!$B$6:$BE$43,'ADR Raw Data'!T$1,FALSE))/100</f>
        <v>7.7335949604702497E-2</v>
      </c>
      <c r="AJ33" s="162">
        <f>(VLOOKUP($A33,'ADR Raw Data'!$B$6:$BE$43,'ADR Raw Data'!U$1,FALSE))/100</f>
        <v>7.1835922294705895E-2</v>
      </c>
      <c r="AK33" s="162">
        <f>(VLOOKUP($A33,'ADR Raw Data'!$B$6:$BE$43,'ADR Raw Data'!V$1,FALSE))/100</f>
        <v>5.3431601662445302E-2</v>
      </c>
      <c r="AL33" s="162">
        <f>(VLOOKUP($A33,'ADR Raw Data'!$B$6:$BE$43,'ADR Raw Data'!W$1,FALSE))/100</f>
        <v>5.7430302446657804E-2</v>
      </c>
      <c r="AM33" s="162">
        <f>(VLOOKUP($A33,'ADR Raw Data'!$B$6:$BE$43,'ADR Raw Data'!X$1,FALSE))/100</f>
        <v>-0.20421535406487901</v>
      </c>
      <c r="AN33" s="173">
        <f>(VLOOKUP($A33,'ADR Raw Data'!$B$6:$BE$43,'ADR Raw Data'!Y$1,FALSE))/100</f>
        <v>-3.0157580432672703E-2</v>
      </c>
      <c r="AO33" s="162">
        <f>(VLOOKUP($A33,'ADR Raw Data'!$B$6:$BE$43,'ADR Raw Data'!AA$1,FALSE))/100</f>
        <v>-0.177769406079378</v>
      </c>
      <c r="AP33" s="162">
        <f>(VLOOKUP($A33,'ADR Raw Data'!$B$6:$BE$43,'ADR Raw Data'!AB$1,FALSE))/100</f>
        <v>5.6241656819314E-2</v>
      </c>
      <c r="AQ33" s="173">
        <f>(VLOOKUP($A33,'ADR Raw Data'!$B$6:$BE$43,'ADR Raw Data'!AC$1,FALSE))/100</f>
        <v>-9.4796295097487604E-2</v>
      </c>
      <c r="AR33" s="174">
        <f>(VLOOKUP($A33,'ADR Raw Data'!$B$6:$BE$43,'ADR Raw Data'!AE$1,FALSE))/100</f>
        <v>-4.9079340187066493E-2</v>
      </c>
      <c r="AS33" s="40"/>
      <c r="AT33" s="49">
        <f>VLOOKUP($A33,'RevPAR Raw Data'!$B$6:$BE$43,'RevPAR Raw Data'!G$1,FALSE)</f>
        <v>29.9050456530369</v>
      </c>
      <c r="AU33" s="50">
        <f>VLOOKUP($A33,'RevPAR Raw Data'!$B$6:$BE$43,'RevPAR Raw Data'!H$1,FALSE)</f>
        <v>41.729616911472803</v>
      </c>
      <c r="AV33" s="50">
        <f>VLOOKUP($A33,'RevPAR Raw Data'!$B$6:$BE$43,'RevPAR Raw Data'!I$1,FALSE)</f>
        <v>44.001276300119002</v>
      </c>
      <c r="AW33" s="50">
        <f>VLOOKUP($A33,'RevPAR Raw Data'!$B$6:$BE$43,'RevPAR Raw Data'!J$1,FALSE)</f>
        <v>44.950875347359997</v>
      </c>
      <c r="AX33" s="50">
        <f>VLOOKUP($A33,'RevPAR Raw Data'!$B$6:$BE$43,'RevPAR Raw Data'!K$1,FALSE)</f>
        <v>51.318197697499002</v>
      </c>
      <c r="AY33" s="51">
        <f>VLOOKUP($A33,'RevPAR Raw Data'!$B$6:$BE$43,'RevPAR Raw Data'!L$1,FALSE)</f>
        <v>42.381002381897503</v>
      </c>
      <c r="AZ33" s="50">
        <f>VLOOKUP($A33,'RevPAR Raw Data'!$B$6:$BE$43,'RevPAR Raw Data'!N$1,FALSE)</f>
        <v>53.773751488685903</v>
      </c>
      <c r="BA33" s="50">
        <f>VLOOKUP($A33,'RevPAR Raw Data'!$B$6:$BE$43,'RevPAR Raw Data'!O$1,FALSE)</f>
        <v>49.954781659388601</v>
      </c>
      <c r="BB33" s="51">
        <f>VLOOKUP($A33,'RevPAR Raw Data'!$B$6:$BE$43,'RevPAR Raw Data'!P$1,FALSE)</f>
        <v>51.864266574037302</v>
      </c>
      <c r="BC33" s="52">
        <f>VLOOKUP($A33,'RevPAR Raw Data'!$B$6:$BE$43,'RevPAR Raw Data'!R$1,FALSE)</f>
        <v>45.090506436794598</v>
      </c>
      <c r="BE33" s="172">
        <f>(VLOOKUP($A33,'RevPAR Raw Data'!$B$6:$BE$43,'RevPAR Raw Data'!T$1,FALSE))/100</f>
        <v>0.27057806685361702</v>
      </c>
      <c r="BF33" s="162">
        <f>(VLOOKUP($A33,'RevPAR Raw Data'!$B$6:$BE$43,'RevPAR Raw Data'!U$1,FALSE))/100</f>
        <v>0.13715025896490698</v>
      </c>
      <c r="BG33" s="162">
        <f>(VLOOKUP($A33,'RevPAR Raw Data'!$B$6:$BE$43,'RevPAR Raw Data'!V$1,FALSE))/100</f>
        <v>2.3313857042686799E-2</v>
      </c>
      <c r="BH33" s="162">
        <f>(VLOOKUP($A33,'RevPAR Raw Data'!$B$6:$BE$43,'RevPAR Raw Data'!W$1,FALSE))/100</f>
        <v>7.2971884283833902E-2</v>
      </c>
      <c r="BI33" s="162">
        <f>(VLOOKUP($A33,'RevPAR Raw Data'!$B$6:$BE$43,'RevPAR Raw Data'!X$1,FALSE))/100</f>
        <v>-0.31402471066393101</v>
      </c>
      <c r="BJ33" s="173">
        <f>(VLOOKUP($A33,'RevPAR Raw Data'!$B$6:$BE$43,'RevPAR Raw Data'!Y$1,FALSE))/100</f>
        <v>-3.6516884227462999E-2</v>
      </c>
      <c r="BK33" s="162">
        <f>(VLOOKUP($A33,'RevPAR Raw Data'!$B$6:$BE$43,'RevPAR Raw Data'!AA$1,FALSE))/100</f>
        <v>-0.18394490126224</v>
      </c>
      <c r="BL33" s="162">
        <f>(VLOOKUP($A33,'RevPAR Raw Data'!$B$6:$BE$43,'RevPAR Raw Data'!AB$1,FALSE))/100</f>
        <v>0.35194600227034895</v>
      </c>
      <c r="BM33" s="173">
        <f>(VLOOKUP($A33,'RevPAR Raw Data'!$B$6:$BE$43,'RevPAR Raw Data'!AC$1,FALSE))/100</f>
        <v>8.5905803777780107E-3</v>
      </c>
      <c r="BN33" s="174">
        <f>(VLOOKUP($A33,'RevPAR Raw Data'!$B$6:$BE$43,'RevPAR Raw Data'!AE$1,FALSE))/100</f>
        <v>-2.21446861950714E-2</v>
      </c>
    </row>
    <row r="34" spans="1:66" x14ac:dyDescent="0.45">
      <c r="A34" s="59" t="s">
        <v>50</v>
      </c>
      <c r="B34" s="161">
        <f>(VLOOKUP($A34,'Occupancy Raw Data'!$B$8:$BE$45,'Occupancy Raw Data'!G$3,FALSE))/100</f>
        <v>0.30704427316723398</v>
      </c>
      <c r="C34" s="158">
        <f>(VLOOKUP($A34,'Occupancy Raw Data'!$B$8:$BE$45,'Occupancy Raw Data'!H$3,FALSE))/100</f>
        <v>0.48503316006452701</v>
      </c>
      <c r="D34" s="158">
        <f>(VLOOKUP($A34,'Occupancy Raw Data'!$B$8:$BE$45,'Occupancy Raw Data'!I$3,FALSE))/100</f>
        <v>0.52554221186592498</v>
      </c>
      <c r="E34" s="158">
        <f>(VLOOKUP($A34,'Occupancy Raw Data'!$B$8:$BE$45,'Occupancy Raw Data'!J$3,FALSE))/100</f>
        <v>0.49238214733823199</v>
      </c>
      <c r="F34" s="158">
        <f>(VLOOKUP($A34,'Occupancy Raw Data'!$B$8:$BE$45,'Occupancy Raw Data'!K$3,FALSE))/100</f>
        <v>0.47266535221365802</v>
      </c>
      <c r="G34" s="159">
        <f>(VLOOKUP($A34,'Occupancy Raw Data'!$B$8:$BE$45,'Occupancy Raw Data'!L$3,FALSE))/100</f>
        <v>0.45653342892991505</v>
      </c>
      <c r="H34" s="162">
        <f>(VLOOKUP($A34,'Occupancy Raw Data'!$B$8:$BE$45,'Occupancy Raw Data'!N$3,FALSE))/100</f>
        <v>0.58648503316006395</v>
      </c>
      <c r="I34" s="162">
        <f>(VLOOKUP($A34,'Occupancy Raw Data'!$B$8:$BE$45,'Occupancy Raw Data'!O$3,FALSE))/100</f>
        <v>0.50492919878114295</v>
      </c>
      <c r="J34" s="159">
        <f>(VLOOKUP($A34,'Occupancy Raw Data'!$B$8:$BE$45,'Occupancy Raw Data'!P$3,FALSE))/100</f>
        <v>0.54570711597060406</v>
      </c>
      <c r="K34" s="160">
        <f>(VLOOKUP($A34,'Occupancy Raw Data'!$B$8:$BE$45,'Occupancy Raw Data'!R$3,FALSE))/100</f>
        <v>0.48201162522725499</v>
      </c>
      <c r="M34" s="172">
        <f>(VLOOKUP($A34,'Occupancy Raw Data'!$B$8:$BE$45,'Occupancy Raw Data'!T$3,FALSE))/100</f>
        <v>4.9256073194647899E-2</v>
      </c>
      <c r="N34" s="162">
        <f>(VLOOKUP($A34,'Occupancy Raw Data'!$B$8:$BE$45,'Occupancy Raw Data'!U$3,FALSE))/100</f>
        <v>0.152547905274763</v>
      </c>
      <c r="O34" s="162">
        <f>(VLOOKUP($A34,'Occupancy Raw Data'!$B$8:$BE$45,'Occupancy Raw Data'!V$3,FALSE))/100</f>
        <v>0.16169199983205199</v>
      </c>
      <c r="P34" s="162">
        <f>(VLOOKUP($A34,'Occupancy Raw Data'!$B$8:$BE$45,'Occupancy Raw Data'!W$3,FALSE))/100</f>
        <v>8.4524184717742298E-2</v>
      </c>
      <c r="Q34" s="162">
        <f>(VLOOKUP($A34,'Occupancy Raw Data'!$B$8:$BE$45,'Occupancy Raw Data'!X$3,FALSE))/100</f>
        <v>7.0261741492315302E-2</v>
      </c>
      <c r="R34" s="173">
        <f>(VLOOKUP($A34,'Occupancy Raw Data'!$B$8:$BE$45,'Occupancy Raw Data'!Y$3,FALSE))/100</f>
        <v>0.107283175237949</v>
      </c>
      <c r="S34" s="162">
        <f>(VLOOKUP($A34,'Occupancy Raw Data'!$B$8:$BE$45,'Occupancy Raw Data'!AA$3,FALSE))/100</f>
        <v>5.4085410871311496E-2</v>
      </c>
      <c r="T34" s="162">
        <f>(VLOOKUP($A34,'Occupancy Raw Data'!$B$8:$BE$45,'Occupancy Raw Data'!AB$3,FALSE))/100</f>
        <v>1.2581856023889799E-2</v>
      </c>
      <c r="U34" s="173">
        <f>(VLOOKUP($A34,'Occupancy Raw Data'!$B$8:$BE$45,'Occupancy Raw Data'!AC$3,FALSE))/100</f>
        <v>3.44692677661654E-2</v>
      </c>
      <c r="V34" s="174">
        <f>(VLOOKUP($A34,'Occupancy Raw Data'!$B$8:$BE$45,'Occupancy Raw Data'!AE$3,FALSE))/100</f>
        <v>8.263344095545809E-2</v>
      </c>
      <c r="X34" s="49">
        <f>VLOOKUP($A34,'ADR Raw Data'!$B$6:$BE$43,'ADR Raw Data'!G$1,FALSE)</f>
        <v>85.252422650320995</v>
      </c>
      <c r="Y34" s="50">
        <f>VLOOKUP($A34,'ADR Raw Data'!$B$6:$BE$43,'ADR Raw Data'!H$1,FALSE)</f>
        <v>93.455210643015505</v>
      </c>
      <c r="Z34" s="50">
        <f>VLOOKUP($A34,'ADR Raw Data'!$B$6:$BE$43,'ADR Raw Data'!I$1,FALSE)</f>
        <v>94.041817871759804</v>
      </c>
      <c r="AA34" s="50">
        <f>VLOOKUP($A34,'ADR Raw Data'!$B$6:$BE$43,'ADR Raw Data'!J$1,FALSE)</f>
        <v>92.055307608299898</v>
      </c>
      <c r="AB34" s="50">
        <f>VLOOKUP($A34,'ADR Raw Data'!$B$6:$BE$43,'ADR Raw Data'!K$1,FALSE)</f>
        <v>91.385711035267306</v>
      </c>
      <c r="AC34" s="51">
        <f>VLOOKUP($A34,'ADR Raw Data'!$B$6:$BE$43,'ADR Raw Data'!L$1,FALSE)</f>
        <v>91.756408323517803</v>
      </c>
      <c r="AD34" s="50">
        <f>VLOOKUP($A34,'ADR Raw Data'!$B$6:$BE$43,'ADR Raw Data'!N$1,FALSE)</f>
        <v>116.471769559902</v>
      </c>
      <c r="AE34" s="50">
        <f>VLOOKUP($A34,'ADR Raw Data'!$B$6:$BE$43,'ADR Raw Data'!O$1,FALSE)</f>
        <v>106.244423145189</v>
      </c>
      <c r="AF34" s="51">
        <f>VLOOKUP($A34,'ADR Raw Data'!$B$6:$BE$43,'ADR Raw Data'!P$1,FALSE)</f>
        <v>111.740215142059</v>
      </c>
      <c r="AG34" s="52">
        <f>VLOOKUP($A34,'ADR Raw Data'!$B$6:$BE$43,'ADR Raw Data'!R$1,FALSE)</f>
        <v>98.220571079473004</v>
      </c>
      <c r="AI34" s="172">
        <f>(VLOOKUP($A34,'ADR Raw Data'!$B$6:$BE$43,'ADR Raw Data'!T$1,FALSE))/100</f>
        <v>-3.2192124205687705E-2</v>
      </c>
      <c r="AJ34" s="162">
        <f>(VLOOKUP($A34,'ADR Raw Data'!$B$6:$BE$43,'ADR Raw Data'!U$1,FALSE))/100</f>
        <v>2.3667772613488597E-2</v>
      </c>
      <c r="AK34" s="162">
        <f>(VLOOKUP($A34,'ADR Raw Data'!$B$6:$BE$43,'ADR Raw Data'!V$1,FALSE))/100</f>
        <v>2.91704885891532E-2</v>
      </c>
      <c r="AL34" s="162">
        <f>(VLOOKUP($A34,'ADR Raw Data'!$B$6:$BE$43,'ADR Raw Data'!W$1,FALSE))/100</f>
        <v>1.46501346635033E-2</v>
      </c>
      <c r="AM34" s="162">
        <f>(VLOOKUP($A34,'ADR Raw Data'!$B$6:$BE$43,'ADR Raw Data'!X$1,FALSE))/100</f>
        <v>-1.1419401562446401E-2</v>
      </c>
      <c r="AN34" s="173">
        <f>(VLOOKUP($A34,'ADR Raw Data'!$B$6:$BE$43,'ADR Raw Data'!Y$1,FALSE))/100</f>
        <v>8.5578728522000703E-3</v>
      </c>
      <c r="AO34" s="162">
        <f>(VLOOKUP($A34,'ADR Raw Data'!$B$6:$BE$43,'ADR Raw Data'!AA$1,FALSE))/100</f>
        <v>-3.8626999096104597E-3</v>
      </c>
      <c r="AP34" s="162">
        <f>(VLOOKUP($A34,'ADR Raw Data'!$B$6:$BE$43,'ADR Raw Data'!AB$1,FALSE))/100</f>
        <v>-2.0909077613689101E-2</v>
      </c>
      <c r="AQ34" s="173">
        <f>(VLOOKUP($A34,'ADR Raw Data'!$B$6:$BE$43,'ADR Raw Data'!AC$1,FALSE))/100</f>
        <v>-1.0697596338419499E-2</v>
      </c>
      <c r="AR34" s="174">
        <f>(VLOOKUP($A34,'ADR Raw Data'!$B$6:$BE$43,'ADR Raw Data'!AE$1,FALSE))/100</f>
        <v>-1.98140490096247E-3</v>
      </c>
      <c r="AS34" s="40"/>
      <c r="AT34" s="49">
        <f>VLOOKUP($A34,'RevPAR Raw Data'!$B$6:$BE$43,'RevPAR Raw Data'!G$1,FALSE)</f>
        <v>26.176268148413602</v>
      </c>
      <c r="AU34" s="50">
        <f>VLOOKUP($A34,'RevPAR Raw Data'!$B$6:$BE$43,'RevPAR Raw Data'!H$1,FALSE)</f>
        <v>45.3288761426778</v>
      </c>
      <c r="AV34" s="50">
        <f>VLOOKUP($A34,'RevPAR Raw Data'!$B$6:$BE$43,'RevPAR Raw Data'!I$1,FALSE)</f>
        <v>49.422944972217202</v>
      </c>
      <c r="AW34" s="50">
        <f>VLOOKUP($A34,'RevPAR Raw Data'!$B$6:$BE$43,'RevPAR Raw Data'!J$1,FALSE)</f>
        <v>45.326390034056203</v>
      </c>
      <c r="AX34" s="50">
        <f>VLOOKUP($A34,'RevPAR Raw Data'!$B$6:$BE$43,'RevPAR Raw Data'!K$1,FALSE)</f>
        <v>43.194859293780198</v>
      </c>
      <c r="AY34" s="51">
        <f>VLOOKUP($A34,'RevPAR Raw Data'!$B$6:$BE$43,'RevPAR Raw Data'!L$1,FALSE)</f>
        <v>41.889867718228999</v>
      </c>
      <c r="AZ34" s="50">
        <f>VLOOKUP($A34,'RevPAR Raw Data'!$B$6:$BE$43,'RevPAR Raw Data'!N$1,FALSE)</f>
        <v>68.308949632550593</v>
      </c>
      <c r="BA34" s="50">
        <f>VLOOKUP($A34,'RevPAR Raw Data'!$B$6:$BE$43,'RevPAR Raw Data'!O$1,FALSE)</f>
        <v>53.645911453665498</v>
      </c>
      <c r="BB34" s="51">
        <f>VLOOKUP($A34,'RevPAR Raw Data'!$B$6:$BE$43,'RevPAR Raw Data'!P$1,FALSE)</f>
        <v>60.977430543107999</v>
      </c>
      <c r="BC34" s="52">
        <f>VLOOKUP($A34,'RevPAR Raw Data'!$B$6:$BE$43,'RevPAR Raw Data'!R$1,FALSE)</f>
        <v>47.343457096765903</v>
      </c>
      <c r="BE34" s="172">
        <f>(VLOOKUP($A34,'RevPAR Raw Data'!$B$6:$BE$43,'RevPAR Raw Data'!T$1,FALSE))/100</f>
        <v>1.54782913627937E-2</v>
      </c>
      <c r="BF34" s="162">
        <f>(VLOOKUP($A34,'RevPAR Raw Data'!$B$6:$BE$43,'RevPAR Raw Data'!U$1,FALSE))/100</f>
        <v>0.17982614702295902</v>
      </c>
      <c r="BG34" s="162">
        <f>(VLOOKUP($A34,'RevPAR Raw Data'!$B$6:$BE$43,'RevPAR Raw Data'!V$1,FALSE))/100</f>
        <v>0.19557912305726302</v>
      </c>
      <c r="BH34" s="162">
        <f>(VLOOKUP($A34,'RevPAR Raw Data'!$B$6:$BE$43,'RevPAR Raw Data'!W$1,FALSE))/100</f>
        <v>0.10041261006968299</v>
      </c>
      <c r="BI34" s="162">
        <f>(VLOOKUP($A34,'RevPAR Raw Data'!$B$6:$BE$43,'RevPAR Raw Data'!X$1,FALSE))/100</f>
        <v>5.8039992889291202E-2</v>
      </c>
      <c r="BJ34" s="173">
        <f>(VLOOKUP($A34,'RevPAR Raw Data'!$B$6:$BE$43,'RevPAR Raw Data'!Y$1,FALSE))/100</f>
        <v>0.11675916386301501</v>
      </c>
      <c r="BK34" s="162">
        <f>(VLOOKUP($A34,'RevPAR Raw Data'!$B$6:$BE$43,'RevPAR Raw Data'!AA$1,FALSE))/100</f>
        <v>5.0013795250017201E-2</v>
      </c>
      <c r="BL34" s="162">
        <f>(VLOOKUP($A34,'RevPAR Raw Data'!$B$6:$BE$43,'RevPAR Raw Data'!AB$1,FALSE))/100</f>
        <v>-8.590296593927061E-3</v>
      </c>
      <c r="BM34" s="173">
        <f>(VLOOKUP($A34,'RevPAR Raw Data'!$B$6:$BE$43,'RevPAR Raw Data'!AC$1,FALSE))/100</f>
        <v>2.3402933115102501E-2</v>
      </c>
      <c r="BN34" s="174">
        <f>(VLOOKUP($A34,'RevPAR Raw Data'!$B$6:$BE$43,'RevPAR Raw Data'!AE$1,FALSE))/100</f>
        <v>8.0488305749603098E-2</v>
      </c>
    </row>
    <row r="35" spans="1:66" x14ac:dyDescent="0.45">
      <c r="A35" s="59" t="s">
        <v>47</v>
      </c>
      <c r="B35" s="161">
        <f>(VLOOKUP($A35,'Occupancy Raw Data'!$B$8:$BE$45,'Occupancy Raw Data'!G$3,FALSE))/100</f>
        <v>0.42025822876886698</v>
      </c>
      <c r="C35" s="158">
        <f>(VLOOKUP($A35,'Occupancy Raw Data'!$B$8:$BE$45,'Occupancy Raw Data'!H$3,FALSE))/100</f>
        <v>0.57955991998545098</v>
      </c>
      <c r="D35" s="158">
        <f>(VLOOKUP($A35,'Occupancy Raw Data'!$B$8:$BE$45,'Occupancy Raw Data'!I$3,FALSE))/100</f>
        <v>0.60938352427714104</v>
      </c>
      <c r="E35" s="158">
        <f>(VLOOKUP($A35,'Occupancy Raw Data'!$B$8:$BE$45,'Occupancy Raw Data'!J$3,FALSE))/100</f>
        <v>0.56355701036552097</v>
      </c>
      <c r="F35" s="158">
        <f>(VLOOKUP($A35,'Occupancy Raw Data'!$B$8:$BE$45,'Occupancy Raw Data'!K$3,FALSE))/100</f>
        <v>0.53227859610838302</v>
      </c>
      <c r="G35" s="159">
        <f>(VLOOKUP($A35,'Occupancy Raw Data'!$B$8:$BE$45,'Occupancy Raw Data'!L$3,FALSE))/100</f>
        <v>0.54100745590107202</v>
      </c>
      <c r="H35" s="162">
        <f>(VLOOKUP($A35,'Occupancy Raw Data'!$B$8:$BE$45,'Occupancy Raw Data'!N$3,FALSE))/100</f>
        <v>0.50663757046735691</v>
      </c>
      <c r="I35" s="162">
        <f>(VLOOKUP($A35,'Occupancy Raw Data'!$B$8:$BE$45,'Occupancy Raw Data'!O$3,FALSE))/100</f>
        <v>0.488634297144935</v>
      </c>
      <c r="J35" s="159">
        <f>(VLOOKUP($A35,'Occupancy Raw Data'!$B$8:$BE$45,'Occupancy Raw Data'!P$3,FALSE))/100</f>
        <v>0.49763593380614601</v>
      </c>
      <c r="K35" s="160">
        <f>(VLOOKUP($A35,'Occupancy Raw Data'!$B$8:$BE$45,'Occupancy Raw Data'!R$3,FALSE))/100</f>
        <v>0.52861559244537903</v>
      </c>
      <c r="M35" s="172">
        <f>(VLOOKUP($A35,'Occupancy Raw Data'!$B$8:$BE$45,'Occupancy Raw Data'!T$3,FALSE))/100</f>
        <v>0.130335256020056</v>
      </c>
      <c r="N35" s="162">
        <f>(VLOOKUP($A35,'Occupancy Raw Data'!$B$8:$BE$45,'Occupancy Raw Data'!U$3,FALSE))/100</f>
        <v>3.9889470280155E-2</v>
      </c>
      <c r="O35" s="162">
        <f>(VLOOKUP($A35,'Occupancy Raw Data'!$B$8:$BE$45,'Occupancy Raw Data'!V$3,FALSE))/100</f>
        <v>-7.9803093162815995E-3</v>
      </c>
      <c r="P35" s="162">
        <f>(VLOOKUP($A35,'Occupancy Raw Data'!$B$8:$BE$45,'Occupancy Raw Data'!W$3,FALSE))/100</f>
        <v>-8.8637177956748192E-2</v>
      </c>
      <c r="Q35" s="162">
        <f>(VLOOKUP($A35,'Occupancy Raw Data'!$B$8:$BE$45,'Occupancy Raw Data'!X$3,FALSE))/100</f>
        <v>-0.15816266636614201</v>
      </c>
      <c r="R35" s="173">
        <f>(VLOOKUP($A35,'Occupancy Raw Data'!$B$8:$BE$45,'Occupancy Raw Data'!Y$3,FALSE))/100</f>
        <v>-3.1862487613949803E-2</v>
      </c>
      <c r="S35" s="162">
        <f>(VLOOKUP($A35,'Occupancy Raw Data'!$B$8:$BE$45,'Occupancy Raw Data'!AA$3,FALSE))/100</f>
        <v>-0.239126078345205</v>
      </c>
      <c r="T35" s="162">
        <f>(VLOOKUP($A35,'Occupancy Raw Data'!$B$8:$BE$45,'Occupancy Raw Data'!AB$3,FALSE))/100</f>
        <v>-0.13534508811188301</v>
      </c>
      <c r="U35" s="173">
        <f>(VLOOKUP($A35,'Occupancy Raw Data'!$B$8:$BE$45,'Occupancy Raw Data'!AC$3,FALSE))/100</f>
        <v>-0.19148223565482098</v>
      </c>
      <c r="V35" s="174">
        <f>(VLOOKUP($A35,'Occupancy Raw Data'!$B$8:$BE$45,'Occupancy Raw Data'!AE$3,FALSE))/100</f>
        <v>-8.0679128694898503E-2</v>
      </c>
      <c r="X35" s="49">
        <f>VLOOKUP($A35,'ADR Raw Data'!$B$6:$BE$43,'ADR Raw Data'!G$1,FALSE)</f>
        <v>98.320718303764593</v>
      </c>
      <c r="Y35" s="50">
        <f>VLOOKUP($A35,'ADR Raw Data'!$B$6:$BE$43,'ADR Raw Data'!H$1,FALSE)</f>
        <v>108.657442736115</v>
      </c>
      <c r="Z35" s="50">
        <f>VLOOKUP($A35,'ADR Raw Data'!$B$6:$BE$43,'ADR Raw Data'!I$1,FALSE)</f>
        <v>108.57449119665699</v>
      </c>
      <c r="AA35" s="50">
        <f>VLOOKUP($A35,'ADR Raw Data'!$B$6:$BE$43,'ADR Raw Data'!J$1,FALSE)</f>
        <v>103.084595030655</v>
      </c>
      <c r="AB35" s="50">
        <f>VLOOKUP($A35,'ADR Raw Data'!$B$6:$BE$43,'ADR Raw Data'!K$1,FALSE)</f>
        <v>102.791636487871</v>
      </c>
      <c r="AC35" s="51">
        <f>VLOOKUP($A35,'ADR Raw Data'!$B$6:$BE$43,'ADR Raw Data'!L$1,FALSE)</f>
        <v>104.71756974789901</v>
      </c>
      <c r="AD35" s="50">
        <f>VLOOKUP($A35,'ADR Raw Data'!$B$6:$BE$43,'ADR Raw Data'!N$1,FALSE)</f>
        <v>109.22395549174399</v>
      </c>
      <c r="AE35" s="50">
        <f>VLOOKUP($A35,'ADR Raw Data'!$B$6:$BE$43,'ADR Raw Data'!O$1,FALSE)</f>
        <v>108.361283959806</v>
      </c>
      <c r="AF35" s="51">
        <f>VLOOKUP($A35,'ADR Raw Data'!$B$6:$BE$43,'ADR Raw Data'!P$1,FALSE)</f>
        <v>108.800422071989</v>
      </c>
      <c r="AG35" s="52">
        <f>VLOOKUP($A35,'ADR Raw Data'!$B$6:$BE$43,'ADR Raw Data'!R$1,FALSE)</f>
        <v>105.815734224493</v>
      </c>
      <c r="AI35" s="172">
        <f>(VLOOKUP($A35,'ADR Raw Data'!$B$6:$BE$43,'ADR Raw Data'!T$1,FALSE))/100</f>
        <v>0.17000189768624602</v>
      </c>
      <c r="AJ35" s="162">
        <f>(VLOOKUP($A35,'ADR Raw Data'!$B$6:$BE$43,'ADR Raw Data'!U$1,FALSE))/100</f>
        <v>0.13562819733683701</v>
      </c>
      <c r="AK35" s="162">
        <f>(VLOOKUP($A35,'ADR Raw Data'!$B$6:$BE$43,'ADR Raw Data'!V$1,FALSE))/100</f>
        <v>9.1207806062539504E-2</v>
      </c>
      <c r="AL35" s="162">
        <f>(VLOOKUP($A35,'ADR Raw Data'!$B$6:$BE$43,'ADR Raw Data'!W$1,FALSE))/100</f>
        <v>5.8928720922799903E-2</v>
      </c>
      <c r="AM35" s="162">
        <f>(VLOOKUP($A35,'ADR Raw Data'!$B$6:$BE$43,'ADR Raw Data'!X$1,FALSE))/100</f>
        <v>3.57358667596442E-2</v>
      </c>
      <c r="AN35" s="173">
        <f>(VLOOKUP($A35,'ADR Raw Data'!$B$6:$BE$43,'ADR Raw Data'!Y$1,FALSE))/100</f>
        <v>8.9150682468006698E-2</v>
      </c>
      <c r="AO35" s="162">
        <f>(VLOOKUP($A35,'ADR Raw Data'!$B$6:$BE$43,'ADR Raw Data'!AA$1,FALSE))/100</f>
        <v>3.1377234282168903E-2</v>
      </c>
      <c r="AP35" s="162">
        <f>(VLOOKUP($A35,'ADR Raw Data'!$B$6:$BE$43,'ADR Raw Data'!AB$1,FALSE))/100</f>
        <v>3.1265710859495102E-2</v>
      </c>
      <c r="AQ35" s="173">
        <f>(VLOOKUP($A35,'ADR Raw Data'!$B$6:$BE$43,'ADR Raw Data'!AC$1,FALSE))/100</f>
        <v>3.10656666477972E-2</v>
      </c>
      <c r="AR35" s="174">
        <f>(VLOOKUP($A35,'ADR Raw Data'!$B$6:$BE$43,'ADR Raw Data'!AE$1,FALSE))/100</f>
        <v>6.8698791064632503E-2</v>
      </c>
      <c r="AS35" s="40"/>
      <c r="AT35" s="49">
        <f>VLOOKUP($A35,'RevPAR Raw Data'!$B$6:$BE$43,'RevPAR Raw Data'!G$1,FALSE)</f>
        <v>41.3200909256228</v>
      </c>
      <c r="AU35" s="50">
        <f>VLOOKUP($A35,'RevPAR Raw Data'!$B$6:$BE$43,'RevPAR Raw Data'!H$1,FALSE)</f>
        <v>62.973498817966899</v>
      </c>
      <c r="AV35" s="50">
        <f>VLOOKUP($A35,'RevPAR Raw Data'!$B$6:$BE$43,'RevPAR Raw Data'!I$1,FALSE)</f>
        <v>66.163506092016704</v>
      </c>
      <c r="AW35" s="50">
        <f>VLOOKUP($A35,'RevPAR Raw Data'!$B$6:$BE$43,'RevPAR Raw Data'!J$1,FALSE)</f>
        <v>58.094046190216403</v>
      </c>
      <c r="AX35" s="50">
        <f>VLOOKUP($A35,'RevPAR Raw Data'!$B$6:$BE$43,'RevPAR Raw Data'!K$1,FALSE)</f>
        <v>54.713787961447501</v>
      </c>
      <c r="AY35" s="51">
        <f>VLOOKUP($A35,'RevPAR Raw Data'!$B$6:$BE$43,'RevPAR Raw Data'!L$1,FALSE)</f>
        <v>56.652985997454003</v>
      </c>
      <c r="AZ35" s="50">
        <f>VLOOKUP($A35,'RevPAR Raw Data'!$B$6:$BE$43,'RevPAR Raw Data'!N$1,FALSE)</f>
        <v>55.336959447172198</v>
      </c>
      <c r="BA35" s="50">
        <f>VLOOKUP($A35,'RevPAR Raw Data'!$B$6:$BE$43,'RevPAR Raw Data'!O$1,FALSE)</f>
        <v>52.949039825422801</v>
      </c>
      <c r="BB35" s="51">
        <f>VLOOKUP($A35,'RevPAR Raw Data'!$B$6:$BE$43,'RevPAR Raw Data'!P$1,FALSE)</f>
        <v>54.142999636297503</v>
      </c>
      <c r="BC35" s="52">
        <f>VLOOKUP($A35,'RevPAR Raw Data'!$B$6:$BE$43,'RevPAR Raw Data'!R$1,FALSE)</f>
        <v>55.935847037123601</v>
      </c>
      <c r="BE35" s="172">
        <f>(VLOOKUP($A35,'RevPAR Raw Data'!$B$6:$BE$43,'RevPAR Raw Data'!T$1,FALSE))/100</f>
        <v>0.32249439456513501</v>
      </c>
      <c r="BF35" s="162">
        <f>(VLOOKUP($A35,'RevPAR Raw Data'!$B$6:$BE$43,'RevPAR Raw Data'!U$1,FALSE))/100</f>
        <v>0.180927804563811</v>
      </c>
      <c r="BG35" s="162">
        <f>(VLOOKUP($A35,'RevPAR Raw Data'!$B$6:$BE$43,'RevPAR Raw Data'!V$1,FALSE))/100</f>
        <v>8.2499630241819388E-2</v>
      </c>
      <c r="BH35" s="162">
        <f>(VLOOKUP($A35,'RevPAR Raw Data'!$B$6:$BE$43,'RevPAR Raw Data'!W$1,FALSE))/100</f>
        <v>-3.4931732557145996E-2</v>
      </c>
      <c r="BI35" s="162">
        <f>(VLOOKUP($A35,'RevPAR Raw Data'!$B$6:$BE$43,'RevPAR Raw Data'!X$1,FALSE))/100</f>
        <v>-0.12807887957810801</v>
      </c>
      <c r="BJ35" s="173">
        <f>(VLOOKUP($A35,'RevPAR Raw Data'!$B$6:$BE$43,'RevPAR Raw Data'!Y$1,FALSE))/100</f>
        <v>5.44476323381448E-2</v>
      </c>
      <c r="BK35" s="162">
        <f>(VLOOKUP($A35,'RevPAR Raw Data'!$B$6:$BE$43,'RevPAR Raw Data'!AA$1,FALSE))/100</f>
        <v>-0.21525195904625</v>
      </c>
      <c r="BL35" s="162">
        <f>(VLOOKUP($A35,'RevPAR Raw Data'!$B$6:$BE$43,'RevPAR Raw Data'!AB$1,FALSE))/100</f>
        <v>-0.10831103764354699</v>
      </c>
      <c r="BM35" s="173">
        <f>(VLOOKUP($A35,'RevPAR Raw Data'!$B$6:$BE$43,'RevPAR Raw Data'!AC$1,FALSE))/100</f>
        <v>-0.16636509230885099</v>
      </c>
      <c r="BN35" s="174">
        <f>(VLOOKUP($A35,'RevPAR Raw Data'!$B$6:$BE$43,'RevPAR Raw Data'!AE$1,FALSE))/100</f>
        <v>-1.7522896235753399E-2</v>
      </c>
    </row>
    <row r="36" spans="1:66" x14ac:dyDescent="0.45">
      <c r="A36" s="59" t="s">
        <v>48</v>
      </c>
      <c r="B36" s="161">
        <f>(VLOOKUP($A36,'Occupancy Raw Data'!$B$8:$BE$45,'Occupancy Raw Data'!G$3,FALSE))/100</f>
        <v>0.37710357904716701</v>
      </c>
      <c r="C36" s="158">
        <f>(VLOOKUP($A36,'Occupancy Raw Data'!$B$8:$BE$45,'Occupancy Raw Data'!H$3,FALSE))/100</f>
        <v>0.52073951173263799</v>
      </c>
      <c r="D36" s="158">
        <f>(VLOOKUP($A36,'Occupancy Raw Data'!$B$8:$BE$45,'Occupancy Raw Data'!I$3,FALSE))/100</f>
        <v>0.57809907561033402</v>
      </c>
      <c r="E36" s="158">
        <f>(VLOOKUP($A36,'Occupancy Raw Data'!$B$8:$BE$45,'Occupancy Raw Data'!J$3,FALSE))/100</f>
        <v>0.573358615785731</v>
      </c>
      <c r="F36" s="158">
        <f>(VLOOKUP($A36,'Occupancy Raw Data'!$B$8:$BE$45,'Occupancy Raw Data'!K$3,FALSE))/100</f>
        <v>0.54610097179426398</v>
      </c>
      <c r="G36" s="159">
        <f>(VLOOKUP($A36,'Occupancy Raw Data'!$B$8:$BE$45,'Occupancy Raw Data'!L$3,FALSE))/100</f>
        <v>0.51908035079402703</v>
      </c>
      <c r="H36" s="162">
        <f>(VLOOKUP($A36,'Occupancy Raw Data'!$B$8:$BE$45,'Occupancy Raw Data'!N$3,FALSE))/100</f>
        <v>0.54728608675041401</v>
      </c>
      <c r="I36" s="162">
        <f>(VLOOKUP($A36,'Occupancy Raw Data'!$B$8:$BE$45,'Occupancy Raw Data'!O$3,FALSE))/100</f>
        <v>0.56648494904005597</v>
      </c>
      <c r="J36" s="159">
        <f>(VLOOKUP($A36,'Occupancy Raw Data'!$B$8:$BE$45,'Occupancy Raw Data'!P$3,FALSE))/100</f>
        <v>0.55688551789523499</v>
      </c>
      <c r="K36" s="160">
        <f>(VLOOKUP($A36,'Occupancy Raw Data'!$B$8:$BE$45,'Occupancy Raw Data'!R$3,FALSE))/100</f>
        <v>0.52988182710865805</v>
      </c>
      <c r="M36" s="172">
        <f>(VLOOKUP($A36,'Occupancy Raw Data'!$B$8:$BE$45,'Occupancy Raw Data'!T$3,FALSE))/100</f>
        <v>-1.7852606857376899E-2</v>
      </c>
      <c r="N36" s="162">
        <f>(VLOOKUP($A36,'Occupancy Raw Data'!$B$8:$BE$45,'Occupancy Raw Data'!U$3,FALSE))/100</f>
        <v>-1.9483332242476802E-2</v>
      </c>
      <c r="O36" s="162">
        <f>(VLOOKUP($A36,'Occupancy Raw Data'!$B$8:$BE$45,'Occupancy Raw Data'!V$3,FALSE))/100</f>
        <v>-3.7491305957349501E-2</v>
      </c>
      <c r="P36" s="162">
        <f>(VLOOKUP($A36,'Occupancy Raw Data'!$B$8:$BE$45,'Occupancy Raw Data'!W$3,FALSE))/100</f>
        <v>2.85794835764458E-2</v>
      </c>
      <c r="Q36" s="162">
        <f>(VLOOKUP($A36,'Occupancy Raw Data'!$B$8:$BE$45,'Occupancy Raw Data'!X$3,FALSE))/100</f>
        <v>7.63655262586663E-2</v>
      </c>
      <c r="R36" s="173">
        <f>(VLOOKUP($A36,'Occupancy Raw Data'!$B$8:$BE$45,'Occupancy Raw Data'!Y$3,FALSE))/100</f>
        <v>5.7957505269587298E-3</v>
      </c>
      <c r="S36" s="162">
        <f>(VLOOKUP($A36,'Occupancy Raw Data'!$B$8:$BE$45,'Occupancy Raw Data'!AA$3,FALSE))/100</f>
        <v>0.21446212194115202</v>
      </c>
      <c r="T36" s="162">
        <f>(VLOOKUP($A36,'Occupancy Raw Data'!$B$8:$BE$45,'Occupancy Raw Data'!AB$3,FALSE))/100</f>
        <v>0.157134064592728</v>
      </c>
      <c r="U36" s="173">
        <f>(VLOOKUP($A36,'Occupancy Raw Data'!$B$8:$BE$45,'Occupancy Raw Data'!AC$3,FALSE))/100</f>
        <v>0.184611596370784</v>
      </c>
      <c r="V36" s="174">
        <f>(VLOOKUP($A36,'Occupancy Raw Data'!$B$8:$BE$45,'Occupancy Raw Data'!AE$3,FALSE))/100</f>
        <v>5.3549079000485104E-2</v>
      </c>
      <c r="X36" s="49">
        <f>VLOOKUP($A36,'ADR Raw Data'!$B$6:$BE$43,'ADR Raw Data'!G$1,FALSE)</f>
        <v>122.059082338152</v>
      </c>
      <c r="Y36" s="50">
        <f>VLOOKUP($A36,'ADR Raw Data'!$B$6:$BE$43,'ADR Raw Data'!H$1,FALSE)</f>
        <v>122.73248065543901</v>
      </c>
      <c r="Z36" s="50">
        <f>VLOOKUP($A36,'ADR Raw Data'!$B$6:$BE$43,'ADR Raw Data'!I$1,FALSE)</f>
        <v>132.175998359983</v>
      </c>
      <c r="AA36" s="50">
        <f>VLOOKUP($A36,'ADR Raw Data'!$B$6:$BE$43,'ADR Raw Data'!J$1,FALSE)</f>
        <v>133.82209590739899</v>
      </c>
      <c r="AB36" s="50">
        <f>VLOOKUP($A36,'ADR Raw Data'!$B$6:$BE$43,'ADR Raw Data'!K$1,FALSE)</f>
        <v>130.845755208333</v>
      </c>
      <c r="AC36" s="51">
        <f>VLOOKUP($A36,'ADR Raw Data'!$B$6:$BE$43,'ADR Raw Data'!L$1,FALSE)</f>
        <v>128.89504931506801</v>
      </c>
      <c r="AD36" s="50">
        <f>VLOOKUP($A36,'ADR Raw Data'!$B$6:$BE$43,'ADR Raw Data'!N$1,FALSE)</f>
        <v>150.603715894326</v>
      </c>
      <c r="AE36" s="50">
        <f>VLOOKUP($A36,'ADR Raw Data'!$B$6:$BE$43,'ADR Raw Data'!O$1,FALSE)</f>
        <v>155.971690376569</v>
      </c>
      <c r="AF36" s="51">
        <f>VLOOKUP($A36,'ADR Raw Data'!$B$6:$BE$43,'ADR Raw Data'!P$1,FALSE)</f>
        <v>153.33396892955901</v>
      </c>
      <c r="AG36" s="52">
        <f>VLOOKUP($A36,'ADR Raw Data'!$B$6:$BE$43,'ADR Raw Data'!R$1,FALSE)</f>
        <v>136.23344047542901</v>
      </c>
      <c r="AI36" s="172">
        <f>(VLOOKUP($A36,'ADR Raw Data'!$B$6:$BE$43,'ADR Raw Data'!T$1,FALSE))/100</f>
        <v>1.5869980099572301E-2</v>
      </c>
      <c r="AJ36" s="162">
        <f>(VLOOKUP($A36,'ADR Raw Data'!$B$6:$BE$43,'ADR Raw Data'!U$1,FALSE))/100</f>
        <v>2.35930606999562E-2</v>
      </c>
      <c r="AK36" s="162">
        <f>(VLOOKUP($A36,'ADR Raw Data'!$B$6:$BE$43,'ADR Raw Data'!V$1,FALSE))/100</f>
        <v>8.3741386796928496E-2</v>
      </c>
      <c r="AL36" s="162">
        <f>(VLOOKUP($A36,'ADR Raw Data'!$B$6:$BE$43,'ADR Raw Data'!W$1,FALSE))/100</f>
        <v>0.12867785510806201</v>
      </c>
      <c r="AM36" s="162">
        <f>(VLOOKUP($A36,'ADR Raw Data'!$B$6:$BE$43,'ADR Raw Data'!X$1,FALSE))/100</f>
        <v>0.104210958939656</v>
      </c>
      <c r="AN36" s="173">
        <f>(VLOOKUP($A36,'ADR Raw Data'!$B$6:$BE$43,'ADR Raw Data'!Y$1,FALSE))/100</f>
        <v>7.5431805772193897E-2</v>
      </c>
      <c r="AO36" s="162">
        <f>(VLOOKUP($A36,'ADR Raw Data'!$B$6:$BE$43,'ADR Raw Data'!AA$1,FALSE))/100</f>
        <v>8.1404882147247906E-2</v>
      </c>
      <c r="AP36" s="162">
        <f>(VLOOKUP($A36,'ADR Raw Data'!$B$6:$BE$43,'ADR Raw Data'!AB$1,FALSE))/100</f>
        <v>2.9620373200212099E-2</v>
      </c>
      <c r="AQ36" s="173">
        <f>(VLOOKUP($A36,'ADR Raw Data'!$B$6:$BE$43,'ADR Raw Data'!AC$1,FALSE))/100</f>
        <v>5.29113762189663E-2</v>
      </c>
      <c r="AR36" s="174">
        <f>(VLOOKUP($A36,'ADR Raw Data'!$B$6:$BE$43,'ADR Raw Data'!AE$1,FALSE))/100</f>
        <v>7.4927372278473195E-2</v>
      </c>
      <c r="AS36" s="40"/>
      <c r="AT36" s="49">
        <f>VLOOKUP($A36,'RevPAR Raw Data'!$B$6:$BE$43,'RevPAR Raw Data'!G$1,FALSE)</f>
        <v>46.028916804929999</v>
      </c>
      <c r="AU36" s="50">
        <f>VLOOKUP($A36,'RevPAR Raw Data'!$B$6:$BE$43,'RevPAR Raw Data'!H$1,FALSE)</f>
        <v>63.911652050248797</v>
      </c>
      <c r="AV36" s="50">
        <f>VLOOKUP($A36,'RevPAR Raw Data'!$B$6:$BE$43,'RevPAR Raw Data'!I$1,FALSE)</f>
        <v>76.410822469779504</v>
      </c>
      <c r="AW36" s="50">
        <f>VLOOKUP($A36,'RevPAR Raw Data'!$B$6:$BE$43,'RevPAR Raw Data'!J$1,FALSE)</f>
        <v>76.728051671011997</v>
      </c>
      <c r="AX36" s="50">
        <f>VLOOKUP($A36,'RevPAR Raw Data'!$B$6:$BE$43,'RevPAR Raw Data'!K$1,FALSE)</f>
        <v>71.454994074425201</v>
      </c>
      <c r="AY36" s="51">
        <f>VLOOKUP($A36,'RevPAR Raw Data'!$B$6:$BE$43,'RevPAR Raw Data'!L$1,FALSE)</f>
        <v>66.906887414079094</v>
      </c>
      <c r="AZ36" s="50">
        <f>VLOOKUP($A36,'RevPAR Raw Data'!$B$6:$BE$43,'RevPAR Raw Data'!N$1,FALSE)</f>
        <v>82.423318321877204</v>
      </c>
      <c r="BA36" s="50">
        <f>VLOOKUP($A36,'RevPAR Raw Data'!$B$6:$BE$43,'RevPAR Raw Data'!O$1,FALSE)</f>
        <v>88.355615074662197</v>
      </c>
      <c r="BB36" s="51">
        <f>VLOOKUP($A36,'RevPAR Raw Data'!$B$6:$BE$43,'RevPAR Raw Data'!P$1,FALSE)</f>
        <v>85.3894666982697</v>
      </c>
      <c r="BC36" s="52">
        <f>VLOOKUP($A36,'RevPAR Raw Data'!$B$6:$BE$43,'RevPAR Raw Data'!R$1,FALSE)</f>
        <v>72.187624352419306</v>
      </c>
      <c r="BE36" s="172">
        <f>(VLOOKUP($A36,'RevPAR Raw Data'!$B$6:$BE$43,'RevPAR Raw Data'!T$1,FALSE))/100</f>
        <v>-2.2659472733565699E-3</v>
      </c>
      <c r="BF36" s="162">
        <f>(VLOOKUP($A36,'RevPAR Raw Data'!$B$6:$BE$43,'RevPAR Raw Data'!U$1,FALSE))/100</f>
        <v>3.6500570172451801E-3</v>
      </c>
      <c r="BG36" s="162">
        <f>(VLOOKUP($A36,'RevPAR Raw Data'!$B$6:$BE$43,'RevPAR Raw Data'!V$1,FALSE))/100</f>
        <v>4.3110506885882603E-2</v>
      </c>
      <c r="BH36" s="162">
        <f>(VLOOKUP($A36,'RevPAR Raw Data'!$B$6:$BE$43,'RevPAR Raw Data'!W$1,FALSE))/100</f>
        <v>0.16093488533122099</v>
      </c>
      <c r="BI36" s="162">
        <f>(VLOOKUP($A36,'RevPAR Raw Data'!$B$6:$BE$43,'RevPAR Raw Data'!X$1,FALSE))/100</f>
        <v>0.18853460991967</v>
      </c>
      <c r="BJ36" s="173">
        <f>(VLOOKUP($A36,'RevPAR Raw Data'!$B$6:$BE$43,'RevPAR Raw Data'!Y$1,FALSE))/100</f>
        <v>8.1664740227206295E-2</v>
      </c>
      <c r="BK36" s="162">
        <f>(VLOOKUP($A36,'RevPAR Raw Data'!$B$6:$BE$43,'RevPAR Raw Data'!AA$1,FALSE))/100</f>
        <v>0.31332526785006798</v>
      </c>
      <c r="BL36" s="162">
        <f>(VLOOKUP($A36,'RevPAR Raw Data'!$B$6:$BE$43,'RevPAR Raw Data'!AB$1,FALSE))/100</f>
        <v>0.191408807428643</v>
      </c>
      <c r="BM36" s="173">
        <f>(VLOOKUP($A36,'RevPAR Raw Data'!$B$6:$BE$43,'RevPAR Raw Data'!AC$1,FALSE))/100</f>
        <v>0.247291026219709</v>
      </c>
      <c r="BN36" s="174">
        <f>(VLOOKUP($A36,'RevPAR Raw Data'!$B$6:$BE$43,'RevPAR Raw Data'!AE$1,FALSE))/100</f>
        <v>0.13248874305639699</v>
      </c>
    </row>
    <row r="37" spans="1:66" x14ac:dyDescent="0.45">
      <c r="A37" s="59"/>
      <c r="B37" s="53"/>
      <c r="C37" s="163"/>
      <c r="D37" s="163"/>
      <c r="E37" s="163"/>
      <c r="F37" s="163"/>
      <c r="G37" s="164"/>
      <c r="H37" s="163"/>
      <c r="I37" s="163"/>
      <c r="J37" s="164"/>
      <c r="K37" s="54"/>
      <c r="M37" s="175"/>
      <c r="N37" s="179"/>
      <c r="O37" s="179"/>
      <c r="P37" s="179"/>
      <c r="Q37" s="179"/>
      <c r="R37" s="180"/>
      <c r="S37" s="179"/>
      <c r="T37" s="179"/>
      <c r="U37" s="180"/>
      <c r="V37" s="176"/>
      <c r="X37" s="55"/>
      <c r="Y37" s="56"/>
      <c r="Z37" s="56"/>
      <c r="AA37" s="56"/>
      <c r="AB37" s="56"/>
      <c r="AC37" s="57"/>
      <c r="AD37" s="56"/>
      <c r="AE37" s="56"/>
      <c r="AF37" s="57"/>
      <c r="AG37" s="58"/>
      <c r="AI37" s="177"/>
      <c r="AJ37" s="181"/>
      <c r="AK37" s="181"/>
      <c r="AL37" s="181"/>
      <c r="AM37" s="181"/>
      <c r="AN37" s="182"/>
      <c r="AO37" s="181"/>
      <c r="AP37" s="181"/>
      <c r="AQ37" s="182"/>
      <c r="AR37" s="178"/>
      <c r="AS37" s="40"/>
      <c r="AT37" s="55"/>
      <c r="AU37" s="56"/>
      <c r="AV37" s="56"/>
      <c r="AW37" s="56"/>
      <c r="AX37" s="56"/>
      <c r="AY37" s="57"/>
      <c r="AZ37" s="56"/>
      <c r="BA37" s="56"/>
      <c r="BB37" s="57"/>
      <c r="BC37" s="58"/>
      <c r="BE37" s="177"/>
      <c r="BF37" s="181"/>
      <c r="BG37" s="181"/>
      <c r="BH37" s="181"/>
      <c r="BI37" s="181"/>
      <c r="BJ37" s="182"/>
      <c r="BK37" s="181"/>
      <c r="BL37" s="181"/>
      <c r="BM37" s="182"/>
      <c r="BN37" s="178"/>
    </row>
    <row r="38" spans="1:66" x14ac:dyDescent="0.45">
      <c r="A38" s="46" t="s">
        <v>72</v>
      </c>
      <c r="B38" s="161">
        <f>(VLOOKUP($A38,'Occupancy Raw Data'!$B$8:$BE$45,'Occupancy Raw Data'!G$3,FALSE))/100</f>
        <v>0.47431285076989399</v>
      </c>
      <c r="C38" s="158">
        <f>(VLOOKUP($A38,'Occupancy Raw Data'!$B$8:$BE$45,'Occupancy Raw Data'!H$3,FALSE))/100</f>
        <v>0.60684990646136105</v>
      </c>
      <c r="D38" s="158">
        <f>(VLOOKUP($A38,'Occupancy Raw Data'!$B$8:$BE$45,'Occupancy Raw Data'!I$3,FALSE))/100</f>
        <v>0.64987768024176107</v>
      </c>
      <c r="E38" s="158">
        <f>(VLOOKUP($A38,'Occupancy Raw Data'!$B$8:$BE$45,'Occupancy Raw Data'!J$3,FALSE))/100</f>
        <v>0.63016261332565793</v>
      </c>
      <c r="F38" s="158">
        <f>(VLOOKUP($A38,'Occupancy Raw Data'!$B$8:$BE$45,'Occupancy Raw Data'!K$3,FALSE))/100</f>
        <v>0.61836235429558206</v>
      </c>
      <c r="G38" s="159">
        <f>(VLOOKUP($A38,'Occupancy Raw Data'!$B$8:$BE$45,'Occupancy Raw Data'!L$3,FALSE))/100</f>
        <v>0.59591308101885099</v>
      </c>
      <c r="H38" s="162">
        <f>(VLOOKUP($A38,'Occupancy Raw Data'!$B$8:$BE$45,'Occupancy Raw Data'!N$3,FALSE))/100</f>
        <v>0.67952223341487894</v>
      </c>
      <c r="I38" s="162">
        <f>(VLOOKUP($A38,'Occupancy Raw Data'!$B$8:$BE$45,'Occupancy Raw Data'!O$3,FALSE))/100</f>
        <v>0.62023312706864209</v>
      </c>
      <c r="J38" s="159">
        <f>(VLOOKUP($A38,'Occupancy Raw Data'!$B$8:$BE$45,'Occupancy Raw Data'!P$3,FALSE))/100</f>
        <v>0.64987768024176107</v>
      </c>
      <c r="K38" s="160">
        <f>(VLOOKUP($A38,'Occupancy Raw Data'!$B$8:$BE$45,'Occupancy Raw Data'!R$3,FALSE))/100</f>
        <v>0.61133153793968198</v>
      </c>
      <c r="M38" s="172">
        <f>(VLOOKUP($A38,'Occupancy Raw Data'!$B$8:$BE$45,'Occupancy Raw Data'!T$3,FALSE))/100</f>
        <v>0.40276829955883797</v>
      </c>
      <c r="N38" s="162">
        <f>(VLOOKUP($A38,'Occupancy Raw Data'!$B$8:$BE$45,'Occupancy Raw Data'!U$3,FALSE))/100</f>
        <v>0.27176435818215</v>
      </c>
      <c r="O38" s="162">
        <f>(VLOOKUP($A38,'Occupancy Raw Data'!$B$8:$BE$45,'Occupancy Raw Data'!V$3,FALSE))/100</f>
        <v>0.24902416835069002</v>
      </c>
      <c r="P38" s="162">
        <f>(VLOOKUP($A38,'Occupancy Raw Data'!$B$8:$BE$45,'Occupancy Raw Data'!W$3,FALSE))/100</f>
        <v>0.22368364694729098</v>
      </c>
      <c r="Q38" s="162">
        <f>(VLOOKUP($A38,'Occupancy Raw Data'!$B$8:$BE$45,'Occupancy Raw Data'!X$3,FALSE))/100</f>
        <v>0.31178378681697999</v>
      </c>
      <c r="R38" s="173">
        <f>(VLOOKUP($A38,'Occupancy Raw Data'!$B$8:$BE$45,'Occupancy Raw Data'!Y$3,FALSE))/100</f>
        <v>0.28320660257698299</v>
      </c>
      <c r="S38" s="162">
        <f>(VLOOKUP($A38,'Occupancy Raw Data'!$B$8:$BE$45,'Occupancy Raw Data'!AA$3,FALSE))/100</f>
        <v>0.31953281134622302</v>
      </c>
      <c r="T38" s="162">
        <f>(VLOOKUP($A38,'Occupancy Raw Data'!$B$8:$BE$45,'Occupancy Raw Data'!AB$3,FALSE))/100</f>
        <v>0.26331300579862998</v>
      </c>
      <c r="U38" s="173">
        <f>(VLOOKUP($A38,'Occupancy Raw Data'!$B$8:$BE$45,'Occupancy Raw Data'!AC$3,FALSE))/100</f>
        <v>0.29209396725933401</v>
      </c>
      <c r="V38" s="174">
        <f>(VLOOKUP($A38,'Occupancy Raw Data'!$B$8:$BE$45,'Occupancy Raw Data'!AE$3,FALSE))/100</f>
        <v>0.285893001540655</v>
      </c>
      <c r="X38" s="49">
        <f>VLOOKUP($A38,'ADR Raw Data'!$B$6:$BE$43,'ADR Raw Data'!G$1,FALSE)</f>
        <v>96.037175364077598</v>
      </c>
      <c r="Y38" s="50">
        <f>VLOOKUP($A38,'ADR Raw Data'!$B$6:$BE$43,'ADR Raw Data'!H$1,FALSE)</f>
        <v>107.19576001897001</v>
      </c>
      <c r="Z38" s="50">
        <f>VLOOKUP($A38,'ADR Raw Data'!$B$6:$BE$43,'ADR Raw Data'!I$1,FALSE)</f>
        <v>110.547770150575</v>
      </c>
      <c r="AA38" s="50">
        <f>VLOOKUP($A38,'ADR Raw Data'!$B$6:$BE$43,'ADR Raw Data'!J$1,FALSE)</f>
        <v>107.67861383877499</v>
      </c>
      <c r="AB38" s="50">
        <f>VLOOKUP($A38,'ADR Raw Data'!$B$6:$BE$43,'ADR Raw Data'!K$1,FALSE)</f>
        <v>104.84148475680701</v>
      </c>
      <c r="AC38" s="51">
        <f>VLOOKUP($A38,'ADR Raw Data'!$B$6:$BE$43,'ADR Raw Data'!L$1,FALSE)</f>
        <v>105.76408065684601</v>
      </c>
      <c r="AD38" s="50">
        <f>VLOOKUP($A38,'ADR Raw Data'!$B$6:$BE$43,'ADR Raw Data'!N$1,FALSE)</f>
        <v>111.73733375688199</v>
      </c>
      <c r="AE38" s="50">
        <f>VLOOKUP($A38,'ADR Raw Data'!$B$6:$BE$43,'ADR Raw Data'!O$1,FALSE)</f>
        <v>109.596932714617</v>
      </c>
      <c r="AF38" s="51">
        <f>VLOOKUP($A38,'ADR Raw Data'!$B$6:$BE$43,'ADR Raw Data'!P$1,FALSE)</f>
        <v>110.715951062887</v>
      </c>
      <c r="AG38" s="52">
        <f>VLOOKUP($A38,'ADR Raw Data'!$B$6:$BE$43,'ADR Raw Data'!R$1,FALSE)</f>
        <v>107.26810908968601</v>
      </c>
      <c r="AH38" s="61"/>
      <c r="AI38" s="172">
        <f>(VLOOKUP($A38,'ADR Raw Data'!$B$6:$BE$43,'ADR Raw Data'!T$1,FALSE))/100</f>
        <v>0.109145286341887</v>
      </c>
      <c r="AJ38" s="162">
        <f>(VLOOKUP($A38,'ADR Raw Data'!$B$6:$BE$43,'ADR Raw Data'!U$1,FALSE))/100</f>
        <v>0.14276186886610001</v>
      </c>
      <c r="AK38" s="162">
        <f>(VLOOKUP($A38,'ADR Raw Data'!$B$6:$BE$43,'ADR Raw Data'!V$1,FALSE))/100</f>
        <v>0.13056088576635499</v>
      </c>
      <c r="AL38" s="162">
        <f>(VLOOKUP($A38,'ADR Raw Data'!$B$6:$BE$43,'ADR Raw Data'!W$1,FALSE))/100</f>
        <v>0.101279591911384</v>
      </c>
      <c r="AM38" s="162">
        <f>(VLOOKUP($A38,'ADR Raw Data'!$B$6:$BE$43,'ADR Raw Data'!X$1,FALSE))/100</f>
        <v>0.108402607493001</v>
      </c>
      <c r="AN38" s="173">
        <f>(VLOOKUP($A38,'ADR Raw Data'!$B$6:$BE$43,'ADR Raw Data'!Y$1,FALSE))/100</f>
        <v>0.117017910268191</v>
      </c>
      <c r="AO38" s="162">
        <f>(VLOOKUP($A38,'ADR Raw Data'!$B$6:$BE$43,'ADR Raw Data'!AA$1,FALSE))/100</f>
        <v>9.6018053622412711E-2</v>
      </c>
      <c r="AP38" s="162">
        <f>(VLOOKUP($A38,'ADR Raw Data'!$B$6:$BE$43,'ADR Raw Data'!AB$1,FALSE))/100</f>
        <v>9.9908973935695103E-2</v>
      </c>
      <c r="AQ38" s="173">
        <f>(VLOOKUP($A38,'ADR Raw Data'!$B$6:$BE$43,'ADR Raw Data'!AC$1,FALSE))/100</f>
        <v>9.8125623061379508E-2</v>
      </c>
      <c r="AR38" s="174">
        <f>(VLOOKUP($A38,'ADR Raw Data'!$B$6:$BE$43,'ADR Raw Data'!AE$1,FALSE))/100</f>
        <v>0.11112872846152501</v>
      </c>
      <c r="AS38" s="40"/>
      <c r="AT38" s="49">
        <f>VLOOKUP($A38,'RevPAR Raw Data'!$B$6:$BE$43,'RevPAR Raw Data'!G$1,FALSE)</f>
        <v>45.551666426823999</v>
      </c>
      <c r="AU38" s="50">
        <f>VLOOKUP($A38,'RevPAR Raw Data'!$B$6:$BE$43,'RevPAR Raw Data'!H$1,FALSE)</f>
        <v>65.051736940566897</v>
      </c>
      <c r="AV38" s="50">
        <f>VLOOKUP($A38,'RevPAR Raw Data'!$B$6:$BE$43,'RevPAR Raw Data'!I$1,FALSE)</f>
        <v>71.842528421355496</v>
      </c>
      <c r="AW38" s="50">
        <f>VLOOKUP($A38,'RevPAR Raw Data'!$B$6:$BE$43,'RevPAR Raw Data'!J$1,FALSE)</f>
        <v>67.855036695927396</v>
      </c>
      <c r="AX38" s="50">
        <f>VLOOKUP($A38,'RevPAR Raw Data'!$B$6:$BE$43,'RevPAR Raw Data'!K$1,FALSE)</f>
        <v>64.830027342063602</v>
      </c>
      <c r="AY38" s="51">
        <f>VLOOKUP($A38,'RevPAR Raw Data'!$B$6:$BE$43,'RevPAR Raw Data'!L$1,FALSE)</f>
        <v>63.026199165347499</v>
      </c>
      <c r="AZ38" s="50">
        <f>VLOOKUP($A38,'RevPAR Raw Data'!$B$6:$BE$43,'RevPAR Raw Data'!N$1,FALSE)</f>
        <v>75.928002590300693</v>
      </c>
      <c r="BA38" s="50">
        <f>VLOOKUP($A38,'RevPAR Raw Data'!$B$6:$BE$43,'RevPAR Raw Data'!O$1,FALSE)</f>
        <v>67.975648294718596</v>
      </c>
      <c r="BB38" s="51">
        <f>VLOOKUP($A38,'RevPAR Raw Data'!$B$6:$BE$43,'RevPAR Raw Data'!P$1,FALSE)</f>
        <v>71.951825442509701</v>
      </c>
      <c r="BC38" s="52">
        <f>VLOOKUP($A38,'RevPAR Raw Data'!$B$6:$BE$43,'RevPAR Raw Data'!R$1,FALSE)</f>
        <v>65.576378101679495</v>
      </c>
      <c r="BE38" s="172">
        <f>(VLOOKUP($A38,'RevPAR Raw Data'!$B$6:$BE$43,'RevPAR Raw Data'!T$1,FALSE))/100</f>
        <v>0.55587384728551104</v>
      </c>
      <c r="BF38" s="162">
        <f>(VLOOKUP($A38,'RevPAR Raw Data'!$B$6:$BE$43,'RevPAR Raw Data'!U$1,FALSE))/100</f>
        <v>0.453323814713532</v>
      </c>
      <c r="BG38" s="162">
        <f>(VLOOKUP($A38,'RevPAR Raw Data'!$B$6:$BE$43,'RevPAR Raw Data'!V$1,FALSE))/100</f>
        <v>0.41209787011414201</v>
      </c>
      <c r="BH38" s="162">
        <f>(VLOOKUP($A38,'RevPAR Raw Data'!$B$6:$BE$43,'RevPAR Raw Data'!W$1,FALSE))/100</f>
        <v>0.34761782733874802</v>
      </c>
      <c r="BI38" s="162">
        <f>(VLOOKUP($A38,'RevPAR Raw Data'!$B$6:$BE$43,'RevPAR Raw Data'!X$1,FALSE))/100</f>
        <v>0.45398456977498397</v>
      </c>
      <c r="BJ38" s="173">
        <f>(VLOOKUP($A38,'RevPAR Raw Data'!$B$6:$BE$43,'RevPAR Raw Data'!Y$1,FALSE))/100</f>
        <v>0.43336475765288696</v>
      </c>
      <c r="BK38" s="162">
        <f>(VLOOKUP($A38,'RevPAR Raw Data'!$B$6:$BE$43,'RevPAR Raw Data'!AA$1,FALSE))/100</f>
        <v>0.44623178358259702</v>
      </c>
      <c r="BL38" s="162">
        <f>(VLOOKUP($A38,'RevPAR Raw Data'!$B$6:$BE$43,'RevPAR Raw Data'!AB$1,FALSE))/100</f>
        <v>0.38952931196759105</v>
      </c>
      <c r="BM38" s="173">
        <f>(VLOOKUP($A38,'RevPAR Raw Data'!$B$6:$BE$43,'RevPAR Raw Data'!AC$1,FALSE))/100</f>
        <v>0.41888149285050602</v>
      </c>
      <c r="BN38" s="174">
        <f>(VLOOKUP($A38,'RevPAR Raw Data'!$B$6:$BE$43,'RevPAR Raw Data'!AE$1,FALSE))/100</f>
        <v>0.42879265573944203</v>
      </c>
    </row>
    <row r="39" spans="1:66" x14ac:dyDescent="0.45">
      <c r="A39" s="46"/>
      <c r="B39" s="53"/>
      <c r="C39" s="163"/>
      <c r="D39" s="163"/>
      <c r="E39" s="163"/>
      <c r="F39" s="163"/>
      <c r="G39" s="164"/>
      <c r="H39" s="163"/>
      <c r="I39" s="163"/>
      <c r="J39" s="164"/>
      <c r="K39" s="54"/>
      <c r="M39" s="175"/>
      <c r="N39" s="179"/>
      <c r="O39" s="179"/>
      <c r="P39" s="179"/>
      <c r="Q39" s="179"/>
      <c r="R39" s="180"/>
      <c r="S39" s="179"/>
      <c r="T39" s="179"/>
      <c r="U39" s="180"/>
      <c r="V39" s="176"/>
      <c r="X39" s="55"/>
      <c r="Y39" s="56"/>
      <c r="Z39" s="56"/>
      <c r="AA39" s="56"/>
      <c r="AB39" s="56"/>
      <c r="AC39" s="57"/>
      <c r="AD39" s="56"/>
      <c r="AE39" s="56"/>
      <c r="AF39" s="57"/>
      <c r="AG39" s="58"/>
      <c r="AI39" s="177"/>
      <c r="AJ39" s="181"/>
      <c r="AK39" s="181"/>
      <c r="AL39" s="181"/>
      <c r="AM39" s="181"/>
      <c r="AN39" s="182"/>
      <c r="AO39" s="181"/>
      <c r="AP39" s="181"/>
      <c r="AQ39" s="182"/>
      <c r="AR39" s="178"/>
      <c r="AS39" s="40"/>
      <c r="AT39" s="55"/>
      <c r="AU39" s="56"/>
      <c r="AV39" s="56"/>
      <c r="AW39" s="56"/>
      <c r="AX39" s="56"/>
      <c r="AY39" s="57"/>
      <c r="AZ39" s="56"/>
      <c r="BA39" s="56"/>
      <c r="BB39" s="57"/>
      <c r="BC39" s="58"/>
      <c r="BE39" s="177"/>
      <c r="BF39" s="181"/>
      <c r="BG39" s="181"/>
      <c r="BH39" s="181"/>
      <c r="BI39" s="181"/>
      <c r="BJ39" s="182"/>
      <c r="BK39" s="181"/>
      <c r="BL39" s="181"/>
      <c r="BM39" s="182"/>
      <c r="BN39" s="178"/>
    </row>
    <row r="40" spans="1:66" x14ac:dyDescent="0.45">
      <c r="A40" s="46" t="s">
        <v>71</v>
      </c>
      <c r="B40" s="161">
        <f>(VLOOKUP($A40,'Occupancy Raw Data'!$B$8:$BE$45,'Occupancy Raw Data'!G$3,FALSE))/100</f>
        <v>0.44488325666174799</v>
      </c>
      <c r="C40" s="158">
        <f>(VLOOKUP($A40,'Occupancy Raw Data'!$B$8:$BE$45,'Occupancy Raw Data'!H$3,FALSE))/100</f>
        <v>0.61886988976651303</v>
      </c>
      <c r="D40" s="158">
        <f>(VLOOKUP($A40,'Occupancy Raw Data'!$B$8:$BE$45,'Occupancy Raw Data'!I$3,FALSE))/100</f>
        <v>0.6696033330440061</v>
      </c>
      <c r="E40" s="158">
        <f>(VLOOKUP($A40,'Occupancy Raw Data'!$B$8:$BE$45,'Occupancy Raw Data'!J$3,FALSE))/100</f>
        <v>0.66157451610103191</v>
      </c>
      <c r="F40" s="158">
        <f>(VLOOKUP($A40,'Occupancy Raw Data'!$B$8:$BE$45,'Occupancy Raw Data'!K$3,FALSE))/100</f>
        <v>0.59508723201111002</v>
      </c>
      <c r="G40" s="159">
        <f>(VLOOKUP($A40,'Occupancy Raw Data'!$B$8:$BE$45,'Occupancy Raw Data'!L$3,FALSE))/100</f>
        <v>0.59800364551688201</v>
      </c>
      <c r="H40" s="162">
        <f>(VLOOKUP($A40,'Occupancy Raw Data'!$B$8:$BE$45,'Occupancy Raw Data'!N$3,FALSE))/100</f>
        <v>0.61296762433816498</v>
      </c>
      <c r="I40" s="162">
        <f>(VLOOKUP($A40,'Occupancy Raw Data'!$B$8:$BE$45,'Occupancy Raw Data'!O$3,FALSE))/100</f>
        <v>0.69872406909122409</v>
      </c>
      <c r="J40" s="159">
        <f>(VLOOKUP($A40,'Occupancy Raw Data'!$B$8:$BE$45,'Occupancy Raw Data'!P$3,FALSE))/100</f>
        <v>0.65584584671469404</v>
      </c>
      <c r="K40" s="160">
        <f>(VLOOKUP($A40,'Occupancy Raw Data'!$B$8:$BE$45,'Occupancy Raw Data'!R$3,FALSE))/100</f>
        <v>0.61452998871625697</v>
      </c>
      <c r="M40" s="172">
        <f>(VLOOKUP($A40,'Occupancy Raw Data'!$B$8:$BE$45,'Occupancy Raw Data'!T$3,FALSE))/100</f>
        <v>2.0093159562483601E-2</v>
      </c>
      <c r="N40" s="162">
        <f>(VLOOKUP($A40,'Occupancy Raw Data'!$B$8:$BE$45,'Occupancy Raw Data'!U$3,FALSE))/100</f>
        <v>5.7851555152914097E-2</v>
      </c>
      <c r="O40" s="162">
        <f>(VLOOKUP($A40,'Occupancy Raw Data'!$B$8:$BE$45,'Occupancy Raw Data'!V$3,FALSE))/100</f>
        <v>2.4409086931617502E-2</v>
      </c>
      <c r="P40" s="162">
        <f>(VLOOKUP($A40,'Occupancy Raw Data'!$B$8:$BE$45,'Occupancy Raw Data'!W$3,FALSE))/100</f>
        <v>1.85502275598621E-2</v>
      </c>
      <c r="Q40" s="162">
        <f>(VLOOKUP($A40,'Occupancy Raw Data'!$B$8:$BE$45,'Occupancy Raw Data'!X$3,FALSE))/100</f>
        <v>4.1183415784272197E-2</v>
      </c>
      <c r="R40" s="173">
        <f>(VLOOKUP($A40,'Occupancy Raw Data'!$B$8:$BE$45,'Occupancy Raw Data'!Y$3,FALSE))/100</f>
        <v>3.2511766978172901E-2</v>
      </c>
      <c r="S40" s="162">
        <f>(VLOOKUP($A40,'Occupancy Raw Data'!$B$8:$BE$45,'Occupancy Raw Data'!AA$3,FALSE))/100</f>
        <v>0.13338718605084599</v>
      </c>
      <c r="T40" s="162">
        <f>(VLOOKUP($A40,'Occupancy Raw Data'!$B$8:$BE$45,'Occupancy Raw Data'!AB$3,FALSE))/100</f>
        <v>0.22593276429648002</v>
      </c>
      <c r="U40" s="173">
        <f>(VLOOKUP($A40,'Occupancy Raw Data'!$B$8:$BE$45,'Occupancy Raw Data'!AC$3,FALSE))/100</f>
        <v>0.180873257787451</v>
      </c>
      <c r="V40" s="174">
        <f>(VLOOKUP($A40,'Occupancy Raw Data'!$B$8:$BE$45,'Occupancy Raw Data'!AE$3,FALSE))/100</f>
        <v>7.3642676619562697E-2</v>
      </c>
      <c r="X40" s="49">
        <f>VLOOKUP($A40,'ADR Raw Data'!$B$6:$BE$43,'ADR Raw Data'!G$1,FALSE)</f>
        <v>95.581682967515306</v>
      </c>
      <c r="Y40" s="50">
        <f>VLOOKUP($A40,'ADR Raw Data'!$B$6:$BE$43,'ADR Raw Data'!H$1,FALSE)</f>
        <v>110.25974359046199</v>
      </c>
      <c r="Z40" s="50">
        <f>VLOOKUP($A40,'ADR Raw Data'!$B$6:$BE$43,'ADR Raw Data'!I$1,FALSE)</f>
        <v>113.92931957352999</v>
      </c>
      <c r="AA40" s="50">
        <f>VLOOKUP($A40,'ADR Raw Data'!$B$6:$BE$43,'ADR Raw Data'!J$1,FALSE)</f>
        <v>113.542019181317</v>
      </c>
      <c r="AB40" s="50">
        <f>VLOOKUP($A40,'ADR Raw Data'!$B$6:$BE$43,'ADR Raw Data'!K$1,FALSE)</f>
        <v>104.892772053675</v>
      </c>
      <c r="AC40" s="51">
        <f>VLOOKUP($A40,'ADR Raw Data'!$B$6:$BE$43,'ADR Raw Data'!L$1,FALSE)</f>
        <v>108.555670549814</v>
      </c>
      <c r="AD40" s="50">
        <f>VLOOKUP($A40,'ADR Raw Data'!$B$6:$BE$43,'ADR Raw Data'!N$1,FALSE)</f>
        <v>109.29263322713101</v>
      </c>
      <c r="AE40" s="50">
        <f>VLOOKUP($A40,'ADR Raw Data'!$B$6:$BE$43,'ADR Raw Data'!O$1,FALSE)</f>
        <v>114.709948180124</v>
      </c>
      <c r="AF40" s="51">
        <f>VLOOKUP($A40,'ADR Raw Data'!$B$6:$BE$43,'ADR Raw Data'!P$1,FALSE)</f>
        <v>112.17837868581201</v>
      </c>
      <c r="AG40" s="52">
        <f>VLOOKUP($A40,'ADR Raw Data'!$B$6:$BE$43,'ADR Raw Data'!R$1,FALSE)</f>
        <v>109.660318761097</v>
      </c>
      <c r="AI40" s="172">
        <f>(VLOOKUP($A40,'ADR Raw Data'!$B$6:$BE$43,'ADR Raw Data'!T$1,FALSE))/100</f>
        <v>2.6355919476999699E-2</v>
      </c>
      <c r="AJ40" s="162">
        <f>(VLOOKUP($A40,'ADR Raw Data'!$B$6:$BE$43,'ADR Raw Data'!U$1,FALSE))/100</f>
        <v>4.3526576339348005E-2</v>
      </c>
      <c r="AK40" s="162">
        <f>(VLOOKUP($A40,'ADR Raw Data'!$B$6:$BE$43,'ADR Raw Data'!V$1,FALSE))/100</f>
        <v>2.14100153656149E-2</v>
      </c>
      <c r="AL40" s="162">
        <f>(VLOOKUP($A40,'ADR Raw Data'!$B$6:$BE$43,'ADR Raw Data'!W$1,FALSE))/100</f>
        <v>5.0112662541667102E-2</v>
      </c>
      <c r="AM40" s="162">
        <f>(VLOOKUP($A40,'ADR Raw Data'!$B$6:$BE$43,'ADR Raw Data'!X$1,FALSE))/100</f>
        <v>4.1086225815664207E-2</v>
      </c>
      <c r="AN40" s="173">
        <f>(VLOOKUP($A40,'ADR Raw Data'!$B$6:$BE$43,'ADR Raw Data'!Y$1,FALSE))/100</f>
        <v>3.6981065865433302E-2</v>
      </c>
      <c r="AO40" s="162">
        <f>(VLOOKUP($A40,'ADR Raw Data'!$B$6:$BE$43,'ADR Raw Data'!AA$1,FALSE))/100</f>
        <v>4.4922001010828098E-2</v>
      </c>
      <c r="AP40" s="162">
        <f>(VLOOKUP($A40,'ADR Raw Data'!$B$6:$BE$43,'ADR Raw Data'!AB$1,FALSE))/100</f>
        <v>7.2166025597763694E-2</v>
      </c>
      <c r="AQ40" s="173">
        <f>(VLOOKUP($A40,'ADR Raw Data'!$B$6:$BE$43,'ADR Raw Data'!AC$1,FALSE))/100</f>
        <v>6.0057522808593694E-2</v>
      </c>
      <c r="AR40" s="174">
        <f>(VLOOKUP($A40,'ADR Raw Data'!$B$6:$BE$43,'ADR Raw Data'!AE$1,FALSE))/100</f>
        <v>4.4384117036158105E-2</v>
      </c>
      <c r="AS40" s="40"/>
      <c r="AT40" s="49">
        <f>VLOOKUP($A40,'RevPAR Raw Data'!$B$6:$BE$43,'RevPAR Raw Data'!G$1,FALSE)</f>
        <v>42.522690395798897</v>
      </c>
      <c r="AU40" s="50">
        <f>VLOOKUP($A40,'RevPAR Raw Data'!$B$6:$BE$43,'RevPAR Raw Data'!H$1,FALSE)</f>
        <v>68.236435361513699</v>
      </c>
      <c r="AV40" s="50">
        <f>VLOOKUP($A40,'RevPAR Raw Data'!$B$6:$BE$43,'RevPAR Raw Data'!I$1,FALSE)</f>
        <v>76.287452117871695</v>
      </c>
      <c r="AW40" s="50">
        <f>VLOOKUP($A40,'RevPAR Raw Data'!$B$6:$BE$43,'RevPAR Raw Data'!J$1,FALSE)</f>
        <v>75.116506397014106</v>
      </c>
      <c r="AX40" s="50">
        <f>VLOOKUP($A40,'RevPAR Raw Data'!$B$6:$BE$43,'RevPAR Raw Data'!K$1,FALSE)</f>
        <v>62.420349379394104</v>
      </c>
      <c r="AY40" s="51">
        <f>VLOOKUP($A40,'RevPAR Raw Data'!$B$6:$BE$43,'RevPAR Raw Data'!L$1,FALSE)</f>
        <v>64.916686730318503</v>
      </c>
      <c r="AZ40" s="50">
        <f>VLOOKUP($A40,'RevPAR Raw Data'!$B$6:$BE$43,'RevPAR Raw Data'!N$1,FALSE)</f>
        <v>66.992845746896904</v>
      </c>
      <c r="BA40" s="50">
        <f>VLOOKUP($A40,'RevPAR Raw Data'!$B$6:$BE$43,'RevPAR Raw Data'!O$1,FALSE)</f>
        <v>80.150601757659899</v>
      </c>
      <c r="BB40" s="51">
        <f>VLOOKUP($A40,'RevPAR Raw Data'!$B$6:$BE$43,'RevPAR Raw Data'!P$1,FALSE)</f>
        <v>73.571723752278402</v>
      </c>
      <c r="BC40" s="52">
        <f>VLOOKUP($A40,'RevPAR Raw Data'!$B$6:$BE$43,'RevPAR Raw Data'!R$1,FALSE)</f>
        <v>67.389554450878506</v>
      </c>
      <c r="BD40" s="61"/>
      <c r="BE40" s="172">
        <f>(VLOOKUP($A40,'RevPAR Raw Data'!$B$6:$BE$43,'RevPAR Raw Data'!T$1,FALSE))/100</f>
        <v>4.6978652734950596E-2</v>
      </c>
      <c r="BF40" s="162">
        <f>(VLOOKUP($A40,'RevPAR Raw Data'!$B$6:$BE$43,'RevPAR Raw Data'!U$1,FALSE))/100</f>
        <v>0.103896211623975</v>
      </c>
      <c r="BG40" s="162">
        <f>(VLOOKUP($A40,'RevPAR Raw Data'!$B$6:$BE$43,'RevPAR Raw Data'!V$1,FALSE))/100</f>
        <v>4.6341701223499003E-2</v>
      </c>
      <c r="BH40" s="162">
        <f>(VLOOKUP($A40,'RevPAR Raw Data'!$B$6:$BE$43,'RevPAR Raw Data'!W$1,FALSE))/100</f>
        <v>6.9592491395307696E-2</v>
      </c>
      <c r="BI40" s="162">
        <f>(VLOOKUP($A40,'RevPAR Raw Data'!$B$6:$BE$43,'RevPAR Raw Data'!X$1,FALSE))/100</f>
        <v>8.39617127207095E-2</v>
      </c>
      <c r="BJ40" s="173">
        <f>(VLOOKUP($A40,'RevPAR Raw Data'!$B$6:$BE$43,'RevPAR Raw Data'!Y$1,FALSE))/100</f>
        <v>7.0695152639627598E-2</v>
      </c>
      <c r="BK40" s="162">
        <f>(VLOOKUP($A40,'RevPAR Raw Data'!$B$6:$BE$43,'RevPAR Raw Data'!AA$1,FALSE))/100</f>
        <v>0.18430120636828198</v>
      </c>
      <c r="BL40" s="162">
        <f>(VLOOKUP($A40,'RevPAR Raw Data'!$B$6:$BE$43,'RevPAR Raw Data'!AB$1,FALSE))/100</f>
        <v>0.31440345954583704</v>
      </c>
      <c r="BM40" s="173">
        <f>(VLOOKUP($A40,'RevPAR Raw Data'!$B$6:$BE$43,'RevPAR Raw Data'!AC$1,FALSE))/100</f>
        <v>0.25179358040107902</v>
      </c>
      <c r="BN40" s="174">
        <f>(VLOOKUP($A40,'RevPAR Raw Data'!$B$6:$BE$43,'RevPAR Raw Data'!AE$1,FALSE))/100</f>
        <v>0.12129535883365899</v>
      </c>
    </row>
    <row r="41" spans="1:66" x14ac:dyDescent="0.45">
      <c r="A41" s="59" t="s">
        <v>45</v>
      </c>
      <c r="B41" s="161">
        <f>(VLOOKUP($A41,'Occupancy Raw Data'!$B$8:$BE$45,'Occupancy Raw Data'!G$3,FALSE))/100</f>
        <v>0.47184429327286403</v>
      </c>
      <c r="C41" s="158">
        <f>(VLOOKUP($A41,'Occupancy Raw Data'!$B$8:$BE$45,'Occupancy Raw Data'!H$3,FALSE))/100</f>
        <v>0.57728647014361301</v>
      </c>
      <c r="D41" s="158">
        <f>(VLOOKUP($A41,'Occupancy Raw Data'!$B$8:$BE$45,'Occupancy Raw Data'!I$3,FALSE))/100</f>
        <v>0.60411942554799603</v>
      </c>
      <c r="E41" s="158">
        <f>(VLOOKUP($A41,'Occupancy Raw Data'!$B$8:$BE$45,'Occupancy Raw Data'!J$3,FALSE))/100</f>
        <v>0.59051398337112604</v>
      </c>
      <c r="F41" s="158">
        <f>(VLOOKUP($A41,'Occupancy Raw Data'!$B$8:$BE$45,'Occupancy Raw Data'!K$3,FALSE))/100</f>
        <v>0.57067271352985605</v>
      </c>
      <c r="G41" s="159">
        <f>(VLOOKUP($A41,'Occupancy Raw Data'!$B$8:$BE$45,'Occupancy Raw Data'!L$3,FALSE))/100</f>
        <v>0.56288737717309101</v>
      </c>
      <c r="H41" s="162">
        <f>(VLOOKUP($A41,'Occupancy Raw Data'!$B$8:$BE$45,'Occupancy Raw Data'!N$3,FALSE))/100</f>
        <v>0.57010582010582</v>
      </c>
      <c r="I41" s="162">
        <f>(VLOOKUP($A41,'Occupancy Raw Data'!$B$8:$BE$45,'Occupancy Raw Data'!O$3,FALSE))/100</f>
        <v>0.55555555555555503</v>
      </c>
      <c r="J41" s="159">
        <f>(VLOOKUP($A41,'Occupancy Raw Data'!$B$8:$BE$45,'Occupancy Raw Data'!P$3,FALSE))/100</f>
        <v>0.56283068783068702</v>
      </c>
      <c r="K41" s="160">
        <f>(VLOOKUP($A41,'Occupancy Raw Data'!$B$8:$BE$45,'Occupancy Raw Data'!R$3,FALSE))/100</f>
        <v>0.56287118021811799</v>
      </c>
      <c r="M41" s="172">
        <f>(VLOOKUP($A41,'Occupancy Raw Data'!$B$8:$BE$45,'Occupancy Raw Data'!T$3,FALSE))/100</f>
        <v>-7.7363463412241304E-2</v>
      </c>
      <c r="N41" s="162">
        <f>(VLOOKUP($A41,'Occupancy Raw Data'!$B$8:$BE$45,'Occupancy Raw Data'!U$3,FALSE))/100</f>
        <v>-6.2660700804782601E-2</v>
      </c>
      <c r="O41" s="162">
        <f>(VLOOKUP($A41,'Occupancy Raw Data'!$B$8:$BE$45,'Occupancy Raw Data'!V$3,FALSE))/100</f>
        <v>-5.3016460632270695E-2</v>
      </c>
      <c r="P41" s="162">
        <f>(VLOOKUP($A41,'Occupancy Raw Data'!$B$8:$BE$45,'Occupancy Raw Data'!W$3,FALSE))/100</f>
        <v>-8.7825326589839006E-2</v>
      </c>
      <c r="Q41" s="162">
        <f>(VLOOKUP($A41,'Occupancy Raw Data'!$B$8:$BE$45,'Occupancy Raw Data'!X$3,FALSE))/100</f>
        <v>-4.8639610232999501E-2</v>
      </c>
      <c r="R41" s="173">
        <f>(VLOOKUP($A41,'Occupancy Raw Data'!$B$8:$BE$45,'Occupancy Raw Data'!Y$3,FALSE))/100</f>
        <v>-6.5730278200655995E-2</v>
      </c>
      <c r="S41" s="162">
        <f>(VLOOKUP($A41,'Occupancy Raw Data'!$B$8:$BE$45,'Occupancy Raw Data'!AA$3,FALSE))/100</f>
        <v>-5.0181852333910107E-2</v>
      </c>
      <c r="T41" s="162">
        <f>(VLOOKUP($A41,'Occupancy Raw Data'!$B$8:$BE$45,'Occupancy Raw Data'!AB$3,FALSE))/100</f>
        <v>9.6336912649455392E-3</v>
      </c>
      <c r="U41" s="173">
        <f>(VLOOKUP($A41,'Occupancy Raw Data'!$B$8:$BE$45,'Occupancy Raw Data'!AC$3,FALSE))/100</f>
        <v>-2.15731396275569E-2</v>
      </c>
      <c r="V41" s="174">
        <f>(VLOOKUP($A41,'Occupancy Raw Data'!$B$8:$BE$45,'Occupancy Raw Data'!AE$3,FALSE))/100</f>
        <v>-5.3526858086755003E-2</v>
      </c>
      <c r="X41" s="49">
        <f>VLOOKUP($A41,'ADR Raw Data'!$B$6:$BE$43,'ADR Raw Data'!G$1,FALSE)</f>
        <v>85.942908289947894</v>
      </c>
      <c r="Y41" s="50">
        <f>VLOOKUP($A41,'ADR Raw Data'!$B$6:$BE$43,'ADR Raw Data'!H$1,FALSE)</f>
        <v>93.957843535188204</v>
      </c>
      <c r="Z41" s="50">
        <f>VLOOKUP($A41,'ADR Raw Data'!$B$6:$BE$43,'ADR Raw Data'!I$1,FALSE)</f>
        <v>94.618864310290803</v>
      </c>
      <c r="AA41" s="50">
        <f>VLOOKUP($A41,'ADR Raw Data'!$B$6:$BE$43,'ADR Raw Data'!J$1,FALSE)</f>
        <v>92.856366399999999</v>
      </c>
      <c r="AB41" s="50">
        <f>VLOOKUP($A41,'ADR Raw Data'!$B$6:$BE$43,'ADR Raw Data'!K$1,FALSE)</f>
        <v>88.559555596026399</v>
      </c>
      <c r="AC41" s="51">
        <f>VLOOKUP($A41,'ADR Raw Data'!$B$6:$BE$43,'ADR Raw Data'!L$1,FALSE)</f>
        <v>91.430318658520207</v>
      </c>
      <c r="AD41" s="50">
        <f>VLOOKUP($A41,'ADR Raw Data'!$B$6:$BE$43,'ADR Raw Data'!N$1,FALSE)</f>
        <v>94.635851839575693</v>
      </c>
      <c r="AE41" s="50">
        <f>VLOOKUP($A41,'ADR Raw Data'!$B$6:$BE$43,'ADR Raw Data'!O$1,FALSE)</f>
        <v>93.565612517006798</v>
      </c>
      <c r="AF41" s="51">
        <f>VLOOKUP($A41,'ADR Raw Data'!$B$6:$BE$43,'ADR Raw Data'!P$1,FALSE)</f>
        <v>94.107649118683895</v>
      </c>
      <c r="AG41" s="52">
        <f>VLOOKUP($A41,'ADR Raw Data'!$B$6:$BE$43,'ADR Raw Data'!R$1,FALSE)</f>
        <v>92.195215188719899</v>
      </c>
      <c r="AI41" s="172">
        <f>(VLOOKUP($A41,'ADR Raw Data'!$B$6:$BE$43,'ADR Raw Data'!T$1,FALSE))/100</f>
        <v>6.1624991498316899E-2</v>
      </c>
      <c r="AJ41" s="162">
        <f>(VLOOKUP($A41,'ADR Raw Data'!$B$6:$BE$43,'ADR Raw Data'!U$1,FALSE))/100</f>
        <v>8.6519082444355494E-2</v>
      </c>
      <c r="AK41" s="162">
        <f>(VLOOKUP($A41,'ADR Raw Data'!$B$6:$BE$43,'ADR Raw Data'!V$1,FALSE))/100</f>
        <v>7.4162853073347301E-2</v>
      </c>
      <c r="AL41" s="162">
        <f>(VLOOKUP($A41,'ADR Raw Data'!$B$6:$BE$43,'ADR Raw Data'!W$1,FALSE))/100</f>
        <v>6.01041652256726E-2</v>
      </c>
      <c r="AM41" s="162">
        <f>(VLOOKUP($A41,'ADR Raw Data'!$B$6:$BE$43,'ADR Raw Data'!X$1,FALSE))/100</f>
        <v>3.8708198567134602E-2</v>
      </c>
      <c r="AN41" s="173">
        <f>(VLOOKUP($A41,'ADR Raw Data'!$B$6:$BE$43,'ADR Raw Data'!Y$1,FALSE))/100</f>
        <v>6.4665250816159703E-2</v>
      </c>
      <c r="AO41" s="162">
        <f>(VLOOKUP($A41,'ADR Raw Data'!$B$6:$BE$43,'ADR Raw Data'!AA$1,FALSE))/100</f>
        <v>6.0367008438923501E-2</v>
      </c>
      <c r="AP41" s="162">
        <f>(VLOOKUP($A41,'ADR Raw Data'!$B$6:$BE$43,'ADR Raw Data'!AB$1,FALSE))/100</f>
        <v>9.3447074757656803E-2</v>
      </c>
      <c r="AQ41" s="173">
        <f>(VLOOKUP($A41,'ADR Raw Data'!$B$6:$BE$43,'ADR Raw Data'!AC$1,FALSE))/100</f>
        <v>7.5654918189362291E-2</v>
      </c>
      <c r="AR41" s="174">
        <f>(VLOOKUP($A41,'ADR Raw Data'!$B$6:$BE$43,'ADR Raw Data'!AE$1,FALSE))/100</f>
        <v>6.8032808450463098E-2</v>
      </c>
      <c r="AS41" s="40"/>
      <c r="AT41" s="49">
        <f>VLOOKUP($A41,'RevPAR Raw Data'!$B$6:$BE$43,'RevPAR Raw Data'!G$1,FALSE)</f>
        <v>40.551670823885097</v>
      </c>
      <c r="AU41" s="50">
        <f>VLOOKUP($A41,'RevPAR Raw Data'!$B$6:$BE$43,'RevPAR Raw Data'!H$1,FALSE)</f>
        <v>54.240591836734602</v>
      </c>
      <c r="AV41" s="50">
        <f>VLOOKUP($A41,'RevPAR Raw Data'!$B$6:$BE$43,'RevPAR Raw Data'!I$1,FALSE)</f>
        <v>57.161093953136799</v>
      </c>
      <c r="AW41" s="50">
        <f>VLOOKUP($A41,'RevPAR Raw Data'!$B$6:$BE$43,'RevPAR Raw Data'!J$1,FALSE)</f>
        <v>54.832982804232799</v>
      </c>
      <c r="AX41" s="50">
        <f>VLOOKUP($A41,'RevPAR Raw Data'!$B$6:$BE$43,'RevPAR Raw Data'!K$1,FALSE)</f>
        <v>50.538521900982602</v>
      </c>
      <c r="AY41" s="51">
        <f>VLOOKUP($A41,'RevPAR Raw Data'!$B$6:$BE$43,'RevPAR Raw Data'!L$1,FALSE)</f>
        <v>51.464972263794401</v>
      </c>
      <c r="AZ41" s="50">
        <f>VLOOKUP($A41,'RevPAR Raw Data'!$B$6:$BE$43,'RevPAR Raw Data'!N$1,FALSE)</f>
        <v>53.952449924414204</v>
      </c>
      <c r="BA41" s="50">
        <f>VLOOKUP($A41,'RevPAR Raw Data'!$B$6:$BE$43,'RevPAR Raw Data'!O$1,FALSE)</f>
        <v>51.9808958427815</v>
      </c>
      <c r="BB41" s="51">
        <f>VLOOKUP($A41,'RevPAR Raw Data'!$B$6:$BE$43,'RevPAR Raw Data'!P$1,FALSE)</f>
        <v>52.966672883597802</v>
      </c>
      <c r="BC41" s="52">
        <f>VLOOKUP($A41,'RevPAR Raw Data'!$B$6:$BE$43,'RevPAR Raw Data'!R$1,FALSE)</f>
        <v>51.894029583738202</v>
      </c>
      <c r="BE41" s="172">
        <f>(VLOOKUP($A41,'RevPAR Raw Data'!$B$6:$BE$43,'RevPAR Raw Data'!T$1,FALSE))/100</f>
        <v>-2.0505994688984001E-2</v>
      </c>
      <c r="BF41" s="162">
        <f>(VLOOKUP($A41,'RevPAR Raw Data'!$B$6:$BE$43,'RevPAR Raw Data'!U$1,FALSE))/100</f>
        <v>1.8437035300622698E-2</v>
      </c>
      <c r="BG41" s="162">
        <f>(VLOOKUP($A41,'RevPAR Raw Data'!$B$6:$BE$43,'RevPAR Raw Data'!V$1,FALSE))/100</f>
        <v>1.7214540460736501E-2</v>
      </c>
      <c r="BH41" s="162">
        <f>(VLOOKUP($A41,'RevPAR Raw Data'!$B$6:$BE$43,'RevPAR Raw Data'!W$1,FALSE))/100</f>
        <v>-3.2999829304520799E-2</v>
      </c>
      <c r="BI41" s="162">
        <f>(VLOOKUP($A41,'RevPAR Raw Data'!$B$6:$BE$43,'RevPAR Raw Data'!X$1,FALSE))/100</f>
        <v>-1.18141633569919E-2</v>
      </c>
      <c r="BJ41" s="173">
        <f>(VLOOKUP($A41,'RevPAR Raw Data'!$B$6:$BE$43,'RevPAR Raw Data'!Y$1,FALSE))/100</f>
        <v>-5.3154923105576705E-3</v>
      </c>
      <c r="BK41" s="162">
        <f>(VLOOKUP($A41,'RevPAR Raw Data'!$B$6:$BE$43,'RevPAR Raw Data'!AA$1,FALSE))/100</f>
        <v>7.1558278016913904E-3</v>
      </c>
      <c r="BL41" s="162">
        <f>(VLOOKUP($A41,'RevPAR Raw Data'!$B$6:$BE$43,'RevPAR Raw Data'!AB$1,FALSE))/100</f>
        <v>0.103981006290429</v>
      </c>
      <c r="BM41" s="173">
        <f>(VLOOKUP($A41,'RevPAR Raw Data'!$B$6:$BE$43,'RevPAR Raw Data'!AC$1,FALSE))/100</f>
        <v>5.2449664448194905E-2</v>
      </c>
      <c r="BN41" s="174">
        <f>(VLOOKUP($A41,'RevPAR Raw Data'!$B$6:$BE$43,'RevPAR Raw Data'!AE$1,FALSE))/100</f>
        <v>1.0864367880536701E-2</v>
      </c>
    </row>
    <row r="42" spans="1:66" x14ac:dyDescent="0.45">
      <c r="A42" s="59" t="s">
        <v>109</v>
      </c>
      <c r="B42" s="161">
        <f>(VLOOKUP($A42,'Occupancy Raw Data'!$B$8:$BE$45,'Occupancy Raw Data'!G$3,FALSE))/100</f>
        <v>0.45794392523364402</v>
      </c>
      <c r="C42" s="158">
        <f>(VLOOKUP($A42,'Occupancy Raw Data'!$B$8:$BE$45,'Occupancy Raw Data'!H$3,FALSE))/100</f>
        <v>0.78237650200266995</v>
      </c>
      <c r="D42" s="158">
        <f>(VLOOKUP($A42,'Occupancy Raw Data'!$B$8:$BE$45,'Occupancy Raw Data'!I$3,FALSE))/100</f>
        <v>0.80340453938584699</v>
      </c>
      <c r="E42" s="158">
        <f>(VLOOKUP($A42,'Occupancy Raw Data'!$B$8:$BE$45,'Occupancy Raw Data'!J$3,FALSE))/100</f>
        <v>0.80173564753004001</v>
      </c>
      <c r="F42" s="158">
        <f>(VLOOKUP($A42,'Occupancy Raw Data'!$B$8:$BE$45,'Occupancy Raw Data'!K$3,FALSE))/100</f>
        <v>0.658544726301735</v>
      </c>
      <c r="G42" s="159">
        <f>(VLOOKUP($A42,'Occupancy Raw Data'!$B$8:$BE$45,'Occupancy Raw Data'!L$3,FALSE))/100</f>
        <v>0.70080106809078702</v>
      </c>
      <c r="H42" s="162">
        <f>(VLOOKUP($A42,'Occupancy Raw Data'!$B$8:$BE$45,'Occupancy Raw Data'!N$3,FALSE))/100</f>
        <v>0.63651535380507296</v>
      </c>
      <c r="I42" s="162">
        <f>(VLOOKUP($A42,'Occupancy Raw Data'!$B$8:$BE$45,'Occupancy Raw Data'!O$3,FALSE))/100</f>
        <v>0.77002670226969205</v>
      </c>
      <c r="J42" s="159">
        <f>(VLOOKUP($A42,'Occupancy Raw Data'!$B$8:$BE$45,'Occupancy Raw Data'!P$3,FALSE))/100</f>
        <v>0.70327102803738295</v>
      </c>
      <c r="K42" s="160">
        <f>(VLOOKUP($A42,'Occupancy Raw Data'!$B$8:$BE$45,'Occupancy Raw Data'!R$3,FALSE))/100</f>
        <v>0.70150677093267211</v>
      </c>
      <c r="M42" s="172">
        <f>(VLOOKUP($A42,'Occupancy Raw Data'!$B$8:$BE$45,'Occupancy Raw Data'!T$3,FALSE))/100</f>
        <v>0.34906588003933103</v>
      </c>
      <c r="N42" s="162">
        <f>(VLOOKUP($A42,'Occupancy Raw Data'!$B$8:$BE$45,'Occupancy Raw Data'!U$3,FALSE))/100</f>
        <v>0.35962877030162405</v>
      </c>
      <c r="O42" s="162">
        <f>(VLOOKUP($A42,'Occupancy Raw Data'!$B$8:$BE$45,'Occupancy Raw Data'!V$3,FALSE))/100</f>
        <v>0.12424100887435699</v>
      </c>
      <c r="P42" s="162">
        <f>(VLOOKUP($A42,'Occupancy Raw Data'!$B$8:$BE$45,'Occupancy Raw Data'!W$3,FALSE))/100</f>
        <v>0.12611345522737899</v>
      </c>
      <c r="Q42" s="162">
        <f>(VLOOKUP($A42,'Occupancy Raw Data'!$B$8:$BE$45,'Occupancy Raw Data'!X$3,FALSE))/100</f>
        <v>0.246367656348704</v>
      </c>
      <c r="R42" s="173">
        <f>(VLOOKUP($A42,'Occupancy Raw Data'!$B$8:$BE$45,'Occupancy Raw Data'!Y$3,FALSE))/100</f>
        <v>0.22098162363340301</v>
      </c>
      <c r="S42" s="162">
        <f>(VLOOKUP($A42,'Occupancy Raw Data'!$B$8:$BE$45,'Occupancy Raw Data'!AA$3,FALSE))/100</f>
        <v>0.24072869225764401</v>
      </c>
      <c r="T42" s="162">
        <f>(VLOOKUP($A42,'Occupancy Raw Data'!$B$8:$BE$45,'Occupancy Raw Data'!AB$3,FALSE))/100</f>
        <v>0.23501070663811499</v>
      </c>
      <c r="U42" s="173">
        <f>(VLOOKUP($A42,'Occupancy Raw Data'!$B$8:$BE$45,'Occupancy Raw Data'!AC$3,FALSE))/100</f>
        <v>0.23759177679882501</v>
      </c>
      <c r="V42" s="174">
        <f>(VLOOKUP($A42,'Occupancy Raw Data'!$B$8:$BE$45,'Occupancy Raw Data'!AE$3,FALSE))/100</f>
        <v>0.22569357660584799</v>
      </c>
      <c r="X42" s="49">
        <f>VLOOKUP($A42,'ADR Raw Data'!$B$6:$BE$43,'ADR Raw Data'!G$1,FALSE)</f>
        <v>151.68408892128201</v>
      </c>
      <c r="Y42" s="50">
        <f>VLOOKUP($A42,'ADR Raw Data'!$B$6:$BE$43,'ADR Raw Data'!H$1,FALSE)</f>
        <v>170.79241894197901</v>
      </c>
      <c r="Z42" s="50">
        <f>VLOOKUP($A42,'ADR Raw Data'!$B$6:$BE$43,'ADR Raw Data'!I$1,FALSE)</f>
        <v>176.46986289987501</v>
      </c>
      <c r="AA42" s="50">
        <f>VLOOKUP($A42,'ADR Raw Data'!$B$6:$BE$43,'ADR Raw Data'!J$1,FALSE)</f>
        <v>177.67711074104901</v>
      </c>
      <c r="AB42" s="50">
        <f>VLOOKUP($A42,'ADR Raw Data'!$B$6:$BE$43,'ADR Raw Data'!K$1,FALSE)</f>
        <v>156.77650785605601</v>
      </c>
      <c r="AC42" s="51">
        <f>VLOOKUP($A42,'ADR Raw Data'!$B$6:$BE$43,'ADR Raw Data'!L$1,FALSE)</f>
        <v>168.537952943417</v>
      </c>
      <c r="AD42" s="50">
        <f>VLOOKUP($A42,'ADR Raw Data'!$B$6:$BE$43,'ADR Raw Data'!N$1,FALSE)</f>
        <v>154.42724698479199</v>
      </c>
      <c r="AE42" s="50">
        <f>VLOOKUP($A42,'ADR Raw Data'!$B$6:$BE$43,'ADR Raw Data'!O$1,FALSE)</f>
        <v>166.223961855223</v>
      </c>
      <c r="AF42" s="51">
        <f>VLOOKUP($A42,'ADR Raw Data'!$B$6:$BE$43,'ADR Raw Data'!P$1,FALSE)</f>
        <v>160.885486473659</v>
      </c>
      <c r="AG42" s="52">
        <f>VLOOKUP($A42,'ADR Raw Data'!$B$6:$BE$43,'ADR Raw Data'!R$1,FALSE)</f>
        <v>166.34603520935201</v>
      </c>
      <c r="AI42" s="172">
        <f>(VLOOKUP($A42,'ADR Raw Data'!$B$6:$BE$43,'ADR Raw Data'!T$1,FALSE))/100</f>
        <v>-3.1796213370977398E-2</v>
      </c>
      <c r="AJ42" s="162">
        <f>(VLOOKUP($A42,'ADR Raw Data'!$B$6:$BE$43,'ADR Raw Data'!U$1,FALSE))/100</f>
        <v>1.42428862592952E-2</v>
      </c>
      <c r="AK42" s="162">
        <f>(VLOOKUP($A42,'ADR Raw Data'!$B$6:$BE$43,'ADR Raw Data'!V$1,FALSE))/100</f>
        <v>-2.4759849933560698E-3</v>
      </c>
      <c r="AL42" s="162">
        <f>(VLOOKUP($A42,'ADR Raw Data'!$B$6:$BE$43,'ADR Raw Data'!W$1,FALSE))/100</f>
        <v>1.3550024690283E-2</v>
      </c>
      <c r="AM42" s="162">
        <f>(VLOOKUP($A42,'ADR Raw Data'!$B$6:$BE$43,'ADR Raw Data'!X$1,FALSE))/100</f>
        <v>-1.6256752118263201E-2</v>
      </c>
      <c r="AN42" s="173">
        <f>(VLOOKUP($A42,'ADR Raw Data'!$B$6:$BE$43,'ADR Raw Data'!Y$1,FALSE))/100</f>
        <v>-3.78634143711359E-3</v>
      </c>
      <c r="AO42" s="162">
        <f>(VLOOKUP($A42,'ADR Raw Data'!$B$6:$BE$43,'ADR Raw Data'!AA$1,FALSE))/100</f>
        <v>-0.13589842379247</v>
      </c>
      <c r="AP42" s="162">
        <f>(VLOOKUP($A42,'ADR Raw Data'!$B$6:$BE$43,'ADR Raw Data'!AB$1,FALSE))/100</f>
        <v>-7.28458297950699E-2</v>
      </c>
      <c r="AQ42" s="173">
        <f>(VLOOKUP($A42,'ADR Raw Data'!$B$6:$BE$43,'ADR Raw Data'!AC$1,FALSE))/100</f>
        <v>-0.10133314911638699</v>
      </c>
      <c r="AR42" s="174">
        <f>(VLOOKUP($A42,'ADR Raw Data'!$B$6:$BE$43,'ADR Raw Data'!AE$1,FALSE))/100</f>
        <v>-3.27160136674765E-2</v>
      </c>
      <c r="AS42" s="40"/>
      <c r="AT42" s="49">
        <f>VLOOKUP($A42,'RevPAR Raw Data'!$B$6:$BE$43,'RevPAR Raw Data'!G$1,FALSE)</f>
        <v>69.462807076101399</v>
      </c>
      <c r="AU42" s="50">
        <f>VLOOKUP($A42,'RevPAR Raw Data'!$B$6:$BE$43,'RevPAR Raw Data'!H$1,FALSE)</f>
        <v>133.62397530039999</v>
      </c>
      <c r="AV42" s="50">
        <f>VLOOKUP($A42,'RevPAR Raw Data'!$B$6:$BE$43,'RevPAR Raw Data'!I$1,FALSE)</f>
        <v>141.77668891855799</v>
      </c>
      <c r="AW42" s="50">
        <f>VLOOKUP($A42,'RevPAR Raw Data'!$B$6:$BE$43,'RevPAR Raw Data'!J$1,FALSE)</f>
        <v>142.45007343124101</v>
      </c>
      <c r="AX42" s="50">
        <f>VLOOKUP($A42,'RevPAR Raw Data'!$B$6:$BE$43,'RevPAR Raw Data'!K$1,FALSE)</f>
        <v>103.244342456608</v>
      </c>
      <c r="AY42" s="51">
        <f>VLOOKUP($A42,'RevPAR Raw Data'!$B$6:$BE$43,'RevPAR Raw Data'!L$1,FALSE)</f>
        <v>118.111577436582</v>
      </c>
      <c r="AZ42" s="50">
        <f>VLOOKUP($A42,'RevPAR Raw Data'!$B$6:$BE$43,'RevPAR Raw Data'!N$1,FALSE)</f>
        <v>98.2953137516688</v>
      </c>
      <c r="BA42" s="50">
        <f>VLOOKUP($A42,'RevPAR Raw Data'!$B$6:$BE$43,'RevPAR Raw Data'!O$1,FALSE)</f>
        <v>127.99688918558</v>
      </c>
      <c r="BB42" s="51">
        <f>VLOOKUP($A42,'RevPAR Raw Data'!$B$6:$BE$43,'RevPAR Raw Data'!P$1,FALSE)</f>
        <v>113.146101468624</v>
      </c>
      <c r="BC42" s="52">
        <f>VLOOKUP($A42,'RevPAR Raw Data'!$B$6:$BE$43,'RevPAR Raw Data'!R$1,FALSE)</f>
        <v>116.69287001716501</v>
      </c>
      <c r="BE42" s="172">
        <f>(VLOOKUP($A42,'RevPAR Raw Data'!$B$6:$BE$43,'RevPAR Raw Data'!T$1,FALSE))/100</f>
        <v>0.30617069346609499</v>
      </c>
      <c r="BF42" s="162">
        <f>(VLOOKUP($A42,'RevPAR Raw Data'!$B$6:$BE$43,'RevPAR Raw Data'!U$1,FALSE))/100</f>
        <v>0.37899380823189505</v>
      </c>
      <c r="BG42" s="162">
        <f>(VLOOKUP($A42,'RevPAR Raw Data'!$B$6:$BE$43,'RevPAR Raw Data'!V$1,FALSE))/100</f>
        <v>0.121457405007469</v>
      </c>
      <c r="BH42" s="162">
        <f>(VLOOKUP($A42,'RevPAR Raw Data'!$B$6:$BE$43,'RevPAR Raw Data'!W$1,FALSE))/100</f>
        <v>0.14137232034976999</v>
      </c>
      <c r="BI42" s="162">
        <f>(VLOOKUP($A42,'RevPAR Raw Data'!$B$6:$BE$43,'RevPAR Raw Data'!X$1,FALSE))/100</f>
        <v>0.22610576631122301</v>
      </c>
      <c r="BJ42" s="173">
        <f>(VLOOKUP($A42,'RevPAR Raw Data'!$B$6:$BE$43,'RevPAR Raw Data'!Y$1,FALSE))/100</f>
        <v>0.216358570317885</v>
      </c>
      <c r="BK42" s="162">
        <f>(VLOOKUP($A42,'RevPAR Raw Data'!$B$6:$BE$43,'RevPAR Raw Data'!AA$1,FALSE))/100</f>
        <v>7.2115618625738204E-2</v>
      </c>
      <c r="BL42" s="162">
        <f>(VLOOKUP($A42,'RevPAR Raw Data'!$B$6:$BE$43,'RevPAR Raw Data'!AB$1,FALSE))/100</f>
        <v>0.14504532690726601</v>
      </c>
      <c r="BM42" s="173">
        <f>(VLOOKUP($A42,'RevPAR Raw Data'!$B$6:$BE$43,'RevPAR Raw Data'!AC$1,FALSE))/100</f>
        <v>0.112182704735254</v>
      </c>
      <c r="BN42" s="174">
        <f>(VLOOKUP($A42,'RevPAR Raw Data'!$B$6:$BE$43,'RevPAR Raw Data'!AE$1,FALSE))/100</f>
        <v>0.18559376880147302</v>
      </c>
    </row>
    <row r="43" spans="1:66" x14ac:dyDescent="0.45">
      <c r="A43" s="59" t="s">
        <v>94</v>
      </c>
      <c r="B43" s="161">
        <f>(VLOOKUP($A43,'Occupancy Raw Data'!$B$8:$BE$45,'Occupancy Raw Data'!G$3,FALSE))/100</f>
        <v>0.41332403208929103</v>
      </c>
      <c r="C43" s="158">
        <f>(VLOOKUP($A43,'Occupancy Raw Data'!$B$8:$BE$45,'Occupancy Raw Data'!H$3,FALSE))/100</f>
        <v>0.59516335309847601</v>
      </c>
      <c r="D43" s="158">
        <f>(VLOOKUP($A43,'Occupancy Raw Data'!$B$8:$BE$45,'Occupancy Raw Data'!I$3,FALSE))/100</f>
        <v>0.68887338681548593</v>
      </c>
      <c r="E43" s="158">
        <f>(VLOOKUP($A43,'Occupancy Raw Data'!$B$8:$BE$45,'Occupancy Raw Data'!J$3,FALSE))/100</f>
        <v>0.66248110684804007</v>
      </c>
      <c r="F43" s="158">
        <f>(VLOOKUP($A43,'Occupancy Raw Data'!$B$8:$BE$45,'Occupancy Raw Data'!K$3,FALSE))/100</f>
        <v>0.56842227647947896</v>
      </c>
      <c r="G43" s="159">
        <f>(VLOOKUP($A43,'Occupancy Raw Data'!$B$8:$BE$45,'Occupancy Raw Data'!L$3,FALSE))/100</f>
        <v>0.58565283106615507</v>
      </c>
      <c r="H43" s="162">
        <f>(VLOOKUP($A43,'Occupancy Raw Data'!$B$8:$BE$45,'Occupancy Raw Data'!N$3,FALSE))/100</f>
        <v>0.61399837228229204</v>
      </c>
      <c r="I43" s="162">
        <f>(VLOOKUP($A43,'Occupancy Raw Data'!$B$8:$BE$45,'Occupancy Raw Data'!O$3,FALSE))/100</f>
        <v>0.75898151377746703</v>
      </c>
      <c r="J43" s="159">
        <f>(VLOOKUP($A43,'Occupancy Raw Data'!$B$8:$BE$45,'Occupancy Raw Data'!P$3,FALSE))/100</f>
        <v>0.68648994302987998</v>
      </c>
      <c r="K43" s="160">
        <f>(VLOOKUP($A43,'Occupancy Raw Data'!$B$8:$BE$45,'Occupancy Raw Data'!R$3,FALSE))/100</f>
        <v>0.61446343448436203</v>
      </c>
      <c r="M43" s="172">
        <f>(VLOOKUP($A43,'Occupancy Raw Data'!$B$8:$BE$45,'Occupancy Raw Data'!T$3,FALSE))/100</f>
        <v>3.9756418338383899E-2</v>
      </c>
      <c r="N43" s="162">
        <f>(VLOOKUP($A43,'Occupancy Raw Data'!$B$8:$BE$45,'Occupancy Raw Data'!U$3,FALSE))/100</f>
        <v>3.96716378398961E-2</v>
      </c>
      <c r="O43" s="162">
        <f>(VLOOKUP($A43,'Occupancy Raw Data'!$B$8:$BE$45,'Occupancy Raw Data'!V$3,FALSE))/100</f>
        <v>5.4264647431477603E-2</v>
      </c>
      <c r="P43" s="162">
        <f>(VLOOKUP($A43,'Occupancy Raw Data'!$B$8:$BE$45,'Occupancy Raw Data'!W$3,FALSE))/100</f>
        <v>2.0901008792054001E-2</v>
      </c>
      <c r="Q43" s="162">
        <f>(VLOOKUP($A43,'Occupancy Raw Data'!$B$8:$BE$45,'Occupancy Raw Data'!X$3,FALSE))/100</f>
        <v>1.1211428702464299E-2</v>
      </c>
      <c r="R43" s="173">
        <f>(VLOOKUP($A43,'Occupancy Raw Data'!$B$8:$BE$45,'Occupancy Raw Data'!Y$3,FALSE))/100</f>
        <v>3.3106062006817601E-2</v>
      </c>
      <c r="S43" s="162">
        <f>(VLOOKUP($A43,'Occupancy Raw Data'!$B$8:$BE$45,'Occupancy Raw Data'!AA$3,FALSE))/100</f>
        <v>0.16699413364005</v>
      </c>
      <c r="T43" s="162">
        <f>(VLOOKUP($A43,'Occupancy Raw Data'!$B$8:$BE$45,'Occupancy Raw Data'!AB$3,FALSE))/100</f>
        <v>0.28148233422279301</v>
      </c>
      <c r="U43" s="173">
        <f>(VLOOKUP($A43,'Occupancy Raw Data'!$B$8:$BE$45,'Occupancy Raw Data'!AC$3,FALSE))/100</f>
        <v>0.22762310247039</v>
      </c>
      <c r="V43" s="174">
        <f>(VLOOKUP($A43,'Occupancy Raw Data'!$B$8:$BE$45,'Occupancy Raw Data'!AE$3,FALSE))/100</f>
        <v>8.8142252567306803E-2</v>
      </c>
      <c r="X43" s="49">
        <f>VLOOKUP($A43,'ADR Raw Data'!$B$6:$BE$43,'ADR Raw Data'!G$1,FALSE)</f>
        <v>87.898804500703207</v>
      </c>
      <c r="Y43" s="50">
        <f>VLOOKUP($A43,'ADR Raw Data'!$B$6:$BE$43,'ADR Raw Data'!H$1,FALSE)</f>
        <v>104.556499316272</v>
      </c>
      <c r="Z43" s="50">
        <f>VLOOKUP($A43,'ADR Raw Data'!$B$6:$BE$43,'ADR Raw Data'!I$1,FALSE)</f>
        <v>110.493051476793</v>
      </c>
      <c r="AA43" s="50">
        <f>VLOOKUP($A43,'ADR Raw Data'!$B$6:$BE$43,'ADR Raw Data'!J$1,FALSE)</f>
        <v>109.672567567567</v>
      </c>
      <c r="AB43" s="50">
        <f>VLOOKUP($A43,'ADR Raw Data'!$B$6:$BE$43,'ADR Raw Data'!K$1,FALSE)</f>
        <v>102.36869912047401</v>
      </c>
      <c r="AC43" s="51">
        <f>VLOOKUP($A43,'ADR Raw Data'!$B$6:$BE$43,'ADR Raw Data'!L$1,FALSE)</f>
        <v>104.334596998332</v>
      </c>
      <c r="AD43" s="50">
        <f>VLOOKUP($A43,'ADR Raw Data'!$B$6:$BE$43,'ADR Raw Data'!N$1,FALSE)</f>
        <v>106.303559931831</v>
      </c>
      <c r="AE43" s="50">
        <f>VLOOKUP($A43,'ADR Raw Data'!$B$6:$BE$43,'ADR Raw Data'!O$1,FALSE)</f>
        <v>112.634482230392</v>
      </c>
      <c r="AF43" s="51">
        <f>VLOOKUP($A43,'ADR Raw Data'!$B$6:$BE$43,'ADR Raw Data'!P$1,FALSE)</f>
        <v>109.80328562960401</v>
      </c>
      <c r="AG43" s="52">
        <f>VLOOKUP($A43,'ADR Raw Data'!$B$6:$BE$43,'ADR Raw Data'!R$1,FALSE)</f>
        <v>106.080231382619</v>
      </c>
      <c r="AI43" s="172">
        <f>(VLOOKUP($A43,'ADR Raw Data'!$B$6:$BE$43,'ADR Raw Data'!T$1,FALSE))/100</f>
        <v>-2.7097926062256202E-2</v>
      </c>
      <c r="AJ43" s="162">
        <f>(VLOOKUP($A43,'ADR Raw Data'!$B$6:$BE$43,'ADR Raw Data'!U$1,FALSE))/100</f>
        <v>3.3565254718147502E-4</v>
      </c>
      <c r="AK43" s="162">
        <f>(VLOOKUP($A43,'ADR Raw Data'!$B$6:$BE$43,'ADR Raw Data'!V$1,FALSE))/100</f>
        <v>-4.4269685129721395E-3</v>
      </c>
      <c r="AL43" s="162">
        <f>(VLOOKUP($A43,'ADR Raw Data'!$B$6:$BE$43,'ADR Raw Data'!W$1,FALSE))/100</f>
        <v>5.4367479423360093E-2</v>
      </c>
      <c r="AM43" s="162">
        <f>(VLOOKUP($A43,'ADR Raw Data'!$B$6:$BE$43,'ADR Raw Data'!X$1,FALSE))/100</f>
        <v>3.9178390236849603E-2</v>
      </c>
      <c r="AN43" s="173">
        <f>(VLOOKUP($A43,'ADR Raw Data'!$B$6:$BE$43,'ADR Raw Data'!Y$1,FALSE))/100</f>
        <v>1.57611157880761E-2</v>
      </c>
      <c r="AO43" s="162">
        <f>(VLOOKUP($A43,'ADR Raw Data'!$B$6:$BE$43,'ADR Raw Data'!AA$1,FALSE))/100</f>
        <v>5.3998994766760101E-2</v>
      </c>
      <c r="AP43" s="162">
        <f>(VLOOKUP($A43,'ADR Raw Data'!$B$6:$BE$43,'ADR Raw Data'!AB$1,FALSE))/100</f>
        <v>8.8901841784310098E-2</v>
      </c>
      <c r="AQ43" s="173">
        <f>(VLOOKUP($A43,'ADR Raw Data'!$B$6:$BE$43,'ADR Raw Data'!AC$1,FALSE))/100</f>
        <v>7.4140777997379295E-2</v>
      </c>
      <c r="AR43" s="174">
        <f>(VLOOKUP($A43,'ADR Raw Data'!$B$6:$BE$43,'ADR Raw Data'!AE$1,FALSE))/100</f>
        <v>3.4155724883973802E-2</v>
      </c>
      <c r="AS43" s="40"/>
      <c r="AT43" s="49">
        <f>VLOOKUP($A43,'RevPAR Raw Data'!$B$6:$BE$43,'RevPAR Raw Data'!G$1,FALSE)</f>
        <v>36.330688292059001</v>
      </c>
      <c r="AU43" s="50">
        <f>VLOOKUP($A43,'RevPAR Raw Data'!$B$6:$BE$43,'RevPAR Raw Data'!H$1,FALSE)</f>
        <v>62.228196721311399</v>
      </c>
      <c r="AV43" s="50">
        <f>VLOOKUP($A43,'RevPAR Raw Data'!$B$6:$BE$43,'RevPAR Raw Data'!I$1,FALSE)</f>
        <v>76.115722590396402</v>
      </c>
      <c r="AW43" s="50">
        <f>VLOOKUP($A43,'RevPAR Raw Data'!$B$6:$BE$43,'RevPAR Raw Data'!J$1,FALSE)</f>
        <v>72.656003953028701</v>
      </c>
      <c r="AX43" s="50">
        <f>VLOOKUP($A43,'RevPAR Raw Data'!$B$6:$BE$43,'RevPAR Raw Data'!K$1,FALSE)</f>
        <v>58.188648994302902</v>
      </c>
      <c r="AY43" s="51">
        <f>VLOOKUP($A43,'RevPAR Raw Data'!$B$6:$BE$43,'RevPAR Raw Data'!L$1,FALSE)</f>
        <v>61.103852110219698</v>
      </c>
      <c r="AZ43" s="50">
        <f>VLOOKUP($A43,'RevPAR Raw Data'!$B$6:$BE$43,'RevPAR Raw Data'!N$1,FALSE)</f>
        <v>65.270212765957396</v>
      </c>
      <c r="BA43" s="50">
        <f>VLOOKUP($A43,'RevPAR Raw Data'!$B$6:$BE$43,'RevPAR Raw Data'!O$1,FALSE)</f>
        <v>85.487489826764303</v>
      </c>
      <c r="BB43" s="51">
        <f>VLOOKUP($A43,'RevPAR Raw Data'!$B$6:$BE$43,'RevPAR Raw Data'!P$1,FALSE)</f>
        <v>75.378851296360807</v>
      </c>
      <c r="BC43" s="52">
        <f>VLOOKUP($A43,'RevPAR Raw Data'!$B$6:$BE$43,'RevPAR Raw Data'!R$1,FALSE)</f>
        <v>65.182423306260006</v>
      </c>
      <c r="BE43" s="172">
        <f>(VLOOKUP($A43,'RevPAR Raw Data'!$B$6:$BE$43,'RevPAR Raw Data'!T$1,FALSE))/100</f>
        <v>1.1581175791494001E-2</v>
      </c>
      <c r="BF43" s="162">
        <f>(VLOOKUP($A43,'RevPAR Raw Data'!$B$6:$BE$43,'RevPAR Raw Data'!U$1,FALSE))/100</f>
        <v>4.0020606273369397E-2</v>
      </c>
      <c r="BG43" s="162">
        <f>(VLOOKUP($A43,'RevPAR Raw Data'!$B$6:$BE$43,'RevPAR Raw Data'!V$1,FALSE))/100</f>
        <v>4.9597451032958803E-2</v>
      </c>
      <c r="BH43" s="162">
        <f>(VLOOKUP($A43,'RevPAR Raw Data'!$B$6:$BE$43,'RevPAR Raw Data'!W$1,FALSE))/100</f>
        <v>7.6404823380843701E-2</v>
      </c>
      <c r="BI43" s="162">
        <f>(VLOOKUP($A43,'RevPAR Raw Data'!$B$6:$BE$43,'RevPAR Raw Data'!X$1,FALSE))/100</f>
        <v>5.0829064668131793E-2</v>
      </c>
      <c r="BJ43" s="173">
        <f>(VLOOKUP($A43,'RevPAR Raw Data'!$B$6:$BE$43,'RevPAR Raw Data'!Y$1,FALSE))/100</f>
        <v>4.9388966271470297E-2</v>
      </c>
      <c r="BK43" s="162">
        <f>(VLOOKUP($A43,'RevPAR Raw Data'!$B$6:$BE$43,'RevPAR Raw Data'!AA$1,FALSE))/100</f>
        <v>0.23001064375531899</v>
      </c>
      <c r="BL43" s="162">
        <f>(VLOOKUP($A43,'RevPAR Raw Data'!$B$6:$BE$43,'RevPAR Raw Data'!AB$1,FALSE))/100</f>
        <v>0.39540847394925599</v>
      </c>
      <c r="BM43" s="173">
        <f>(VLOOKUP($A43,'RevPAR Raw Data'!$B$6:$BE$43,'RevPAR Raw Data'!AC$1,FALSE))/100</f>
        <v>0.31864003437510102</v>
      </c>
      <c r="BN43" s="174">
        <f>(VLOOKUP($A43,'RevPAR Raw Data'!$B$6:$BE$43,'RevPAR Raw Data'!AE$1,FALSE))/100</f>
        <v>0.125308539980623</v>
      </c>
    </row>
    <row r="44" spans="1:66" x14ac:dyDescent="0.45">
      <c r="A44" s="59" t="s">
        <v>44</v>
      </c>
      <c r="B44" s="161">
        <f>(VLOOKUP($A44,'Occupancy Raw Data'!$B$8:$BE$45,'Occupancy Raw Data'!G$3,FALSE))/100</f>
        <v>0.43707289293849599</v>
      </c>
      <c r="C44" s="158">
        <f>(VLOOKUP($A44,'Occupancy Raw Data'!$B$8:$BE$45,'Occupancy Raw Data'!H$3,FALSE))/100</f>
        <v>0.56520501138952095</v>
      </c>
      <c r="D44" s="158">
        <f>(VLOOKUP($A44,'Occupancy Raw Data'!$B$8:$BE$45,'Occupancy Raw Data'!I$3,FALSE))/100</f>
        <v>0.58371298405466898</v>
      </c>
      <c r="E44" s="158">
        <f>(VLOOKUP($A44,'Occupancy Raw Data'!$B$8:$BE$45,'Occupancy Raw Data'!J$3,FALSE))/100</f>
        <v>0.59823462414578499</v>
      </c>
      <c r="F44" s="158">
        <f>(VLOOKUP($A44,'Occupancy Raw Data'!$B$8:$BE$45,'Occupancy Raw Data'!K$3,FALSE))/100</f>
        <v>0.60222095671981701</v>
      </c>
      <c r="G44" s="159">
        <f>(VLOOKUP($A44,'Occupancy Raw Data'!$B$8:$BE$45,'Occupancy Raw Data'!L$3,FALSE))/100</f>
        <v>0.55728929384965797</v>
      </c>
      <c r="H44" s="162">
        <f>(VLOOKUP($A44,'Occupancy Raw Data'!$B$8:$BE$45,'Occupancy Raw Data'!N$3,FALSE))/100</f>
        <v>0.69219817767653691</v>
      </c>
      <c r="I44" s="162">
        <f>(VLOOKUP($A44,'Occupancy Raw Data'!$B$8:$BE$45,'Occupancy Raw Data'!O$3,FALSE))/100</f>
        <v>0.77164009111617304</v>
      </c>
      <c r="J44" s="159">
        <f>(VLOOKUP($A44,'Occupancy Raw Data'!$B$8:$BE$45,'Occupancy Raw Data'!P$3,FALSE))/100</f>
        <v>0.73191913439635503</v>
      </c>
      <c r="K44" s="160">
        <f>(VLOOKUP($A44,'Occupancy Raw Data'!$B$8:$BE$45,'Occupancy Raw Data'!R$3,FALSE))/100</f>
        <v>0.60718353400585701</v>
      </c>
      <c r="M44" s="172">
        <f>(VLOOKUP($A44,'Occupancy Raw Data'!$B$8:$BE$45,'Occupancy Raw Data'!T$3,FALSE))/100</f>
        <v>-1.1590470057952299E-2</v>
      </c>
      <c r="N44" s="162">
        <f>(VLOOKUP($A44,'Occupancy Raw Data'!$B$8:$BE$45,'Occupancy Raw Data'!U$3,FALSE))/100</f>
        <v>4.5286993154291702E-2</v>
      </c>
      <c r="O44" s="162">
        <f>(VLOOKUP($A44,'Occupancy Raw Data'!$B$8:$BE$45,'Occupancy Raw Data'!V$3,FALSE))/100</f>
        <v>-2.0544672718585701E-2</v>
      </c>
      <c r="P44" s="162">
        <f>(VLOOKUP($A44,'Occupancy Raw Data'!$B$8:$BE$45,'Occupancy Raw Data'!W$3,FALSE))/100</f>
        <v>3.1418753068237597E-2</v>
      </c>
      <c r="Q44" s="162">
        <f>(VLOOKUP($A44,'Occupancy Raw Data'!$B$8:$BE$45,'Occupancy Raw Data'!X$3,FALSE))/100</f>
        <v>0.103862212943632</v>
      </c>
      <c r="R44" s="173">
        <f>(VLOOKUP($A44,'Occupancy Raw Data'!$B$8:$BE$45,'Occupancy Raw Data'!Y$3,FALSE))/100</f>
        <v>3.03221730890713E-2</v>
      </c>
      <c r="S44" s="162">
        <f>(VLOOKUP($A44,'Occupancy Raw Data'!$B$8:$BE$45,'Occupancy Raw Data'!AA$3,FALSE))/100</f>
        <v>0.34161147902869698</v>
      </c>
      <c r="T44" s="162">
        <f>(VLOOKUP($A44,'Occupancy Raw Data'!$B$8:$BE$45,'Occupancy Raw Data'!AB$3,FALSE))/100</f>
        <v>0.42406726221755098</v>
      </c>
      <c r="U44" s="173">
        <f>(VLOOKUP($A44,'Occupancy Raw Data'!$B$8:$BE$45,'Occupancy Raw Data'!AC$3,FALSE))/100</f>
        <v>0.38384925975773798</v>
      </c>
      <c r="V44" s="174">
        <f>(VLOOKUP($A44,'Occupancy Raw Data'!$B$8:$BE$45,'Occupancy Raw Data'!AE$3,FALSE))/100</f>
        <v>0.12972072958449998</v>
      </c>
      <c r="X44" s="49">
        <f>VLOOKUP($A44,'ADR Raw Data'!$B$6:$BE$43,'ADR Raw Data'!G$1,FALSE)</f>
        <v>77.985081498371301</v>
      </c>
      <c r="Y44" s="50">
        <f>VLOOKUP($A44,'ADR Raw Data'!$B$6:$BE$43,'ADR Raw Data'!H$1,FALSE)</f>
        <v>83.771935314861395</v>
      </c>
      <c r="Z44" s="50">
        <f>VLOOKUP($A44,'ADR Raw Data'!$B$6:$BE$43,'ADR Raw Data'!I$1,FALSE)</f>
        <v>86.933732926829194</v>
      </c>
      <c r="AA44" s="50">
        <f>VLOOKUP($A44,'ADR Raw Data'!$B$6:$BE$43,'ADR Raw Data'!J$1,FALSE)</f>
        <v>87.375904521656295</v>
      </c>
      <c r="AB44" s="50">
        <f>VLOOKUP($A44,'ADR Raw Data'!$B$6:$BE$43,'ADR Raw Data'!K$1,FALSE)</f>
        <v>89.141050827423101</v>
      </c>
      <c r="AC44" s="51">
        <f>VLOOKUP($A44,'ADR Raw Data'!$B$6:$BE$43,'ADR Raw Data'!L$1,FALSE)</f>
        <v>85.460723697118297</v>
      </c>
      <c r="AD44" s="50">
        <f>VLOOKUP($A44,'ADR Raw Data'!$B$6:$BE$43,'ADR Raw Data'!N$1,FALSE)</f>
        <v>106.581343767996</v>
      </c>
      <c r="AE44" s="50">
        <f>VLOOKUP($A44,'ADR Raw Data'!$B$6:$BE$43,'ADR Raw Data'!O$1,FALSE)</f>
        <v>109.89340771217699</v>
      </c>
      <c r="AF44" s="51">
        <f>VLOOKUP($A44,'ADR Raw Data'!$B$6:$BE$43,'ADR Raw Data'!P$1,FALSE)</f>
        <v>108.327247928418</v>
      </c>
      <c r="AG44" s="52">
        <f>VLOOKUP($A44,'ADR Raw Data'!$B$6:$BE$43,'ADR Raw Data'!R$1,FALSE)</f>
        <v>93.3361709452669</v>
      </c>
      <c r="AI44" s="172">
        <f>(VLOOKUP($A44,'ADR Raw Data'!$B$6:$BE$43,'ADR Raw Data'!T$1,FALSE))/100</f>
        <v>1.5669843864692101E-3</v>
      </c>
      <c r="AJ44" s="162">
        <f>(VLOOKUP($A44,'ADR Raw Data'!$B$6:$BE$43,'ADR Raw Data'!U$1,FALSE))/100</f>
        <v>-2.5702334368378401E-2</v>
      </c>
      <c r="AK44" s="162">
        <f>(VLOOKUP($A44,'ADR Raw Data'!$B$6:$BE$43,'ADR Raw Data'!V$1,FALSE))/100</f>
        <v>2.5016002830694699E-3</v>
      </c>
      <c r="AL44" s="162">
        <f>(VLOOKUP($A44,'ADR Raw Data'!$B$6:$BE$43,'ADR Raw Data'!W$1,FALSE))/100</f>
        <v>1.38953882002226E-2</v>
      </c>
      <c r="AM44" s="162">
        <f>(VLOOKUP($A44,'ADR Raw Data'!$B$6:$BE$43,'ADR Raw Data'!X$1,FALSE))/100</f>
        <v>7.0235531476947499E-2</v>
      </c>
      <c r="AN44" s="173">
        <f>(VLOOKUP($A44,'ADR Raw Data'!$B$6:$BE$43,'ADR Raw Data'!Y$1,FALSE))/100</f>
        <v>1.3580469223800301E-2</v>
      </c>
      <c r="AO44" s="162">
        <f>(VLOOKUP($A44,'ADR Raw Data'!$B$6:$BE$43,'ADR Raw Data'!AA$1,FALSE))/100</f>
        <v>0.23946492289389698</v>
      </c>
      <c r="AP44" s="162">
        <f>(VLOOKUP($A44,'ADR Raw Data'!$B$6:$BE$43,'ADR Raw Data'!AB$1,FALSE))/100</f>
        <v>0.24474170201962298</v>
      </c>
      <c r="AQ44" s="173">
        <f>(VLOOKUP($A44,'ADR Raw Data'!$B$6:$BE$43,'ADR Raw Data'!AC$1,FALSE))/100</f>
        <v>0.24276834234613598</v>
      </c>
      <c r="AR44" s="174">
        <f>(VLOOKUP($A44,'ADR Raw Data'!$B$6:$BE$43,'ADR Raw Data'!AE$1,FALSE))/100</f>
        <v>9.6561868665291511E-2</v>
      </c>
      <c r="AS44" s="40"/>
      <c r="AT44" s="49">
        <f>VLOOKUP($A44,'RevPAR Raw Data'!$B$6:$BE$43,'RevPAR Raw Data'!G$1,FALSE)</f>
        <v>34.085165176537501</v>
      </c>
      <c r="AU44" s="50">
        <f>VLOOKUP($A44,'RevPAR Raw Data'!$B$6:$BE$43,'RevPAR Raw Data'!H$1,FALSE)</f>
        <v>47.3483176537585</v>
      </c>
      <c r="AV44" s="50">
        <f>VLOOKUP($A44,'RevPAR Raw Data'!$B$6:$BE$43,'RevPAR Raw Data'!I$1,FALSE)</f>
        <v>50.744348661731202</v>
      </c>
      <c r="AW44" s="50">
        <f>VLOOKUP($A44,'RevPAR Raw Data'!$B$6:$BE$43,'RevPAR Raw Data'!J$1,FALSE)</f>
        <v>52.271291400911103</v>
      </c>
      <c r="AX44" s="50">
        <f>VLOOKUP($A44,'RevPAR Raw Data'!$B$6:$BE$43,'RevPAR Raw Data'!K$1,FALSE)</f>
        <v>53.682608912300601</v>
      </c>
      <c r="AY44" s="51">
        <f>VLOOKUP($A44,'RevPAR Raw Data'!$B$6:$BE$43,'RevPAR Raw Data'!L$1,FALSE)</f>
        <v>47.626346361047801</v>
      </c>
      <c r="AZ44" s="50">
        <f>VLOOKUP($A44,'RevPAR Raw Data'!$B$6:$BE$43,'RevPAR Raw Data'!N$1,FALSE)</f>
        <v>73.775411930523902</v>
      </c>
      <c r="BA44" s="50">
        <f>VLOOKUP($A44,'RevPAR Raw Data'!$B$6:$BE$43,'RevPAR Raw Data'!O$1,FALSE)</f>
        <v>84.798159140091101</v>
      </c>
      <c r="BB44" s="51">
        <f>VLOOKUP($A44,'RevPAR Raw Data'!$B$6:$BE$43,'RevPAR Raw Data'!P$1,FALSE)</f>
        <v>79.286785535307502</v>
      </c>
      <c r="BC44" s="52">
        <f>VLOOKUP($A44,'RevPAR Raw Data'!$B$6:$BE$43,'RevPAR Raw Data'!R$1,FALSE)</f>
        <v>56.672186125122003</v>
      </c>
      <c r="BE44" s="172">
        <f>(VLOOKUP($A44,'RevPAR Raw Data'!$B$6:$BE$43,'RevPAR Raw Data'!T$1,FALSE))/100</f>
        <v>-1.0041647757095699E-2</v>
      </c>
      <c r="BF44" s="162">
        <f>(VLOOKUP($A44,'RevPAR Raw Data'!$B$6:$BE$43,'RevPAR Raw Data'!U$1,FALSE))/100</f>
        <v>1.84206773453232E-2</v>
      </c>
      <c r="BG44" s="162">
        <f>(VLOOKUP($A44,'RevPAR Raw Data'!$B$6:$BE$43,'RevPAR Raw Data'!V$1,FALSE))/100</f>
        <v>-1.80944669946046E-2</v>
      </c>
      <c r="BH44" s="162">
        <f>(VLOOKUP($A44,'RevPAR Raw Data'!$B$6:$BE$43,'RevPAR Raw Data'!W$1,FALSE))/100</f>
        <v>4.5750717039110302E-2</v>
      </c>
      <c r="BI44" s="162">
        <f>(VLOOKUP($A44,'RevPAR Raw Data'!$B$6:$BE$43,'RevPAR Raw Data'!X$1,FALSE))/100</f>
        <v>0.18139256214704802</v>
      </c>
      <c r="BJ44" s="173">
        <f>(VLOOKUP($A44,'RevPAR Raw Data'!$B$6:$BE$43,'RevPAR Raw Data'!Y$1,FALSE))/100</f>
        <v>4.43144316513066E-2</v>
      </c>
      <c r="BK44" s="162">
        <f>(VLOOKUP($A44,'RevPAR Raw Data'!$B$6:$BE$43,'RevPAR Raw Data'!AA$1,FALSE))/100</f>
        <v>0.66288036840787101</v>
      </c>
      <c r="BL44" s="162">
        <f>(VLOOKUP($A44,'RevPAR Raw Data'!$B$6:$BE$43,'RevPAR Raw Data'!AB$1,FALSE))/100</f>
        <v>0.77259590776310005</v>
      </c>
      <c r="BM44" s="173">
        <f>(VLOOKUP($A44,'RevPAR Raw Data'!$B$6:$BE$43,'RevPAR Raw Data'!AC$1,FALSE))/100</f>
        <v>0.71980405060605301</v>
      </c>
      <c r="BN44" s="174">
        <f>(VLOOKUP($A44,'RevPAR Raw Data'!$B$6:$BE$43,'RevPAR Raw Data'!AE$1,FALSE))/100</f>
        <v>0.23880867430309499</v>
      </c>
    </row>
    <row r="45" spans="1:66" x14ac:dyDescent="0.45">
      <c r="A45" s="59"/>
      <c r="B45" s="53"/>
      <c r="C45" s="163"/>
      <c r="D45" s="163"/>
      <c r="E45" s="163"/>
      <c r="F45" s="163"/>
      <c r="G45" s="164"/>
      <c r="H45" s="163"/>
      <c r="I45" s="163"/>
      <c r="J45" s="164"/>
      <c r="K45" s="54"/>
      <c r="M45" s="175"/>
      <c r="N45" s="179"/>
      <c r="O45" s="179"/>
      <c r="P45" s="179"/>
      <c r="Q45" s="179"/>
      <c r="R45" s="180"/>
      <c r="S45" s="179"/>
      <c r="T45" s="179"/>
      <c r="U45" s="180"/>
      <c r="V45" s="176"/>
      <c r="X45" s="55"/>
      <c r="Y45" s="56"/>
      <c r="Z45" s="56"/>
      <c r="AA45" s="56"/>
      <c r="AB45" s="56"/>
      <c r="AC45" s="57"/>
      <c r="AD45" s="56"/>
      <c r="AE45" s="56"/>
      <c r="AF45" s="57"/>
      <c r="AG45" s="58"/>
      <c r="AI45" s="177"/>
      <c r="AJ45" s="181"/>
      <c r="AK45" s="181"/>
      <c r="AL45" s="181"/>
      <c r="AM45" s="181"/>
      <c r="AN45" s="182"/>
      <c r="AO45" s="181"/>
      <c r="AP45" s="181"/>
      <c r="AQ45" s="182"/>
      <c r="AR45" s="178"/>
      <c r="AS45" s="40"/>
      <c r="AT45" s="55"/>
      <c r="AU45" s="56"/>
      <c r="AV45" s="56"/>
      <c r="AW45" s="56"/>
      <c r="AX45" s="56"/>
      <c r="AY45" s="57"/>
      <c r="AZ45" s="56"/>
      <c r="BA45" s="56"/>
      <c r="BB45" s="57"/>
      <c r="BC45" s="58"/>
      <c r="BE45" s="177"/>
      <c r="BF45" s="181"/>
      <c r="BG45" s="181"/>
      <c r="BH45" s="181"/>
      <c r="BI45" s="181"/>
      <c r="BJ45" s="182"/>
      <c r="BK45" s="181"/>
      <c r="BL45" s="181"/>
      <c r="BM45" s="182"/>
      <c r="BN45" s="178"/>
    </row>
    <row r="46" spans="1:66" x14ac:dyDescent="0.45">
      <c r="A46" s="46" t="s">
        <v>76</v>
      </c>
      <c r="B46" s="53"/>
      <c r="C46" s="163"/>
      <c r="D46" s="163"/>
      <c r="E46" s="163"/>
      <c r="F46" s="163"/>
      <c r="G46" s="164"/>
      <c r="H46" s="163"/>
      <c r="I46" s="163"/>
      <c r="J46" s="164"/>
      <c r="K46" s="54"/>
      <c r="M46" s="175"/>
      <c r="N46" s="179"/>
      <c r="O46" s="179"/>
      <c r="P46" s="179"/>
      <c r="Q46" s="179"/>
      <c r="R46" s="180"/>
      <c r="S46" s="179"/>
      <c r="T46" s="179"/>
      <c r="U46" s="180"/>
      <c r="V46" s="176"/>
      <c r="X46" s="55"/>
      <c r="Y46" s="56"/>
      <c r="Z46" s="56"/>
      <c r="AA46" s="56"/>
      <c r="AB46" s="56"/>
      <c r="AC46" s="57"/>
      <c r="AD46" s="56"/>
      <c r="AE46" s="56"/>
      <c r="AF46" s="57"/>
      <c r="AG46" s="58"/>
      <c r="AI46" s="177"/>
      <c r="AJ46" s="181"/>
      <c r="AK46" s="181"/>
      <c r="AL46" s="181"/>
      <c r="AM46" s="181"/>
      <c r="AN46" s="182"/>
      <c r="AO46" s="181"/>
      <c r="AP46" s="181"/>
      <c r="AQ46" s="182"/>
      <c r="AR46" s="178"/>
      <c r="AS46" s="40"/>
      <c r="AT46" s="55"/>
      <c r="AU46" s="56"/>
      <c r="AV46" s="56"/>
      <c r="AW46" s="56"/>
      <c r="AX46" s="56"/>
      <c r="AY46" s="57"/>
      <c r="AZ46" s="56"/>
      <c r="BA46" s="56"/>
      <c r="BB46" s="57"/>
      <c r="BC46" s="58"/>
      <c r="BE46" s="177"/>
      <c r="BF46" s="181"/>
      <c r="BG46" s="181"/>
      <c r="BH46" s="181"/>
      <c r="BI46" s="181"/>
      <c r="BJ46" s="182"/>
      <c r="BK46" s="181"/>
      <c r="BL46" s="181"/>
      <c r="BM46" s="182"/>
      <c r="BN46" s="178"/>
    </row>
    <row r="47" spans="1:66" x14ac:dyDescent="0.45">
      <c r="A47" s="59" t="s">
        <v>77</v>
      </c>
      <c r="B47" s="161">
        <f>(VLOOKUP($A47,'Occupancy Raw Data'!$B$8:$BE$45,'Occupancy Raw Data'!G$3,FALSE))/100</f>
        <v>0.42145441167453496</v>
      </c>
      <c r="C47" s="158">
        <f>(VLOOKUP($A47,'Occupancy Raw Data'!$B$8:$BE$45,'Occupancy Raw Data'!H$3,FALSE))/100</f>
        <v>0.59316941566006398</v>
      </c>
      <c r="D47" s="158">
        <f>(VLOOKUP($A47,'Occupancy Raw Data'!$B$8:$BE$45,'Occupancy Raw Data'!I$3,FALSE))/100</f>
        <v>0.6447360353179219</v>
      </c>
      <c r="E47" s="158">
        <f>(VLOOKUP($A47,'Occupancy Raw Data'!$B$8:$BE$45,'Occupancy Raw Data'!J$3,FALSE))/100</f>
        <v>0.63287142068796298</v>
      </c>
      <c r="F47" s="158">
        <f>(VLOOKUP($A47,'Occupancy Raw Data'!$B$8:$BE$45,'Occupancy Raw Data'!K$3,FALSE))/100</f>
        <v>0.57428413759274</v>
      </c>
      <c r="G47" s="159">
        <f>(VLOOKUP($A47,'Occupancy Raw Data'!$B$8:$BE$45,'Occupancy Raw Data'!L$3,FALSE))/100</f>
        <v>0.573303084186645</v>
      </c>
      <c r="H47" s="162">
        <f>(VLOOKUP($A47,'Occupancy Raw Data'!$B$8:$BE$45,'Occupancy Raw Data'!N$3,FALSE))/100</f>
        <v>0.59874915690722896</v>
      </c>
      <c r="I47" s="162">
        <f>(VLOOKUP($A47,'Occupancy Raw Data'!$B$8:$BE$45,'Occupancy Raw Data'!O$3,FALSE))/100</f>
        <v>0.6469127475626949</v>
      </c>
      <c r="J47" s="159">
        <f>(VLOOKUP($A47,'Occupancy Raw Data'!$B$8:$BE$45,'Occupancy Raw Data'!P$3,FALSE))/100</f>
        <v>0.62283095223496199</v>
      </c>
      <c r="K47" s="160">
        <f>(VLOOKUP($A47,'Occupancy Raw Data'!$B$8:$BE$45,'Occupancy Raw Data'!R$3,FALSE))/100</f>
        <v>0.58745390362902095</v>
      </c>
      <c r="M47" s="172">
        <f>(VLOOKUP($A47,'Occupancy Raw Data'!$B$8:$BE$45,'Occupancy Raw Data'!T$3,FALSE))/100</f>
        <v>1.8102638757051599E-2</v>
      </c>
      <c r="N47" s="162">
        <f>(VLOOKUP($A47,'Occupancy Raw Data'!$B$8:$BE$45,'Occupancy Raw Data'!U$3,FALSE))/100</f>
        <v>4.4743128917892901E-2</v>
      </c>
      <c r="O47" s="162">
        <f>(VLOOKUP($A47,'Occupancy Raw Data'!$B$8:$BE$45,'Occupancy Raw Data'!V$3,FALSE))/100</f>
        <v>1.3932985201508501E-2</v>
      </c>
      <c r="P47" s="162">
        <f>(VLOOKUP($A47,'Occupancy Raw Data'!$B$8:$BE$45,'Occupancy Raw Data'!W$3,FALSE))/100</f>
        <v>1.7082903769332702E-2</v>
      </c>
      <c r="Q47" s="162">
        <f>(VLOOKUP($A47,'Occupancy Raw Data'!$B$8:$BE$45,'Occupancy Raw Data'!X$3,FALSE))/100</f>
        <v>4.1612343704308302E-2</v>
      </c>
      <c r="R47" s="173">
        <f>(VLOOKUP($A47,'Occupancy Raw Data'!$B$8:$BE$45,'Occupancy Raw Data'!Y$3,FALSE))/100</f>
        <v>2.69882985901591E-2</v>
      </c>
      <c r="S47" s="162">
        <f>(VLOOKUP($A47,'Occupancy Raw Data'!$B$8:$BE$45,'Occupancy Raw Data'!AA$3,FALSE))/100</f>
        <v>0.15878029129318999</v>
      </c>
      <c r="T47" s="162">
        <f>(VLOOKUP($A47,'Occupancy Raw Data'!$B$8:$BE$45,'Occupancy Raw Data'!AB$3,FALSE))/100</f>
        <v>0.20993693857663398</v>
      </c>
      <c r="U47" s="173">
        <f>(VLOOKUP($A47,'Occupancy Raw Data'!$B$8:$BE$45,'Occupancy Raw Data'!AC$3,FALSE))/100</f>
        <v>0.18479555794676902</v>
      </c>
      <c r="V47" s="174">
        <f>(VLOOKUP($A47,'Occupancy Raw Data'!$B$8:$BE$45,'Occupancy Raw Data'!AE$3,FALSE))/100</f>
        <v>7.0166366673971095E-2</v>
      </c>
      <c r="X47" s="49">
        <f>VLOOKUP($A47,'ADR Raw Data'!$B$6:$BE$43,'ADR Raw Data'!G$1,FALSE)</f>
        <v>99.643562231759603</v>
      </c>
      <c r="Y47" s="50">
        <f>VLOOKUP($A47,'ADR Raw Data'!$B$6:$BE$43,'ADR Raw Data'!H$1,FALSE)</f>
        <v>111.56604558610699</v>
      </c>
      <c r="Z47" s="50">
        <f>VLOOKUP($A47,'ADR Raw Data'!$B$6:$BE$43,'ADR Raw Data'!I$1,FALSE)</f>
        <v>115.526658107465</v>
      </c>
      <c r="AA47" s="50">
        <f>VLOOKUP($A47,'ADR Raw Data'!$B$6:$BE$43,'ADR Raw Data'!J$1,FALSE)</f>
        <v>115.287984304606</v>
      </c>
      <c r="AB47" s="50">
        <f>VLOOKUP($A47,'ADR Raw Data'!$B$6:$BE$43,'ADR Raw Data'!K$1,FALSE)</f>
        <v>108.79642269912399</v>
      </c>
      <c r="AC47" s="51">
        <f>VLOOKUP($A47,'ADR Raw Data'!$B$6:$BE$43,'ADR Raw Data'!L$1,FALSE)</f>
        <v>110.970801818181</v>
      </c>
      <c r="AD47" s="50">
        <f>VLOOKUP($A47,'ADR Raw Data'!$B$6:$BE$43,'ADR Raw Data'!N$1,FALSE)</f>
        <v>116.968125960061</v>
      </c>
      <c r="AE47" s="50">
        <f>VLOOKUP($A47,'ADR Raw Data'!$B$6:$BE$43,'ADR Raw Data'!O$1,FALSE)</f>
        <v>121.27145869863899</v>
      </c>
      <c r="AF47" s="51">
        <f>VLOOKUP($A47,'ADR Raw Data'!$B$6:$BE$43,'ADR Raw Data'!P$1,FALSE)</f>
        <v>119.202986635819</v>
      </c>
      <c r="AG47" s="52">
        <f>VLOOKUP($A47,'ADR Raw Data'!$B$6:$BE$43,'ADR Raw Data'!R$1,FALSE)</f>
        <v>113.464497543446</v>
      </c>
      <c r="AI47" s="172">
        <f>(VLOOKUP($A47,'ADR Raw Data'!$B$6:$BE$43,'ADR Raw Data'!T$1,FALSE))/100</f>
        <v>3.0755479440188301E-2</v>
      </c>
      <c r="AJ47" s="162">
        <f>(VLOOKUP($A47,'ADR Raw Data'!$B$6:$BE$43,'ADR Raw Data'!U$1,FALSE))/100</f>
        <v>4.2346399784910796E-2</v>
      </c>
      <c r="AK47" s="162">
        <f>(VLOOKUP($A47,'ADR Raw Data'!$B$6:$BE$43,'ADR Raw Data'!V$1,FALSE))/100</f>
        <v>2.9922794032995102E-2</v>
      </c>
      <c r="AL47" s="162">
        <f>(VLOOKUP($A47,'ADR Raw Data'!$B$6:$BE$43,'ADR Raw Data'!W$1,FALSE))/100</f>
        <v>5.6065924998798505E-2</v>
      </c>
      <c r="AM47" s="162">
        <f>(VLOOKUP($A47,'ADR Raw Data'!$B$6:$BE$43,'ADR Raw Data'!X$1,FALSE))/100</f>
        <v>5.0692508107220896E-2</v>
      </c>
      <c r="AN47" s="173">
        <f>(VLOOKUP($A47,'ADR Raw Data'!$B$6:$BE$43,'ADR Raw Data'!Y$1,FALSE))/100</f>
        <v>4.2430731617693403E-2</v>
      </c>
      <c r="AO47" s="162">
        <f>(VLOOKUP($A47,'ADR Raw Data'!$B$6:$BE$43,'ADR Raw Data'!AA$1,FALSE))/100</f>
        <v>5.29301886360906E-2</v>
      </c>
      <c r="AP47" s="162">
        <f>(VLOOKUP($A47,'ADR Raw Data'!$B$6:$BE$43,'ADR Raw Data'!AB$1,FALSE))/100</f>
        <v>6.1513359599501695E-2</v>
      </c>
      <c r="AQ47" s="173">
        <f>(VLOOKUP($A47,'ADR Raw Data'!$B$6:$BE$43,'ADR Raw Data'!AC$1,FALSE))/100</f>
        <v>5.77672344625422E-2</v>
      </c>
      <c r="AR47" s="174">
        <f>(VLOOKUP($A47,'ADR Raw Data'!$B$6:$BE$43,'ADR Raw Data'!AE$1,FALSE))/100</f>
        <v>4.9033434935194402E-2</v>
      </c>
      <c r="AS47" s="40"/>
      <c r="AT47" s="49">
        <f>VLOOKUP($A47,'RevPAR Raw Data'!$B$6:$BE$43,'RevPAR Raw Data'!G$1,FALSE)</f>
        <v>41.9952188975412</v>
      </c>
      <c r="AU47" s="50">
        <f>VLOOKUP($A47,'RevPAR Raw Data'!$B$6:$BE$43,'RevPAR Raw Data'!H$1,FALSE)</f>
        <v>66.177566067815306</v>
      </c>
      <c r="AV47" s="50">
        <f>VLOOKUP($A47,'RevPAR Raw Data'!$B$6:$BE$43,'RevPAR Raw Data'!I$1,FALSE)</f>
        <v>74.4841995217364</v>
      </c>
      <c r="AW47" s="50">
        <f>VLOOKUP($A47,'RevPAR Raw Data'!$B$6:$BE$43,'RevPAR Raw Data'!J$1,FALSE)</f>
        <v>72.9624704151082</v>
      </c>
      <c r="AX47" s="50">
        <f>VLOOKUP($A47,'RevPAR Raw Data'!$B$6:$BE$43,'RevPAR Raw Data'!K$1,FALSE)</f>
        <v>62.4800597829419</v>
      </c>
      <c r="AY47" s="51">
        <f>VLOOKUP($A47,'RevPAR Raw Data'!$B$6:$BE$43,'RevPAR Raw Data'!L$1,FALSE)</f>
        <v>63.619902937028598</v>
      </c>
      <c r="AZ47" s="50">
        <f>VLOOKUP($A47,'RevPAR Raw Data'!$B$6:$BE$43,'RevPAR Raw Data'!N$1,FALSE)</f>
        <v>70.034566803605301</v>
      </c>
      <c r="BA47" s="50">
        <f>VLOOKUP($A47,'RevPAR Raw Data'!$B$6:$BE$43,'RevPAR Raw Data'!O$1,FALSE)</f>
        <v>78.452052547673006</v>
      </c>
      <c r="BB47" s="51">
        <f>VLOOKUP($A47,'RevPAR Raw Data'!$B$6:$BE$43,'RevPAR Raw Data'!P$1,FALSE)</f>
        <v>74.243309675639196</v>
      </c>
      <c r="BC47" s="52">
        <f>VLOOKUP($A47,'RevPAR Raw Data'!$B$6:$BE$43,'RevPAR Raw Data'!R$1,FALSE)</f>
        <v>66.655162005202996</v>
      </c>
      <c r="BE47" s="172">
        <f>(VLOOKUP($A47,'RevPAR Raw Data'!$B$6:$BE$43,'RevPAR Raw Data'!T$1,FALSE))/100</f>
        <v>4.9414873531345604E-2</v>
      </c>
      <c r="BF47" s="162">
        <f>(VLOOKUP($A47,'RevPAR Raw Data'!$B$6:$BE$43,'RevPAR Raw Data'!U$1,FALSE))/100</f>
        <v>8.898423912758871E-2</v>
      </c>
      <c r="BG47" s="162">
        <f>(VLOOKUP($A47,'RevPAR Raw Data'!$B$6:$BE$43,'RevPAR Raw Data'!V$1,FALSE))/100</f>
        <v>4.42726930809531E-2</v>
      </c>
      <c r="BH47" s="162">
        <f>(VLOOKUP($A47,'RevPAR Raw Data'!$B$6:$BE$43,'RevPAR Raw Data'!W$1,FALSE))/100</f>
        <v>7.4106597569624302E-2</v>
      </c>
      <c r="BI47" s="162">
        <f>(VLOOKUP($A47,'RevPAR Raw Data'!$B$6:$BE$43,'RevPAR Raw Data'!X$1,FALSE))/100</f>
        <v>9.4414285882120391E-2</v>
      </c>
      <c r="BJ47" s="173">
        <f>(VLOOKUP($A47,'RevPAR Raw Data'!$B$6:$BE$43,'RevPAR Raw Data'!Y$1,FALSE))/100</f>
        <v>7.0564163462149804E-2</v>
      </c>
      <c r="BK47" s="162">
        <f>(VLOOKUP($A47,'RevPAR Raw Data'!$B$6:$BE$43,'RevPAR Raw Data'!AA$1,FALSE))/100</f>
        <v>0.22011475069912201</v>
      </c>
      <c r="BL47" s="162">
        <f>(VLOOKUP($A47,'RevPAR Raw Data'!$B$6:$BE$43,'RevPAR Raw Data'!AB$1,FALSE))/100</f>
        <v>0.28436422457201899</v>
      </c>
      <c r="BM47" s="173">
        <f>(VLOOKUP($A47,'RevPAR Raw Data'!$B$6:$BE$43,'RevPAR Raw Data'!AC$1,FALSE))/100</f>
        <v>0.253237920732858</v>
      </c>
      <c r="BN47" s="174">
        <f>(VLOOKUP($A47,'RevPAR Raw Data'!$B$6:$BE$43,'RevPAR Raw Data'!AE$1,FALSE))/100</f>
        <v>0.122640299584112</v>
      </c>
    </row>
    <row r="48" spans="1:66" x14ac:dyDescent="0.45">
      <c r="A48" s="59" t="s">
        <v>78</v>
      </c>
      <c r="B48" s="161">
        <f>(VLOOKUP($A48,'Occupancy Raw Data'!$B$8:$BE$45,'Occupancy Raw Data'!G$3,FALSE))/100</f>
        <v>0.40891321344800602</v>
      </c>
      <c r="C48" s="158">
        <f>(VLOOKUP($A48,'Occupancy Raw Data'!$B$8:$BE$45,'Occupancy Raw Data'!H$3,FALSE))/100</f>
        <v>0.58248631743549606</v>
      </c>
      <c r="D48" s="158">
        <f>(VLOOKUP($A48,'Occupancy Raw Data'!$B$8:$BE$45,'Occupancy Raw Data'!I$3,FALSE))/100</f>
        <v>0.62705238467552693</v>
      </c>
      <c r="E48" s="158">
        <f>(VLOOKUP($A48,'Occupancy Raw Data'!$B$8:$BE$45,'Occupancy Raw Data'!J$3,FALSE))/100</f>
        <v>0.59499609069585602</v>
      </c>
      <c r="F48" s="158">
        <f>(VLOOKUP($A48,'Occupancy Raw Data'!$B$8:$BE$45,'Occupancy Raw Data'!K$3,FALSE))/100</f>
        <v>0.57544956997654406</v>
      </c>
      <c r="G48" s="159">
        <f>(VLOOKUP($A48,'Occupancy Raw Data'!$B$8:$BE$45,'Occupancy Raw Data'!L$3,FALSE))/100</f>
        <v>0.557779515246286</v>
      </c>
      <c r="H48" s="162">
        <f>(VLOOKUP($A48,'Occupancy Raw Data'!$B$8:$BE$45,'Occupancy Raw Data'!N$3,FALSE))/100</f>
        <v>0.46364347146207896</v>
      </c>
      <c r="I48" s="162">
        <f>(VLOOKUP($A48,'Occupancy Raw Data'!$B$8:$BE$45,'Occupancy Raw Data'!O$3,FALSE))/100</f>
        <v>0.45660672400312696</v>
      </c>
      <c r="J48" s="159">
        <f>(VLOOKUP($A48,'Occupancy Raw Data'!$B$8:$BE$45,'Occupancy Raw Data'!P$3,FALSE))/100</f>
        <v>0.46012509773260296</v>
      </c>
      <c r="K48" s="160">
        <f>(VLOOKUP($A48,'Occupancy Raw Data'!$B$8:$BE$45,'Occupancy Raw Data'!R$3,FALSE))/100</f>
        <v>0.52987825309951897</v>
      </c>
      <c r="M48" s="172">
        <f>(VLOOKUP($A48,'Occupancy Raw Data'!$B$8:$BE$45,'Occupancy Raw Data'!T$3,FALSE))/100</f>
        <v>5.2313883299798698E-2</v>
      </c>
      <c r="N48" s="162">
        <f>(VLOOKUP($A48,'Occupancy Raw Data'!$B$8:$BE$45,'Occupancy Raw Data'!U$3,FALSE))/100</f>
        <v>6.1253561253561205E-2</v>
      </c>
      <c r="O48" s="162">
        <f>(VLOOKUP($A48,'Occupancy Raw Data'!$B$8:$BE$45,'Occupancy Raw Data'!V$3,FALSE))/100</f>
        <v>6.2251655629139001E-2</v>
      </c>
      <c r="P48" s="162">
        <f>(VLOOKUP($A48,'Occupancy Raw Data'!$B$8:$BE$45,'Occupancy Raw Data'!W$3,FALSE))/100</f>
        <v>4.6767537826685003E-2</v>
      </c>
      <c r="Q48" s="162">
        <f>(VLOOKUP($A48,'Occupancy Raw Data'!$B$8:$BE$45,'Occupancy Raw Data'!X$3,FALSE))/100</f>
        <v>0.11346444780635399</v>
      </c>
      <c r="R48" s="173">
        <f>(VLOOKUP($A48,'Occupancy Raw Data'!$B$8:$BE$45,'Occupancy Raw Data'!Y$3,FALSE))/100</f>
        <v>6.7324955116696505E-2</v>
      </c>
      <c r="S48" s="162">
        <f>(VLOOKUP($A48,'Occupancy Raw Data'!$B$8:$BE$45,'Occupancy Raw Data'!AA$3,FALSE))/100</f>
        <v>3.8528896672504295E-2</v>
      </c>
      <c r="T48" s="162">
        <f>(VLOOKUP($A48,'Occupancy Raw Data'!$B$8:$BE$45,'Occupancy Raw Data'!AB$3,FALSE))/100</f>
        <v>8.3487940630797702E-2</v>
      </c>
      <c r="U48" s="173">
        <f>(VLOOKUP($A48,'Occupancy Raw Data'!$B$8:$BE$45,'Occupancy Raw Data'!AC$3,FALSE))/100</f>
        <v>6.0360360360360306E-2</v>
      </c>
      <c r="V48" s="174">
        <f>(VLOOKUP($A48,'Occupancy Raw Data'!$B$8:$BE$45,'Occupancy Raw Data'!AE$3,FALSE))/100</f>
        <v>6.5588499550763707E-2</v>
      </c>
      <c r="X48" s="49">
        <f>VLOOKUP($A48,'ADR Raw Data'!$B$6:$BE$43,'ADR Raw Data'!G$1,FALSE)</f>
        <v>94.419139579349903</v>
      </c>
      <c r="Y48" s="50">
        <f>VLOOKUP($A48,'ADR Raw Data'!$B$6:$BE$43,'ADR Raw Data'!H$1,FALSE)</f>
        <v>101.990617449664</v>
      </c>
      <c r="Z48" s="50">
        <f>VLOOKUP($A48,'ADR Raw Data'!$B$6:$BE$43,'ADR Raw Data'!I$1,FALSE)</f>
        <v>103.398266832917</v>
      </c>
      <c r="AA48" s="50">
        <f>VLOOKUP($A48,'ADR Raw Data'!$B$6:$BE$43,'ADR Raw Data'!J$1,FALSE)</f>
        <v>102.215886990801</v>
      </c>
      <c r="AB48" s="50">
        <f>VLOOKUP($A48,'ADR Raw Data'!$B$6:$BE$43,'ADR Raw Data'!K$1,FALSE)</f>
        <v>102.313125</v>
      </c>
      <c r="AC48" s="51">
        <f>VLOOKUP($A48,'ADR Raw Data'!$B$6:$BE$43,'ADR Raw Data'!L$1,FALSE)</f>
        <v>101.31157275021</v>
      </c>
      <c r="AD48" s="50">
        <f>VLOOKUP($A48,'ADR Raw Data'!$B$6:$BE$43,'ADR Raw Data'!N$1,FALSE)</f>
        <v>109.544637436762</v>
      </c>
      <c r="AE48" s="50">
        <f>VLOOKUP($A48,'ADR Raw Data'!$B$6:$BE$43,'ADR Raw Data'!O$1,FALSE)</f>
        <v>112.92571917808201</v>
      </c>
      <c r="AF48" s="51">
        <f>VLOOKUP($A48,'ADR Raw Data'!$B$6:$BE$43,'ADR Raw Data'!P$1,FALSE)</f>
        <v>111.22225148683</v>
      </c>
      <c r="AG48" s="52">
        <f>VLOOKUP($A48,'ADR Raw Data'!$B$6:$BE$43,'ADR Raw Data'!R$1,FALSE)</f>
        <v>103.77044055649201</v>
      </c>
      <c r="AI48" s="172">
        <f>(VLOOKUP($A48,'ADR Raw Data'!$B$6:$BE$43,'ADR Raw Data'!T$1,FALSE))/100</f>
        <v>4.9262236021767297E-2</v>
      </c>
      <c r="AJ48" s="162">
        <f>(VLOOKUP($A48,'ADR Raw Data'!$B$6:$BE$43,'ADR Raw Data'!U$1,FALSE))/100</f>
        <v>8.6018395171843204E-2</v>
      </c>
      <c r="AK48" s="162">
        <f>(VLOOKUP($A48,'ADR Raw Data'!$B$6:$BE$43,'ADR Raw Data'!V$1,FALSE))/100</f>
        <v>0.108559661379351</v>
      </c>
      <c r="AL48" s="162">
        <f>(VLOOKUP($A48,'ADR Raw Data'!$B$6:$BE$43,'ADR Raw Data'!W$1,FALSE))/100</f>
        <v>0.11186862076806299</v>
      </c>
      <c r="AM48" s="162">
        <f>(VLOOKUP($A48,'ADR Raw Data'!$B$6:$BE$43,'ADR Raw Data'!X$1,FALSE))/100</f>
        <v>0.10257557313848401</v>
      </c>
      <c r="AN48" s="173">
        <f>(VLOOKUP($A48,'ADR Raw Data'!$B$6:$BE$43,'ADR Raw Data'!Y$1,FALSE))/100</f>
        <v>9.4881065438519804E-2</v>
      </c>
      <c r="AO48" s="162">
        <f>(VLOOKUP($A48,'ADR Raw Data'!$B$6:$BE$43,'ADR Raw Data'!AA$1,FALSE))/100</f>
        <v>0.10029557544574599</v>
      </c>
      <c r="AP48" s="162">
        <f>(VLOOKUP($A48,'ADR Raw Data'!$B$6:$BE$43,'ADR Raw Data'!AB$1,FALSE))/100</f>
        <v>9.9214775054007193E-2</v>
      </c>
      <c r="AQ48" s="173">
        <f>(VLOOKUP($A48,'ADR Raw Data'!$B$6:$BE$43,'ADR Raw Data'!AC$1,FALSE))/100</f>
        <v>0.10011647636782399</v>
      </c>
      <c r="AR48" s="174">
        <f>(VLOOKUP($A48,'ADR Raw Data'!$B$6:$BE$43,'ADR Raw Data'!AE$1,FALSE))/100</f>
        <v>9.6147015130903596E-2</v>
      </c>
      <c r="AS48" s="40"/>
      <c r="AT48" s="49">
        <f>VLOOKUP($A48,'RevPAR Raw Data'!$B$6:$BE$43,'RevPAR Raw Data'!G$1,FALSE)</f>
        <v>38.609233776387804</v>
      </c>
      <c r="AU48" s="50">
        <f>VLOOKUP($A48,'RevPAR Raw Data'!$B$6:$BE$43,'RevPAR Raw Data'!H$1,FALSE)</f>
        <v>59.408139171227504</v>
      </c>
      <c r="AV48" s="50">
        <f>VLOOKUP($A48,'RevPAR Raw Data'!$B$6:$BE$43,'RevPAR Raw Data'!I$1,FALSE)</f>
        <v>64.836129788897495</v>
      </c>
      <c r="AW48" s="50">
        <f>VLOOKUP($A48,'RevPAR Raw Data'!$B$6:$BE$43,'RevPAR Raw Data'!J$1,FALSE)</f>
        <v>60.818053166536302</v>
      </c>
      <c r="AX48" s="50">
        <f>VLOOKUP($A48,'RevPAR Raw Data'!$B$6:$BE$43,'RevPAR Raw Data'!K$1,FALSE)</f>
        <v>58.876043784206402</v>
      </c>
      <c r="AY48" s="51">
        <f>VLOOKUP($A48,'RevPAR Raw Data'!$B$6:$BE$43,'RevPAR Raw Data'!L$1,FALSE)</f>
        <v>56.509519937451103</v>
      </c>
      <c r="AZ48" s="50">
        <f>VLOOKUP($A48,'RevPAR Raw Data'!$B$6:$BE$43,'RevPAR Raw Data'!N$1,FALSE)</f>
        <v>50.789655981235299</v>
      </c>
      <c r="BA48" s="50">
        <f>VLOOKUP($A48,'RevPAR Raw Data'!$B$6:$BE$43,'RevPAR Raw Data'!O$1,FALSE)</f>
        <v>51.562642689601198</v>
      </c>
      <c r="BB48" s="51">
        <f>VLOOKUP($A48,'RevPAR Raw Data'!$B$6:$BE$43,'RevPAR Raw Data'!P$1,FALSE)</f>
        <v>51.176149335418202</v>
      </c>
      <c r="BC48" s="52">
        <f>VLOOKUP($A48,'RevPAR Raw Data'!$B$6:$BE$43,'RevPAR Raw Data'!R$1,FALSE)</f>
        <v>54.985699765441701</v>
      </c>
      <c r="BE48" s="172">
        <f>(VLOOKUP($A48,'RevPAR Raw Data'!$B$6:$BE$43,'RevPAR Raw Data'!T$1,FALSE))/100</f>
        <v>0.10415321818789501</v>
      </c>
      <c r="BF48" s="162">
        <f>(VLOOKUP($A48,'RevPAR Raw Data'!$B$6:$BE$43,'RevPAR Raw Data'!U$1,FALSE))/100</f>
        <v>0.15254088946299599</v>
      </c>
      <c r="BG48" s="162">
        <f>(VLOOKUP($A48,'RevPAR Raw Data'!$B$6:$BE$43,'RevPAR Raw Data'!V$1,FALSE))/100</f>
        <v>0.17756933566389299</v>
      </c>
      <c r="BH48" s="162">
        <f>(VLOOKUP($A48,'RevPAR Raw Data'!$B$6:$BE$43,'RevPAR Raw Data'!W$1,FALSE))/100</f>
        <v>0.16386797854813701</v>
      </c>
      <c r="BI48" s="162">
        <f>(VLOOKUP($A48,'RevPAR Raw Data'!$B$6:$BE$43,'RevPAR Raw Data'!X$1,FALSE))/100</f>
        <v>0.22767870170941698</v>
      </c>
      <c r="BJ48" s="173">
        <f>(VLOOKUP($A48,'RevPAR Raw Data'!$B$6:$BE$43,'RevPAR Raw Data'!Y$1,FALSE))/100</f>
        <v>0.168593884027289</v>
      </c>
      <c r="BK48" s="162">
        <f>(VLOOKUP($A48,'RevPAR Raw Data'!$B$6:$BE$43,'RevPAR Raw Data'!AA$1,FALSE))/100</f>
        <v>0.14268874998130901</v>
      </c>
      <c r="BL48" s="162">
        <f>(VLOOKUP($A48,'RevPAR Raw Data'!$B$6:$BE$43,'RevPAR Raw Data'!AB$1,FALSE))/100</f>
        <v>0.19098595293421097</v>
      </c>
      <c r="BM48" s="173">
        <f>(VLOOKUP($A48,'RevPAR Raw Data'!$B$6:$BE$43,'RevPAR Raw Data'!AC$1,FALSE))/100</f>
        <v>0.166519903319756</v>
      </c>
      <c r="BN48" s="174">
        <f>(VLOOKUP($A48,'RevPAR Raw Data'!$B$6:$BE$43,'RevPAR Raw Data'!AE$1,FALSE))/100</f>
        <v>0.16804165314038699</v>
      </c>
    </row>
    <row r="49" spans="1:66" x14ac:dyDescent="0.45">
      <c r="A49" s="59" t="s">
        <v>79</v>
      </c>
      <c r="B49" s="161">
        <f>(VLOOKUP($A49,'Occupancy Raw Data'!$B$8:$BE$45,'Occupancy Raw Data'!G$3,FALSE))/100</f>
        <v>0.32587621178225201</v>
      </c>
      <c r="C49" s="158">
        <f>(VLOOKUP($A49,'Occupancy Raw Data'!$B$8:$BE$45,'Occupancy Raw Data'!H$3,FALSE))/100</f>
        <v>0.44444444444444398</v>
      </c>
      <c r="D49" s="158">
        <f>(VLOOKUP($A49,'Occupancy Raw Data'!$B$8:$BE$45,'Occupancy Raw Data'!I$3,FALSE))/100</f>
        <v>0.47725577926920204</v>
      </c>
      <c r="E49" s="158">
        <f>(VLOOKUP($A49,'Occupancy Raw Data'!$B$8:$BE$45,'Occupancy Raw Data'!J$3,FALSE))/100</f>
        <v>0.45339299030574098</v>
      </c>
      <c r="F49" s="158">
        <f>(VLOOKUP($A49,'Occupancy Raw Data'!$B$8:$BE$45,'Occupancy Raw Data'!K$3,FALSE))/100</f>
        <v>0.423564504101416</v>
      </c>
      <c r="G49" s="159">
        <f>(VLOOKUP($A49,'Occupancy Raw Data'!$B$8:$BE$45,'Occupancy Raw Data'!L$3,FALSE))/100</f>
        <v>0.42490678598061105</v>
      </c>
      <c r="H49" s="162">
        <f>(VLOOKUP($A49,'Occupancy Raw Data'!$B$8:$BE$45,'Occupancy Raw Data'!N$3,FALSE))/100</f>
        <v>0.43997017151379503</v>
      </c>
      <c r="I49" s="162">
        <f>(VLOOKUP($A49,'Occupancy Raw Data'!$B$8:$BE$45,'Occupancy Raw Data'!O$3,FALSE))/100</f>
        <v>0.38627889634600998</v>
      </c>
      <c r="J49" s="159">
        <f>(VLOOKUP($A49,'Occupancy Raw Data'!$B$8:$BE$45,'Occupancy Raw Data'!P$3,FALSE))/100</f>
        <v>0.413124533929903</v>
      </c>
      <c r="K49" s="160">
        <f>(VLOOKUP($A49,'Occupancy Raw Data'!$B$8:$BE$45,'Occupancy Raw Data'!R$3,FALSE))/100</f>
        <v>0.42154042825183702</v>
      </c>
      <c r="M49" s="172">
        <f>(VLOOKUP($A49,'Occupancy Raw Data'!$B$8:$BE$45,'Occupancy Raw Data'!T$3,FALSE))/100</f>
        <v>0.11951732085960201</v>
      </c>
      <c r="N49" s="162">
        <f>(VLOOKUP($A49,'Occupancy Raw Data'!$B$8:$BE$45,'Occupancy Raw Data'!U$3,FALSE))/100</f>
        <v>2.4433743534867099E-2</v>
      </c>
      <c r="O49" s="162">
        <f>(VLOOKUP($A49,'Occupancy Raw Data'!$B$8:$BE$45,'Occupancy Raw Data'!V$3,FALSE))/100</f>
        <v>9.3362283219060298E-3</v>
      </c>
      <c r="P49" s="162">
        <f>(VLOOKUP($A49,'Occupancy Raw Data'!$B$8:$BE$45,'Occupancy Raw Data'!W$3,FALSE))/100</f>
        <v>4.1715734526472703E-2</v>
      </c>
      <c r="Q49" s="162">
        <f>(VLOOKUP($A49,'Occupancy Raw Data'!$B$8:$BE$45,'Occupancy Raw Data'!X$3,FALSE))/100</f>
        <v>5.35310394980925E-3</v>
      </c>
      <c r="R49" s="173">
        <f>(VLOOKUP($A49,'Occupancy Raw Data'!$B$8:$BE$45,'Occupancy Raw Data'!Y$3,FALSE))/100</f>
        <v>3.4179906217217101E-2</v>
      </c>
      <c r="S49" s="162">
        <f>(VLOOKUP($A49,'Occupancy Raw Data'!$B$8:$BE$45,'Occupancy Raw Data'!AA$3,FALSE))/100</f>
        <v>0.11036408838982499</v>
      </c>
      <c r="T49" s="162">
        <f>(VLOOKUP($A49,'Occupancy Raw Data'!$B$8:$BE$45,'Occupancy Raw Data'!AB$3,FALSE))/100</f>
        <v>9.4075927323216901E-2</v>
      </c>
      <c r="U49" s="173">
        <f>(VLOOKUP($A49,'Occupancy Raw Data'!$B$8:$BE$45,'Occupancy Raw Data'!AC$3,FALSE))/100</f>
        <v>0.102689276437436</v>
      </c>
      <c r="V49" s="174">
        <f>(VLOOKUP($A49,'Occupancy Raw Data'!$B$8:$BE$45,'Occupancy Raw Data'!AE$3,FALSE))/100</f>
        <v>5.2489911770360595E-2</v>
      </c>
      <c r="X49" s="49">
        <f>VLOOKUP($A49,'ADR Raw Data'!$B$6:$BE$43,'ADR Raw Data'!G$1,FALSE)</f>
        <v>94.783089244851197</v>
      </c>
      <c r="Y49" s="50">
        <f>VLOOKUP($A49,'ADR Raw Data'!$B$6:$BE$43,'ADR Raw Data'!H$1,FALSE)</f>
        <v>98.759463087248307</v>
      </c>
      <c r="Z49" s="50">
        <f>VLOOKUP($A49,'ADR Raw Data'!$B$6:$BE$43,'ADR Raw Data'!I$1,FALSE)</f>
        <v>99.125749999999996</v>
      </c>
      <c r="AA49" s="50">
        <f>VLOOKUP($A49,'ADR Raw Data'!$B$6:$BE$43,'ADR Raw Data'!J$1,FALSE)</f>
        <v>99.478832236842095</v>
      </c>
      <c r="AB49" s="50">
        <f>VLOOKUP($A49,'ADR Raw Data'!$B$6:$BE$43,'ADR Raw Data'!K$1,FALSE)</f>
        <v>97.809084507042201</v>
      </c>
      <c r="AC49" s="51">
        <f>VLOOKUP($A49,'ADR Raw Data'!$B$6:$BE$43,'ADR Raw Data'!L$1,FALSE)</f>
        <v>98.195865215865197</v>
      </c>
      <c r="AD49" s="50">
        <f>VLOOKUP($A49,'ADR Raw Data'!$B$6:$BE$43,'ADR Raw Data'!N$1,FALSE)</f>
        <v>99.854610169491494</v>
      </c>
      <c r="AE49" s="50">
        <f>VLOOKUP($A49,'ADR Raw Data'!$B$6:$BE$43,'ADR Raw Data'!O$1,FALSE)</f>
        <v>96.796216216216195</v>
      </c>
      <c r="AF49" s="51">
        <f>VLOOKUP($A49,'ADR Raw Data'!$B$6:$BE$43,'ADR Raw Data'!P$1,FALSE)</f>
        <v>98.424783393501798</v>
      </c>
      <c r="AG49" s="52">
        <f>VLOOKUP($A49,'ADR Raw Data'!$B$6:$BE$43,'ADR Raw Data'!R$1,FALSE)</f>
        <v>98.259964619661304</v>
      </c>
      <c r="AI49" s="172">
        <f>(VLOOKUP($A49,'ADR Raw Data'!$B$6:$BE$43,'ADR Raw Data'!T$1,FALSE))/100</f>
        <v>3.1418476977601896E-2</v>
      </c>
      <c r="AJ49" s="162">
        <f>(VLOOKUP($A49,'ADR Raw Data'!$B$6:$BE$43,'ADR Raw Data'!U$1,FALSE))/100</f>
        <v>1.6674121796959498E-2</v>
      </c>
      <c r="AK49" s="162">
        <f>(VLOOKUP($A49,'ADR Raw Data'!$B$6:$BE$43,'ADR Raw Data'!V$1,FALSE))/100</f>
        <v>1.8437019201088402E-2</v>
      </c>
      <c r="AL49" s="162">
        <f>(VLOOKUP($A49,'ADR Raw Data'!$B$6:$BE$43,'ADR Raw Data'!W$1,FALSE))/100</f>
        <v>4.1671367263982004E-2</v>
      </c>
      <c r="AM49" s="162">
        <f>(VLOOKUP($A49,'ADR Raw Data'!$B$6:$BE$43,'ADR Raw Data'!X$1,FALSE))/100</f>
        <v>4.1216625168862597E-2</v>
      </c>
      <c r="AN49" s="173">
        <f>(VLOOKUP($A49,'ADR Raw Data'!$B$6:$BE$43,'ADR Raw Data'!Y$1,FALSE))/100</f>
        <v>2.89135583754365E-2</v>
      </c>
      <c r="AO49" s="162">
        <f>(VLOOKUP($A49,'ADR Raw Data'!$B$6:$BE$43,'ADR Raw Data'!AA$1,FALSE))/100</f>
        <v>-7.8212399231373894E-2</v>
      </c>
      <c r="AP49" s="162">
        <f>(VLOOKUP($A49,'ADR Raw Data'!$B$6:$BE$43,'ADR Raw Data'!AB$1,FALSE))/100</f>
        <v>-5.4216370673008496E-2</v>
      </c>
      <c r="AQ49" s="173">
        <f>(VLOOKUP($A49,'ADR Raw Data'!$B$6:$BE$43,'ADR Raw Data'!AC$1,FALSE))/100</f>
        <v>-6.7138035107862398E-2</v>
      </c>
      <c r="AR49" s="174">
        <f>(VLOOKUP($A49,'ADR Raw Data'!$B$6:$BE$43,'ADR Raw Data'!AE$1,FALSE))/100</f>
        <v>1.3415971938681201E-3</v>
      </c>
      <c r="AS49" s="40"/>
      <c r="AT49" s="49">
        <f>VLOOKUP($A49,'RevPAR Raw Data'!$B$6:$BE$43,'RevPAR Raw Data'!G$1,FALSE)</f>
        <v>30.887554064131201</v>
      </c>
      <c r="AU49" s="50">
        <f>VLOOKUP($A49,'RevPAR Raw Data'!$B$6:$BE$43,'RevPAR Raw Data'!H$1,FALSE)</f>
        <v>43.893094705443602</v>
      </c>
      <c r="AV49" s="50">
        <f>VLOOKUP($A49,'RevPAR Raw Data'!$B$6:$BE$43,'RevPAR Raw Data'!I$1,FALSE)</f>
        <v>47.3083370618941</v>
      </c>
      <c r="AW49" s="50">
        <f>VLOOKUP($A49,'RevPAR Raw Data'!$B$6:$BE$43,'RevPAR Raw Data'!J$1,FALSE)</f>
        <v>45.103005219985</v>
      </c>
      <c r="AX49" s="50">
        <f>VLOOKUP($A49,'RevPAR Raw Data'!$B$6:$BE$43,'RevPAR Raw Data'!K$1,FALSE)</f>
        <v>41.428456375838898</v>
      </c>
      <c r="AY49" s="51">
        <f>VLOOKUP($A49,'RevPAR Raw Data'!$B$6:$BE$43,'RevPAR Raw Data'!L$1,FALSE)</f>
        <v>41.724089485458599</v>
      </c>
      <c r="AZ49" s="50">
        <f>VLOOKUP($A49,'RevPAR Raw Data'!$B$6:$BE$43,'RevPAR Raw Data'!N$1,FALSE)</f>
        <v>43.9330499627143</v>
      </c>
      <c r="BA49" s="50">
        <f>VLOOKUP($A49,'RevPAR Raw Data'!$B$6:$BE$43,'RevPAR Raw Data'!O$1,FALSE)</f>
        <v>37.390335570469702</v>
      </c>
      <c r="BB49" s="51">
        <f>VLOOKUP($A49,'RevPAR Raw Data'!$B$6:$BE$43,'RevPAR Raw Data'!P$1,FALSE)</f>
        <v>40.661692766591997</v>
      </c>
      <c r="BC49" s="52">
        <f>VLOOKUP($A49,'RevPAR Raw Data'!$B$6:$BE$43,'RevPAR Raw Data'!R$1,FALSE)</f>
        <v>41.4205475657824</v>
      </c>
      <c r="BE49" s="172">
        <f>(VLOOKUP($A49,'RevPAR Raw Data'!$B$6:$BE$43,'RevPAR Raw Data'!T$1,FALSE))/100</f>
        <v>0.15469085003105601</v>
      </c>
      <c r="BF49" s="162">
        <f>(VLOOKUP($A49,'RevPAR Raw Data'!$B$6:$BE$43,'RevPAR Raw Data'!U$1,FALSE))/100</f>
        <v>4.1515276547482695E-2</v>
      </c>
      <c r="BG49" s="162">
        <f>(VLOOKUP($A49,'RevPAR Raw Data'!$B$6:$BE$43,'RevPAR Raw Data'!V$1,FALSE))/100</f>
        <v>2.7945379743831201E-2</v>
      </c>
      <c r="BH49" s="162">
        <f>(VLOOKUP($A49,'RevPAR Raw Data'!$B$6:$BE$43,'RevPAR Raw Data'!W$1,FALSE))/100</f>
        <v>8.5125453484594202E-2</v>
      </c>
      <c r="BI49" s="162">
        <f>(VLOOKUP($A49,'RevPAR Raw Data'!$B$6:$BE$43,'RevPAR Raw Data'!X$1,FALSE))/100</f>
        <v>4.6790365997661093E-2</v>
      </c>
      <c r="BJ49" s="173">
        <f>(VLOOKUP($A49,'RevPAR Raw Data'!$B$6:$BE$43,'RevPAR Raw Data'!Y$1,FALSE))/100</f>
        <v>6.4081727306332104E-2</v>
      </c>
      <c r="BK49" s="162">
        <f>(VLOOKUP($A49,'RevPAR Raw Data'!$B$6:$BE$43,'RevPAR Raw Data'!AA$1,FALSE))/100</f>
        <v>2.3519849016499599E-2</v>
      </c>
      <c r="BL49" s="162">
        <f>(VLOOKUP($A49,'RevPAR Raw Data'!$B$6:$BE$43,'RevPAR Raw Data'!AB$1,FALSE))/100</f>
        <v>3.4759101303045797E-2</v>
      </c>
      <c r="BM49" s="173">
        <f>(VLOOKUP($A49,'RevPAR Raw Data'!$B$6:$BE$43,'RevPAR Raw Data'!AC$1,FALSE))/100</f>
        <v>2.8656885082916302E-2</v>
      </c>
      <c r="BN49" s="174">
        <f>(VLOOKUP($A49,'RevPAR Raw Data'!$B$6:$BE$43,'RevPAR Raw Data'!AE$1,FALSE))/100</f>
        <v>5.3901929282566201E-2</v>
      </c>
    </row>
    <row r="50" spans="1:66" x14ac:dyDescent="0.45">
      <c r="A50" s="59" t="s">
        <v>80</v>
      </c>
      <c r="B50" s="161">
        <f>(VLOOKUP($A50,'Occupancy Raw Data'!$B$8:$BE$45,'Occupancy Raw Data'!G$3,FALSE))/100</f>
        <v>0.44750147575905302</v>
      </c>
      <c r="C50" s="158">
        <f>(VLOOKUP($A50,'Occupancy Raw Data'!$B$8:$BE$45,'Occupancy Raw Data'!H$3,FALSE))/100</f>
        <v>0.53016964812771006</v>
      </c>
      <c r="D50" s="158">
        <f>(VLOOKUP($A50,'Occupancy Raw Data'!$B$8:$BE$45,'Occupancy Raw Data'!I$3,FALSE))/100</f>
        <v>0.53152991299437902</v>
      </c>
      <c r="E50" s="158">
        <f>(VLOOKUP($A50,'Occupancy Raw Data'!$B$8:$BE$45,'Occupancy Raw Data'!J$3,FALSE))/100</f>
        <v>0.53951184457048906</v>
      </c>
      <c r="F50" s="158">
        <f>(VLOOKUP($A50,'Occupancy Raw Data'!$B$8:$BE$45,'Occupancy Raw Data'!K$3,FALSE))/100</f>
        <v>0.53856222570130596</v>
      </c>
      <c r="G50" s="159">
        <f>(VLOOKUP($A50,'Occupancy Raw Data'!$B$8:$BE$45,'Occupancy Raw Data'!L$3,FALSE))/100</f>
        <v>0.51745502143058697</v>
      </c>
      <c r="H50" s="162">
        <f>(VLOOKUP($A50,'Occupancy Raw Data'!$B$8:$BE$45,'Occupancy Raw Data'!N$3,FALSE))/100</f>
        <v>0.58468290429381709</v>
      </c>
      <c r="I50" s="162">
        <f>(VLOOKUP($A50,'Occupancy Raw Data'!$B$8:$BE$45,'Occupancy Raw Data'!O$3,FALSE))/100</f>
        <v>0.618073556964299</v>
      </c>
      <c r="J50" s="159">
        <f>(VLOOKUP($A50,'Occupancy Raw Data'!$B$8:$BE$45,'Occupancy Raw Data'!P$3,FALSE))/100</f>
        <v>0.60137823062905804</v>
      </c>
      <c r="K50" s="160">
        <f>(VLOOKUP($A50,'Occupancy Raw Data'!$B$8:$BE$45,'Occupancy Raw Data'!R$3,FALSE))/100</f>
        <v>0.54143308120157896</v>
      </c>
      <c r="M50" s="172">
        <f>(VLOOKUP($A50,'Occupancy Raw Data'!$B$8:$BE$45,'Occupancy Raw Data'!T$3,FALSE))/100</f>
        <v>0.14943840316927401</v>
      </c>
      <c r="N50" s="162">
        <f>(VLOOKUP($A50,'Occupancy Raw Data'!$B$8:$BE$45,'Occupancy Raw Data'!U$3,FALSE))/100</f>
        <v>9.620820639446441E-2</v>
      </c>
      <c r="O50" s="162">
        <f>(VLOOKUP($A50,'Occupancy Raw Data'!$B$8:$BE$45,'Occupancy Raw Data'!V$3,FALSE))/100</f>
        <v>3.0201419843862397E-2</v>
      </c>
      <c r="P50" s="162">
        <f>(VLOOKUP($A50,'Occupancy Raw Data'!$B$8:$BE$45,'Occupancy Raw Data'!W$3,FALSE))/100</f>
        <v>6.9584232915313099E-2</v>
      </c>
      <c r="Q50" s="162">
        <f>(VLOOKUP($A50,'Occupancy Raw Data'!$B$8:$BE$45,'Occupancy Raw Data'!X$3,FALSE))/100</f>
        <v>0.11582353348893401</v>
      </c>
      <c r="R50" s="173">
        <f>(VLOOKUP($A50,'Occupancy Raw Data'!$B$8:$BE$45,'Occupancy Raw Data'!Y$3,FALSE))/100</f>
        <v>8.8929393231430398E-2</v>
      </c>
      <c r="S50" s="162">
        <f>(VLOOKUP($A50,'Occupancy Raw Data'!$B$8:$BE$45,'Occupancy Raw Data'!AA$3,FALSE))/100</f>
        <v>6.0800220384568698E-2</v>
      </c>
      <c r="T50" s="162">
        <f>(VLOOKUP($A50,'Occupancy Raw Data'!$B$8:$BE$45,'Occupancy Raw Data'!AB$3,FALSE))/100</f>
        <v>2.6291305145279401E-2</v>
      </c>
      <c r="U50" s="173">
        <f>(VLOOKUP($A50,'Occupancy Raw Data'!$B$8:$BE$45,'Occupancy Raw Data'!AC$3,FALSE))/100</f>
        <v>4.2781806087087197E-2</v>
      </c>
      <c r="V50" s="174">
        <f>(VLOOKUP($A50,'Occupancy Raw Data'!$B$8:$BE$45,'Occupancy Raw Data'!AE$3,FALSE))/100</f>
        <v>7.3848281719555001E-2</v>
      </c>
      <c r="X50" s="49">
        <f>VLOOKUP($A50,'ADR Raw Data'!$B$6:$BE$43,'ADR Raw Data'!G$1,FALSE)</f>
        <v>96.099002064693707</v>
      </c>
      <c r="Y50" s="50">
        <f>VLOOKUP($A50,'ADR Raw Data'!$B$6:$BE$43,'ADR Raw Data'!H$1,FALSE)</f>
        <v>99.576223556179499</v>
      </c>
      <c r="Z50" s="50">
        <f>VLOOKUP($A50,'ADR Raw Data'!$B$6:$BE$43,'ADR Raw Data'!I$1,FALSE)</f>
        <v>100.70523611781699</v>
      </c>
      <c r="AA50" s="50">
        <f>VLOOKUP($A50,'ADR Raw Data'!$B$6:$BE$43,'ADR Raw Data'!J$1,FALSE)</f>
        <v>100.64922173065</v>
      </c>
      <c r="AB50" s="50">
        <f>VLOOKUP($A50,'ADR Raw Data'!$B$6:$BE$43,'ADR Raw Data'!K$1,FALSE)</f>
        <v>102.156427277926</v>
      </c>
      <c r="AC50" s="51">
        <f>VLOOKUP($A50,'ADR Raw Data'!$B$6:$BE$43,'ADR Raw Data'!L$1,FALSE)</f>
        <v>99.967576482025194</v>
      </c>
      <c r="AD50" s="50">
        <f>VLOOKUP($A50,'ADR Raw Data'!$B$6:$BE$43,'ADR Raw Data'!N$1,FALSE)</f>
        <v>117.100154953689</v>
      </c>
      <c r="AE50" s="50">
        <f>VLOOKUP($A50,'ADR Raw Data'!$B$6:$BE$43,'ADR Raw Data'!O$1,FALSE)</f>
        <v>125.090673947346</v>
      </c>
      <c r="AF50" s="51">
        <f>VLOOKUP($A50,'ADR Raw Data'!$B$6:$BE$43,'ADR Raw Data'!P$1,FALSE)</f>
        <v>121.206329940464</v>
      </c>
      <c r="AG50" s="52">
        <f>VLOOKUP($A50,'ADR Raw Data'!$B$6:$BE$43,'ADR Raw Data'!R$1,FALSE)</f>
        <v>106.707638534309</v>
      </c>
      <c r="AI50" s="172">
        <f>(VLOOKUP($A50,'ADR Raw Data'!$B$6:$BE$43,'ADR Raw Data'!T$1,FALSE))/100</f>
        <v>2.6846228746922499E-2</v>
      </c>
      <c r="AJ50" s="162">
        <f>(VLOOKUP($A50,'ADR Raw Data'!$B$6:$BE$43,'ADR Raw Data'!U$1,FALSE))/100</f>
        <v>1.6598219387947599E-2</v>
      </c>
      <c r="AK50" s="162">
        <f>(VLOOKUP($A50,'ADR Raw Data'!$B$6:$BE$43,'ADR Raw Data'!V$1,FALSE))/100</f>
        <v>2.1828920130314899E-2</v>
      </c>
      <c r="AL50" s="162">
        <f>(VLOOKUP($A50,'ADR Raw Data'!$B$6:$BE$43,'ADR Raw Data'!W$1,FALSE))/100</f>
        <v>7.8141460177239995E-4</v>
      </c>
      <c r="AM50" s="162">
        <f>(VLOOKUP($A50,'ADR Raw Data'!$B$6:$BE$43,'ADR Raw Data'!X$1,FALSE))/100</f>
        <v>5.4767949392751002E-2</v>
      </c>
      <c r="AN50" s="173">
        <f>(VLOOKUP($A50,'ADR Raw Data'!$B$6:$BE$43,'ADR Raw Data'!Y$1,FALSE))/100</f>
        <v>2.3214249993078102E-2</v>
      </c>
      <c r="AO50" s="162">
        <f>(VLOOKUP($A50,'ADR Raw Data'!$B$6:$BE$43,'ADR Raw Data'!AA$1,FALSE))/100</f>
        <v>4.3597140005380897E-2</v>
      </c>
      <c r="AP50" s="162">
        <f>(VLOOKUP($A50,'ADR Raw Data'!$B$6:$BE$43,'ADR Raw Data'!AB$1,FALSE))/100</f>
        <v>3.4197023591930102E-2</v>
      </c>
      <c r="AQ50" s="173">
        <f>(VLOOKUP($A50,'ADR Raw Data'!$B$6:$BE$43,'ADR Raw Data'!AC$1,FALSE))/100</f>
        <v>3.7948311879897299E-2</v>
      </c>
      <c r="AR50" s="174">
        <f>(VLOOKUP($A50,'ADR Raw Data'!$B$6:$BE$43,'ADR Raw Data'!AE$1,FALSE))/100</f>
        <v>2.6692298669971703E-2</v>
      </c>
      <c r="AS50" s="40"/>
      <c r="AT50" s="49">
        <f>VLOOKUP($A50,'RevPAR Raw Data'!$B$6:$BE$43,'RevPAR Raw Data'!G$1,FALSE)</f>
        <v>43.004445242922699</v>
      </c>
      <c r="AU50" s="50">
        <f>VLOOKUP($A50,'RevPAR Raw Data'!$B$6:$BE$43,'RevPAR Raw Data'!H$1,FALSE)</f>
        <v>52.792291404665903</v>
      </c>
      <c r="AV50" s="50">
        <f>VLOOKUP($A50,'RevPAR Raw Data'!$B$6:$BE$43,'RevPAR Raw Data'!I$1,FALSE)</f>
        <v>53.527845391781902</v>
      </c>
      <c r="AW50" s="50">
        <f>VLOOKUP($A50,'RevPAR Raw Data'!$B$6:$BE$43,'RevPAR Raw Data'!J$1,FALSE)</f>
        <v>54.301447270487301</v>
      </c>
      <c r="AX50" s="50">
        <f>VLOOKUP($A50,'RevPAR Raw Data'!$B$6:$BE$43,'RevPAR Raw Data'!K$1,FALSE)</f>
        <v>55.0175928444934</v>
      </c>
      <c r="AY50" s="51">
        <f>VLOOKUP($A50,'RevPAR Raw Data'!$B$6:$BE$43,'RevPAR Raw Data'!L$1,FALSE)</f>
        <v>51.728724430870301</v>
      </c>
      <c r="AZ50" s="50">
        <f>VLOOKUP($A50,'RevPAR Raw Data'!$B$6:$BE$43,'RevPAR Raw Data'!N$1,FALSE)</f>
        <v>68.466458691579106</v>
      </c>
      <c r="BA50" s="50">
        <f>VLOOKUP($A50,'RevPAR Raw Data'!$B$6:$BE$43,'RevPAR Raw Data'!O$1,FALSE)</f>
        <v>77.315237789697903</v>
      </c>
      <c r="BB50" s="51">
        <f>VLOOKUP($A50,'RevPAR Raw Data'!$B$6:$BE$43,'RevPAR Raw Data'!P$1,FALSE)</f>
        <v>72.890848240638505</v>
      </c>
      <c r="BC50" s="52">
        <f>VLOOKUP($A50,'RevPAR Raw Data'!$B$6:$BE$43,'RevPAR Raw Data'!R$1,FALSE)</f>
        <v>57.775045519375503</v>
      </c>
      <c r="BE50" s="172">
        <f>(VLOOKUP($A50,'RevPAR Raw Data'!$B$6:$BE$43,'RevPAR Raw Data'!T$1,FALSE))/100</f>
        <v>0.18029648947125299</v>
      </c>
      <c r="BF50" s="162">
        <f>(VLOOKUP($A50,'RevPAR Raw Data'!$B$6:$BE$43,'RevPAR Raw Data'!U$1,FALSE))/100</f>
        <v>0.11440331069906801</v>
      </c>
      <c r="BG50" s="162">
        <f>(VLOOKUP($A50,'RevPAR Raw Data'!$B$6:$BE$43,'RevPAR Raw Data'!V$1,FALSE))/100</f>
        <v>5.2689604355771101E-2</v>
      </c>
      <c r="BH50" s="162">
        <f>(VLOOKUP($A50,'RevPAR Raw Data'!$B$6:$BE$43,'RevPAR Raw Data'!W$1,FALSE))/100</f>
        <v>7.0420021652738696E-2</v>
      </c>
      <c r="BI50" s="162">
        <f>(VLOOKUP($A50,'RevPAR Raw Data'!$B$6:$BE$43,'RevPAR Raw Data'!X$1,FALSE))/100</f>
        <v>0.176934900302296</v>
      </c>
      <c r="BJ50" s="173">
        <f>(VLOOKUP($A50,'RevPAR Raw Data'!$B$6:$BE$43,'RevPAR Raw Data'!Y$1,FALSE))/100</f>
        <v>0.11420807239071501</v>
      </c>
      <c r="BK50" s="162">
        <f>(VLOOKUP($A50,'RevPAR Raw Data'!$B$6:$BE$43,'RevPAR Raw Data'!AA$1,FALSE))/100</f>
        <v>0.107048076110413</v>
      </c>
      <c r="BL50" s="162">
        <f>(VLOOKUP($A50,'RevPAR Raw Data'!$B$6:$BE$43,'RevPAR Raw Data'!AB$1,FALSE))/100</f>
        <v>6.1387413119525398E-2</v>
      </c>
      <c r="BM50" s="173">
        <f>(VLOOKUP($A50,'RevPAR Raw Data'!$B$6:$BE$43,'RevPAR Raw Data'!AC$1,FALSE))/100</f>
        <v>8.235361528716259E-2</v>
      </c>
      <c r="BN50" s="174">
        <f>(VLOOKUP($A50,'RevPAR Raw Data'!$B$6:$BE$43,'RevPAR Raw Data'!AE$1,FALSE))/100</f>
        <v>0.102511760781449</v>
      </c>
    </row>
    <row r="51" spans="1:66" x14ac:dyDescent="0.45">
      <c r="A51" s="62" t="s">
        <v>81</v>
      </c>
      <c r="B51" s="161">
        <f>(VLOOKUP($A51,'Occupancy Raw Data'!$B$8:$BE$45,'Occupancy Raw Data'!G$3,FALSE))/100</f>
        <v>0.55648852074586697</v>
      </c>
      <c r="C51" s="158">
        <f>(VLOOKUP($A51,'Occupancy Raw Data'!$B$8:$BE$45,'Occupancy Raw Data'!H$3,FALSE))/100</f>
        <v>0.80159990922500801</v>
      </c>
      <c r="D51" s="158">
        <f>(VLOOKUP($A51,'Occupancy Raw Data'!$B$8:$BE$45,'Occupancy Raw Data'!I$3,FALSE))/100</f>
        <v>0.88325957865274707</v>
      </c>
      <c r="E51" s="158">
        <f>(VLOOKUP($A51,'Occupancy Raw Data'!$B$8:$BE$45,'Occupancy Raw Data'!J$3,FALSE))/100</f>
        <v>0.87410643367752106</v>
      </c>
      <c r="F51" s="158">
        <f>(VLOOKUP($A51,'Occupancy Raw Data'!$B$8:$BE$45,'Occupancy Raw Data'!K$3,FALSE))/100</f>
        <v>0.74155603464578801</v>
      </c>
      <c r="G51" s="159">
        <f>(VLOOKUP($A51,'Occupancy Raw Data'!$B$8:$BE$45,'Occupancy Raw Data'!L$3,FALSE))/100</f>
        <v>0.77140209538938609</v>
      </c>
      <c r="H51" s="162">
        <f>(VLOOKUP($A51,'Occupancy Raw Data'!$B$8:$BE$45,'Occupancy Raw Data'!N$3,FALSE))/100</f>
        <v>0.67330458791936099</v>
      </c>
      <c r="I51" s="162">
        <f>(VLOOKUP($A51,'Occupancy Raw Data'!$B$8:$BE$45,'Occupancy Raw Data'!O$3,FALSE))/100</f>
        <v>0.65838344869321797</v>
      </c>
      <c r="J51" s="159">
        <f>(VLOOKUP($A51,'Occupancy Raw Data'!$B$8:$BE$45,'Occupancy Raw Data'!P$3,FALSE))/100</f>
        <v>0.66584401830628903</v>
      </c>
      <c r="K51" s="160">
        <f>(VLOOKUP($A51,'Occupancy Raw Data'!$B$8:$BE$45,'Occupancy Raw Data'!R$3,FALSE))/100</f>
        <v>0.74124264479421598</v>
      </c>
      <c r="M51" s="172">
        <f>(VLOOKUP($A51,'Occupancy Raw Data'!$B$8:$BE$45,'Occupancy Raw Data'!T$3,FALSE))/100</f>
        <v>0.161906641253768</v>
      </c>
      <c r="N51" s="162">
        <f>(VLOOKUP($A51,'Occupancy Raw Data'!$B$8:$BE$45,'Occupancy Raw Data'!U$3,FALSE))/100</f>
        <v>0.21871479327884899</v>
      </c>
      <c r="O51" s="162">
        <f>(VLOOKUP($A51,'Occupancy Raw Data'!$B$8:$BE$45,'Occupancy Raw Data'!V$3,FALSE))/100</f>
        <v>0.20386383747744902</v>
      </c>
      <c r="P51" s="162">
        <f>(VLOOKUP($A51,'Occupancy Raw Data'!$B$8:$BE$45,'Occupancy Raw Data'!W$3,FALSE))/100</f>
        <v>0.25123031151087999</v>
      </c>
      <c r="Q51" s="162">
        <f>(VLOOKUP($A51,'Occupancy Raw Data'!$B$8:$BE$45,'Occupancy Raw Data'!X$3,FALSE))/100</f>
        <v>0.30206526033849501</v>
      </c>
      <c r="R51" s="173">
        <f>(VLOOKUP($A51,'Occupancy Raw Data'!$B$8:$BE$45,'Occupancy Raw Data'!Y$3,FALSE))/100</f>
        <v>0.22893669215634599</v>
      </c>
      <c r="S51" s="162">
        <f>(VLOOKUP($A51,'Occupancy Raw Data'!$B$8:$BE$45,'Occupancy Raw Data'!AA$3,FALSE))/100</f>
        <v>0.29238181750859699</v>
      </c>
      <c r="T51" s="162">
        <f>(VLOOKUP($A51,'Occupancy Raw Data'!$B$8:$BE$45,'Occupancy Raw Data'!AB$3,FALSE))/100</f>
        <v>0.25484943465389898</v>
      </c>
      <c r="U51" s="173">
        <f>(VLOOKUP($A51,'Occupancy Raw Data'!$B$8:$BE$45,'Occupancy Raw Data'!AC$3,FALSE))/100</f>
        <v>0.27354937237539001</v>
      </c>
      <c r="V51" s="174">
        <f>(VLOOKUP($A51,'Occupancy Raw Data'!$B$8:$BE$45,'Occupancy Raw Data'!AE$3,FALSE))/100</f>
        <v>0.24008575359428899</v>
      </c>
      <c r="X51" s="49">
        <f>VLOOKUP($A51,'ADR Raw Data'!$B$6:$BE$43,'ADR Raw Data'!G$1,FALSE)</f>
        <v>134.82483280092401</v>
      </c>
      <c r="Y51" s="50">
        <f>VLOOKUP($A51,'ADR Raw Data'!$B$6:$BE$43,'ADR Raw Data'!H$1,FALSE)</f>
        <v>165.140627079057</v>
      </c>
      <c r="Z51" s="50">
        <f>VLOOKUP($A51,'ADR Raw Data'!$B$6:$BE$43,'ADR Raw Data'!I$1,FALSE)</f>
        <v>178.62790322235301</v>
      </c>
      <c r="AA51" s="50">
        <f>VLOOKUP($A51,'ADR Raw Data'!$B$6:$BE$43,'ADR Raw Data'!J$1,FALSE)</f>
        <v>177.278562990848</v>
      </c>
      <c r="AB51" s="50">
        <f>VLOOKUP($A51,'ADR Raw Data'!$B$6:$BE$43,'ADR Raw Data'!K$1,FALSE)</f>
        <v>147.613579771498</v>
      </c>
      <c r="AC51" s="51">
        <f>VLOOKUP($A51,'ADR Raw Data'!$B$6:$BE$43,'ADR Raw Data'!L$1,FALSE)</f>
        <v>163.236285480335</v>
      </c>
      <c r="AD51" s="50">
        <f>VLOOKUP($A51,'ADR Raw Data'!$B$6:$BE$43,'ADR Raw Data'!N$1,FALSE)</f>
        <v>127.30782462152</v>
      </c>
      <c r="AE51" s="50">
        <f>VLOOKUP($A51,'ADR Raw Data'!$B$6:$BE$43,'ADR Raw Data'!O$1,FALSE)</f>
        <v>122.64655081289099</v>
      </c>
      <c r="AF51" s="51">
        <f>VLOOKUP($A51,'ADR Raw Data'!$B$6:$BE$43,'ADR Raw Data'!P$1,FALSE)</f>
        <v>125.003301759518</v>
      </c>
      <c r="AG51" s="52">
        <f>VLOOKUP($A51,'ADR Raw Data'!$B$6:$BE$43,'ADR Raw Data'!R$1,FALSE)</f>
        <v>153.423727111033</v>
      </c>
      <c r="AI51" s="172">
        <f>(VLOOKUP($A51,'ADR Raw Data'!$B$6:$BE$43,'ADR Raw Data'!T$1,FALSE))/100</f>
        <v>6.3146103081022698E-2</v>
      </c>
      <c r="AJ51" s="162">
        <f>(VLOOKUP($A51,'ADR Raw Data'!$B$6:$BE$43,'ADR Raw Data'!U$1,FALSE))/100</f>
        <v>0.127519893288841</v>
      </c>
      <c r="AK51" s="162">
        <f>(VLOOKUP($A51,'ADR Raw Data'!$B$6:$BE$43,'ADR Raw Data'!V$1,FALSE))/100</f>
        <v>0.156256837410188</v>
      </c>
      <c r="AL51" s="162">
        <f>(VLOOKUP($A51,'ADR Raw Data'!$B$6:$BE$43,'ADR Raw Data'!W$1,FALSE))/100</f>
        <v>0.21862812815604699</v>
      </c>
      <c r="AM51" s="162">
        <f>(VLOOKUP($A51,'ADR Raw Data'!$B$6:$BE$43,'ADR Raw Data'!X$1,FALSE))/100</f>
        <v>0.15950896784447</v>
      </c>
      <c r="AN51" s="173">
        <f>(VLOOKUP($A51,'ADR Raw Data'!$B$6:$BE$43,'ADR Raw Data'!Y$1,FALSE))/100</f>
        <v>0.15243405230708501</v>
      </c>
      <c r="AO51" s="162">
        <f>(VLOOKUP($A51,'ADR Raw Data'!$B$6:$BE$43,'ADR Raw Data'!AA$1,FALSE))/100</f>
        <v>0.12257225558804499</v>
      </c>
      <c r="AP51" s="162">
        <f>(VLOOKUP($A51,'ADR Raw Data'!$B$6:$BE$43,'ADR Raw Data'!AB$1,FALSE))/100</f>
        <v>9.8190347426804298E-2</v>
      </c>
      <c r="AQ51" s="173">
        <f>(VLOOKUP($A51,'ADR Raw Data'!$B$6:$BE$43,'ADR Raw Data'!AC$1,FALSE))/100</f>
        <v>0.11073693388212601</v>
      </c>
      <c r="AR51" s="174">
        <f>(VLOOKUP($A51,'ADR Raw Data'!$B$6:$BE$43,'ADR Raw Data'!AE$1,FALSE))/100</f>
        <v>0.14178775521688899</v>
      </c>
      <c r="AS51" s="40"/>
      <c r="AT51" s="49">
        <f>VLOOKUP($A51,'RevPAR Raw Data'!$B$6:$BE$43,'RevPAR Raw Data'!G$1,FALSE)</f>
        <v>75.028471765195306</v>
      </c>
      <c r="AU51" s="50">
        <f>VLOOKUP($A51,'RevPAR Raw Data'!$B$6:$BE$43,'RevPAR Raw Data'!H$1,FALSE)</f>
        <v>132.376711675933</v>
      </c>
      <c r="AV51" s="50">
        <f>VLOOKUP($A51,'RevPAR Raw Data'!$B$6:$BE$43,'RevPAR Raw Data'!I$1,FALSE)</f>
        <v>157.774806535799</v>
      </c>
      <c r="AW51" s="50">
        <f>VLOOKUP($A51,'RevPAR Raw Data'!$B$6:$BE$43,'RevPAR Raw Data'!J$1,FALSE)</f>
        <v>154.96033246340599</v>
      </c>
      <c r="AX51" s="50">
        <f>VLOOKUP($A51,'RevPAR Raw Data'!$B$6:$BE$43,'RevPAR Raw Data'!K$1,FALSE)</f>
        <v>109.463740875222</v>
      </c>
      <c r="AY51" s="51">
        <f>VLOOKUP($A51,'RevPAR Raw Data'!$B$6:$BE$43,'RevPAR Raw Data'!L$1,FALSE)</f>
        <v>125.92081266311099</v>
      </c>
      <c r="AZ51" s="50">
        <f>VLOOKUP($A51,'RevPAR Raw Data'!$B$6:$BE$43,'RevPAR Raw Data'!N$1,FALSE)</f>
        <v>85.716942395703299</v>
      </c>
      <c r="BA51" s="50">
        <f>VLOOKUP($A51,'RevPAR Raw Data'!$B$6:$BE$43,'RevPAR Raw Data'!O$1,FALSE)</f>
        <v>80.748459094519404</v>
      </c>
      <c r="BB51" s="51">
        <f>VLOOKUP($A51,'RevPAR Raw Data'!$B$6:$BE$43,'RevPAR Raw Data'!P$1,FALSE)</f>
        <v>83.232700745111302</v>
      </c>
      <c r="BC51" s="52">
        <f>VLOOKUP($A51,'RevPAR Raw Data'!$B$6:$BE$43,'RevPAR Raw Data'!R$1,FALSE)</f>
        <v>113.724209257968</v>
      </c>
      <c r="BE51" s="172">
        <f>(VLOOKUP($A51,'RevPAR Raw Data'!$B$6:$BE$43,'RevPAR Raw Data'!T$1,FALSE))/100</f>
        <v>0.23527651779290298</v>
      </c>
      <c r="BF51" s="162">
        <f>(VLOOKUP($A51,'RevPAR Raw Data'!$B$6:$BE$43,'RevPAR Raw Data'!U$1,FALSE))/100</f>
        <v>0.37412517366730003</v>
      </c>
      <c r="BG51" s="162">
        <f>(VLOOKUP($A51,'RevPAR Raw Data'!$B$6:$BE$43,'RevPAR Raw Data'!V$1,FALSE))/100</f>
        <v>0.39197579339416799</v>
      </c>
      <c r="BH51" s="162">
        <f>(VLOOKUP($A51,'RevPAR Raw Data'!$B$6:$BE$43,'RevPAR Raw Data'!W$1,FALSE))/100</f>
        <v>0.52478445240861193</v>
      </c>
      <c r="BI51" s="162">
        <f>(VLOOKUP($A51,'RevPAR Raw Data'!$B$6:$BE$43,'RevPAR Raw Data'!X$1,FALSE))/100</f>
        <v>0.50975634608122899</v>
      </c>
      <c r="BJ51" s="173">
        <f>(VLOOKUP($A51,'RevPAR Raw Data'!$B$6:$BE$43,'RevPAR Raw Data'!Y$1,FALSE))/100</f>
        <v>0.41626849217060297</v>
      </c>
      <c r="BK51" s="162">
        <f>(VLOOKUP($A51,'RevPAR Raw Data'!$B$6:$BE$43,'RevPAR Raw Data'!AA$1,FALSE))/100</f>
        <v>0.45079197196160303</v>
      </c>
      <c r="BL51" s="162">
        <f>(VLOOKUP($A51,'RevPAR Raw Data'!$B$6:$BE$43,'RevPAR Raw Data'!AB$1,FALSE))/100</f>
        <v>0.37806353661089404</v>
      </c>
      <c r="BM51" s="173">
        <f>(VLOOKUP($A51,'RevPAR Raw Data'!$B$6:$BE$43,'RevPAR Raw Data'!AC$1,FALSE))/100</f>
        <v>0.41457832501974701</v>
      </c>
      <c r="BN51" s="174">
        <f>(VLOOKUP($A51,'RevPAR Raw Data'!$B$6:$BE$43,'RevPAR Raw Data'!AE$1,FALSE))/100</f>
        <v>0.41591472887286796</v>
      </c>
    </row>
    <row r="52" spans="1:66" x14ac:dyDescent="0.45">
      <c r="A52" s="59" t="s">
        <v>82</v>
      </c>
      <c r="B52" s="161">
        <f>(VLOOKUP($A52,'Occupancy Raw Data'!$B$8:$BE$45,'Occupancy Raw Data'!G$3,FALSE))/100</f>
        <v>0.33649449618966898</v>
      </c>
      <c r="C52" s="158">
        <f>(VLOOKUP($A52,'Occupancy Raw Data'!$B$8:$BE$45,'Occupancy Raw Data'!H$3,FALSE))/100</f>
        <v>0.47840812870448701</v>
      </c>
      <c r="D52" s="158">
        <f>(VLOOKUP($A52,'Occupancy Raw Data'!$B$8:$BE$45,'Occupancy Raw Data'!I$3,FALSE))/100</f>
        <v>0.51176968670618106</v>
      </c>
      <c r="E52" s="158">
        <f>(VLOOKUP($A52,'Occupancy Raw Data'!$B$8:$BE$45,'Occupancy Raw Data'!J$3,FALSE))/100</f>
        <v>0.49170194750211599</v>
      </c>
      <c r="F52" s="158">
        <f>(VLOOKUP($A52,'Occupancy Raw Data'!$B$8:$BE$45,'Occupancy Raw Data'!K$3,FALSE))/100</f>
        <v>0.47171888230313203</v>
      </c>
      <c r="G52" s="159">
        <f>(VLOOKUP($A52,'Occupancy Raw Data'!$B$8:$BE$45,'Occupancy Raw Data'!L$3,FALSE))/100</f>
        <v>0.458018628281117</v>
      </c>
      <c r="H52" s="162">
        <f>(VLOOKUP($A52,'Occupancy Raw Data'!$B$8:$BE$45,'Occupancy Raw Data'!N$3,FALSE))/100</f>
        <v>0.51837425910245505</v>
      </c>
      <c r="I52" s="162">
        <f>(VLOOKUP($A52,'Occupancy Raw Data'!$B$8:$BE$45,'Occupancy Raw Data'!O$3,FALSE))/100</f>
        <v>0.47053344623200599</v>
      </c>
      <c r="J52" s="159">
        <f>(VLOOKUP($A52,'Occupancy Raw Data'!$B$8:$BE$45,'Occupancy Raw Data'!P$3,FALSE))/100</f>
        <v>0.49445385266723102</v>
      </c>
      <c r="K52" s="160">
        <f>(VLOOKUP($A52,'Occupancy Raw Data'!$B$8:$BE$45,'Occupancy Raw Data'!R$3,FALSE))/100</f>
        <v>0.46842869239143503</v>
      </c>
      <c r="M52" s="172">
        <f>(VLOOKUP($A52,'Occupancy Raw Data'!$B$8:$BE$45,'Occupancy Raw Data'!T$3,FALSE))/100</f>
        <v>0.11611638163591699</v>
      </c>
      <c r="N52" s="162">
        <f>(VLOOKUP($A52,'Occupancy Raw Data'!$B$8:$BE$45,'Occupancy Raw Data'!U$3,FALSE))/100</f>
        <v>0.128241016142667</v>
      </c>
      <c r="O52" s="162">
        <f>(VLOOKUP($A52,'Occupancy Raw Data'!$B$8:$BE$45,'Occupancy Raw Data'!V$3,FALSE))/100</f>
        <v>0.127608524540714</v>
      </c>
      <c r="P52" s="162">
        <f>(VLOOKUP($A52,'Occupancy Raw Data'!$B$8:$BE$45,'Occupancy Raw Data'!W$3,FALSE))/100</f>
        <v>8.6050620926721597E-2</v>
      </c>
      <c r="Q52" s="162">
        <f>(VLOOKUP($A52,'Occupancy Raw Data'!$B$8:$BE$45,'Occupancy Raw Data'!X$3,FALSE))/100</f>
        <v>8.4277030192744296E-2</v>
      </c>
      <c r="R52" s="173">
        <f>(VLOOKUP($A52,'Occupancy Raw Data'!$B$8:$BE$45,'Occupancy Raw Data'!Y$3,FALSE))/100</f>
        <v>0.10784084087342601</v>
      </c>
      <c r="S52" s="162">
        <f>(VLOOKUP($A52,'Occupancy Raw Data'!$B$8:$BE$45,'Occupancy Raw Data'!AA$3,FALSE))/100</f>
        <v>3.6748518204910999E-2</v>
      </c>
      <c r="T52" s="162">
        <f>(VLOOKUP($A52,'Occupancy Raw Data'!$B$8:$BE$45,'Occupancy Raw Data'!AB$3,FALSE))/100</f>
        <v>2.8616175566400698E-2</v>
      </c>
      <c r="U52" s="173">
        <f>(VLOOKUP($A52,'Occupancy Raw Data'!$B$8:$BE$45,'Occupancy Raw Data'!AC$3,FALSE))/100</f>
        <v>3.2863081740795899E-2</v>
      </c>
      <c r="V52" s="174">
        <f>(VLOOKUP($A52,'Occupancy Raw Data'!$B$8:$BE$45,'Occupancy Raw Data'!AE$3,FALSE))/100</f>
        <v>8.4106569151609703E-2</v>
      </c>
      <c r="X52" s="49">
        <f>VLOOKUP($A52,'ADR Raw Data'!$B$6:$BE$43,'ADR Raw Data'!G$1,FALSE)</f>
        <v>85.7539557121288</v>
      </c>
      <c r="Y52" s="50">
        <f>VLOOKUP($A52,'ADR Raw Data'!$B$6:$BE$43,'ADR Raw Data'!H$1,FALSE)</f>
        <v>93.215185840707903</v>
      </c>
      <c r="Z52" s="50">
        <f>VLOOKUP($A52,'ADR Raw Data'!$B$6:$BE$43,'ADR Raw Data'!I$1,FALSE)</f>
        <v>94.050365651886096</v>
      </c>
      <c r="AA52" s="50">
        <f>VLOOKUP($A52,'ADR Raw Data'!$B$6:$BE$43,'ADR Raw Data'!J$1,FALSE)</f>
        <v>92.619033924573699</v>
      </c>
      <c r="AB52" s="50">
        <f>VLOOKUP($A52,'ADR Raw Data'!$B$6:$BE$43,'ADR Raw Data'!K$1,FALSE)</f>
        <v>90.925966612816296</v>
      </c>
      <c r="AC52" s="51">
        <f>VLOOKUP($A52,'ADR Raw Data'!$B$6:$BE$43,'ADR Raw Data'!L$1,FALSE)</f>
        <v>91.705972047622495</v>
      </c>
      <c r="AD52" s="50">
        <f>VLOOKUP($A52,'ADR Raw Data'!$B$6:$BE$43,'ADR Raw Data'!N$1,FALSE)</f>
        <v>107.496225089839</v>
      </c>
      <c r="AE52" s="50">
        <f>VLOOKUP($A52,'ADR Raw Data'!$B$6:$BE$43,'ADR Raw Data'!O$1,FALSE)</f>
        <v>102.303768220262</v>
      </c>
      <c r="AF52" s="51">
        <f>VLOOKUP($A52,'ADR Raw Data'!$B$6:$BE$43,'ADR Raw Data'!P$1,FALSE)</f>
        <v>105.025595513314</v>
      </c>
      <c r="AG52" s="52">
        <f>VLOOKUP($A52,'ADR Raw Data'!$B$6:$BE$43,'ADR Raw Data'!R$1,FALSE)</f>
        <v>95.723012265977999</v>
      </c>
      <c r="AI52" s="172">
        <f>(VLOOKUP($A52,'ADR Raw Data'!$B$6:$BE$43,'ADR Raw Data'!T$1,FALSE))/100</f>
        <v>7.6426369665633601E-3</v>
      </c>
      <c r="AJ52" s="162">
        <f>(VLOOKUP($A52,'ADR Raw Data'!$B$6:$BE$43,'ADR Raw Data'!U$1,FALSE))/100</f>
        <v>2.9264498850952697E-2</v>
      </c>
      <c r="AK52" s="162">
        <f>(VLOOKUP($A52,'ADR Raw Data'!$B$6:$BE$43,'ADR Raw Data'!V$1,FALSE))/100</f>
        <v>3.2740787193340004E-2</v>
      </c>
      <c r="AL52" s="162">
        <f>(VLOOKUP($A52,'ADR Raw Data'!$B$6:$BE$43,'ADR Raw Data'!W$1,FALSE))/100</f>
        <v>2.5100802611529499E-2</v>
      </c>
      <c r="AM52" s="162">
        <f>(VLOOKUP($A52,'ADR Raw Data'!$B$6:$BE$43,'ADR Raw Data'!X$1,FALSE))/100</f>
        <v>4.4217295959804994E-3</v>
      </c>
      <c r="AN52" s="173">
        <f>(VLOOKUP($A52,'ADR Raw Data'!$B$6:$BE$43,'ADR Raw Data'!Y$1,FALSE))/100</f>
        <v>2.0952684432045402E-2</v>
      </c>
      <c r="AO52" s="162">
        <f>(VLOOKUP($A52,'ADR Raw Data'!$B$6:$BE$43,'ADR Raw Data'!AA$1,FALSE))/100</f>
        <v>2.4598358483510501E-3</v>
      </c>
      <c r="AP52" s="162">
        <f>(VLOOKUP($A52,'ADR Raw Data'!$B$6:$BE$43,'ADR Raw Data'!AB$1,FALSE))/100</f>
        <v>-5.0798217543159799E-4</v>
      </c>
      <c r="AQ52" s="173">
        <f>(VLOOKUP($A52,'ADR Raw Data'!$B$6:$BE$43,'ADR Raw Data'!AC$1,FALSE))/100</f>
        <v>1.1735470891151801E-3</v>
      </c>
      <c r="AR52" s="174">
        <f>(VLOOKUP($A52,'ADR Raw Data'!$B$6:$BE$43,'ADR Raw Data'!AE$1,FALSE))/100</f>
        <v>1.1902689790591401E-2</v>
      </c>
      <c r="AS52" s="40"/>
      <c r="AT52" s="49">
        <f>VLOOKUP($A52,'RevPAR Raw Data'!$B$6:$BE$43,'RevPAR Raw Data'!G$1,FALSE)</f>
        <v>28.855734123624</v>
      </c>
      <c r="AU52" s="50">
        <f>VLOOKUP($A52,'RevPAR Raw Data'!$B$6:$BE$43,'RevPAR Raw Data'!H$1,FALSE)</f>
        <v>44.594902624894097</v>
      </c>
      <c r="AV52" s="50">
        <f>VLOOKUP($A52,'RevPAR Raw Data'!$B$6:$BE$43,'RevPAR Raw Data'!I$1,FALSE)</f>
        <v>48.132126164267497</v>
      </c>
      <c r="AW52" s="50">
        <f>VLOOKUP($A52,'RevPAR Raw Data'!$B$6:$BE$43,'RevPAR Raw Data'!J$1,FALSE)</f>
        <v>45.540959356477501</v>
      </c>
      <c r="AX52" s="50">
        <f>VLOOKUP($A52,'RevPAR Raw Data'!$B$6:$BE$43,'RevPAR Raw Data'!K$1,FALSE)</f>
        <v>42.891495342929701</v>
      </c>
      <c r="AY52" s="51">
        <f>VLOOKUP($A52,'RevPAR Raw Data'!$B$6:$BE$43,'RevPAR Raw Data'!L$1,FALSE)</f>
        <v>42.003043522438603</v>
      </c>
      <c r="AZ52" s="50">
        <f>VLOOKUP($A52,'RevPAR Raw Data'!$B$6:$BE$43,'RevPAR Raw Data'!N$1,FALSE)</f>
        <v>55.723276037256497</v>
      </c>
      <c r="BA52" s="50">
        <f>VLOOKUP($A52,'RevPAR Raw Data'!$B$6:$BE$43,'RevPAR Raw Data'!O$1,FALSE)</f>
        <v>48.137344623200597</v>
      </c>
      <c r="BB52" s="51">
        <f>VLOOKUP($A52,'RevPAR Raw Data'!$B$6:$BE$43,'RevPAR Raw Data'!P$1,FALSE)</f>
        <v>51.9303103302286</v>
      </c>
      <c r="BC52" s="52">
        <f>VLOOKUP($A52,'RevPAR Raw Data'!$B$6:$BE$43,'RevPAR Raw Data'!R$1,FALSE)</f>
        <v>44.839405467521402</v>
      </c>
      <c r="BE52" s="172">
        <f>(VLOOKUP($A52,'RevPAR Raw Data'!$B$6:$BE$43,'RevPAR Raw Data'!T$1,FALSE))/100</f>
        <v>0.124646453953194</v>
      </c>
      <c r="BF52" s="162">
        <f>(VLOOKUP($A52,'RevPAR Raw Data'!$B$6:$BE$43,'RevPAR Raw Data'!U$1,FALSE))/100</f>
        <v>0.16125842406317201</v>
      </c>
      <c r="BG52" s="162">
        <f>(VLOOKUP($A52,'RevPAR Raw Data'!$B$6:$BE$43,'RevPAR Raw Data'!V$1,FALSE))/100</f>
        <v>0.16452731528009701</v>
      </c>
      <c r="BH52" s="162">
        <f>(VLOOKUP($A52,'RevPAR Raw Data'!$B$6:$BE$43,'RevPAR Raw Data'!W$1,FALSE))/100</f>
        <v>0.113311363188732</v>
      </c>
      <c r="BI52" s="162">
        <f>(VLOOKUP($A52,'RevPAR Raw Data'!$B$6:$BE$43,'RevPAR Raw Data'!X$1,FALSE))/100</f>
        <v>8.9071410027389414E-2</v>
      </c>
      <c r="BJ52" s="173">
        <f>(VLOOKUP($A52,'RevPAR Raw Data'!$B$6:$BE$43,'RevPAR Raw Data'!Y$1,FALSE))/100</f>
        <v>0.13105308041317898</v>
      </c>
      <c r="BK52" s="162">
        <f>(VLOOKUP($A52,'RevPAR Raw Data'!$B$6:$BE$43,'RevPAR Raw Data'!AA$1,FALSE))/100</f>
        <v>3.9298749375716299E-2</v>
      </c>
      <c r="BL52" s="162">
        <f>(VLOOKUP($A52,'RevPAR Raw Data'!$B$6:$BE$43,'RevPAR Raw Data'!AB$1,FALSE))/100</f>
        <v>2.8093656883852399E-2</v>
      </c>
      <c r="BM52" s="173">
        <f>(VLOOKUP($A52,'RevPAR Raw Data'!$B$6:$BE$43,'RevPAR Raw Data'!AC$1,FALSE))/100</f>
        <v>3.4075195203827402E-2</v>
      </c>
      <c r="BN52" s="174">
        <f>(VLOOKUP($A52,'RevPAR Raw Data'!$B$6:$BE$43,'RevPAR Raw Data'!AE$1,FALSE))/100</f>
        <v>9.7010353344163691E-2</v>
      </c>
    </row>
    <row r="53" spans="1:66" x14ac:dyDescent="0.45">
      <c r="A53" s="59" t="s">
        <v>83</v>
      </c>
      <c r="B53" s="161">
        <f>(VLOOKUP($A53,'Occupancy Raw Data'!$B$8:$BE$45,'Occupancy Raw Data'!G$3,FALSE))/100</f>
        <v>0.42863973224958102</v>
      </c>
      <c r="C53" s="158">
        <f>(VLOOKUP($A53,'Occupancy Raw Data'!$B$8:$BE$45,'Occupancy Raw Data'!H$3,FALSE))/100</f>
        <v>0.59813530958642103</v>
      </c>
      <c r="D53" s="158">
        <f>(VLOOKUP($A53,'Occupancy Raw Data'!$B$8:$BE$45,'Occupancy Raw Data'!I$3,FALSE))/100</f>
        <v>0.61606502510160099</v>
      </c>
      <c r="E53" s="158">
        <f>(VLOOKUP($A53,'Occupancy Raw Data'!$B$8:$BE$45,'Occupancy Raw Data'!J$3,FALSE))/100</f>
        <v>0.59980874970117104</v>
      </c>
      <c r="F53" s="158">
        <f>(VLOOKUP($A53,'Occupancy Raw Data'!$B$8:$BE$45,'Occupancy Raw Data'!K$3,FALSE))/100</f>
        <v>0.57398995935931096</v>
      </c>
      <c r="G53" s="159">
        <f>(VLOOKUP($A53,'Occupancy Raw Data'!$B$8:$BE$45,'Occupancy Raw Data'!L$3,FALSE))/100</f>
        <v>0.56332775519961698</v>
      </c>
      <c r="H53" s="162">
        <f>(VLOOKUP($A53,'Occupancy Raw Data'!$B$8:$BE$45,'Occupancy Raw Data'!N$3,FALSE))/100</f>
        <v>0.52330863016973406</v>
      </c>
      <c r="I53" s="162">
        <f>(VLOOKUP($A53,'Occupancy Raw Data'!$B$8:$BE$45,'Occupancy Raw Data'!O$3,FALSE))/100</f>
        <v>0.506335166148697</v>
      </c>
      <c r="J53" s="159">
        <f>(VLOOKUP($A53,'Occupancy Raw Data'!$B$8:$BE$45,'Occupancy Raw Data'!P$3,FALSE))/100</f>
        <v>0.51482189815921497</v>
      </c>
      <c r="K53" s="160">
        <f>(VLOOKUP($A53,'Occupancy Raw Data'!$B$8:$BE$45,'Occupancy Raw Data'!R$3,FALSE))/100</f>
        <v>0.54946893890235904</v>
      </c>
      <c r="M53" s="172">
        <f>(VLOOKUP($A53,'Occupancy Raw Data'!$B$8:$BE$45,'Occupancy Raw Data'!T$3,FALSE))/100</f>
        <v>-5.1890706079228202E-3</v>
      </c>
      <c r="N53" s="162">
        <f>(VLOOKUP($A53,'Occupancy Raw Data'!$B$8:$BE$45,'Occupancy Raw Data'!U$3,FALSE))/100</f>
        <v>3.2991342461228798E-2</v>
      </c>
      <c r="O53" s="162">
        <f>(VLOOKUP($A53,'Occupancy Raw Data'!$B$8:$BE$45,'Occupancy Raw Data'!V$3,FALSE))/100</f>
        <v>7.0516794504525302E-3</v>
      </c>
      <c r="P53" s="162">
        <f>(VLOOKUP($A53,'Occupancy Raw Data'!$B$8:$BE$45,'Occupancy Raw Data'!W$3,FALSE))/100</f>
        <v>-2.9392254398551799E-2</v>
      </c>
      <c r="Q53" s="162">
        <f>(VLOOKUP($A53,'Occupancy Raw Data'!$B$8:$BE$45,'Occupancy Raw Data'!X$3,FALSE))/100</f>
        <v>4.5369879823504704E-2</v>
      </c>
      <c r="R53" s="173">
        <f>(VLOOKUP($A53,'Occupancy Raw Data'!$B$8:$BE$45,'Occupancy Raw Data'!Y$3,FALSE))/100</f>
        <v>1.0015061375832399E-2</v>
      </c>
      <c r="S53" s="162">
        <f>(VLOOKUP($A53,'Occupancy Raw Data'!$B$8:$BE$45,'Occupancy Raw Data'!AA$3,FALSE))/100</f>
        <v>5.00043712143542E-2</v>
      </c>
      <c r="T53" s="162">
        <f>(VLOOKUP($A53,'Occupancy Raw Data'!$B$8:$BE$45,'Occupancy Raw Data'!AB$3,FALSE))/100</f>
        <v>2.0495308186709699E-3</v>
      </c>
      <c r="U53" s="173">
        <f>(VLOOKUP($A53,'Occupancy Raw Data'!$B$8:$BE$45,'Occupancy Raw Data'!AC$3,FALSE))/100</f>
        <v>2.5861817268593601E-2</v>
      </c>
      <c r="V53" s="174">
        <f>(VLOOKUP($A53,'Occupancy Raw Data'!$B$8:$BE$45,'Occupancy Raw Data'!AE$3,FALSE))/100</f>
        <v>1.42090262989059E-2</v>
      </c>
      <c r="X53" s="49">
        <f>VLOOKUP($A53,'ADR Raw Data'!$B$6:$BE$43,'ADR Raw Data'!G$1,FALSE)</f>
        <v>96.580769659788004</v>
      </c>
      <c r="Y53" s="50">
        <f>VLOOKUP($A53,'ADR Raw Data'!$B$6:$BE$43,'ADR Raw Data'!H$1,FALSE)</f>
        <v>111.088780975219</v>
      </c>
      <c r="Z53" s="50">
        <f>VLOOKUP($A53,'ADR Raw Data'!$B$6:$BE$43,'ADR Raw Data'!I$1,FALSE)</f>
        <v>111.966561893674</v>
      </c>
      <c r="AA53" s="50">
        <f>VLOOKUP($A53,'ADR Raw Data'!$B$6:$BE$43,'ADR Raw Data'!J$1,FALSE)</f>
        <v>111.691056197688</v>
      </c>
      <c r="AB53" s="50">
        <f>VLOOKUP($A53,'ADR Raw Data'!$B$6:$BE$43,'ADR Raw Data'!K$1,FALSE)</f>
        <v>108.062344856309</v>
      </c>
      <c r="AC53" s="51">
        <f>VLOOKUP($A53,'ADR Raw Data'!$B$6:$BE$43,'ADR Raw Data'!L$1,FALSE)</f>
        <v>108.58443642845</v>
      </c>
      <c r="AD53" s="50">
        <f>VLOOKUP($A53,'ADR Raw Data'!$B$6:$BE$43,'ADR Raw Data'!N$1,FALSE)</f>
        <v>105.294764732754</v>
      </c>
      <c r="AE53" s="50">
        <f>VLOOKUP($A53,'ADR Raw Data'!$B$6:$BE$43,'ADR Raw Data'!O$1,FALSE)</f>
        <v>102.099825306893</v>
      </c>
      <c r="AF53" s="51">
        <f>VLOOKUP($A53,'ADR Raw Data'!$B$6:$BE$43,'ADR Raw Data'!P$1,FALSE)</f>
        <v>103.723628976085</v>
      </c>
      <c r="AG53" s="52">
        <f>VLOOKUP($A53,'ADR Raw Data'!$B$6:$BE$43,'ADR Raw Data'!R$1,FALSE)</f>
        <v>107.28320591708599</v>
      </c>
      <c r="AI53" s="172">
        <f>(VLOOKUP($A53,'ADR Raw Data'!$B$6:$BE$43,'ADR Raw Data'!T$1,FALSE))/100</f>
        <v>7.2993237123657198E-2</v>
      </c>
      <c r="AJ53" s="162">
        <f>(VLOOKUP($A53,'ADR Raw Data'!$B$6:$BE$43,'ADR Raw Data'!U$1,FALSE))/100</f>
        <v>0.104383548774511</v>
      </c>
      <c r="AK53" s="162">
        <f>(VLOOKUP($A53,'ADR Raw Data'!$B$6:$BE$43,'ADR Raw Data'!V$1,FALSE))/100</f>
        <v>9.7836251188077303E-2</v>
      </c>
      <c r="AL53" s="162">
        <f>(VLOOKUP($A53,'ADR Raw Data'!$B$6:$BE$43,'ADR Raw Data'!W$1,FALSE))/100</f>
        <v>0.1156929923202</v>
      </c>
      <c r="AM53" s="162">
        <f>(VLOOKUP($A53,'ADR Raw Data'!$B$6:$BE$43,'ADR Raw Data'!X$1,FALSE))/100</f>
        <v>0.13548350250588501</v>
      </c>
      <c r="AN53" s="173">
        <f>(VLOOKUP($A53,'ADR Raw Data'!$B$6:$BE$43,'ADR Raw Data'!Y$1,FALSE))/100</f>
        <v>0.10701096641600101</v>
      </c>
      <c r="AO53" s="162">
        <f>(VLOOKUP($A53,'ADR Raw Data'!$B$6:$BE$43,'ADR Raw Data'!AA$1,FALSE))/100</f>
        <v>7.78751675039214E-2</v>
      </c>
      <c r="AP53" s="162">
        <f>(VLOOKUP($A53,'ADR Raw Data'!$B$6:$BE$43,'ADR Raw Data'!AB$1,FALSE))/100</f>
        <v>4.8044050107561305E-2</v>
      </c>
      <c r="AQ53" s="173">
        <f>(VLOOKUP($A53,'ADR Raw Data'!$B$6:$BE$43,'ADR Raw Data'!AC$1,FALSE))/100</f>
        <v>6.3260093131194295E-2</v>
      </c>
      <c r="AR53" s="174">
        <f>(VLOOKUP($A53,'ADR Raw Data'!$B$6:$BE$43,'ADR Raw Data'!AE$1,FALSE))/100</f>
        <v>9.5327608642022402E-2</v>
      </c>
      <c r="AS53" s="40"/>
      <c r="AT53" s="49">
        <f>VLOOKUP($A53,'RevPAR Raw Data'!$B$6:$BE$43,'RevPAR Raw Data'!G$1,FALSE)</f>
        <v>41.398355247429997</v>
      </c>
      <c r="AU53" s="50">
        <f>VLOOKUP($A53,'RevPAR Raw Data'!$B$6:$BE$43,'RevPAR Raw Data'!H$1,FALSE)</f>
        <v>66.4461224001912</v>
      </c>
      <c r="AV53" s="50">
        <f>VLOOKUP($A53,'RevPAR Raw Data'!$B$6:$BE$43,'RevPAR Raw Data'!I$1,FALSE)</f>
        <v>68.978682763566795</v>
      </c>
      <c r="AW53" s="50">
        <f>VLOOKUP($A53,'RevPAR Raw Data'!$B$6:$BE$43,'RevPAR Raw Data'!J$1,FALSE)</f>
        <v>66.993272770738699</v>
      </c>
      <c r="AX53" s="50">
        <f>VLOOKUP($A53,'RevPAR Raw Data'!$B$6:$BE$43,'RevPAR Raw Data'!K$1,FALSE)</f>
        <v>62.0267009323452</v>
      </c>
      <c r="AY53" s="51">
        <f>VLOOKUP($A53,'RevPAR Raw Data'!$B$6:$BE$43,'RevPAR Raw Data'!L$1,FALSE)</f>
        <v>61.168626822854399</v>
      </c>
      <c r="AZ53" s="50">
        <f>VLOOKUP($A53,'RevPAR Raw Data'!$B$6:$BE$43,'RevPAR Raw Data'!N$1,FALSE)</f>
        <v>55.101659096342303</v>
      </c>
      <c r="BA53" s="50">
        <f>VLOOKUP($A53,'RevPAR Raw Data'!$B$6:$BE$43,'RevPAR Raw Data'!O$1,FALSE)</f>
        <v>51.696732010518701</v>
      </c>
      <c r="BB53" s="51">
        <f>VLOOKUP($A53,'RevPAR Raw Data'!$B$6:$BE$43,'RevPAR Raw Data'!P$1,FALSE)</f>
        <v>53.399195553430502</v>
      </c>
      <c r="BC53" s="52">
        <f>VLOOKUP($A53,'RevPAR Raw Data'!$B$6:$BE$43,'RevPAR Raw Data'!R$1,FALSE)</f>
        <v>58.948789317304701</v>
      </c>
      <c r="BE53" s="172">
        <f>(VLOOKUP($A53,'RevPAR Raw Data'!$B$6:$BE$43,'RevPAR Raw Data'!T$1,FALSE))/100</f>
        <v>6.7425399454398904E-2</v>
      </c>
      <c r="BF53" s="162">
        <f>(VLOOKUP($A53,'RevPAR Raw Data'!$B$6:$BE$43,'RevPAR Raw Data'!U$1,FALSE))/100</f>
        <v>0.140818644640678</v>
      </c>
      <c r="BG53" s="162">
        <f>(VLOOKUP($A53,'RevPAR Raw Data'!$B$6:$BE$43,'RevPAR Raw Data'!V$1,FALSE))/100</f>
        <v>0.105577840520542</v>
      </c>
      <c r="BH53" s="162">
        <f>(VLOOKUP($A53,'RevPAR Raw Data'!$B$6:$BE$43,'RevPAR Raw Data'!W$1,FALSE))/100</f>
        <v>8.2900260059243905E-2</v>
      </c>
      <c r="BI53" s="162">
        <f>(VLOOKUP($A53,'RevPAR Raw Data'!$B$6:$BE$43,'RevPAR Raw Data'!X$1,FALSE))/100</f>
        <v>0.18700025255614899</v>
      </c>
      <c r="BJ53" s="173">
        <f>(VLOOKUP($A53,'RevPAR Raw Data'!$B$6:$BE$43,'RevPAR Raw Data'!Y$1,FALSE))/100</f>
        <v>0.118097749188377</v>
      </c>
      <c r="BK53" s="162">
        <f>(VLOOKUP($A53,'RevPAR Raw Data'!$B$6:$BE$43,'RevPAR Raw Data'!AA$1,FALSE))/100</f>
        <v>0.131773637502521</v>
      </c>
      <c r="BL53" s="162">
        <f>(VLOOKUP($A53,'RevPAR Raw Data'!$B$6:$BE$43,'RevPAR Raw Data'!AB$1,FALSE))/100</f>
        <v>5.0192048687581502E-2</v>
      </c>
      <c r="BM53" s="173">
        <f>(VLOOKUP($A53,'RevPAR Raw Data'!$B$6:$BE$43,'RevPAR Raw Data'!AC$1,FALSE))/100</f>
        <v>9.0757931368741093E-2</v>
      </c>
      <c r="BN53" s="174">
        <f>(VLOOKUP($A53,'RevPAR Raw Data'!$B$6:$BE$43,'RevPAR Raw Data'!AE$1,FALSE))/100</f>
        <v>0.110891147439134</v>
      </c>
    </row>
    <row r="54" spans="1:66" x14ac:dyDescent="0.45">
      <c r="A54" s="62" t="s">
        <v>84</v>
      </c>
      <c r="B54" s="161">
        <f>(VLOOKUP($A54,'Occupancy Raw Data'!$B$8:$BE$45,'Occupancy Raw Data'!G$3,FALSE))/100</f>
        <v>0.37125543105419601</v>
      </c>
      <c r="C54" s="158">
        <f>(VLOOKUP($A54,'Occupancy Raw Data'!$B$8:$BE$45,'Occupancy Raw Data'!H$3,FALSE))/100</f>
        <v>0.47438829179053199</v>
      </c>
      <c r="D54" s="158">
        <f>(VLOOKUP($A54,'Occupancy Raw Data'!$B$8:$BE$45,'Occupancy Raw Data'!I$3,FALSE))/100</f>
        <v>0.500457351932311</v>
      </c>
      <c r="E54" s="158">
        <f>(VLOOKUP($A54,'Occupancy Raw Data'!$B$8:$BE$45,'Occupancy Raw Data'!J$3,FALSE))/100</f>
        <v>0.50846101074777006</v>
      </c>
      <c r="F54" s="158">
        <f>(VLOOKUP($A54,'Occupancy Raw Data'!$B$8:$BE$45,'Occupancy Raw Data'!K$3,FALSE))/100</f>
        <v>0.54264806768808493</v>
      </c>
      <c r="G54" s="159">
        <f>(VLOOKUP($A54,'Occupancy Raw Data'!$B$8:$BE$45,'Occupancy Raw Data'!L$3,FALSE))/100</f>
        <v>0.47944203064257901</v>
      </c>
      <c r="H54" s="162">
        <f>(VLOOKUP($A54,'Occupancy Raw Data'!$B$8:$BE$45,'Occupancy Raw Data'!N$3,FALSE))/100</f>
        <v>0.53441573290647104</v>
      </c>
      <c r="I54" s="162">
        <f>(VLOOKUP($A54,'Occupancy Raw Data'!$B$8:$BE$45,'Occupancy Raw Data'!O$3,FALSE))/100</f>
        <v>0.51966613308941201</v>
      </c>
      <c r="J54" s="159">
        <f>(VLOOKUP($A54,'Occupancy Raw Data'!$B$8:$BE$45,'Occupancy Raw Data'!P$3,FALSE))/100</f>
        <v>0.52704093299794108</v>
      </c>
      <c r="K54" s="160">
        <f>(VLOOKUP($A54,'Occupancy Raw Data'!$B$8:$BE$45,'Occupancy Raw Data'!R$3,FALSE))/100</f>
        <v>0.49304171702982502</v>
      </c>
      <c r="M54" s="172">
        <f>(VLOOKUP($A54,'Occupancy Raw Data'!$B$8:$BE$45,'Occupancy Raw Data'!T$3,FALSE))/100</f>
        <v>0.28983910466844898</v>
      </c>
      <c r="N54" s="162">
        <f>(VLOOKUP($A54,'Occupancy Raw Data'!$B$8:$BE$45,'Occupancy Raw Data'!U$3,FALSE))/100</f>
        <v>0.168721447760348</v>
      </c>
      <c r="O54" s="162">
        <f>(VLOOKUP($A54,'Occupancy Raw Data'!$B$8:$BE$45,'Occupancy Raw Data'!V$3,FALSE))/100</f>
        <v>7.9805735916423093E-2</v>
      </c>
      <c r="P54" s="162">
        <f>(VLOOKUP($A54,'Occupancy Raw Data'!$B$8:$BE$45,'Occupancy Raw Data'!W$3,FALSE))/100</f>
        <v>8.6207358548389901E-2</v>
      </c>
      <c r="Q54" s="162">
        <f>(VLOOKUP($A54,'Occupancy Raw Data'!$B$8:$BE$45,'Occupancy Raw Data'!X$3,FALSE))/100</f>
        <v>-1.85267016890862E-3</v>
      </c>
      <c r="R54" s="173">
        <f>(VLOOKUP($A54,'Occupancy Raw Data'!$B$8:$BE$45,'Occupancy Raw Data'!Y$3,FALSE))/100</f>
        <v>0.10523162867392</v>
      </c>
      <c r="S54" s="162">
        <f>(VLOOKUP($A54,'Occupancy Raw Data'!$B$8:$BE$45,'Occupancy Raw Data'!AA$3,FALSE))/100</f>
        <v>7.3932706899777503E-2</v>
      </c>
      <c r="T54" s="162">
        <f>(VLOOKUP($A54,'Occupancy Raw Data'!$B$8:$BE$45,'Occupancy Raw Data'!AB$3,FALSE))/100</f>
        <v>0.279556655187018</v>
      </c>
      <c r="U54" s="173">
        <f>(VLOOKUP($A54,'Occupancy Raw Data'!$B$8:$BE$45,'Occupancy Raw Data'!AC$3,FALSE))/100</f>
        <v>0.166336110516281</v>
      </c>
      <c r="V54" s="174">
        <f>(VLOOKUP($A54,'Occupancy Raw Data'!$B$8:$BE$45,'Occupancy Raw Data'!AE$3,FALSE))/100</f>
        <v>0.12320379969244501</v>
      </c>
      <c r="X54" s="49">
        <f>VLOOKUP($A54,'ADR Raw Data'!$B$6:$BE$43,'ADR Raw Data'!G$1,FALSE)</f>
        <v>94.975404989220806</v>
      </c>
      <c r="Y54" s="50">
        <f>VLOOKUP($A54,'ADR Raw Data'!$B$6:$BE$43,'ADR Raw Data'!H$1,FALSE)</f>
        <v>102.809633646661</v>
      </c>
      <c r="Z54" s="50">
        <f>VLOOKUP($A54,'ADR Raw Data'!$B$6:$BE$43,'ADR Raw Data'!I$1,FALSE)</f>
        <v>102.35439342015</v>
      </c>
      <c r="AA54" s="50">
        <f>VLOOKUP($A54,'ADR Raw Data'!$B$6:$BE$43,'ADR Raw Data'!J$1,FALSE)</f>
        <v>103.759066786597</v>
      </c>
      <c r="AB54" s="50">
        <f>VLOOKUP($A54,'ADR Raw Data'!$B$6:$BE$43,'ADR Raw Data'!K$1,FALSE)</f>
        <v>103.965507796038</v>
      </c>
      <c r="AC54" s="51">
        <f>VLOOKUP($A54,'ADR Raw Data'!$B$6:$BE$43,'ADR Raw Data'!L$1,FALSE)</f>
        <v>101.96434036058299</v>
      </c>
      <c r="AD54" s="50">
        <f>VLOOKUP($A54,'ADR Raw Data'!$B$6:$BE$43,'ADR Raw Data'!N$1,FALSE)</f>
        <v>115.50921908429601</v>
      </c>
      <c r="AE54" s="50">
        <f>VLOOKUP($A54,'ADR Raw Data'!$B$6:$BE$43,'ADR Raw Data'!O$1,FALSE)</f>
        <v>116.969113311331</v>
      </c>
      <c r="AF54" s="51">
        <f>VLOOKUP($A54,'ADR Raw Data'!$B$6:$BE$43,'ADR Raw Data'!P$1,FALSE)</f>
        <v>116.228952164009</v>
      </c>
      <c r="AG54" s="52">
        <f>VLOOKUP($A54,'ADR Raw Data'!$B$6:$BE$43,'ADR Raw Data'!R$1,FALSE)</f>
        <v>106.320989564353</v>
      </c>
      <c r="AI54" s="172">
        <f>(VLOOKUP($A54,'ADR Raw Data'!$B$6:$BE$43,'ADR Raw Data'!T$1,FALSE))/100</f>
        <v>4.1038480559644999E-2</v>
      </c>
      <c r="AJ54" s="162">
        <f>(VLOOKUP($A54,'ADR Raw Data'!$B$6:$BE$43,'ADR Raw Data'!U$1,FALSE))/100</f>
        <v>7.7230629360313593E-2</v>
      </c>
      <c r="AK54" s="162">
        <f>(VLOOKUP($A54,'ADR Raw Data'!$B$6:$BE$43,'ADR Raw Data'!V$1,FALSE))/100</f>
        <v>8.2594609293982407E-2</v>
      </c>
      <c r="AL54" s="162">
        <f>(VLOOKUP($A54,'ADR Raw Data'!$B$6:$BE$43,'ADR Raw Data'!W$1,FALSE))/100</f>
        <v>8.4096714419112692E-2</v>
      </c>
      <c r="AM54" s="162">
        <f>(VLOOKUP($A54,'ADR Raw Data'!$B$6:$BE$43,'ADR Raw Data'!X$1,FALSE))/100</f>
        <v>-0.12402803712214799</v>
      </c>
      <c r="AN54" s="173">
        <f>(VLOOKUP($A54,'ADR Raw Data'!$B$6:$BE$43,'ADR Raw Data'!Y$1,FALSE))/100</f>
        <v>1.38133477822119E-2</v>
      </c>
      <c r="AO54" s="162">
        <f>(VLOOKUP($A54,'ADR Raw Data'!$B$6:$BE$43,'ADR Raw Data'!AA$1,FALSE))/100</f>
        <v>-8.7346709387170499E-2</v>
      </c>
      <c r="AP54" s="162">
        <f>(VLOOKUP($A54,'ADR Raw Data'!$B$6:$BE$43,'ADR Raw Data'!AB$1,FALSE))/100</f>
        <v>7.5382677639210596E-2</v>
      </c>
      <c r="AQ54" s="173">
        <f>(VLOOKUP($A54,'ADR Raw Data'!$B$6:$BE$43,'ADR Raw Data'!AC$1,FALSE))/100</f>
        <v>-1.97251230377594E-2</v>
      </c>
      <c r="AR54" s="174">
        <f>(VLOOKUP($A54,'ADR Raw Data'!$B$6:$BE$43,'ADR Raw Data'!AE$1,FALSE))/100</f>
        <v>4.2873837807780703E-3</v>
      </c>
      <c r="AS54" s="40"/>
      <c r="AT54" s="49">
        <f>VLOOKUP($A54,'RevPAR Raw Data'!$B$6:$BE$43,'RevPAR Raw Data'!G$1,FALSE)</f>
        <v>35.26013491882</v>
      </c>
      <c r="AU54" s="50">
        <f>VLOOKUP($A54,'RevPAR Raw Data'!$B$6:$BE$43,'RevPAR Raw Data'!H$1,FALSE)</f>
        <v>48.771686485250399</v>
      </c>
      <c r="AV54" s="50">
        <f>VLOOKUP($A54,'RevPAR Raw Data'!$B$6:$BE$43,'RevPAR Raw Data'!I$1,FALSE)</f>
        <v>51.224008689686698</v>
      </c>
      <c r="AW54" s="50">
        <f>VLOOKUP($A54,'RevPAR Raw Data'!$B$6:$BE$43,'RevPAR Raw Data'!J$1,FALSE)</f>
        <v>52.757439972558799</v>
      </c>
      <c r="AX54" s="50">
        <f>VLOOKUP($A54,'RevPAR Raw Data'!$B$6:$BE$43,'RevPAR Raw Data'!K$1,FALSE)</f>
        <v>56.416681911730997</v>
      </c>
      <c r="AY54" s="51">
        <f>VLOOKUP($A54,'RevPAR Raw Data'!$B$6:$BE$43,'RevPAR Raw Data'!L$1,FALSE)</f>
        <v>48.885990395609397</v>
      </c>
      <c r="AZ54" s="50">
        <f>VLOOKUP($A54,'RevPAR Raw Data'!$B$6:$BE$43,'RevPAR Raw Data'!N$1,FALSE)</f>
        <v>61.729943974388199</v>
      </c>
      <c r="BA54" s="50">
        <f>VLOOKUP($A54,'RevPAR Raw Data'!$B$6:$BE$43,'RevPAR Raw Data'!O$1,FALSE)</f>
        <v>60.784886805396702</v>
      </c>
      <c r="BB54" s="51">
        <f>VLOOKUP($A54,'RevPAR Raw Data'!$B$6:$BE$43,'RevPAR Raw Data'!P$1,FALSE)</f>
        <v>61.2574153898925</v>
      </c>
      <c r="BC54" s="52">
        <f>VLOOKUP($A54,'RevPAR Raw Data'!$B$6:$BE$43,'RevPAR Raw Data'!R$1,FALSE)</f>
        <v>52.420683251118803</v>
      </c>
      <c r="BE54" s="172">
        <f>(VLOOKUP($A54,'RevPAR Raw Data'!$B$6:$BE$43,'RevPAR Raw Data'!T$1,FALSE))/100</f>
        <v>0.342772141690455</v>
      </c>
      <c r="BF54" s="162">
        <f>(VLOOKUP($A54,'RevPAR Raw Data'!$B$6:$BE$43,'RevPAR Raw Data'!U$1,FALSE))/100</f>
        <v>0.25898254071777699</v>
      </c>
      <c r="BG54" s="162">
        <f>(VLOOKUP($A54,'RevPAR Raw Data'!$B$6:$BE$43,'RevPAR Raw Data'!V$1,FALSE))/100</f>
        <v>0.168991868787841</v>
      </c>
      <c r="BH54" s="162">
        <f>(VLOOKUP($A54,'RevPAR Raw Data'!$B$6:$BE$43,'RevPAR Raw Data'!W$1,FALSE))/100</f>
        <v>0.17755382858017199</v>
      </c>
      <c r="BI54" s="162">
        <f>(VLOOKUP($A54,'RevPAR Raw Data'!$B$6:$BE$43,'RevPAR Raw Data'!X$1,FALSE))/100</f>
        <v>-0.12565092424657298</v>
      </c>
      <c r="BJ54" s="173">
        <f>(VLOOKUP($A54,'RevPAR Raw Data'!$B$6:$BE$43,'RevPAR Raw Data'!Y$1,FALSE))/100</f>
        <v>0.120498577540693</v>
      </c>
      <c r="BK54" s="162">
        <f>(VLOOKUP($A54,'RevPAR Raw Data'!$B$6:$BE$43,'RevPAR Raw Data'!AA$1,FALSE))/100</f>
        <v>-1.9871781151174599E-2</v>
      </c>
      <c r="BL54" s="162">
        <f>(VLOOKUP($A54,'RevPAR Raw Data'!$B$6:$BE$43,'RevPAR Raw Data'!AB$1,FALSE))/100</f>
        <v>0.37601306204608798</v>
      </c>
      <c r="BM54" s="173">
        <f>(VLOOKUP($A54,'RevPAR Raw Data'!$B$6:$BE$43,'RevPAR Raw Data'!AC$1,FALSE))/100</f>
        <v>0.143329987232965</v>
      </c>
      <c r="BN54" s="174">
        <f>(VLOOKUP($A54,'RevPAR Raw Data'!$B$6:$BE$43,'RevPAR Raw Data'!AE$1,FALSE))/100</f>
        <v>0.12801940544575399</v>
      </c>
    </row>
    <row r="55" spans="1:66" x14ac:dyDescent="0.45">
      <c r="A55" s="59" t="s">
        <v>85</v>
      </c>
      <c r="B55" s="161">
        <f>(VLOOKUP($A55,'Occupancy Raw Data'!$B$8:$BE$45,'Occupancy Raw Data'!G$3,FALSE))/100</f>
        <v>0.31847545219638201</v>
      </c>
      <c r="C55" s="158">
        <f>(VLOOKUP($A55,'Occupancy Raw Data'!$B$8:$BE$45,'Occupancy Raw Data'!H$3,FALSE))/100</f>
        <v>0.45413436692506404</v>
      </c>
      <c r="D55" s="158">
        <f>(VLOOKUP($A55,'Occupancy Raw Data'!$B$8:$BE$45,'Occupancy Raw Data'!I$3,FALSE))/100</f>
        <v>0.47416020671834602</v>
      </c>
      <c r="E55" s="158">
        <f>(VLOOKUP($A55,'Occupancy Raw Data'!$B$8:$BE$45,'Occupancy Raw Data'!J$3,FALSE))/100</f>
        <v>0.46963824289405598</v>
      </c>
      <c r="F55" s="158">
        <f>(VLOOKUP($A55,'Occupancy Raw Data'!$B$8:$BE$45,'Occupancy Raw Data'!K$3,FALSE))/100</f>
        <v>0.39147286821705402</v>
      </c>
      <c r="G55" s="159">
        <f>(VLOOKUP($A55,'Occupancy Raw Data'!$B$8:$BE$45,'Occupancy Raw Data'!L$3,FALSE))/100</f>
        <v>0.42157622739018003</v>
      </c>
      <c r="H55" s="162">
        <f>(VLOOKUP($A55,'Occupancy Raw Data'!$B$8:$BE$45,'Occupancy Raw Data'!N$3,FALSE))/100</f>
        <v>0.39922480620154999</v>
      </c>
      <c r="I55" s="162">
        <f>(VLOOKUP($A55,'Occupancy Raw Data'!$B$8:$BE$45,'Occupancy Raw Data'!O$3,FALSE))/100</f>
        <v>0.34043927648578803</v>
      </c>
      <c r="J55" s="159">
        <f>(VLOOKUP($A55,'Occupancy Raw Data'!$B$8:$BE$45,'Occupancy Raw Data'!P$3,FALSE))/100</f>
        <v>0.36983204134366898</v>
      </c>
      <c r="K55" s="160">
        <f>(VLOOKUP($A55,'Occupancy Raw Data'!$B$8:$BE$45,'Occupancy Raw Data'!R$3,FALSE))/100</f>
        <v>0.40679217423403402</v>
      </c>
      <c r="M55" s="172">
        <f>(VLOOKUP($A55,'Occupancy Raw Data'!$B$8:$BE$45,'Occupancy Raw Data'!T$3,FALSE))/100</f>
        <v>-7.8197545734375096E-2</v>
      </c>
      <c r="N55" s="162">
        <f>(VLOOKUP($A55,'Occupancy Raw Data'!$B$8:$BE$45,'Occupancy Raw Data'!U$3,FALSE))/100</f>
        <v>-0.134045623173072</v>
      </c>
      <c r="O55" s="162">
        <f>(VLOOKUP($A55,'Occupancy Raw Data'!$B$8:$BE$45,'Occupancy Raw Data'!V$3,FALSE))/100</f>
        <v>-0.13229876528745899</v>
      </c>
      <c r="P55" s="162">
        <f>(VLOOKUP($A55,'Occupancy Raw Data'!$B$8:$BE$45,'Occupancy Raw Data'!W$3,FALSE))/100</f>
        <v>-8.6500178145830497E-2</v>
      </c>
      <c r="Q55" s="162">
        <f>(VLOOKUP($A55,'Occupancy Raw Data'!$B$8:$BE$45,'Occupancy Raw Data'!X$3,FALSE))/100</f>
        <v>-0.16718875912243</v>
      </c>
      <c r="R55" s="173">
        <f>(VLOOKUP($A55,'Occupancy Raw Data'!$B$8:$BE$45,'Occupancy Raw Data'!Y$3,FALSE))/100</f>
        <v>-0.12191763417727501</v>
      </c>
      <c r="S55" s="162">
        <f>(VLOOKUP($A55,'Occupancy Raw Data'!$B$8:$BE$45,'Occupancy Raw Data'!AA$3,FALSE))/100</f>
        <v>-0.310257261104812</v>
      </c>
      <c r="T55" s="162">
        <f>(VLOOKUP($A55,'Occupancy Raw Data'!$B$8:$BE$45,'Occupancy Raw Data'!AB$3,FALSE))/100</f>
        <v>-0.20600598919125102</v>
      </c>
      <c r="U55" s="173">
        <f>(VLOOKUP($A55,'Occupancy Raw Data'!$B$8:$BE$45,'Occupancy Raw Data'!AC$3,FALSE))/100</f>
        <v>-0.265893502633399</v>
      </c>
      <c r="V55" s="174">
        <f>(VLOOKUP($A55,'Occupancy Raw Data'!$B$8:$BE$45,'Occupancy Raw Data'!AE$3,FALSE))/100</f>
        <v>-0.16448239011826099</v>
      </c>
      <c r="X55" s="49">
        <f>VLOOKUP($A55,'ADR Raw Data'!$B$6:$BE$43,'ADR Raw Data'!G$1,FALSE)</f>
        <v>78.8650912778904</v>
      </c>
      <c r="Y55" s="50">
        <f>VLOOKUP($A55,'ADR Raw Data'!$B$6:$BE$43,'ADR Raw Data'!H$1,FALSE)</f>
        <v>85.962859174964393</v>
      </c>
      <c r="Z55" s="50">
        <f>VLOOKUP($A55,'ADR Raw Data'!$B$6:$BE$43,'ADR Raw Data'!I$1,FALSE)</f>
        <v>88.034959128065296</v>
      </c>
      <c r="AA55" s="50">
        <f>VLOOKUP($A55,'ADR Raw Data'!$B$6:$BE$43,'ADR Raw Data'!J$1,FALSE)</f>
        <v>88.142503438789504</v>
      </c>
      <c r="AB55" s="50">
        <f>VLOOKUP($A55,'ADR Raw Data'!$B$6:$BE$43,'ADR Raw Data'!K$1,FALSE)</f>
        <v>81.416188118811803</v>
      </c>
      <c r="AC55" s="51">
        <f>VLOOKUP($A55,'ADR Raw Data'!$B$6:$BE$43,'ADR Raw Data'!L$1,FALSE)</f>
        <v>84.997808764940203</v>
      </c>
      <c r="AD55" s="50">
        <f>VLOOKUP($A55,'ADR Raw Data'!$B$6:$BE$43,'ADR Raw Data'!N$1,FALSE)</f>
        <v>85.842880258899598</v>
      </c>
      <c r="AE55" s="50">
        <f>VLOOKUP($A55,'ADR Raw Data'!$B$6:$BE$43,'ADR Raw Data'!O$1,FALSE)</f>
        <v>83.229449715369995</v>
      </c>
      <c r="AF55" s="51">
        <f>VLOOKUP($A55,'ADR Raw Data'!$B$6:$BE$43,'ADR Raw Data'!P$1,FALSE)</f>
        <v>84.640017467248896</v>
      </c>
      <c r="AG55" s="52">
        <f>VLOOKUP($A55,'ADR Raw Data'!$B$6:$BE$43,'ADR Raw Data'!R$1,FALSE)</f>
        <v>84.904870689655098</v>
      </c>
      <c r="AI55" s="172">
        <f>(VLOOKUP($A55,'ADR Raw Data'!$B$6:$BE$43,'ADR Raw Data'!T$1,FALSE))/100</f>
        <v>-2.9311313029326498E-2</v>
      </c>
      <c r="AJ55" s="162">
        <f>(VLOOKUP($A55,'ADR Raw Data'!$B$6:$BE$43,'ADR Raw Data'!U$1,FALSE))/100</f>
        <v>-2.5962091524610299E-2</v>
      </c>
      <c r="AK55" s="162">
        <f>(VLOOKUP($A55,'ADR Raw Data'!$B$6:$BE$43,'ADR Raw Data'!V$1,FALSE))/100</f>
        <v>1.27282202939837E-2</v>
      </c>
      <c r="AL55" s="162">
        <f>(VLOOKUP($A55,'ADR Raw Data'!$B$6:$BE$43,'ADR Raw Data'!W$1,FALSE))/100</f>
        <v>2.9913301682756698E-2</v>
      </c>
      <c r="AM55" s="162">
        <f>(VLOOKUP($A55,'ADR Raw Data'!$B$6:$BE$43,'ADR Raw Data'!X$1,FALSE))/100</f>
        <v>-3.1314483039440996E-2</v>
      </c>
      <c r="AN55" s="173">
        <f>(VLOOKUP($A55,'ADR Raw Data'!$B$6:$BE$43,'ADR Raw Data'!Y$1,FALSE))/100</f>
        <v>-6.4319273471763905E-3</v>
      </c>
      <c r="AO55" s="162">
        <f>(VLOOKUP($A55,'ADR Raw Data'!$B$6:$BE$43,'ADR Raw Data'!AA$1,FALSE))/100</f>
        <v>-6.2678970534916501E-2</v>
      </c>
      <c r="AP55" s="162">
        <f>(VLOOKUP($A55,'ADR Raw Data'!$B$6:$BE$43,'ADR Raw Data'!AB$1,FALSE))/100</f>
        <v>-2.0090005223933199E-2</v>
      </c>
      <c r="AQ55" s="173">
        <f>(VLOOKUP($A55,'ADR Raw Data'!$B$6:$BE$43,'ADR Raw Data'!AC$1,FALSE))/100</f>
        <v>-4.6357370161175603E-2</v>
      </c>
      <c r="AR55" s="174">
        <f>(VLOOKUP($A55,'ADR Raw Data'!$B$6:$BE$43,'ADR Raw Data'!AE$1,FALSE))/100</f>
        <v>-1.8395175401238698E-2</v>
      </c>
      <c r="AS55" s="40"/>
      <c r="AT55" s="49">
        <f>VLOOKUP($A55,'RevPAR Raw Data'!$B$6:$BE$43,'RevPAR Raw Data'!G$1,FALSE)</f>
        <v>25.116595607235102</v>
      </c>
      <c r="AU55" s="50">
        <f>VLOOKUP($A55,'RevPAR Raw Data'!$B$6:$BE$43,'RevPAR Raw Data'!H$1,FALSE)</f>
        <v>39.038688630490903</v>
      </c>
      <c r="AV55" s="50">
        <f>VLOOKUP($A55,'RevPAR Raw Data'!$B$6:$BE$43,'RevPAR Raw Data'!I$1,FALSE)</f>
        <v>41.742674418604601</v>
      </c>
      <c r="AW55" s="50">
        <f>VLOOKUP($A55,'RevPAR Raw Data'!$B$6:$BE$43,'RevPAR Raw Data'!J$1,FALSE)</f>
        <v>41.395090439276402</v>
      </c>
      <c r="AX55" s="50">
        <f>VLOOKUP($A55,'RevPAR Raw Data'!$B$6:$BE$43,'RevPAR Raw Data'!K$1,FALSE)</f>
        <v>31.872228682170501</v>
      </c>
      <c r="AY55" s="51">
        <f>VLOOKUP($A55,'RevPAR Raw Data'!$B$6:$BE$43,'RevPAR Raw Data'!L$1,FALSE)</f>
        <v>35.833055555555497</v>
      </c>
      <c r="AZ55" s="50">
        <f>VLOOKUP($A55,'RevPAR Raw Data'!$B$6:$BE$43,'RevPAR Raw Data'!N$1,FALSE)</f>
        <v>34.270607235142101</v>
      </c>
      <c r="BA55" s="50">
        <f>VLOOKUP($A55,'RevPAR Raw Data'!$B$6:$BE$43,'RevPAR Raw Data'!O$1,FALSE)</f>
        <v>28.334573643410799</v>
      </c>
      <c r="BB55" s="51">
        <f>VLOOKUP($A55,'RevPAR Raw Data'!$B$6:$BE$43,'RevPAR Raw Data'!P$1,FALSE)</f>
        <v>31.302590439276401</v>
      </c>
      <c r="BC55" s="52">
        <f>VLOOKUP($A55,'RevPAR Raw Data'!$B$6:$BE$43,'RevPAR Raw Data'!R$1,FALSE)</f>
        <v>34.538636950904298</v>
      </c>
      <c r="BE55" s="172">
        <f>(VLOOKUP($A55,'RevPAR Raw Data'!$B$6:$BE$43,'RevPAR Raw Data'!T$1,FALSE))/100</f>
        <v>-0.10521678602255599</v>
      </c>
      <c r="BF55" s="162">
        <f>(VLOOKUP($A55,'RevPAR Raw Data'!$B$6:$BE$43,'RevPAR Raw Data'!U$1,FALSE))/100</f>
        <v>-0.156527609960389</v>
      </c>
      <c r="BG55" s="162">
        <f>(VLOOKUP($A55,'RevPAR Raw Data'!$B$6:$BE$43,'RevPAR Raw Data'!V$1,FALSE))/100</f>
        <v>-0.12125447282267601</v>
      </c>
      <c r="BH55" s="162">
        <f>(VLOOKUP($A55,'RevPAR Raw Data'!$B$6:$BE$43,'RevPAR Raw Data'!W$1,FALSE))/100</f>
        <v>-5.9174382387562098E-2</v>
      </c>
      <c r="BI55" s="162">
        <f>(VLOOKUP($A55,'RevPAR Raw Data'!$B$6:$BE$43,'RevPAR Raw Data'!X$1,FALSE))/100</f>
        <v>-0.19326781259994699</v>
      </c>
      <c r="BJ55" s="173">
        <f>(VLOOKUP($A55,'RevPAR Raw Data'!$B$6:$BE$43,'RevPAR Raw Data'!Y$1,FALSE))/100</f>
        <v>-0.12756539615908299</v>
      </c>
      <c r="BK55" s="162">
        <f>(VLOOKUP($A55,'RevPAR Raw Data'!$B$6:$BE$43,'RevPAR Raw Data'!AA$1,FALSE))/100</f>
        <v>-0.35348962591269595</v>
      </c>
      <c r="BL55" s="162">
        <f>(VLOOKUP($A55,'RevPAR Raw Data'!$B$6:$BE$43,'RevPAR Raw Data'!AB$1,FALSE))/100</f>
        <v>-0.22195733301617099</v>
      </c>
      <c r="BM55" s="173">
        <f>(VLOOKUP($A55,'RevPAR Raw Data'!$B$6:$BE$43,'RevPAR Raw Data'!AC$1,FALSE))/100</f>
        <v>-0.29992474926954699</v>
      </c>
      <c r="BN55" s="174">
        <f>(VLOOKUP($A55,'RevPAR Raw Data'!$B$6:$BE$43,'RevPAR Raw Data'!AE$1,FALSE))/100</f>
        <v>-0.17985188310285999</v>
      </c>
    </row>
    <row r="56" spans="1:66" ht="16.5" thickBot="1" x14ac:dyDescent="0.5">
      <c r="A56" s="59" t="s">
        <v>86</v>
      </c>
      <c r="B56" s="167">
        <f>(VLOOKUP($A56,'Occupancy Raw Data'!$B$8:$BE$45,'Occupancy Raw Data'!G$3,FALSE))/100</f>
        <v>0.38565517241379299</v>
      </c>
      <c r="C56" s="168">
        <f>(VLOOKUP($A56,'Occupancy Raw Data'!$B$8:$BE$45,'Occupancy Raw Data'!H$3,FALSE))/100</f>
        <v>0.53627586206896505</v>
      </c>
      <c r="D56" s="168">
        <f>(VLOOKUP($A56,'Occupancy Raw Data'!$B$8:$BE$45,'Occupancy Raw Data'!I$3,FALSE))/100</f>
        <v>0.55806896551724106</v>
      </c>
      <c r="E56" s="168">
        <f>(VLOOKUP($A56,'Occupancy Raw Data'!$B$8:$BE$45,'Occupancy Raw Data'!J$3,FALSE))/100</f>
        <v>0.51834482758620604</v>
      </c>
      <c r="F56" s="168">
        <f>(VLOOKUP($A56,'Occupancy Raw Data'!$B$8:$BE$45,'Occupancy Raw Data'!K$3,FALSE))/100</f>
        <v>0.48993103448275799</v>
      </c>
      <c r="G56" s="169">
        <f>(VLOOKUP($A56,'Occupancy Raw Data'!$B$8:$BE$45,'Occupancy Raw Data'!L$3,FALSE))/100</f>
        <v>0.49765517241379298</v>
      </c>
      <c r="H56" s="170">
        <f>(VLOOKUP($A56,'Occupancy Raw Data'!$B$8:$BE$45,'Occupancy Raw Data'!N$3,FALSE))/100</f>
        <v>0.48</v>
      </c>
      <c r="I56" s="170">
        <f>(VLOOKUP($A56,'Occupancy Raw Data'!$B$8:$BE$45,'Occupancy Raw Data'!O$3,FALSE))/100</f>
        <v>0.46951724137931</v>
      </c>
      <c r="J56" s="169">
        <f>(VLOOKUP($A56,'Occupancy Raw Data'!$B$8:$BE$45,'Occupancy Raw Data'!P$3,FALSE))/100</f>
        <v>0.47475862068965496</v>
      </c>
      <c r="K56" s="171">
        <f>(VLOOKUP($A56,'Occupancy Raw Data'!$B$8:$BE$45,'Occupancy Raw Data'!R$3,FALSE))/100</f>
        <v>0.49111330049260998</v>
      </c>
      <c r="M56" s="183">
        <f>(VLOOKUP($A56,'Occupancy Raw Data'!$B$8:$BE$45,'Occupancy Raw Data'!T$3,FALSE))/100</f>
        <v>8.5811986217748701E-2</v>
      </c>
      <c r="N56" s="170">
        <f>(VLOOKUP($A56,'Occupancy Raw Data'!$B$8:$BE$45,'Occupancy Raw Data'!U$3,FALSE))/100</f>
        <v>2.7335745403529402E-2</v>
      </c>
      <c r="O56" s="170">
        <f>(VLOOKUP($A56,'Occupancy Raw Data'!$B$8:$BE$45,'Occupancy Raw Data'!V$3,FALSE))/100</f>
        <v>-1.6716005365116499E-2</v>
      </c>
      <c r="P56" s="170">
        <f>(VLOOKUP($A56,'Occupancy Raw Data'!$B$8:$BE$45,'Occupancy Raw Data'!W$3,FALSE))/100</f>
        <v>-9.36247419901092E-2</v>
      </c>
      <c r="Q56" s="170">
        <f>(VLOOKUP($A56,'Occupancy Raw Data'!$B$8:$BE$45,'Occupancy Raw Data'!X$3,FALSE))/100</f>
        <v>-0.14768196067255601</v>
      </c>
      <c r="R56" s="184">
        <f>(VLOOKUP($A56,'Occupancy Raw Data'!$B$8:$BE$45,'Occupancy Raw Data'!Y$3,FALSE))/100</f>
        <v>-3.9812889155788705E-2</v>
      </c>
      <c r="S56" s="170">
        <f>(VLOOKUP($A56,'Occupancy Raw Data'!$B$8:$BE$45,'Occupancy Raw Data'!AA$3,FALSE))/100</f>
        <v>-0.22206521739130403</v>
      </c>
      <c r="T56" s="170">
        <f>(VLOOKUP($A56,'Occupancy Raw Data'!$B$8:$BE$45,'Occupancy Raw Data'!AB$3,FALSE))/100</f>
        <v>-0.12536832468721301</v>
      </c>
      <c r="U56" s="184">
        <f>(VLOOKUP($A56,'Occupancy Raw Data'!$B$8:$BE$45,'Occupancy Raw Data'!AC$3,FALSE))/100</f>
        <v>-0.177077392037814</v>
      </c>
      <c r="V56" s="185">
        <f>(VLOOKUP($A56,'Occupancy Raw Data'!$B$8:$BE$45,'Occupancy Raw Data'!AE$3,FALSE))/100</f>
        <v>-8.2100905003569799E-2</v>
      </c>
      <c r="X56" s="63">
        <f>VLOOKUP($A56,'ADR Raw Data'!$B$6:$BE$43,'ADR Raw Data'!G$1,FALSE)</f>
        <v>106.41390915593701</v>
      </c>
      <c r="Y56" s="64">
        <f>VLOOKUP($A56,'ADR Raw Data'!$B$6:$BE$43,'ADR Raw Data'!H$1,FALSE)</f>
        <v>113.64953960905299</v>
      </c>
      <c r="Z56" s="64">
        <f>VLOOKUP($A56,'ADR Raw Data'!$B$6:$BE$43,'ADR Raw Data'!I$1,FALSE)</f>
        <v>112.287352941176</v>
      </c>
      <c r="AA56" s="64">
        <f>VLOOKUP($A56,'ADR Raw Data'!$B$6:$BE$43,'ADR Raw Data'!J$1,FALSE)</f>
        <v>108.772629058009</v>
      </c>
      <c r="AB56" s="64">
        <f>VLOOKUP($A56,'ADR Raw Data'!$B$6:$BE$43,'ADR Raw Data'!K$1,FALSE)</f>
        <v>109.972598536036</v>
      </c>
      <c r="AC56" s="65">
        <f>VLOOKUP($A56,'ADR Raw Data'!$B$6:$BE$43,'ADR Raw Data'!L$1,FALSE)</f>
        <v>110.482679600886</v>
      </c>
      <c r="AD56" s="64">
        <f>VLOOKUP($A56,'ADR Raw Data'!$B$6:$BE$43,'ADR Raw Data'!N$1,FALSE)</f>
        <v>129.47914080459699</v>
      </c>
      <c r="AE56" s="64">
        <f>VLOOKUP($A56,'ADR Raw Data'!$B$6:$BE$43,'ADR Raw Data'!O$1,FALSE)</f>
        <v>129.452391304347</v>
      </c>
      <c r="AF56" s="65">
        <f>VLOOKUP($A56,'ADR Raw Data'!$B$6:$BE$43,'ADR Raw Data'!P$1,FALSE)</f>
        <v>129.46591371295699</v>
      </c>
      <c r="AG56" s="66">
        <f>VLOOKUP($A56,'ADR Raw Data'!$B$6:$BE$43,'ADR Raw Data'!R$1,FALSE)</f>
        <v>115.725842160166</v>
      </c>
      <c r="AI56" s="183">
        <f>(VLOOKUP($A56,'ADR Raw Data'!$B$6:$BE$43,'ADR Raw Data'!T$1,FALSE))/100</f>
        <v>0.196307650194192</v>
      </c>
      <c r="AJ56" s="170">
        <f>(VLOOKUP($A56,'ADR Raw Data'!$B$6:$BE$43,'ADR Raw Data'!U$1,FALSE))/100</f>
        <v>0.15104018760895299</v>
      </c>
      <c r="AK56" s="170">
        <f>(VLOOKUP($A56,'ADR Raw Data'!$B$6:$BE$43,'ADR Raw Data'!V$1,FALSE))/100</f>
        <v>0.10930448526914301</v>
      </c>
      <c r="AL56" s="170">
        <f>(VLOOKUP($A56,'ADR Raw Data'!$B$6:$BE$43,'ADR Raw Data'!W$1,FALSE))/100</f>
        <v>9.9086082351211691E-2</v>
      </c>
      <c r="AM56" s="170">
        <f>(VLOOKUP($A56,'ADR Raw Data'!$B$6:$BE$43,'ADR Raw Data'!X$1,FALSE))/100</f>
        <v>7.7252851690134308E-2</v>
      </c>
      <c r="AN56" s="184">
        <f>(VLOOKUP($A56,'ADR Raw Data'!$B$6:$BE$43,'ADR Raw Data'!Y$1,FALSE))/100</f>
        <v>0.11899558361014501</v>
      </c>
      <c r="AO56" s="170">
        <f>(VLOOKUP($A56,'ADR Raw Data'!$B$6:$BE$43,'ADR Raw Data'!AA$1,FALSE))/100</f>
        <v>8.8074604035481896E-2</v>
      </c>
      <c r="AP56" s="170">
        <f>(VLOOKUP($A56,'ADR Raw Data'!$B$6:$BE$43,'ADR Raw Data'!AB$1,FALSE))/100</f>
        <v>2.83968189570745E-2</v>
      </c>
      <c r="AQ56" s="184">
        <f>(VLOOKUP($A56,'ADR Raw Data'!$B$6:$BE$43,'ADR Raw Data'!AC$1,FALSE))/100</f>
        <v>5.9467500274029597E-2</v>
      </c>
      <c r="AR56" s="185">
        <f>(VLOOKUP($A56,'ADR Raw Data'!$B$6:$BE$43,'ADR Raw Data'!AE$1,FALSE))/100</f>
        <v>9.2135538594259006E-2</v>
      </c>
      <c r="AS56" s="40"/>
      <c r="AT56" s="63">
        <f>VLOOKUP($A56,'RevPAR Raw Data'!$B$6:$BE$43,'RevPAR Raw Data'!G$1,FALSE)</f>
        <v>41.0390744827586</v>
      </c>
      <c r="AU56" s="64">
        <f>VLOOKUP($A56,'RevPAR Raw Data'!$B$6:$BE$43,'RevPAR Raw Data'!H$1,FALSE)</f>
        <v>60.947504827586201</v>
      </c>
      <c r="AV56" s="64">
        <f>VLOOKUP($A56,'RevPAR Raw Data'!$B$6:$BE$43,'RevPAR Raw Data'!I$1,FALSE)</f>
        <v>62.664086896551701</v>
      </c>
      <c r="AW56" s="64">
        <f>VLOOKUP($A56,'RevPAR Raw Data'!$B$6:$BE$43,'RevPAR Raw Data'!J$1,FALSE)</f>
        <v>56.3817296551724</v>
      </c>
      <c r="AX56" s="64">
        <f>VLOOKUP($A56,'RevPAR Raw Data'!$B$6:$BE$43,'RevPAR Raw Data'!K$1,FALSE)</f>
        <v>53.878988965517202</v>
      </c>
      <c r="AY56" s="65">
        <f>VLOOKUP($A56,'RevPAR Raw Data'!$B$6:$BE$43,'RevPAR Raw Data'!L$1,FALSE)</f>
        <v>54.982276965517201</v>
      </c>
      <c r="AZ56" s="64">
        <f>VLOOKUP($A56,'RevPAR Raw Data'!$B$6:$BE$43,'RevPAR Raw Data'!N$1,FALSE)</f>
        <v>62.149987586206798</v>
      </c>
      <c r="BA56" s="64">
        <f>VLOOKUP($A56,'RevPAR Raw Data'!$B$6:$BE$43,'RevPAR Raw Data'!O$1,FALSE)</f>
        <v>60.780129655172402</v>
      </c>
      <c r="BB56" s="65">
        <f>VLOOKUP($A56,'RevPAR Raw Data'!$B$6:$BE$43,'RevPAR Raw Data'!P$1,FALSE)</f>
        <v>61.465058620689597</v>
      </c>
      <c r="BC56" s="66">
        <f>VLOOKUP($A56,'RevPAR Raw Data'!$B$6:$BE$43,'RevPAR Raw Data'!R$1,FALSE)</f>
        <v>56.8345002955665</v>
      </c>
      <c r="BE56" s="183">
        <f>(VLOOKUP($A56,'RevPAR Raw Data'!$B$6:$BE$43,'RevPAR Raw Data'!T$1,FALSE))/100</f>
        <v>0.29896518578484299</v>
      </c>
      <c r="BF56" s="170">
        <f>(VLOOKUP($A56,'RevPAR Raw Data'!$B$6:$BE$43,'RevPAR Raw Data'!U$1,FALSE))/100</f>
        <v>0.18250472912666202</v>
      </c>
      <c r="BG56" s="170">
        <f>(VLOOKUP($A56,'RevPAR Raw Data'!$B$6:$BE$43,'RevPAR Raw Data'!V$1,FALSE))/100</f>
        <v>9.0761345541837096E-2</v>
      </c>
      <c r="BH56" s="170">
        <f>(VLOOKUP($A56,'RevPAR Raw Data'!$B$6:$BE$43,'RevPAR Raw Data'!W$1,FALSE))/100</f>
        <v>-3.8155685338404697E-3</v>
      </c>
      <c r="BI56" s="170">
        <f>(VLOOKUP($A56,'RevPAR Raw Data'!$B$6:$BE$43,'RevPAR Raw Data'!X$1,FALSE))/100</f>
        <v>-8.1837961587567107E-2</v>
      </c>
      <c r="BJ56" s="184">
        <f>(VLOOKUP($A56,'RevPAR Raw Data'!$B$6:$BE$43,'RevPAR Raw Data'!Y$1,FALSE))/100</f>
        <v>7.4445136474057691E-2</v>
      </c>
      <c r="BK56" s="170">
        <f>(VLOOKUP($A56,'RevPAR Raw Data'!$B$6:$BE$43,'RevPAR Raw Data'!AA$1,FALSE))/100</f>
        <v>-0.15354891944761401</v>
      </c>
      <c r="BL56" s="170">
        <f>(VLOOKUP($A56,'RevPAR Raw Data'!$B$6:$BE$43,'RevPAR Raw Data'!AB$1,FALSE))/100</f>
        <v>-0.10053156734923301</v>
      </c>
      <c r="BM56" s="184">
        <f>(VLOOKUP($A56,'RevPAR Raw Data'!$B$6:$BE$43,'RevPAR Raw Data'!AC$1,FALSE))/100</f>
        <v>-0.128140241623318</v>
      </c>
      <c r="BN56" s="185">
        <f>(VLOOKUP($A56,'RevPAR Raw Data'!$B$6:$BE$43,'RevPAR Raw Data'!AE$1,FALSE))/100</f>
        <v>2.4702224891091601E-3</v>
      </c>
    </row>
    <row r="57" spans="1:66" ht="14.25" customHeight="1" x14ac:dyDescent="0.45">
      <c r="A57" s="198" t="s">
        <v>123</v>
      </c>
      <c r="B57" s="198"/>
      <c r="C57" s="198"/>
      <c r="D57" s="198"/>
      <c r="E57" s="198"/>
      <c r="F57" s="198"/>
      <c r="G57" s="198"/>
      <c r="H57" s="198"/>
      <c r="I57" s="198"/>
      <c r="J57" s="198"/>
      <c r="K57" s="198"/>
      <c r="AS57" s="40"/>
    </row>
    <row r="58" spans="1:66" x14ac:dyDescent="0.45">
      <c r="A58" s="198"/>
      <c r="B58" s="198"/>
      <c r="C58" s="198"/>
      <c r="D58" s="198"/>
      <c r="E58" s="198"/>
      <c r="F58" s="198"/>
      <c r="G58" s="198"/>
      <c r="H58" s="198"/>
      <c r="I58" s="198"/>
      <c r="J58" s="198"/>
      <c r="K58" s="198"/>
      <c r="AS58" s="40"/>
    </row>
    <row r="59" spans="1:66" x14ac:dyDescent="0.45">
      <c r="A59" s="198"/>
      <c r="B59" s="198"/>
      <c r="C59" s="198"/>
      <c r="D59" s="198"/>
      <c r="E59" s="198"/>
      <c r="F59" s="198"/>
      <c r="G59" s="198"/>
      <c r="H59" s="198"/>
      <c r="I59" s="198"/>
      <c r="J59" s="198"/>
      <c r="K59" s="198"/>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iFuCBRNn8XAHcg/T0aH5FMSYwRz1zS/ai2NJP80VZxLUI4H9jFElOu9nm313OweKCbP8vLump/4lsx91LNSD1Q==" saltValue="8R1u3Jyff6e2UMmgLR+puA=="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7" right="0.7" top="0.75" bottom="0.75" header="0.3" footer="0.3"/>
  <pageSetup paperSize="5" scale="2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5" x14ac:dyDescent="0.2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zoomScaleSheetLayoutView="96" workbookViewId="0">
      <pane xSplit="1" ySplit="3" topLeftCell="B4" activePane="bottomRight" state="frozen"/>
      <selection sqref="A1:A3"/>
      <selection pane="topRight" sqref="A1:A3"/>
      <selection pane="bottomLeft" sqref="A1:A3"/>
      <selection pane="bottomRight" activeCell="AW5" sqref="AW5"/>
    </sheetView>
  </sheetViews>
  <sheetFormatPr defaultColWidth="9.1796875" defaultRowHeight="16" outlineLevelCol="1" x14ac:dyDescent="0.45"/>
  <cols>
    <col min="1" max="1" width="39" style="41" bestFit="1" customWidth="1"/>
    <col min="2" max="2" width="9.6328125" style="41" bestFit="1" customWidth="1"/>
    <col min="3" max="3" width="7.54296875" style="41" customWidth="1"/>
    <col min="4" max="4" width="6.81640625" style="41" customWidth="1"/>
    <col min="5" max="5" width="7.453125" style="41" customWidth="1"/>
    <col min="6" max="6" width="8.6328125" style="41" bestFit="1" customWidth="1"/>
    <col min="7" max="7" width="12.54296875" style="43" bestFit="1" customWidth="1"/>
    <col min="8" max="9" width="8.6328125" style="41" bestFit="1" customWidth="1"/>
    <col min="10" max="10" width="12.08984375" style="43" bestFit="1" customWidth="1"/>
    <col min="11" max="11" width="14.2695312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99" t="str">
        <f>'Occupancy Raw Data'!B2</f>
        <v>November 17, 2024 - December 14, 2024
Rolling-28 Day Period</v>
      </c>
      <c r="B1" s="195" t="s">
        <v>66</v>
      </c>
      <c r="C1" s="196"/>
      <c r="D1" s="196"/>
      <c r="E1" s="196"/>
      <c r="F1" s="196"/>
      <c r="G1" s="196"/>
      <c r="H1" s="196"/>
      <c r="I1" s="196"/>
      <c r="J1" s="196"/>
      <c r="K1" s="197"/>
      <c r="L1" s="40"/>
      <c r="M1" s="195" t="s">
        <v>73</v>
      </c>
      <c r="N1" s="196"/>
      <c r="O1" s="196"/>
      <c r="P1" s="196"/>
      <c r="Q1" s="196"/>
      <c r="R1" s="196"/>
      <c r="S1" s="196"/>
      <c r="T1" s="196"/>
      <c r="U1" s="196"/>
      <c r="V1" s="197"/>
      <c r="X1" s="195" t="s">
        <v>67</v>
      </c>
      <c r="Y1" s="196"/>
      <c r="Z1" s="196"/>
      <c r="AA1" s="196"/>
      <c r="AB1" s="196"/>
      <c r="AC1" s="196"/>
      <c r="AD1" s="196"/>
      <c r="AE1" s="196"/>
      <c r="AF1" s="196"/>
      <c r="AG1" s="197"/>
      <c r="AI1" s="195" t="s">
        <v>74</v>
      </c>
      <c r="AJ1" s="196"/>
      <c r="AK1" s="196"/>
      <c r="AL1" s="196"/>
      <c r="AM1" s="196"/>
      <c r="AN1" s="196"/>
      <c r="AO1" s="196"/>
      <c r="AP1" s="196"/>
      <c r="AQ1" s="196"/>
      <c r="AR1" s="197"/>
      <c r="AS1" s="40"/>
      <c r="AT1" s="195" t="s">
        <v>68</v>
      </c>
      <c r="AU1" s="196"/>
      <c r="AV1" s="196"/>
      <c r="AW1" s="196"/>
      <c r="AX1" s="196"/>
      <c r="AY1" s="196"/>
      <c r="AZ1" s="196"/>
      <c r="BA1" s="196"/>
      <c r="BB1" s="196"/>
      <c r="BC1" s="197"/>
      <c r="BE1" s="195" t="s">
        <v>75</v>
      </c>
      <c r="BF1" s="196"/>
      <c r="BG1" s="196"/>
      <c r="BH1" s="196"/>
      <c r="BI1" s="196"/>
      <c r="BJ1" s="196"/>
      <c r="BK1" s="196"/>
      <c r="BL1" s="196"/>
      <c r="BM1" s="196"/>
      <c r="BN1" s="197"/>
    </row>
    <row r="2" spans="1:66" x14ac:dyDescent="0.45">
      <c r="A2" s="199"/>
      <c r="B2" s="42"/>
      <c r="C2" s="43"/>
      <c r="D2" s="43"/>
      <c r="E2" s="43"/>
      <c r="F2" s="43"/>
      <c r="G2" s="193" t="s">
        <v>64</v>
      </c>
      <c r="H2" s="43"/>
      <c r="I2" s="43"/>
      <c r="J2" s="193" t="s">
        <v>65</v>
      </c>
      <c r="K2" s="194" t="s">
        <v>56</v>
      </c>
      <c r="L2" s="44"/>
      <c r="M2" s="42"/>
      <c r="N2" s="43"/>
      <c r="O2" s="43"/>
      <c r="P2" s="43"/>
      <c r="Q2" s="43"/>
      <c r="R2" s="193" t="s">
        <v>64</v>
      </c>
      <c r="S2" s="43"/>
      <c r="T2" s="43"/>
      <c r="U2" s="193" t="s">
        <v>65</v>
      </c>
      <c r="V2" s="194" t="s">
        <v>56</v>
      </c>
      <c r="X2" s="42"/>
      <c r="Y2" s="43"/>
      <c r="Z2" s="43"/>
      <c r="AA2" s="43"/>
      <c r="AB2" s="43"/>
      <c r="AC2" s="193" t="s">
        <v>64</v>
      </c>
      <c r="AD2" s="43"/>
      <c r="AE2" s="43"/>
      <c r="AF2" s="193" t="s">
        <v>65</v>
      </c>
      <c r="AG2" s="194" t="s">
        <v>56</v>
      </c>
      <c r="AI2" s="42"/>
      <c r="AJ2" s="43"/>
      <c r="AK2" s="43"/>
      <c r="AL2" s="43"/>
      <c r="AM2" s="43"/>
      <c r="AN2" s="193" t="s">
        <v>64</v>
      </c>
      <c r="AO2" s="43"/>
      <c r="AP2" s="43"/>
      <c r="AQ2" s="193" t="s">
        <v>65</v>
      </c>
      <c r="AR2" s="194" t="s">
        <v>56</v>
      </c>
      <c r="AS2" s="44"/>
      <c r="AT2" s="42"/>
      <c r="AU2" s="43"/>
      <c r="AV2" s="43"/>
      <c r="AW2" s="43"/>
      <c r="AX2" s="43"/>
      <c r="AY2" s="193" t="s">
        <v>64</v>
      </c>
      <c r="AZ2" s="43"/>
      <c r="BA2" s="43"/>
      <c r="BB2" s="193" t="s">
        <v>65</v>
      </c>
      <c r="BC2" s="194" t="s">
        <v>56</v>
      </c>
      <c r="BE2" s="42"/>
      <c r="BF2" s="43"/>
      <c r="BG2" s="43"/>
      <c r="BH2" s="43"/>
      <c r="BI2" s="43"/>
      <c r="BJ2" s="193" t="s">
        <v>64</v>
      </c>
      <c r="BK2" s="43"/>
      <c r="BL2" s="43"/>
      <c r="BM2" s="193" t="s">
        <v>65</v>
      </c>
      <c r="BN2" s="194" t="s">
        <v>56</v>
      </c>
    </row>
    <row r="3" spans="1:66" x14ac:dyDescent="0.45">
      <c r="A3" s="199"/>
      <c r="B3" s="45" t="s">
        <v>57</v>
      </c>
      <c r="C3" s="44" t="s">
        <v>58</v>
      </c>
      <c r="D3" s="44" t="s">
        <v>59</v>
      </c>
      <c r="E3" s="44" t="s">
        <v>60</v>
      </c>
      <c r="F3" s="44" t="s">
        <v>61</v>
      </c>
      <c r="G3" s="193"/>
      <c r="H3" s="44" t="s">
        <v>62</v>
      </c>
      <c r="I3" s="44" t="s">
        <v>63</v>
      </c>
      <c r="J3" s="193"/>
      <c r="K3" s="194"/>
      <c r="L3" s="44"/>
      <c r="M3" s="45" t="s">
        <v>57</v>
      </c>
      <c r="N3" s="44" t="s">
        <v>58</v>
      </c>
      <c r="O3" s="44" t="s">
        <v>59</v>
      </c>
      <c r="P3" s="44" t="s">
        <v>60</v>
      </c>
      <c r="Q3" s="44" t="s">
        <v>61</v>
      </c>
      <c r="R3" s="193"/>
      <c r="S3" s="44" t="s">
        <v>62</v>
      </c>
      <c r="T3" s="44" t="s">
        <v>63</v>
      </c>
      <c r="U3" s="193"/>
      <c r="V3" s="194"/>
      <c r="X3" s="45" t="s">
        <v>57</v>
      </c>
      <c r="Y3" s="44" t="s">
        <v>58</v>
      </c>
      <c r="Z3" s="44" t="s">
        <v>59</v>
      </c>
      <c r="AA3" s="44" t="s">
        <v>60</v>
      </c>
      <c r="AB3" s="44" t="s">
        <v>61</v>
      </c>
      <c r="AC3" s="193"/>
      <c r="AD3" s="44" t="s">
        <v>62</v>
      </c>
      <c r="AE3" s="44" t="s">
        <v>63</v>
      </c>
      <c r="AF3" s="193"/>
      <c r="AG3" s="194"/>
      <c r="AI3" s="45" t="s">
        <v>57</v>
      </c>
      <c r="AJ3" s="44" t="s">
        <v>58</v>
      </c>
      <c r="AK3" s="44" t="s">
        <v>59</v>
      </c>
      <c r="AL3" s="44" t="s">
        <v>60</v>
      </c>
      <c r="AM3" s="44" t="s">
        <v>61</v>
      </c>
      <c r="AN3" s="193"/>
      <c r="AO3" s="44" t="s">
        <v>62</v>
      </c>
      <c r="AP3" s="44" t="s">
        <v>63</v>
      </c>
      <c r="AQ3" s="193"/>
      <c r="AR3" s="194"/>
      <c r="AS3" s="44"/>
      <c r="AT3" s="45" t="s">
        <v>57</v>
      </c>
      <c r="AU3" s="44" t="s">
        <v>58</v>
      </c>
      <c r="AV3" s="44" t="s">
        <v>59</v>
      </c>
      <c r="AW3" s="44" t="s">
        <v>60</v>
      </c>
      <c r="AX3" s="44" t="s">
        <v>61</v>
      </c>
      <c r="AY3" s="193"/>
      <c r="AZ3" s="44" t="s">
        <v>62</v>
      </c>
      <c r="BA3" s="44" t="s">
        <v>63</v>
      </c>
      <c r="BB3" s="193"/>
      <c r="BC3" s="194"/>
      <c r="BE3" s="45" t="s">
        <v>57</v>
      </c>
      <c r="BF3" s="44" t="s">
        <v>58</v>
      </c>
      <c r="BG3" s="44" t="s">
        <v>59</v>
      </c>
      <c r="BH3" s="44" t="s">
        <v>60</v>
      </c>
      <c r="BI3" s="44" t="s">
        <v>61</v>
      </c>
      <c r="BJ3" s="193"/>
      <c r="BK3" s="44" t="s">
        <v>62</v>
      </c>
      <c r="BL3" s="44" t="s">
        <v>63</v>
      </c>
      <c r="BM3" s="193"/>
      <c r="BN3" s="194"/>
    </row>
    <row r="4" spans="1:66" x14ac:dyDescent="0.45">
      <c r="A4" s="46" t="s">
        <v>15</v>
      </c>
      <c r="B4" s="172">
        <f>(VLOOKUP($A4,'Occupancy Raw Data'!$B$8:$BE$45,'Occupancy Raw Data'!AG$3,FALSE))/100</f>
        <v>0.44971334080476799</v>
      </c>
      <c r="C4" s="162">
        <f>(VLOOKUP($A4,'Occupancy Raw Data'!$B$8:$BE$45,'Occupancy Raw Data'!AH$3,FALSE))/100</f>
        <v>0.544527478910944</v>
      </c>
      <c r="D4" s="162">
        <f>(VLOOKUP($A4,'Occupancy Raw Data'!$B$8:$BE$45,'Occupancy Raw Data'!AI$3,FALSE))/100</f>
        <v>0.58186891044088707</v>
      </c>
      <c r="E4" s="162">
        <f>(VLOOKUP($A4,'Occupancy Raw Data'!$B$8:$BE$45,'Occupancy Raw Data'!AJ$3,FALSE))/100</f>
        <v>0.58919233984976704</v>
      </c>
      <c r="F4" s="162">
        <f>(VLOOKUP($A4,'Occupancy Raw Data'!$B$8:$BE$45,'Occupancy Raw Data'!AK$3,FALSE))/100</f>
        <v>0.58251788616690403</v>
      </c>
      <c r="G4" s="173">
        <f>(VLOOKUP($A4,'Occupancy Raw Data'!$B$8:$BE$45,'Occupancy Raw Data'!AL$3,FALSE))/100</f>
        <v>0.54956453545101702</v>
      </c>
      <c r="H4" s="162">
        <f>(VLOOKUP($A4,'Occupancy Raw Data'!$B$8:$BE$45,'Occupancy Raw Data'!AN$3,FALSE))/100</f>
        <v>0.62296817510571501</v>
      </c>
      <c r="I4" s="162">
        <f>(VLOOKUP($A4,'Occupancy Raw Data'!$B$8:$BE$45,'Occupancy Raw Data'!AO$3,FALSE))/100</f>
        <v>0.62087837624140907</v>
      </c>
      <c r="J4" s="173">
        <f>(VLOOKUP($A4,'Occupancy Raw Data'!$B$8:$BE$45,'Occupancy Raw Data'!AP$3,FALSE))/100</f>
        <v>0.62192327793130309</v>
      </c>
      <c r="K4" s="174">
        <f>(VLOOKUP($A4,'Occupancy Raw Data'!$B$8:$BE$45,'Occupancy Raw Data'!AR$3,FALSE))/100</f>
        <v>0.57023950514167498</v>
      </c>
      <c r="M4" s="161">
        <f>(VLOOKUP($A4,'Occupancy Raw Data'!$B$8:$BE$45,'Occupancy Raw Data'!AT$3,FALSE))/100</f>
        <v>4.95851465818943E-2</v>
      </c>
      <c r="N4" s="158">
        <f>(VLOOKUP($A4,'Occupancy Raw Data'!$B$8:$BE$45,'Occupancy Raw Data'!AU$3,FALSE))/100</f>
        <v>6.1956730985655704E-2</v>
      </c>
      <c r="O4" s="158">
        <f>(VLOOKUP($A4,'Occupancy Raw Data'!$B$8:$BE$45,'Occupancy Raw Data'!AV$3,FALSE))/100</f>
        <v>5.9114187558229302E-2</v>
      </c>
      <c r="P4" s="158">
        <f>(VLOOKUP($A4,'Occupancy Raw Data'!$B$8:$BE$45,'Occupancy Raw Data'!AW$3,FALSE))/100</f>
        <v>5.5599356279047801E-2</v>
      </c>
      <c r="Q4" s="158">
        <f>(VLOOKUP($A4,'Occupancy Raw Data'!$B$8:$BE$45,'Occupancy Raw Data'!AX$3,FALSE))/100</f>
        <v>4.8920488392036499E-2</v>
      </c>
      <c r="R4" s="159">
        <f>(VLOOKUP($A4,'Occupancy Raw Data'!$B$8:$BE$45,'Occupancy Raw Data'!AY$3,FALSE))/100</f>
        <v>5.5179715652247496E-2</v>
      </c>
      <c r="S4" s="158">
        <f>(VLOOKUP($A4,'Occupancy Raw Data'!$B$8:$BE$45,'Occupancy Raw Data'!BA$3,FALSE))/100</f>
        <v>4.0449370857302699E-2</v>
      </c>
      <c r="T4" s="158">
        <f>(VLOOKUP($A4,'Occupancy Raw Data'!$B$8:$BE$45,'Occupancy Raw Data'!BB$3,FALSE))/100</f>
        <v>3.7851110451786296E-2</v>
      </c>
      <c r="U4" s="159">
        <f>(VLOOKUP($A4,'Occupancy Raw Data'!$B$8:$BE$45,'Occupancy Raw Data'!BC$3,FALSE))/100</f>
        <v>3.9150807387201503E-2</v>
      </c>
      <c r="V4" s="160">
        <f>(VLOOKUP($A4,'Occupancy Raw Data'!$B$8:$BE$45,'Occupancy Raw Data'!BE$3,FALSE))/100</f>
        <v>5.01306433208282E-2</v>
      </c>
      <c r="X4" s="49">
        <f>VLOOKUP($A4,'ADR Raw Data'!$B$6:$BE$43,'ADR Raw Data'!AG$1,FALSE)</f>
        <v>137.711068199686</v>
      </c>
      <c r="Y4" s="50">
        <f>VLOOKUP($A4,'ADR Raw Data'!$B$6:$BE$43,'ADR Raw Data'!AH$1,FALSE)</f>
        <v>144.033592477658</v>
      </c>
      <c r="Z4" s="50">
        <f>VLOOKUP($A4,'ADR Raw Data'!$B$6:$BE$43,'ADR Raw Data'!AI$1,FALSE)</f>
        <v>151.62396763000601</v>
      </c>
      <c r="AA4" s="50">
        <f>VLOOKUP($A4,'ADR Raw Data'!$B$6:$BE$43,'ADR Raw Data'!AJ$1,FALSE)</f>
        <v>154.07167978350901</v>
      </c>
      <c r="AB4" s="50">
        <f>VLOOKUP($A4,'ADR Raw Data'!$B$6:$BE$43,'ADR Raw Data'!AK$1,FALSE)</f>
        <v>151.45271360960601</v>
      </c>
      <c r="AC4" s="51">
        <f>VLOOKUP($A4,'ADR Raw Data'!$B$6:$BE$43,'ADR Raw Data'!AL$1,FALSE)</f>
        <v>148.331398195139</v>
      </c>
      <c r="AD4" s="50">
        <f>VLOOKUP($A4,'ADR Raw Data'!$B$6:$BE$43,'ADR Raw Data'!AN$1,FALSE)</f>
        <v>159.91397409582299</v>
      </c>
      <c r="AE4" s="50">
        <f>VLOOKUP($A4,'ADR Raw Data'!$B$6:$BE$43,'ADR Raw Data'!AO$1,FALSE)</f>
        <v>161.08651558491999</v>
      </c>
      <c r="AF4" s="51">
        <f>VLOOKUP($A4,'ADR Raw Data'!$B$6:$BE$43,'ADR Raw Data'!AP$1,FALSE)</f>
        <v>160.49925857434201</v>
      </c>
      <c r="AG4" s="52">
        <f>VLOOKUP($A4,'ADR Raw Data'!$B$6:$BE$43,'ADR Raw Data'!AR$1,FALSE)</f>
        <v>152.12321720727499</v>
      </c>
      <c r="AI4" s="161">
        <f>(VLOOKUP($A4,'ADR Raw Data'!$B$6:$BE$43,'ADR Raw Data'!AT$1,FALSE))/100</f>
        <v>3.1274181136052501E-2</v>
      </c>
      <c r="AJ4" s="158">
        <f>(VLOOKUP($A4,'ADR Raw Data'!$B$6:$BE$43,'ADR Raw Data'!AU$1,FALSE))/100</f>
        <v>6.0648636186014501E-2</v>
      </c>
      <c r="AK4" s="158">
        <f>(VLOOKUP($A4,'ADR Raw Data'!$B$6:$BE$43,'ADR Raw Data'!AV$1,FALSE))/100</f>
        <v>6.8248527886784399E-2</v>
      </c>
      <c r="AL4" s="158">
        <f>(VLOOKUP($A4,'ADR Raw Data'!$B$6:$BE$43,'ADR Raw Data'!AW$1,FALSE))/100</f>
        <v>6.2330330958233301E-2</v>
      </c>
      <c r="AM4" s="158">
        <f>(VLOOKUP($A4,'ADR Raw Data'!$B$6:$BE$43,'ADR Raw Data'!AX$1,FALSE))/100</f>
        <v>4.7424413275537501E-2</v>
      </c>
      <c r="AN4" s="159">
        <f>(VLOOKUP($A4,'ADR Raw Data'!$B$6:$BE$43,'ADR Raw Data'!AY$1,FALSE))/100</f>
        <v>5.5169076256254196E-2</v>
      </c>
      <c r="AO4" s="158">
        <f>(VLOOKUP($A4,'ADR Raw Data'!$B$6:$BE$43,'ADR Raw Data'!BA$1,FALSE))/100</f>
        <v>2.6829813801632699E-2</v>
      </c>
      <c r="AP4" s="158">
        <f>(VLOOKUP($A4,'ADR Raw Data'!$B$6:$BE$43,'ADR Raw Data'!BB$1,FALSE))/100</f>
        <v>3.10832322906235E-2</v>
      </c>
      <c r="AQ4" s="159">
        <f>(VLOOKUP($A4,'ADR Raw Data'!$B$6:$BE$43,'ADR Raw Data'!BC$1,FALSE))/100</f>
        <v>2.8954258323240598E-2</v>
      </c>
      <c r="AR4" s="160">
        <f>(VLOOKUP($A4,'ADR Raw Data'!$B$6:$BE$43,'ADR Raw Data'!BE$1,FALSE))/100</f>
        <v>4.6037840371892298E-2</v>
      </c>
      <c r="AT4" s="49">
        <f>VLOOKUP($A4,'RevPAR Raw Data'!$B$6:$BE$43,'RevPAR Raw Data'!AG$1,FALSE)</f>
        <v>61.930504545874498</v>
      </c>
      <c r="AU4" s="50">
        <f>VLOOKUP($A4,'RevPAR Raw Data'!$B$6:$BE$43,'RevPAR Raw Data'!AH$1,FALSE)</f>
        <v>78.430248990345603</v>
      </c>
      <c r="AV4" s="50">
        <f>VLOOKUP($A4,'RevPAR Raw Data'!$B$6:$BE$43,'RevPAR Raw Data'!AI$1,FALSE)</f>
        <v>88.225272841596507</v>
      </c>
      <c r="AW4" s="50">
        <f>VLOOKUP($A4,'RevPAR Raw Data'!$B$6:$BE$43,'RevPAR Raw Data'!AJ$1,FALSE)</f>
        <v>90.777853516230294</v>
      </c>
      <c r="AX4" s="50">
        <f>VLOOKUP($A4,'RevPAR Raw Data'!$B$6:$BE$43,'RevPAR Raw Data'!AK$1,FALSE)</f>
        <v>88.223914586109601</v>
      </c>
      <c r="AY4" s="51">
        <f>VLOOKUP($A4,'RevPAR Raw Data'!$B$6:$BE$43,'RevPAR Raw Data'!AL$1,FALSE)</f>
        <v>81.517675941911605</v>
      </c>
      <c r="AZ4" s="50">
        <f>VLOOKUP($A4,'RevPAR Raw Data'!$B$6:$BE$43,'RevPAR Raw Data'!AN$1,FALSE)</f>
        <v>99.621316616377698</v>
      </c>
      <c r="BA4" s="50">
        <f>VLOOKUP($A4,'RevPAR Raw Data'!$B$6:$BE$43,'RevPAR Raw Data'!AO$1,FALSE)</f>
        <v>100.015134230751</v>
      </c>
      <c r="BB4" s="51">
        <f>VLOOKUP($A4,'RevPAR Raw Data'!$B$6:$BE$43,'RevPAR Raw Data'!AP$1,FALSE)</f>
        <v>99.818224998098799</v>
      </c>
      <c r="BC4" s="52">
        <f>VLOOKUP($A4,'RevPAR Raw Data'!$B$6:$BE$43,'RevPAR Raw Data'!AR$1,FALSE)</f>
        <v>86.746668100836203</v>
      </c>
      <c r="BE4" s="172">
        <f>(VLOOKUP($A4,'RevPAR Raw Data'!$B$6:$BE$43,'RevPAR Raw Data'!AT$1,FALSE))/100</f>
        <v>8.2410062573806703E-2</v>
      </c>
      <c r="BF4" s="162">
        <f>(VLOOKUP($A4,'RevPAR Raw Data'!$B$6:$BE$43,'RevPAR Raw Data'!AU$1,FALSE))/100</f>
        <v>0.12636295840849399</v>
      </c>
      <c r="BG4" s="162">
        <f>(VLOOKUP($A4,'RevPAR Raw Data'!$B$6:$BE$43,'RevPAR Raw Data'!AV$1,FALSE))/100</f>
        <v>0.13139717172308601</v>
      </c>
      <c r="BH4" s="162">
        <f>(VLOOKUP($A4,'RevPAR Raw Data'!$B$6:$BE$43,'RevPAR Raw Data'!AW$1,FALSE))/100</f>
        <v>0.12139521351521801</v>
      </c>
      <c r="BI4" s="162">
        <f>(VLOOKUP($A4,'RevPAR Raw Data'!$B$6:$BE$43,'RevPAR Raw Data'!AX$1,FALSE))/100</f>
        <v>9.8664927126719204E-2</v>
      </c>
      <c r="BJ4" s="173">
        <f>(VLOOKUP($A4,'RevPAR Raw Data'!$B$6:$BE$43,'RevPAR Raw Data'!AY$1,FALSE))/100</f>
        <v>0.113393005849119</v>
      </c>
      <c r="BK4" s="162">
        <f>(VLOOKUP($A4,'RevPAR Raw Data'!$B$6:$BE$43,'RevPAR Raw Data'!BA$1,FALSE))/100</f>
        <v>6.8364433747430106E-2</v>
      </c>
      <c r="BL4" s="162">
        <f>(VLOOKUP($A4,'RevPAR Raw Data'!$B$6:$BE$43,'RevPAR Raw Data'!BB$1,FALSE))/100</f>
        <v>7.0110877601040802E-2</v>
      </c>
      <c r="BM4" s="173">
        <f>(VLOOKUP($A4,'RevPAR Raw Data'!$B$6:$BE$43,'RevPAR Raw Data'!BC$1,FALSE))/100</f>
        <v>6.9238648301094705E-2</v>
      </c>
      <c r="BN4" s="174">
        <f>(VLOOKUP($A4,'RevPAR Raw Data'!$B$6:$BE$43,'RevPAR Raw Data'!BE$1,FALSE))/100</f>
        <v>9.8476390247665205E-2</v>
      </c>
    </row>
    <row r="5" spans="1:66" x14ac:dyDescent="0.45">
      <c r="A5" s="46" t="s">
        <v>69</v>
      </c>
      <c r="B5" s="172">
        <f>(VLOOKUP($A5,'Occupancy Raw Data'!$B$8:$BE$45,'Occupancy Raw Data'!AG$3,FALSE))/100</f>
        <v>0.42197429653553103</v>
      </c>
      <c r="C5" s="162">
        <f>(VLOOKUP($A5,'Occupancy Raw Data'!$B$8:$BE$45,'Occupancy Raw Data'!AH$3,FALSE))/100</f>
        <v>0.55323998342384695</v>
      </c>
      <c r="D5" s="162">
        <f>(VLOOKUP($A5,'Occupancy Raw Data'!$B$8:$BE$45,'Occupancy Raw Data'!AI$3,FALSE))/100</f>
        <v>0.60054589132649705</v>
      </c>
      <c r="E5" s="162">
        <f>(VLOOKUP($A5,'Occupancy Raw Data'!$B$8:$BE$45,'Occupancy Raw Data'!AJ$3,FALSE))/100</f>
        <v>0.606730790202621</v>
      </c>
      <c r="F5" s="162">
        <f>(VLOOKUP($A5,'Occupancy Raw Data'!$B$8:$BE$45,'Occupancy Raw Data'!AK$3,FALSE))/100</f>
        <v>0.58233237677718397</v>
      </c>
      <c r="G5" s="173">
        <f>(VLOOKUP($A5,'Occupancy Raw Data'!$B$8:$BE$45,'Occupancy Raw Data'!AL$3,FALSE))/100</f>
        <v>0.55296576964625499</v>
      </c>
      <c r="H5" s="162">
        <f>(VLOOKUP($A5,'Occupancy Raw Data'!$B$8:$BE$45,'Occupancy Raw Data'!AN$3,FALSE))/100</f>
        <v>0.58863108108950102</v>
      </c>
      <c r="I5" s="162">
        <f>(VLOOKUP($A5,'Occupancy Raw Data'!$B$8:$BE$45,'Occupancy Raw Data'!AO$3,FALSE))/100</f>
        <v>0.58892551580600294</v>
      </c>
      <c r="J5" s="173">
        <f>(VLOOKUP($A5,'Occupancy Raw Data'!$B$8:$BE$45,'Occupancy Raw Data'!AP$3,FALSE))/100</f>
        <v>0.58877829844775198</v>
      </c>
      <c r="K5" s="174">
        <f>(VLOOKUP($A5,'Occupancy Raw Data'!$B$8:$BE$45,'Occupancy Raw Data'!AR$3,FALSE))/100</f>
        <v>0.56319823271467495</v>
      </c>
      <c r="M5" s="161">
        <f>(VLOOKUP($A5,'Occupancy Raw Data'!$B$8:$BE$45,'Occupancy Raw Data'!AT$3,FALSE))/100</f>
        <v>5.2064853619586904E-2</v>
      </c>
      <c r="N5" s="158">
        <f>(VLOOKUP($A5,'Occupancy Raw Data'!$B$8:$BE$45,'Occupancy Raw Data'!AU$3,FALSE))/100</f>
        <v>8.3699237011269093E-2</v>
      </c>
      <c r="O5" s="158">
        <f>(VLOOKUP($A5,'Occupancy Raw Data'!$B$8:$BE$45,'Occupancy Raw Data'!AV$3,FALSE))/100</f>
        <v>7.6050901304494004E-2</v>
      </c>
      <c r="P5" s="158">
        <f>(VLOOKUP($A5,'Occupancy Raw Data'!$B$8:$BE$45,'Occupancy Raw Data'!AW$3,FALSE))/100</f>
        <v>8.3804172065854998E-2</v>
      </c>
      <c r="Q5" s="158">
        <f>(VLOOKUP($A5,'Occupancy Raw Data'!$B$8:$BE$45,'Occupancy Raw Data'!AX$3,FALSE))/100</f>
        <v>7.9354386612960501E-2</v>
      </c>
      <c r="R5" s="159">
        <f>(VLOOKUP($A5,'Occupancy Raw Data'!$B$8:$BE$45,'Occupancy Raw Data'!AY$3,FALSE))/100</f>
        <v>7.6211336387760106E-2</v>
      </c>
      <c r="S5" s="158">
        <f>(VLOOKUP($A5,'Occupancy Raw Data'!$B$8:$BE$45,'Occupancy Raw Data'!BA$3,FALSE))/100</f>
        <v>6.3702681361390401E-2</v>
      </c>
      <c r="T5" s="158">
        <f>(VLOOKUP($A5,'Occupancy Raw Data'!$B$8:$BE$45,'Occupancy Raw Data'!BB$3,FALSE))/100</f>
        <v>6.7435349414739706E-2</v>
      </c>
      <c r="U5" s="159">
        <f>(VLOOKUP($A5,'Occupancy Raw Data'!$B$8:$BE$45,'Occupancy Raw Data'!BC$3,FALSE))/100</f>
        <v>6.556620941021149E-2</v>
      </c>
      <c r="V5" s="160">
        <f>(VLOOKUP($A5,'Occupancy Raw Data'!$B$8:$BE$45,'Occupancy Raw Data'!BE$3,FALSE))/100</f>
        <v>7.3020266517340005E-2</v>
      </c>
      <c r="X5" s="49">
        <f>VLOOKUP($A5,'ADR Raw Data'!$B$6:$BE$43,'ADR Raw Data'!AG$1,FALSE)</f>
        <v>106.38436738428901</v>
      </c>
      <c r="Y5" s="50">
        <f>VLOOKUP($A5,'ADR Raw Data'!$B$6:$BE$43,'ADR Raw Data'!AH$1,FALSE)</f>
        <v>120.528760901336</v>
      </c>
      <c r="Z5" s="50">
        <f>VLOOKUP($A5,'ADR Raw Data'!$B$6:$BE$43,'ADR Raw Data'!AI$1,FALSE)</f>
        <v>127.67263913542</v>
      </c>
      <c r="AA5" s="50">
        <f>VLOOKUP($A5,'ADR Raw Data'!$B$6:$BE$43,'ADR Raw Data'!AJ$1,FALSE)</f>
        <v>128.44007707881801</v>
      </c>
      <c r="AB5" s="50">
        <f>VLOOKUP($A5,'ADR Raw Data'!$B$6:$BE$43,'ADR Raw Data'!AK$1,FALSE)</f>
        <v>119.79030550682</v>
      </c>
      <c r="AC5" s="51">
        <f>VLOOKUP($A5,'ADR Raw Data'!$B$6:$BE$43,'ADR Raw Data'!AL$1,FALSE)</f>
        <v>121.502398946125</v>
      </c>
      <c r="AD5" s="50">
        <f>VLOOKUP($A5,'ADR Raw Data'!$B$6:$BE$43,'ADR Raw Data'!AN$1,FALSE)</f>
        <v>121.29641893729401</v>
      </c>
      <c r="AE5" s="50">
        <f>VLOOKUP($A5,'ADR Raw Data'!$B$6:$BE$43,'ADR Raw Data'!AO$1,FALSE)</f>
        <v>121.69696879106699</v>
      </c>
      <c r="AF5" s="51">
        <f>VLOOKUP($A5,'ADR Raw Data'!$B$6:$BE$43,'ADR Raw Data'!AP$1,FALSE)</f>
        <v>121.496743940662</v>
      </c>
      <c r="AG5" s="52">
        <f>VLOOKUP($A5,'ADR Raw Data'!$B$6:$BE$43,'ADR Raw Data'!AR$1,FALSE)</f>
        <v>121.50070979410501</v>
      </c>
      <c r="AI5" s="161">
        <f>(VLOOKUP($A5,'ADR Raw Data'!$B$6:$BE$43,'ADR Raw Data'!AT$1,FALSE))/100</f>
        <v>3.0042574092387201E-2</v>
      </c>
      <c r="AJ5" s="158">
        <f>(VLOOKUP($A5,'ADR Raw Data'!$B$6:$BE$43,'ADR Raw Data'!AU$1,FALSE))/100</f>
        <v>6.4273153148045492E-2</v>
      </c>
      <c r="AK5" s="158">
        <f>(VLOOKUP($A5,'ADR Raw Data'!$B$6:$BE$43,'ADR Raw Data'!AV$1,FALSE))/100</f>
        <v>7.8840280641773203E-2</v>
      </c>
      <c r="AL5" s="158">
        <f>(VLOOKUP($A5,'ADR Raw Data'!$B$6:$BE$43,'ADR Raw Data'!AW$1,FALSE))/100</f>
        <v>8.6575936150854002E-2</v>
      </c>
      <c r="AM5" s="158">
        <f>(VLOOKUP($A5,'ADR Raw Data'!$B$6:$BE$43,'ADR Raw Data'!AX$1,FALSE))/100</f>
        <v>5.1959091779891803E-2</v>
      </c>
      <c r="AN5" s="159">
        <f>(VLOOKUP($A5,'ADR Raw Data'!$B$6:$BE$43,'ADR Raw Data'!AY$1,FALSE))/100</f>
        <v>6.5708646336424495E-2</v>
      </c>
      <c r="AO5" s="158">
        <f>(VLOOKUP($A5,'ADR Raw Data'!$B$6:$BE$43,'ADR Raw Data'!BA$1,FALSE))/100</f>
        <v>3.03298719655394E-2</v>
      </c>
      <c r="AP5" s="158">
        <f>(VLOOKUP($A5,'ADR Raw Data'!$B$6:$BE$43,'ADR Raw Data'!BB$1,FALSE))/100</f>
        <v>3.3154099844744496E-2</v>
      </c>
      <c r="AQ5" s="159">
        <f>(VLOOKUP($A5,'ADR Raw Data'!$B$6:$BE$43,'ADR Raw Data'!BC$1,FALSE))/100</f>
        <v>3.1743240172479099E-2</v>
      </c>
      <c r="AR5" s="160">
        <f>(VLOOKUP($A5,'ADR Raw Data'!$B$6:$BE$43,'ADR Raw Data'!BE$1,FALSE))/100</f>
        <v>5.5264727614267102E-2</v>
      </c>
      <c r="AT5" s="49">
        <f>VLOOKUP($A5,'RevPAR Raw Data'!$B$6:$BE$43,'RevPAR Raw Data'!AG$1,FALSE)</f>
        <v>44.891468589363001</v>
      </c>
      <c r="AU5" s="50">
        <f>VLOOKUP($A5,'RevPAR Raw Data'!$B$6:$BE$43,'RevPAR Raw Data'!AH$1,FALSE)</f>
        <v>66.681329683152399</v>
      </c>
      <c r="AV5" s="50">
        <f>VLOOKUP($A5,'RevPAR Raw Data'!$B$6:$BE$43,'RevPAR Raw Data'!AI$1,FALSE)</f>
        <v>76.673278867587001</v>
      </c>
      <c r="AW5" s="50">
        <f>VLOOKUP($A5,'RevPAR Raw Data'!$B$6:$BE$43,'RevPAR Raw Data'!AJ$1,FALSE)</f>
        <v>77.928549459717104</v>
      </c>
      <c r="AX5" s="50">
        <f>VLOOKUP($A5,'RevPAR Raw Data'!$B$6:$BE$43,'RevPAR Raw Data'!AK$1,FALSE)</f>
        <v>69.757773320651907</v>
      </c>
      <c r="AY5" s="51">
        <f>VLOOKUP($A5,'RevPAR Raw Data'!$B$6:$BE$43,'RevPAR Raw Data'!AL$1,FALSE)</f>
        <v>67.186667547110702</v>
      </c>
      <c r="AZ5" s="50">
        <f>VLOOKUP($A5,'RevPAR Raw Data'!$B$6:$BE$43,'RevPAR Raw Data'!AN$1,FALSE)</f>
        <v>71.398842211344899</v>
      </c>
      <c r="BA5" s="50">
        <f>VLOOKUP($A5,'RevPAR Raw Data'!$B$6:$BE$43,'RevPAR Raw Data'!AO$1,FALSE)</f>
        <v>71.670450117306501</v>
      </c>
      <c r="BB5" s="51">
        <f>VLOOKUP($A5,'RevPAR Raw Data'!$B$6:$BE$43,'RevPAR Raw Data'!AP$1,FALSE)</f>
        <v>71.534646164325693</v>
      </c>
      <c r="BC5" s="52">
        <f>VLOOKUP($A5,'RevPAR Raw Data'!$B$6:$BE$43,'RevPAR Raw Data'!AR$1,FALSE)</f>
        <v>68.428985029619</v>
      </c>
      <c r="BE5" s="172">
        <f>(VLOOKUP($A5,'RevPAR Raw Data'!$B$6:$BE$43,'RevPAR Raw Data'!AT$1,FALSE))/100</f>
        <v>8.36715899344498E-2</v>
      </c>
      <c r="BF5" s="162">
        <f>(VLOOKUP($A5,'RevPAR Raw Data'!$B$6:$BE$43,'RevPAR Raw Data'!AU$1,FALSE))/100</f>
        <v>0.153352004038114</v>
      </c>
      <c r="BG5" s="162">
        <f>(VLOOKUP($A5,'RevPAR Raw Data'!$B$6:$BE$43,'RevPAR Raw Data'!AV$1,FALSE))/100</f>
        <v>0.16088705634817299</v>
      </c>
      <c r="BH5" s="162">
        <f>(VLOOKUP($A5,'RevPAR Raw Data'!$B$6:$BE$43,'RevPAR Raw Data'!AW$1,FALSE))/100</f>
        <v>0.17763553286665701</v>
      </c>
      <c r="BI5" s="162">
        <f>(VLOOKUP($A5,'RevPAR Raw Data'!$B$6:$BE$43,'RevPAR Raw Data'!AX$1,FALSE))/100</f>
        <v>0.135436660250012</v>
      </c>
      <c r="BJ5" s="173">
        <f>(VLOOKUP($A5,'RevPAR Raw Data'!$B$6:$BE$43,'RevPAR Raw Data'!AY$1,FALSE))/100</f>
        <v>0.14692772647371399</v>
      </c>
      <c r="BK5" s="162">
        <f>(VLOOKUP($A5,'RevPAR Raw Data'!$B$6:$BE$43,'RevPAR Raw Data'!BA$1,FALSE))/100</f>
        <v>9.5964647496482397E-2</v>
      </c>
      <c r="BL5" s="162">
        <f>(VLOOKUP($A5,'RevPAR Raw Data'!$B$6:$BE$43,'RevPAR Raw Data'!BB$1,FALSE))/100</f>
        <v>0.102825207567045</v>
      </c>
      <c r="BM5" s="173">
        <f>(VLOOKUP($A5,'RevPAR Raw Data'!$B$6:$BE$43,'RevPAR Raw Data'!BC$1,FALSE))/100</f>
        <v>9.9390733515198088E-2</v>
      </c>
      <c r="BN5" s="174">
        <f>(VLOOKUP($A5,'RevPAR Raw Data'!$B$6:$BE$43,'RevPAR Raw Data'!BE$1,FALSE))/100</f>
        <v>0.132320439271009</v>
      </c>
    </row>
    <row r="6" spans="1:66" x14ac:dyDescent="0.45">
      <c r="B6" s="177"/>
      <c r="C6" s="181"/>
      <c r="D6" s="181"/>
      <c r="E6" s="181"/>
      <c r="F6" s="181"/>
      <c r="G6" s="182"/>
      <c r="H6" s="181"/>
      <c r="I6" s="181"/>
      <c r="J6" s="182"/>
      <c r="K6" s="178"/>
      <c r="M6" s="189"/>
      <c r="N6" s="191"/>
      <c r="O6" s="191"/>
      <c r="P6" s="191"/>
      <c r="Q6" s="191"/>
      <c r="R6" s="192"/>
      <c r="S6" s="191"/>
      <c r="T6" s="191"/>
      <c r="U6" s="192"/>
      <c r="V6" s="190"/>
      <c r="X6" s="55"/>
      <c r="Y6" s="56"/>
      <c r="Z6" s="56"/>
      <c r="AA6" s="56"/>
      <c r="AB6" s="56"/>
      <c r="AC6" s="57"/>
      <c r="AD6" s="56"/>
      <c r="AE6" s="56"/>
      <c r="AF6" s="57"/>
      <c r="AG6" s="58"/>
      <c r="AI6" s="189"/>
      <c r="AJ6" s="191"/>
      <c r="AK6" s="191"/>
      <c r="AL6" s="191"/>
      <c r="AM6" s="191"/>
      <c r="AN6" s="192"/>
      <c r="AO6" s="191"/>
      <c r="AP6" s="191"/>
      <c r="AQ6" s="192"/>
      <c r="AR6" s="190"/>
      <c r="AT6" s="55"/>
      <c r="AU6" s="56"/>
      <c r="AV6" s="56"/>
      <c r="AW6" s="56"/>
      <c r="AX6" s="56"/>
      <c r="AY6" s="57"/>
      <c r="AZ6" s="56"/>
      <c r="BA6" s="56"/>
      <c r="BB6" s="57"/>
      <c r="BC6" s="58"/>
      <c r="BE6" s="177"/>
      <c r="BF6" s="181"/>
      <c r="BG6" s="181"/>
      <c r="BH6" s="181"/>
      <c r="BI6" s="181"/>
      <c r="BJ6" s="182"/>
      <c r="BK6" s="181"/>
      <c r="BL6" s="181"/>
      <c r="BM6" s="182"/>
      <c r="BN6" s="178"/>
    </row>
    <row r="7" spans="1:66" x14ac:dyDescent="0.45">
      <c r="A7" s="46" t="s">
        <v>124</v>
      </c>
      <c r="B7" s="177"/>
      <c r="C7" s="181"/>
      <c r="D7" s="181"/>
      <c r="E7" s="181"/>
      <c r="F7" s="181"/>
      <c r="G7" s="182"/>
      <c r="H7" s="181"/>
      <c r="I7" s="181"/>
      <c r="J7" s="182"/>
      <c r="K7" s="178"/>
      <c r="M7" s="189"/>
      <c r="N7" s="191"/>
      <c r="O7" s="191"/>
      <c r="P7" s="191"/>
      <c r="Q7" s="191"/>
      <c r="R7" s="192"/>
      <c r="S7" s="191"/>
      <c r="T7" s="191"/>
      <c r="U7" s="192"/>
      <c r="V7" s="190"/>
      <c r="X7" s="55"/>
      <c r="Y7" s="56"/>
      <c r="Z7" s="56"/>
      <c r="AA7" s="56"/>
      <c r="AB7" s="56"/>
      <c r="AC7" s="57"/>
      <c r="AD7" s="56"/>
      <c r="AE7" s="56"/>
      <c r="AF7" s="57"/>
      <c r="AG7" s="58"/>
      <c r="AI7" s="189"/>
      <c r="AJ7" s="191"/>
      <c r="AK7" s="191"/>
      <c r="AL7" s="191"/>
      <c r="AM7" s="191"/>
      <c r="AN7" s="192"/>
      <c r="AO7" s="191"/>
      <c r="AP7" s="191"/>
      <c r="AQ7" s="192"/>
      <c r="AR7" s="190"/>
      <c r="AT7" s="55"/>
      <c r="AU7" s="56"/>
      <c r="AV7" s="56"/>
      <c r="AW7" s="56"/>
      <c r="AX7" s="56"/>
      <c r="AY7" s="57"/>
      <c r="AZ7" s="56"/>
      <c r="BA7" s="56"/>
      <c r="BB7" s="57"/>
      <c r="BC7" s="58"/>
      <c r="BE7" s="177"/>
      <c r="BF7" s="181"/>
      <c r="BG7" s="181"/>
      <c r="BH7" s="181"/>
      <c r="BI7" s="181"/>
      <c r="BJ7" s="182"/>
      <c r="BK7" s="181"/>
      <c r="BL7" s="181"/>
      <c r="BM7" s="182"/>
      <c r="BN7" s="178"/>
    </row>
    <row r="8" spans="1:66" x14ac:dyDescent="0.45">
      <c r="A8" s="59" t="s">
        <v>117</v>
      </c>
      <c r="B8" s="172">
        <f>(VLOOKUP($A8,'Occupancy Raw Data'!$B$8:$BE$51,'Occupancy Raw Data'!AG$3,FALSE))/100</f>
        <v>0.35451010886469597</v>
      </c>
      <c r="C8" s="162">
        <f>(VLOOKUP($A8,'Occupancy Raw Data'!$B$8:$BE$51,'Occupancy Raw Data'!AH$3,FALSE))/100</f>
        <v>0.52799377916018597</v>
      </c>
      <c r="D8" s="162">
        <f>(VLOOKUP($A8,'Occupancy Raw Data'!$B$8:$BE$51,'Occupancy Raw Data'!AI$3,FALSE))/100</f>
        <v>0.61088646967340499</v>
      </c>
      <c r="E8" s="162">
        <f>(VLOOKUP($A8,'Occupancy Raw Data'!$B$8:$BE$51,'Occupancy Raw Data'!AJ$3,FALSE))/100</f>
        <v>0.68499222395023296</v>
      </c>
      <c r="F8" s="162">
        <f>(VLOOKUP($A8,'Occupancy Raw Data'!$B$8:$BE$51,'Occupancy Raw Data'!AK$3,FALSE))/100</f>
        <v>0.6825816485225501</v>
      </c>
      <c r="G8" s="173">
        <f>(VLOOKUP($A8,'Occupancy Raw Data'!$B$8:$BE$51,'Occupancy Raw Data'!AL$3,FALSE))/100</f>
        <v>0.57219284603421405</v>
      </c>
      <c r="H8" s="162">
        <f>(VLOOKUP($A8,'Occupancy Raw Data'!$B$8:$BE$51,'Occupancy Raw Data'!AN$3,FALSE))/100</f>
        <v>0.65028722248098103</v>
      </c>
      <c r="I8" s="162">
        <f>(VLOOKUP($A8,'Occupancy Raw Data'!$B$8:$BE$51,'Occupancy Raw Data'!AO$3,FALSE))/100</f>
        <v>0.68071727992547693</v>
      </c>
      <c r="J8" s="173">
        <f>(VLOOKUP($A8,'Occupancy Raw Data'!$B$8:$BE$51,'Occupancy Raw Data'!AP$3,FALSE))/100</f>
        <v>0.66550225120322903</v>
      </c>
      <c r="K8" s="174">
        <f>(VLOOKUP($A8,'Occupancy Raw Data'!$B$8:$BE$51,'Occupancy Raw Data'!AR$3,FALSE))/100</f>
        <v>0.598885237164682</v>
      </c>
      <c r="M8" s="161">
        <f>(VLOOKUP($A8,'Occupancy Raw Data'!$B$8:$BE$51,'Occupancy Raw Data'!AT$3,FALSE))/100</f>
        <v>-1.3670020528234801E-2</v>
      </c>
      <c r="N8" s="158">
        <f>(VLOOKUP($A8,'Occupancy Raw Data'!$B$8:$BE$51,'Occupancy Raw Data'!AU$3,FALSE))/100</f>
        <v>0.114365673255323</v>
      </c>
      <c r="O8" s="158">
        <f>(VLOOKUP($A8,'Occupancy Raw Data'!$B$8:$BE$51,'Occupancy Raw Data'!AV$3,FALSE))/100</f>
        <v>0.11387296943134499</v>
      </c>
      <c r="P8" s="158">
        <f>(VLOOKUP($A8,'Occupancy Raw Data'!$B$8:$BE$51,'Occupancy Raw Data'!AW$3,FALSE))/100</f>
        <v>0.23073512362208401</v>
      </c>
      <c r="Q8" s="158">
        <f>(VLOOKUP($A8,'Occupancy Raw Data'!$B$8:$BE$51,'Occupancy Raw Data'!AX$3,FALSE))/100</f>
        <v>0.23430964020950001</v>
      </c>
      <c r="R8" s="159">
        <f>(VLOOKUP($A8,'Occupancy Raw Data'!$B$8:$BE$51,'Occupancy Raw Data'!AY$3,FALSE))/100</f>
        <v>0.14840832507318</v>
      </c>
      <c r="S8" s="158">
        <f>(VLOOKUP($A8,'Occupancy Raw Data'!$B$8:$BE$51,'Occupancy Raw Data'!BA$3,FALSE))/100</f>
        <v>2.88507011886441E-2</v>
      </c>
      <c r="T8" s="158">
        <f>(VLOOKUP($A8,'Occupancy Raw Data'!$B$8:$BE$51,'Occupancy Raw Data'!BB$3,FALSE))/100</f>
        <v>9.3078120975405701E-2</v>
      </c>
      <c r="U8" s="159">
        <f>(VLOOKUP($A8,'Occupancy Raw Data'!$B$8:$BE$51,'Occupancy Raw Data'!BC$3,FALSE))/100</f>
        <v>6.0726414220166801E-2</v>
      </c>
      <c r="V8" s="160">
        <f>(VLOOKUP($A8,'Occupancy Raw Data'!$B$8:$BE$51,'Occupancy Raw Data'!BE$3,FALSE))/100</f>
        <v>0.119098568497723</v>
      </c>
      <c r="X8" s="49">
        <f>VLOOKUP($A8,'ADR Raw Data'!$B$6:$BE$49,'ADR Raw Data'!AG$1,FALSE)</f>
        <v>286.947569642465</v>
      </c>
      <c r="Y8" s="50">
        <f>VLOOKUP($A8,'ADR Raw Data'!$B$6:$BE$49,'ADR Raw Data'!AH$1,FALSE)</f>
        <v>276.96707216494798</v>
      </c>
      <c r="Z8" s="50">
        <f>VLOOKUP($A8,'ADR Raw Data'!$B$6:$BE$49,'ADR Raw Data'!AI$1,FALSE)</f>
        <v>285.96104506109901</v>
      </c>
      <c r="AA8" s="50">
        <f>VLOOKUP($A8,'ADR Raw Data'!$B$6:$BE$49,'ADR Raw Data'!AJ$1,FALSE)</f>
        <v>298.434398910205</v>
      </c>
      <c r="AB8" s="50">
        <f>VLOOKUP($A8,'ADR Raw Data'!$B$6:$BE$49,'ADR Raw Data'!AK$1,FALSE)</f>
        <v>303.07440191387502</v>
      </c>
      <c r="AC8" s="51">
        <f>VLOOKUP($A8,'ADR Raw Data'!$B$6:$BE$49,'ADR Raw Data'!AL$1,FALSE)</f>
        <v>291.49288106109998</v>
      </c>
      <c r="AD8" s="50">
        <f>VLOOKUP($A8,'ADR Raw Data'!$B$6:$BE$49,'ADR Raw Data'!AN$1,FALSE)</f>
        <v>335.83836456965503</v>
      </c>
      <c r="AE8" s="50">
        <f>VLOOKUP($A8,'ADR Raw Data'!$B$6:$BE$49,'ADR Raw Data'!AO$1,FALSE)</f>
        <v>335.044348272322</v>
      </c>
      <c r="AF8" s="51">
        <f>VLOOKUP($A8,'ADR Raw Data'!$B$6:$BE$49,'ADR Raw Data'!AP$1,FALSE)</f>
        <v>335.43227983203002</v>
      </c>
      <c r="AG8" s="52">
        <f>VLOOKUP($A8,'ADR Raw Data'!$B$6:$BE$49,'ADR Raw Data'!AR$1,FALSE)</f>
        <v>305.46049074863703</v>
      </c>
      <c r="AI8" s="161">
        <f>(VLOOKUP($A8,'ADR Raw Data'!$B$6:$BE$49,'ADR Raw Data'!AT$1,FALSE))/100</f>
        <v>2.16349921943991E-2</v>
      </c>
      <c r="AJ8" s="158">
        <f>(VLOOKUP($A8,'ADR Raw Data'!$B$6:$BE$49,'ADR Raw Data'!AU$1,FALSE))/100</f>
        <v>1.2986498994231701E-2</v>
      </c>
      <c r="AK8" s="158">
        <f>(VLOOKUP($A8,'ADR Raw Data'!$B$6:$BE$49,'ADR Raw Data'!AV$1,FALSE))/100</f>
        <v>5.4331899564758597E-2</v>
      </c>
      <c r="AL8" s="158">
        <f>(VLOOKUP($A8,'ADR Raw Data'!$B$6:$BE$49,'ADR Raw Data'!AW$1,FALSE))/100</f>
        <v>1.3465199897406702E-2</v>
      </c>
      <c r="AM8" s="158">
        <f>(VLOOKUP($A8,'ADR Raw Data'!$B$6:$BE$49,'ADR Raw Data'!AX$1,FALSE))/100</f>
        <v>-9.0553073920365407E-3</v>
      </c>
      <c r="AN8" s="159">
        <f>(VLOOKUP($A8,'ADR Raw Data'!$B$6:$BE$49,'ADR Raw Data'!AY$1,FALSE))/100</f>
        <v>1.95225582375472E-2</v>
      </c>
      <c r="AO8" s="158">
        <f>(VLOOKUP($A8,'ADR Raw Data'!$B$6:$BE$49,'ADR Raw Data'!BA$1,FALSE))/100</f>
        <v>-2.7839303646963801E-2</v>
      </c>
      <c r="AP8" s="158">
        <f>(VLOOKUP($A8,'ADR Raw Data'!$B$6:$BE$49,'ADR Raw Data'!BB$1,FALSE))/100</f>
        <v>-3.87337407564587E-3</v>
      </c>
      <c r="AQ8" s="159">
        <f>(VLOOKUP($A8,'ADR Raw Data'!$B$6:$BE$49,'ADR Raw Data'!BC$1,FALSE))/100</f>
        <v>-1.6140458329913201E-2</v>
      </c>
      <c r="AR8" s="160">
        <f>(VLOOKUP($A8,'ADR Raw Data'!$B$6:$BE$49,'ADR Raw Data'!BE$1,FALSE))/100</f>
        <v>3.6737570135004002E-3</v>
      </c>
      <c r="AT8" s="49">
        <f>VLOOKUP($A8,'RevPAR Raw Data'!$B$6:$BE$49,'RevPAR Raw Data'!AG$1,FALSE)</f>
        <v>101.72581415241</v>
      </c>
      <c r="AU8" s="50">
        <f>VLOOKUP($A8,'RevPAR Raw Data'!$B$6:$BE$49,'RevPAR Raw Data'!AH$1,FALSE)</f>
        <v>146.23689113530301</v>
      </c>
      <c r="AV8" s="50">
        <f>VLOOKUP($A8,'RevPAR Raw Data'!$B$6:$BE$49,'RevPAR Raw Data'!AI$1,FALSE)</f>
        <v>174.68973328149301</v>
      </c>
      <c r="AW8" s="50">
        <f>VLOOKUP($A8,'RevPAR Raw Data'!$B$6:$BE$49,'RevPAR Raw Data'!AJ$1,FALSE)</f>
        <v>204.42524261275199</v>
      </c>
      <c r="AX8" s="50">
        <f>VLOOKUP($A8,'RevPAR Raw Data'!$B$6:$BE$49,'RevPAR Raw Data'!AK$1,FALSE)</f>
        <v>206.87302488335899</v>
      </c>
      <c r="AY8" s="51">
        <f>VLOOKUP($A8,'RevPAR Raw Data'!$B$6:$BE$49,'RevPAR Raw Data'!AL$1,FALSE)</f>
        <v>166.79014121306301</v>
      </c>
      <c r="AZ8" s="50">
        <f>VLOOKUP($A8,'RevPAR Raw Data'!$B$6:$BE$49,'RevPAR Raw Data'!AN$1,FALSE)</f>
        <v>218.391397298556</v>
      </c>
      <c r="BA8" s="50">
        <f>VLOOKUP($A8,'RevPAR Raw Data'!$B$6:$BE$49,'RevPAR Raw Data'!AO$1,FALSE)</f>
        <v>228.07047741034</v>
      </c>
      <c r="BB8" s="51">
        <f>VLOOKUP($A8,'RevPAR Raw Data'!$B$6:$BE$49,'RevPAR Raw Data'!AP$1,FALSE)</f>
        <v>223.230937354448</v>
      </c>
      <c r="BC8" s="52">
        <f>VLOOKUP($A8,'RevPAR Raw Data'!$B$6:$BE$49,'RevPAR Raw Data'!AR$1,FALSE)</f>
        <v>182.93577844643801</v>
      </c>
      <c r="BE8" s="172">
        <f>(VLOOKUP($A8,'RevPAR Raw Data'!$B$6:$BE$49,'RevPAR Raw Data'!AT$1,FALSE))/100</f>
        <v>7.6692208787386097E-3</v>
      </c>
      <c r="BF8" s="162">
        <f>(VLOOKUP($A8,'RevPAR Raw Data'!$B$6:$BE$49,'RevPAR Raw Data'!AU$1,FALSE))/100</f>
        <v>0.12883738195026001</v>
      </c>
      <c r="BG8" s="162">
        <f>(VLOOKUP($A8,'RevPAR Raw Data'!$B$6:$BE$49,'RevPAR Raw Data'!AV$1,FALSE))/100</f>
        <v>0.17439180373438798</v>
      </c>
      <c r="BH8" s="162">
        <f>(VLOOKUP($A8,'RevPAR Raw Data'!$B$6:$BE$49,'RevPAR Raw Data'!AW$1,FALSE))/100</f>
        <v>0.24730721808241501</v>
      </c>
      <c r="BI8" s="162">
        <f>(VLOOKUP($A8,'RevPAR Raw Data'!$B$6:$BE$49,'RevPAR Raw Data'!AX$1,FALSE))/100</f>
        <v>0.223132587000448</v>
      </c>
      <c r="BJ8" s="173">
        <f>(VLOOKUP($A8,'RevPAR Raw Data'!$B$6:$BE$49,'RevPAR Raw Data'!AY$1,FALSE))/100</f>
        <v>0.17082819347990502</v>
      </c>
      <c r="BK8" s="162">
        <f>(VLOOKUP($A8,'RevPAR Raw Data'!$B$6:$BE$49,'RevPAR Raw Data'!BA$1,FALSE))/100</f>
        <v>2.0821411086178801E-4</v>
      </c>
      <c r="BL8" s="162">
        <f>(VLOOKUP($A8,'RevPAR Raw Data'!$B$6:$BE$49,'RevPAR Raw Data'!BB$1,FALSE))/100</f>
        <v>8.884422051896379E-2</v>
      </c>
      <c r="BM8" s="173">
        <f>(VLOOKUP($A8,'RevPAR Raw Data'!$B$6:$BE$49,'RevPAR Raw Data'!BC$1,FALSE))/100</f>
        <v>4.3605803732007994E-2</v>
      </c>
      <c r="BN8" s="174">
        <f>(VLOOKUP($A8,'RevPAR Raw Data'!$B$6:$BE$49,'RevPAR Raw Data'!BE$1,FALSE))/100</f>
        <v>0.12320986471254</v>
      </c>
    </row>
    <row r="9" spans="1:66" x14ac:dyDescent="0.45">
      <c r="A9" s="59" t="s">
        <v>118</v>
      </c>
      <c r="B9" s="172">
        <f>(VLOOKUP($A9,'Occupancy Raw Data'!$B$8:$BE$51,'Occupancy Raw Data'!AG$3,FALSE))/100</f>
        <v>0.41311815059156998</v>
      </c>
      <c r="C9" s="162">
        <f>(VLOOKUP($A9,'Occupancy Raw Data'!$B$8:$BE$51,'Occupancy Raw Data'!AH$3,FALSE))/100</f>
        <v>0.62411173509259699</v>
      </c>
      <c r="D9" s="162">
        <f>(VLOOKUP($A9,'Occupancy Raw Data'!$B$8:$BE$51,'Occupancy Raw Data'!AI$3,FALSE))/100</f>
        <v>0.69816258655471297</v>
      </c>
      <c r="E9" s="162">
        <f>(VLOOKUP($A9,'Occupancy Raw Data'!$B$8:$BE$51,'Occupancy Raw Data'!AJ$3,FALSE))/100</f>
        <v>0.71858132053868307</v>
      </c>
      <c r="F9" s="162">
        <f>(VLOOKUP($A9,'Occupancy Raw Data'!$B$8:$BE$51,'Occupancy Raw Data'!AK$3,FALSE))/100</f>
        <v>0.65380840739327095</v>
      </c>
      <c r="G9" s="173">
        <f>(VLOOKUP($A9,'Occupancy Raw Data'!$B$8:$BE$51,'Occupancy Raw Data'!AL$3,FALSE))/100</f>
        <v>0.62155644003416699</v>
      </c>
      <c r="H9" s="162">
        <f>(VLOOKUP($A9,'Occupancy Raw Data'!$B$8:$BE$51,'Occupancy Raw Data'!AN$3,FALSE))/100</f>
        <v>0.64466677571197395</v>
      </c>
      <c r="I9" s="162">
        <f>(VLOOKUP($A9,'Occupancy Raw Data'!$B$8:$BE$51,'Occupancy Raw Data'!AO$3,FALSE))/100</f>
        <v>0.63637933227922805</v>
      </c>
      <c r="J9" s="173">
        <f>(VLOOKUP($A9,'Occupancy Raw Data'!$B$8:$BE$51,'Occupancy Raw Data'!AP$3,FALSE))/100</f>
        <v>0.64052305399560094</v>
      </c>
      <c r="K9" s="174">
        <f>(VLOOKUP($A9,'Occupancy Raw Data'!$B$8:$BE$51,'Occupancy Raw Data'!AR$3,FALSE))/100</f>
        <v>0.62697547259457698</v>
      </c>
      <c r="M9" s="161">
        <f>(VLOOKUP($A9,'Occupancy Raw Data'!$B$8:$BE$51,'Occupancy Raw Data'!AT$3,FALSE))/100</f>
        <v>5.8487488337662298E-2</v>
      </c>
      <c r="N9" s="158">
        <f>(VLOOKUP($A9,'Occupancy Raw Data'!$B$8:$BE$51,'Occupancy Raw Data'!AU$3,FALSE))/100</f>
        <v>0.12385194126111401</v>
      </c>
      <c r="O9" s="158">
        <f>(VLOOKUP($A9,'Occupancy Raw Data'!$B$8:$BE$51,'Occupancy Raw Data'!AV$3,FALSE))/100</f>
        <v>8.7064765873743011E-2</v>
      </c>
      <c r="P9" s="158">
        <f>(VLOOKUP($A9,'Occupancy Raw Data'!$B$8:$BE$51,'Occupancy Raw Data'!AW$3,FALSE))/100</f>
        <v>9.616273455470431E-2</v>
      </c>
      <c r="Q9" s="158">
        <f>(VLOOKUP($A9,'Occupancy Raw Data'!$B$8:$BE$51,'Occupancy Raw Data'!AX$3,FALSE))/100</f>
        <v>9.1934969306809902E-2</v>
      </c>
      <c r="R9" s="159">
        <f>(VLOOKUP($A9,'Occupancy Raw Data'!$B$8:$BE$51,'Occupancy Raw Data'!AY$3,FALSE))/100</f>
        <v>9.3452786857239595E-2</v>
      </c>
      <c r="S9" s="158">
        <f>(VLOOKUP($A9,'Occupancy Raw Data'!$B$8:$BE$51,'Occupancy Raw Data'!BA$3,FALSE))/100</f>
        <v>9.4259271167988296E-2</v>
      </c>
      <c r="T9" s="158">
        <f>(VLOOKUP($A9,'Occupancy Raw Data'!$B$8:$BE$51,'Occupancy Raw Data'!BB$3,FALSE))/100</f>
        <v>6.09350184492225E-2</v>
      </c>
      <c r="U9" s="159">
        <f>(VLOOKUP($A9,'Occupancy Raw Data'!$B$8:$BE$51,'Occupancy Raw Data'!BC$3,FALSE))/100</f>
        <v>7.7447287011239208E-2</v>
      </c>
      <c r="V9" s="160">
        <f>(VLOOKUP($A9,'Occupancy Raw Data'!$B$8:$BE$51,'Occupancy Raw Data'!BE$3,FALSE))/100</f>
        <v>8.8754921970024603E-2</v>
      </c>
      <c r="X9" s="49">
        <f>VLOOKUP($A9,'ADR Raw Data'!$B$6:$BE$49,'ADR Raw Data'!AG$1,FALSE)</f>
        <v>157.726663807135</v>
      </c>
      <c r="Y9" s="50">
        <f>VLOOKUP($A9,'ADR Raw Data'!$B$6:$BE$49,'ADR Raw Data'!AH$1,FALSE)</f>
        <v>182.90347869134101</v>
      </c>
      <c r="Z9" s="50">
        <f>VLOOKUP($A9,'ADR Raw Data'!$B$6:$BE$49,'ADR Raw Data'!AI$1,FALSE)</f>
        <v>195.65216074450001</v>
      </c>
      <c r="AA9" s="50">
        <f>VLOOKUP($A9,'ADR Raw Data'!$B$6:$BE$49,'ADR Raw Data'!AJ$1,FALSE)</f>
        <v>194.95509541333101</v>
      </c>
      <c r="AB9" s="50">
        <f>VLOOKUP($A9,'ADR Raw Data'!$B$6:$BE$49,'ADR Raw Data'!AK$1,FALSE)</f>
        <v>175.811476879456</v>
      </c>
      <c r="AC9" s="51">
        <f>VLOOKUP($A9,'ADR Raw Data'!$B$6:$BE$49,'ADR Raw Data'!AL$1,FALSE)</f>
        <v>183.71528264702499</v>
      </c>
      <c r="AD9" s="50">
        <f>VLOOKUP($A9,'ADR Raw Data'!$B$6:$BE$49,'ADR Raw Data'!AN$1,FALSE)</f>
        <v>166.89910294179799</v>
      </c>
      <c r="AE9" s="50">
        <f>VLOOKUP($A9,'ADR Raw Data'!$B$6:$BE$49,'ADR Raw Data'!AO$1,FALSE)</f>
        <v>167.660527337893</v>
      </c>
      <c r="AF9" s="51">
        <f>VLOOKUP($A9,'ADR Raw Data'!$B$6:$BE$49,'ADR Raw Data'!AP$1,FALSE)</f>
        <v>167.277352206789</v>
      </c>
      <c r="AG9" s="52">
        <f>VLOOKUP($A9,'ADR Raw Data'!$B$6:$BE$49,'ADR Raw Data'!AR$1,FALSE)</f>
        <v>178.917248790305</v>
      </c>
      <c r="AI9" s="161">
        <f>(VLOOKUP($A9,'ADR Raw Data'!$B$6:$BE$49,'ADR Raw Data'!AT$1,FALSE))/100</f>
        <v>3.8365857575316298E-2</v>
      </c>
      <c r="AJ9" s="158">
        <f>(VLOOKUP($A9,'ADR Raw Data'!$B$6:$BE$49,'ADR Raw Data'!AU$1,FALSE))/100</f>
        <v>7.1051977557000601E-2</v>
      </c>
      <c r="AK9" s="158">
        <f>(VLOOKUP($A9,'ADR Raw Data'!$B$6:$BE$49,'ADR Raw Data'!AV$1,FALSE))/100</f>
        <v>9.1849443185595611E-2</v>
      </c>
      <c r="AL9" s="158">
        <f>(VLOOKUP($A9,'ADR Raw Data'!$B$6:$BE$49,'ADR Raw Data'!AW$1,FALSE))/100</f>
        <v>0.10557345135438799</v>
      </c>
      <c r="AM9" s="158">
        <f>(VLOOKUP($A9,'ADR Raw Data'!$B$6:$BE$49,'ADR Raw Data'!AX$1,FALSE))/100</f>
        <v>6.4412785480594703E-2</v>
      </c>
      <c r="AN9" s="159">
        <f>(VLOOKUP($A9,'ADR Raw Data'!$B$6:$BE$49,'ADR Raw Data'!AY$1,FALSE))/100</f>
        <v>7.9490139428622791E-2</v>
      </c>
      <c r="AO9" s="158">
        <f>(VLOOKUP($A9,'ADR Raw Data'!$B$6:$BE$49,'ADR Raw Data'!BA$1,FALSE))/100</f>
        <v>2.6996099538830101E-2</v>
      </c>
      <c r="AP9" s="158">
        <f>(VLOOKUP($A9,'ADR Raw Data'!$B$6:$BE$49,'ADR Raw Data'!BB$1,FALSE))/100</f>
        <v>1.6170355677306399E-2</v>
      </c>
      <c r="AQ9" s="159">
        <f>(VLOOKUP($A9,'ADR Raw Data'!$B$6:$BE$49,'ADR Raw Data'!BC$1,FALSE))/100</f>
        <v>2.1457603582106303E-2</v>
      </c>
      <c r="AR9" s="160">
        <f>(VLOOKUP($A9,'ADR Raw Data'!$B$6:$BE$49,'ADR Raw Data'!BE$1,FALSE))/100</f>
        <v>6.3113756965165108E-2</v>
      </c>
      <c r="AT9" s="49">
        <f>VLOOKUP($A9,'RevPAR Raw Data'!$B$6:$BE$49,'RevPAR Raw Data'!AG$1,FALSE)</f>
        <v>65.159747650982297</v>
      </c>
      <c r="AU9" s="50">
        <f>VLOOKUP($A9,'RevPAR Raw Data'!$B$6:$BE$49,'RevPAR Raw Data'!AH$1,FALSE)</f>
        <v>114.15220744052399</v>
      </c>
      <c r="AV9" s="50">
        <f>VLOOKUP($A9,'RevPAR Raw Data'!$B$6:$BE$49,'RevPAR Raw Data'!AI$1,FALSE)</f>
        <v>136.597018610399</v>
      </c>
      <c r="AW9" s="50">
        <f>VLOOKUP($A9,'RevPAR Raw Data'!$B$6:$BE$49,'RevPAR Raw Data'!AJ$1,FALSE)</f>
        <v>140.091089907856</v>
      </c>
      <c r="AX9" s="50">
        <f>VLOOKUP($A9,'RevPAR Raw Data'!$B$6:$BE$49,'RevPAR Raw Data'!AK$1,FALSE)</f>
        <v>114.94702170001599</v>
      </c>
      <c r="AY9" s="51">
        <f>VLOOKUP($A9,'RevPAR Raw Data'!$B$6:$BE$49,'RevPAR Raw Data'!AL$1,FALSE)</f>
        <v>114.189417061955</v>
      </c>
      <c r="AZ9" s="50">
        <f>VLOOKUP($A9,'RevPAR Raw Data'!$B$6:$BE$49,'RevPAR Raw Data'!AN$1,FALSE)</f>
        <v>107.59430656271</v>
      </c>
      <c r="BA9" s="50">
        <f>VLOOKUP($A9,'RevPAR Raw Data'!$B$6:$BE$49,'RevPAR Raw Data'!AO$1,FALSE)</f>
        <v>106.69569443687099</v>
      </c>
      <c r="BB9" s="51">
        <f>VLOOKUP($A9,'RevPAR Raw Data'!$B$6:$BE$49,'RevPAR Raw Data'!AP$1,FALSE)</f>
        <v>107.14500049979</v>
      </c>
      <c r="BC9" s="52">
        <f>VLOOKUP($A9,'RevPAR Raw Data'!$B$6:$BE$49,'RevPAR Raw Data'!AR$1,FALSE)</f>
        <v>112.176726615623</v>
      </c>
      <c r="BE9" s="172">
        <f>(VLOOKUP($A9,'RevPAR Raw Data'!$B$6:$BE$49,'RevPAR Raw Data'!AT$1,FALSE))/100</f>
        <v>9.9097268560479498E-2</v>
      </c>
      <c r="BF9" s="162">
        <f>(VLOOKUP($A9,'RevPAR Raw Data'!$B$6:$BE$49,'RevPAR Raw Data'!AU$1,FALSE))/100</f>
        <v>0.20370384416899001</v>
      </c>
      <c r="BG9" s="162">
        <f>(VLOOKUP($A9,'RevPAR Raw Data'!$B$6:$BE$49,'RevPAR Raw Data'!AV$1,FALSE))/100</f>
        <v>0.186911059325926</v>
      </c>
      <c r="BH9" s="162">
        <f>(VLOOKUP($A9,'RevPAR Raw Data'!$B$6:$BE$49,'RevPAR Raw Data'!AW$1,FALSE))/100</f>
        <v>0.211888417687709</v>
      </c>
      <c r="BI9" s="162">
        <f>(VLOOKUP($A9,'RevPAR Raw Data'!$B$6:$BE$49,'RevPAR Raw Data'!AX$1,FALSE))/100</f>
        <v>0.16226954224352902</v>
      </c>
      <c r="BJ9" s="173">
        <f>(VLOOKUP($A9,'RevPAR Raw Data'!$B$6:$BE$49,'RevPAR Raw Data'!AY$1,FALSE))/100</f>
        <v>0.18037150134313698</v>
      </c>
      <c r="BK9" s="162">
        <f>(VLOOKUP($A9,'RevPAR Raw Data'!$B$6:$BE$49,'RevPAR Raw Data'!BA$1,FALSE))/100</f>
        <v>0.123800003373727</v>
      </c>
      <c r="BL9" s="162">
        <f>(VLOOKUP($A9,'RevPAR Raw Data'!$B$6:$BE$49,'RevPAR Raw Data'!BB$1,FALSE))/100</f>
        <v>7.8090715048056203E-2</v>
      </c>
      <c r="BM9" s="173">
        <f>(VLOOKUP($A9,'RevPAR Raw Data'!$B$6:$BE$49,'RevPAR Raw Data'!BC$1,FALSE))/100</f>
        <v>0.10056672377654201</v>
      </c>
      <c r="BN9" s="174">
        <f>(VLOOKUP($A9,'RevPAR Raw Data'!$B$6:$BE$49,'RevPAR Raw Data'!BE$1,FALSE))/100</f>
        <v>0.157470335509868</v>
      </c>
    </row>
    <row r="10" spans="1:66" x14ac:dyDescent="0.45">
      <c r="A10" s="59" t="s">
        <v>119</v>
      </c>
      <c r="B10" s="172">
        <f>(VLOOKUP($A10,'Occupancy Raw Data'!$B$8:$BE$51,'Occupancy Raw Data'!AG$3,FALSE))/100</f>
        <v>0.42616021015127203</v>
      </c>
      <c r="C10" s="162">
        <f>(VLOOKUP($A10,'Occupancy Raw Data'!$B$8:$BE$51,'Occupancy Raw Data'!AH$3,FALSE))/100</f>
        <v>0.58957094115160402</v>
      </c>
      <c r="D10" s="162">
        <f>(VLOOKUP($A10,'Occupancy Raw Data'!$B$8:$BE$51,'Occupancy Raw Data'!AI$3,FALSE))/100</f>
        <v>0.657228479120746</v>
      </c>
      <c r="E10" s="162">
        <f>(VLOOKUP($A10,'Occupancy Raw Data'!$B$8:$BE$51,'Occupancy Raw Data'!AJ$3,FALSE))/100</f>
        <v>0.67796431051662098</v>
      </c>
      <c r="F10" s="162">
        <f>(VLOOKUP($A10,'Occupancy Raw Data'!$B$8:$BE$51,'Occupancy Raw Data'!AK$3,FALSE))/100</f>
        <v>0.64119538633412798</v>
      </c>
      <c r="G10" s="173">
        <f>(VLOOKUP($A10,'Occupancy Raw Data'!$B$8:$BE$51,'Occupancy Raw Data'!AL$3,FALSE))/100</f>
        <v>0.59842386545487403</v>
      </c>
      <c r="H10" s="162">
        <f>(VLOOKUP($A10,'Occupancy Raw Data'!$B$8:$BE$51,'Occupancy Raw Data'!AN$3,FALSE))/100</f>
        <v>0.64669072133820404</v>
      </c>
      <c r="I10" s="162">
        <f>(VLOOKUP($A10,'Occupancy Raw Data'!$B$8:$BE$51,'Occupancy Raw Data'!AO$3,FALSE))/100</f>
        <v>0.63877230592711098</v>
      </c>
      <c r="J10" s="173">
        <f>(VLOOKUP($A10,'Occupancy Raw Data'!$B$8:$BE$51,'Occupancy Raw Data'!AP$3,FALSE))/100</f>
        <v>0.64273151363265701</v>
      </c>
      <c r="K10" s="174">
        <f>(VLOOKUP($A10,'Occupancy Raw Data'!$B$8:$BE$51,'Occupancy Raw Data'!AR$3,FALSE))/100</f>
        <v>0.61108319350566997</v>
      </c>
      <c r="M10" s="161">
        <f>(VLOOKUP($A10,'Occupancy Raw Data'!$B$8:$BE$51,'Occupancy Raw Data'!AT$3,FALSE))/100</f>
        <v>0.1007621922685</v>
      </c>
      <c r="N10" s="158">
        <f>(VLOOKUP($A10,'Occupancy Raw Data'!$B$8:$BE$51,'Occupancy Raw Data'!AU$3,FALSE))/100</f>
        <v>0.127060122630238</v>
      </c>
      <c r="O10" s="158">
        <f>(VLOOKUP($A10,'Occupancy Raw Data'!$B$8:$BE$51,'Occupancy Raw Data'!AV$3,FALSE))/100</f>
        <v>0.104044264850259</v>
      </c>
      <c r="P10" s="158">
        <f>(VLOOKUP($A10,'Occupancy Raw Data'!$B$8:$BE$51,'Occupancy Raw Data'!AW$3,FALSE))/100</f>
        <v>0.11869282427381499</v>
      </c>
      <c r="Q10" s="158">
        <f>(VLOOKUP($A10,'Occupancy Raw Data'!$B$8:$BE$51,'Occupancy Raw Data'!AX$3,FALSE))/100</f>
        <v>0.11533089688881301</v>
      </c>
      <c r="R10" s="159">
        <f>(VLOOKUP($A10,'Occupancy Raw Data'!$B$8:$BE$51,'Occupancy Raw Data'!AY$3,FALSE))/100</f>
        <v>0.11377269752836799</v>
      </c>
      <c r="S10" s="158">
        <f>(VLOOKUP($A10,'Occupancy Raw Data'!$B$8:$BE$51,'Occupancy Raw Data'!BA$3,FALSE))/100</f>
        <v>0.103324147288699</v>
      </c>
      <c r="T10" s="158">
        <f>(VLOOKUP($A10,'Occupancy Raw Data'!$B$8:$BE$51,'Occupancy Raw Data'!BB$3,FALSE))/100</f>
        <v>9.441776453925281E-2</v>
      </c>
      <c r="U10" s="159">
        <f>(VLOOKUP($A10,'Occupancy Raw Data'!$B$8:$BE$51,'Occupancy Raw Data'!BC$3,FALSE))/100</f>
        <v>9.8880341053283305E-2</v>
      </c>
      <c r="V10" s="160">
        <f>(VLOOKUP($A10,'Occupancy Raw Data'!$B$8:$BE$51,'Occupancy Raw Data'!BE$3,FALSE))/100</f>
        <v>0.109255119407504</v>
      </c>
      <c r="X10" s="49">
        <f>VLOOKUP($A10,'ADR Raw Data'!$B$6:$BE$49,'ADR Raw Data'!AG$1,FALSE)</f>
        <v>123.437112264418</v>
      </c>
      <c r="Y10" s="50">
        <f>VLOOKUP($A10,'ADR Raw Data'!$B$6:$BE$49,'ADR Raw Data'!AH$1,FALSE)</f>
        <v>137.82251715661101</v>
      </c>
      <c r="Z10" s="50">
        <f>VLOOKUP($A10,'ADR Raw Data'!$B$6:$BE$49,'ADR Raw Data'!AI$1,FALSE)</f>
        <v>145.68658378030699</v>
      </c>
      <c r="AA10" s="50">
        <f>VLOOKUP($A10,'ADR Raw Data'!$B$6:$BE$49,'ADR Raw Data'!AJ$1,FALSE)</f>
        <v>143.563111652971</v>
      </c>
      <c r="AB10" s="50">
        <f>VLOOKUP($A10,'ADR Raw Data'!$B$6:$BE$49,'ADR Raw Data'!AK$1,FALSE)</f>
        <v>131.25009029584501</v>
      </c>
      <c r="AC10" s="51">
        <f>VLOOKUP($A10,'ADR Raw Data'!$B$6:$BE$49,'ADR Raw Data'!AL$1,FALSE)</f>
        <v>137.39329289275</v>
      </c>
      <c r="AD10" s="50">
        <f>VLOOKUP($A10,'ADR Raw Data'!$B$6:$BE$49,'ADR Raw Data'!AN$1,FALSE)</f>
        <v>131.58916237700001</v>
      </c>
      <c r="AE10" s="50">
        <f>VLOOKUP($A10,'ADR Raw Data'!$B$6:$BE$49,'ADR Raw Data'!AO$1,FALSE)</f>
        <v>130.46422916026501</v>
      </c>
      <c r="AF10" s="51">
        <f>VLOOKUP($A10,'ADR Raw Data'!$B$6:$BE$49,'ADR Raw Data'!AP$1,FALSE)</f>
        <v>131.030160546822</v>
      </c>
      <c r="AG10" s="52">
        <f>VLOOKUP($A10,'ADR Raw Data'!$B$6:$BE$49,'ADR Raw Data'!AR$1,FALSE)</f>
        <v>135.481097944684</v>
      </c>
      <c r="AI10" s="161">
        <f>(VLOOKUP($A10,'ADR Raw Data'!$B$6:$BE$49,'ADR Raw Data'!AT$1,FALSE))/100</f>
        <v>2.22842359274927E-2</v>
      </c>
      <c r="AJ10" s="158">
        <f>(VLOOKUP($A10,'ADR Raw Data'!$B$6:$BE$49,'ADR Raw Data'!AU$1,FALSE))/100</f>
        <v>5.5830610881639896E-2</v>
      </c>
      <c r="AK10" s="158">
        <f>(VLOOKUP($A10,'ADR Raw Data'!$B$6:$BE$49,'ADR Raw Data'!AV$1,FALSE))/100</f>
        <v>7.2020218182567E-2</v>
      </c>
      <c r="AL10" s="158">
        <f>(VLOOKUP($A10,'ADR Raw Data'!$B$6:$BE$49,'ADR Raw Data'!AW$1,FALSE))/100</f>
        <v>7.5805277044134201E-2</v>
      </c>
      <c r="AM10" s="158">
        <f>(VLOOKUP($A10,'ADR Raw Data'!$B$6:$BE$49,'ADR Raw Data'!AX$1,FALSE))/100</f>
        <v>3.2306426063166901E-2</v>
      </c>
      <c r="AN10" s="159">
        <f>(VLOOKUP($A10,'ADR Raw Data'!$B$6:$BE$49,'ADR Raw Data'!AY$1,FALSE))/100</f>
        <v>5.48924702290981E-2</v>
      </c>
      <c r="AO10" s="158">
        <f>(VLOOKUP($A10,'ADR Raw Data'!$B$6:$BE$49,'ADR Raw Data'!BA$1,FALSE))/100</f>
        <v>2.2364298206485098E-2</v>
      </c>
      <c r="AP10" s="158">
        <f>(VLOOKUP($A10,'ADR Raw Data'!$B$6:$BE$49,'ADR Raw Data'!BB$1,FALSE))/100</f>
        <v>2.79207629997545E-2</v>
      </c>
      <c r="AQ10" s="159">
        <f>(VLOOKUP($A10,'ADR Raw Data'!$B$6:$BE$49,'ADR Raw Data'!BC$1,FALSE))/100</f>
        <v>2.5135053537583499E-2</v>
      </c>
      <c r="AR10" s="160">
        <f>(VLOOKUP($A10,'ADR Raw Data'!$B$6:$BE$49,'ADR Raw Data'!BE$1,FALSE))/100</f>
        <v>4.6122816001884698E-2</v>
      </c>
      <c r="AT10" s="49">
        <f>VLOOKUP($A10,'RevPAR Raw Data'!$B$6:$BE$49,'RevPAR Raw Data'!AG$1,FALSE)</f>
        <v>52.603985703070698</v>
      </c>
      <c r="AU10" s="50">
        <f>VLOOKUP($A10,'RevPAR Raw Data'!$B$6:$BE$49,'RevPAR Raw Data'!AH$1,FALSE)</f>
        <v>81.256151151906707</v>
      </c>
      <c r="AV10" s="50">
        <f>VLOOKUP($A10,'RevPAR Raw Data'!$B$6:$BE$49,'RevPAR Raw Data'!AI$1,FALSE)</f>
        <v>95.749371886228403</v>
      </c>
      <c r="AW10" s="50">
        <f>VLOOKUP($A10,'RevPAR Raw Data'!$B$6:$BE$49,'RevPAR Raw Data'!AJ$1,FALSE)</f>
        <v>97.330666007427695</v>
      </c>
      <c r="AX10" s="50">
        <f>VLOOKUP($A10,'RevPAR Raw Data'!$B$6:$BE$49,'RevPAR Raw Data'!AK$1,FALSE)</f>
        <v>84.156952353633798</v>
      </c>
      <c r="AY10" s="51">
        <f>VLOOKUP($A10,'RevPAR Raw Data'!$B$6:$BE$49,'RevPAR Raw Data'!AL$1,FALSE)</f>
        <v>82.219425420453504</v>
      </c>
      <c r="AZ10" s="50">
        <f>VLOOKUP($A10,'RevPAR Raw Data'!$B$6:$BE$49,'RevPAR Raw Data'!AN$1,FALSE)</f>
        <v>85.0974903378725</v>
      </c>
      <c r="BA10" s="50">
        <f>VLOOKUP($A10,'RevPAR Raw Data'!$B$6:$BE$49,'RevPAR Raw Data'!AO$1,FALSE)</f>
        <v>83.336936501705907</v>
      </c>
      <c r="BB10" s="51">
        <f>VLOOKUP($A10,'RevPAR Raw Data'!$B$6:$BE$49,'RevPAR Raw Data'!AP$1,FALSE)</f>
        <v>84.217213419789203</v>
      </c>
      <c r="BC10" s="52">
        <f>VLOOKUP($A10,'RevPAR Raw Data'!$B$6:$BE$49,'RevPAR Raw Data'!AR$1,FALSE)</f>
        <v>82.790221991692206</v>
      </c>
      <c r="BE10" s="172">
        <f>(VLOOKUP($A10,'RevPAR Raw Data'!$B$6:$BE$49,'RevPAR Raw Data'!AT$1,FALSE))/100</f>
        <v>0.12529183666107499</v>
      </c>
      <c r="BF10" s="162">
        <f>(VLOOKUP($A10,'RevPAR Raw Data'!$B$6:$BE$49,'RevPAR Raw Data'!AU$1,FALSE))/100</f>
        <v>0.18998457777702099</v>
      </c>
      <c r="BG10" s="162">
        <f>(VLOOKUP($A10,'RevPAR Raw Data'!$B$6:$BE$49,'RevPAR Raw Data'!AV$1,FALSE))/100</f>
        <v>0.18355777368798701</v>
      </c>
      <c r="BH10" s="162">
        <f>(VLOOKUP($A10,'RevPAR Raw Data'!$B$6:$BE$49,'RevPAR Raw Data'!AW$1,FALSE))/100</f>
        <v>0.20349564374517598</v>
      </c>
      <c r="BI10" s="162">
        <f>(VLOOKUP($A10,'RevPAR Raw Data'!$B$6:$BE$49,'RevPAR Raw Data'!AX$1,FALSE))/100</f>
        <v>0.151363252045117</v>
      </c>
      <c r="BJ10" s="173">
        <f>(VLOOKUP($A10,'RevPAR Raw Data'!$B$6:$BE$49,'RevPAR Raw Data'!AY$1,FALSE))/100</f>
        <v>0.17491043216942601</v>
      </c>
      <c r="BK10" s="162">
        <f>(VLOOKUP($A10,'RevPAR Raw Data'!$B$6:$BE$49,'RevPAR Raw Data'!BA$1,FALSE))/100</f>
        <v>0.12799921753707999</v>
      </c>
      <c r="BL10" s="162">
        <f>(VLOOKUP($A10,'RevPAR Raw Data'!$B$6:$BE$49,'RevPAR Raw Data'!BB$1,FALSE))/100</f>
        <v>0.12497474356567401</v>
      </c>
      <c r="BM10" s="173">
        <f>(VLOOKUP($A10,'RevPAR Raw Data'!$B$6:$BE$49,'RevPAR Raw Data'!BC$1,FALSE))/100</f>
        <v>0.12650075725705501</v>
      </c>
      <c r="BN10" s="174">
        <f>(VLOOKUP($A10,'RevPAR Raw Data'!$B$6:$BE$49,'RevPAR Raw Data'!BE$1,FALSE))/100</f>
        <v>0.16041708917908501</v>
      </c>
    </row>
    <row r="11" spans="1:66" x14ac:dyDescent="0.45">
      <c r="A11" s="59" t="s">
        <v>120</v>
      </c>
      <c r="B11" s="172">
        <f>(VLOOKUP($A11,'Occupancy Raw Data'!$B$8:$BE$51,'Occupancy Raw Data'!AG$3,FALSE))/100</f>
        <v>0.41712415410878895</v>
      </c>
      <c r="C11" s="162">
        <f>(VLOOKUP($A11,'Occupancy Raw Data'!$B$8:$BE$51,'Occupancy Raw Data'!AH$3,FALSE))/100</f>
        <v>0.57137331466882701</v>
      </c>
      <c r="D11" s="162">
        <f>(VLOOKUP($A11,'Occupancy Raw Data'!$B$8:$BE$51,'Occupancy Raw Data'!AI$3,FALSE))/100</f>
        <v>0.62297084898941502</v>
      </c>
      <c r="E11" s="162">
        <f>(VLOOKUP($A11,'Occupancy Raw Data'!$B$8:$BE$51,'Occupancy Raw Data'!AJ$3,FALSE))/100</f>
        <v>0.61823104693140696</v>
      </c>
      <c r="F11" s="162">
        <f>(VLOOKUP($A11,'Occupancy Raw Data'!$B$8:$BE$51,'Occupancy Raw Data'!AK$3,FALSE))/100</f>
        <v>0.599431469338637</v>
      </c>
      <c r="G11" s="173">
        <f>(VLOOKUP($A11,'Occupancy Raw Data'!$B$8:$BE$51,'Occupancy Raw Data'!AL$3,FALSE))/100</f>
        <v>0.56583164487014104</v>
      </c>
      <c r="H11" s="162">
        <f>(VLOOKUP($A11,'Occupancy Raw Data'!$B$8:$BE$51,'Occupancy Raw Data'!AN$3,FALSE))/100</f>
        <v>0.60434932095581895</v>
      </c>
      <c r="I11" s="162">
        <f>(VLOOKUP($A11,'Occupancy Raw Data'!$B$8:$BE$51,'Occupancy Raw Data'!AO$3,FALSE))/100</f>
        <v>0.60417741103661593</v>
      </c>
      <c r="J11" s="173">
        <f>(VLOOKUP($A11,'Occupancy Raw Data'!$B$8:$BE$51,'Occupancy Raw Data'!AP$3,FALSE))/100</f>
        <v>0.60426336599621699</v>
      </c>
      <c r="K11" s="174">
        <f>(VLOOKUP($A11,'Occupancy Raw Data'!$B$8:$BE$51,'Occupancy Raw Data'!AR$3,FALSE))/100</f>
        <v>0.57681242555490597</v>
      </c>
      <c r="M11" s="161">
        <f>(VLOOKUP($A11,'Occupancy Raw Data'!$B$8:$BE$51,'Occupancy Raw Data'!AT$3,FALSE))/100</f>
        <v>5.4603747785972601E-2</v>
      </c>
      <c r="N11" s="158">
        <f>(VLOOKUP($A11,'Occupancy Raw Data'!$B$8:$BE$51,'Occupancy Raw Data'!AU$3,FALSE))/100</f>
        <v>7.8594579089685104E-2</v>
      </c>
      <c r="O11" s="158">
        <f>(VLOOKUP($A11,'Occupancy Raw Data'!$B$8:$BE$51,'Occupancy Raw Data'!AV$3,FALSE))/100</f>
        <v>8.7122907879936498E-2</v>
      </c>
      <c r="P11" s="158">
        <f>(VLOOKUP($A11,'Occupancy Raw Data'!$B$8:$BE$51,'Occupancy Raw Data'!AW$3,FALSE))/100</f>
        <v>9.2950444960056E-2</v>
      </c>
      <c r="Q11" s="158">
        <f>(VLOOKUP($A11,'Occupancy Raw Data'!$B$8:$BE$51,'Occupancy Raw Data'!AX$3,FALSE))/100</f>
        <v>8.4817686841013498E-2</v>
      </c>
      <c r="R11" s="159">
        <f>(VLOOKUP($A11,'Occupancy Raw Data'!$B$8:$BE$51,'Occupancy Raw Data'!AY$3,FALSE))/100</f>
        <v>8.1263994249509197E-2</v>
      </c>
      <c r="S11" s="158">
        <f>(VLOOKUP($A11,'Occupancy Raw Data'!$B$8:$BE$51,'Occupancy Raw Data'!BA$3,FALSE))/100</f>
        <v>6.3353726089586504E-2</v>
      </c>
      <c r="T11" s="158">
        <f>(VLOOKUP($A11,'Occupancy Raw Data'!$B$8:$BE$51,'Occupancy Raw Data'!BB$3,FALSE))/100</f>
        <v>7.1057424419208398E-2</v>
      </c>
      <c r="U11" s="159">
        <f>(VLOOKUP($A11,'Occupancy Raw Data'!$B$8:$BE$51,'Occupancy Raw Data'!BC$3,FALSE))/100</f>
        <v>6.7191124924123102E-2</v>
      </c>
      <c r="V11" s="160">
        <f>(VLOOKUP($A11,'Occupancy Raw Data'!$B$8:$BE$51,'Occupancy Raw Data'!BE$3,FALSE))/100</f>
        <v>7.7017253861840607E-2</v>
      </c>
      <c r="X11" s="49">
        <f>VLOOKUP($A11,'ADR Raw Data'!$B$6:$BE$49,'ADR Raw Data'!AG$1,FALSE)</f>
        <v>102.077099533322</v>
      </c>
      <c r="Y11" s="50">
        <f>VLOOKUP($A11,'ADR Raw Data'!$B$6:$BE$49,'ADR Raw Data'!AH$1,FALSE)</f>
        <v>108.808573869314</v>
      </c>
      <c r="Z11" s="50">
        <f>VLOOKUP($A11,'ADR Raw Data'!$B$6:$BE$49,'ADR Raw Data'!AI$1,FALSE)</f>
        <v>112.28587097282799</v>
      </c>
      <c r="AA11" s="50">
        <f>VLOOKUP($A11,'ADR Raw Data'!$B$6:$BE$49,'ADR Raw Data'!AJ$1,FALSE)</f>
        <v>112.473781617756</v>
      </c>
      <c r="AB11" s="50">
        <f>VLOOKUP($A11,'ADR Raw Data'!$B$6:$BE$49,'ADR Raw Data'!AK$1,FALSE)</f>
        <v>109.495796400807</v>
      </c>
      <c r="AC11" s="51">
        <f>VLOOKUP($A11,'ADR Raw Data'!$B$6:$BE$49,'ADR Raw Data'!AL$1,FALSE)</f>
        <v>109.528531636229</v>
      </c>
      <c r="AD11" s="50">
        <f>VLOOKUP($A11,'ADR Raw Data'!$B$6:$BE$49,'ADR Raw Data'!AN$1,FALSE)</f>
        <v>116.99983958794699</v>
      </c>
      <c r="AE11" s="50">
        <f>VLOOKUP($A11,'ADR Raw Data'!$B$6:$BE$49,'ADR Raw Data'!AO$1,FALSE)</f>
        <v>117.942396195353</v>
      </c>
      <c r="AF11" s="51">
        <f>VLOOKUP($A11,'ADR Raw Data'!$B$6:$BE$49,'ADR Raw Data'!AP$1,FALSE)</f>
        <v>117.471050853485</v>
      </c>
      <c r="AG11" s="52">
        <f>VLOOKUP($A11,'ADR Raw Data'!$B$6:$BE$49,'ADR Raw Data'!AR$1,FALSE)</f>
        <v>111.9058826839</v>
      </c>
      <c r="AI11" s="161">
        <f>(VLOOKUP($A11,'ADR Raw Data'!$B$6:$BE$49,'ADR Raw Data'!AT$1,FALSE))/100</f>
        <v>2.4479717028914896E-2</v>
      </c>
      <c r="AJ11" s="158">
        <f>(VLOOKUP($A11,'ADR Raw Data'!$B$6:$BE$49,'ADR Raw Data'!AU$1,FALSE))/100</f>
        <v>4.3292614437940198E-2</v>
      </c>
      <c r="AK11" s="158">
        <f>(VLOOKUP($A11,'ADR Raw Data'!$B$6:$BE$49,'ADR Raw Data'!AV$1,FALSE))/100</f>
        <v>6.1286648492152304E-2</v>
      </c>
      <c r="AL11" s="158">
        <f>(VLOOKUP($A11,'ADR Raw Data'!$B$6:$BE$49,'ADR Raw Data'!AW$1,FALSE))/100</f>
        <v>6.2866878572566509E-2</v>
      </c>
      <c r="AM11" s="158">
        <f>(VLOOKUP($A11,'ADR Raw Data'!$B$6:$BE$49,'ADR Raw Data'!AX$1,FALSE))/100</f>
        <v>3.5593907970722698E-2</v>
      </c>
      <c r="AN11" s="159">
        <f>(VLOOKUP($A11,'ADR Raw Data'!$B$6:$BE$49,'ADR Raw Data'!AY$1,FALSE))/100</f>
        <v>4.7577068961864998E-2</v>
      </c>
      <c r="AO11" s="158">
        <f>(VLOOKUP($A11,'ADR Raw Data'!$B$6:$BE$49,'ADR Raw Data'!BA$1,FALSE))/100</f>
        <v>3.3785772621088998E-2</v>
      </c>
      <c r="AP11" s="158">
        <f>(VLOOKUP($A11,'ADR Raw Data'!$B$6:$BE$49,'ADR Raw Data'!BB$1,FALSE))/100</f>
        <v>4.1005990285009196E-2</v>
      </c>
      <c r="AQ11" s="159">
        <f>(VLOOKUP($A11,'ADR Raw Data'!$B$6:$BE$49,'ADR Raw Data'!BC$1,FALSE))/100</f>
        <v>3.7399279721184203E-2</v>
      </c>
      <c r="AR11" s="160">
        <f>(VLOOKUP($A11,'ADR Raw Data'!$B$6:$BE$49,'ADR Raw Data'!BE$1,FALSE))/100</f>
        <v>4.41290218696214E-2</v>
      </c>
      <c r="AT11" s="49">
        <f>VLOOKUP($A11,'RevPAR Raw Data'!$B$6:$BE$49,'RevPAR Raw Data'!AG$1,FALSE)</f>
        <v>42.578823796715902</v>
      </c>
      <c r="AU11" s="50">
        <f>VLOOKUP($A11,'RevPAR Raw Data'!$B$6:$BE$49,'RevPAR Raw Data'!AH$1,FALSE)</f>
        <v>62.1703155160981</v>
      </c>
      <c r="AV11" s="50">
        <f>VLOOKUP($A11,'RevPAR Raw Data'!$B$6:$BE$49,'RevPAR Raw Data'!AI$1,FALSE)</f>
        <v>69.9508243694589</v>
      </c>
      <c r="AW11" s="50">
        <f>VLOOKUP($A11,'RevPAR Raw Data'!$B$6:$BE$49,'RevPAR Raw Data'!AJ$1,FALSE)</f>
        <v>69.534783761880206</v>
      </c>
      <c r="AX11" s="50">
        <f>VLOOKUP($A11,'RevPAR Raw Data'!$B$6:$BE$49,'RevPAR Raw Data'!AK$1,FALSE)</f>
        <v>65.635226122940097</v>
      </c>
      <c r="AY11" s="51">
        <f>VLOOKUP($A11,'RevPAR Raw Data'!$B$6:$BE$49,'RevPAR Raw Data'!AL$1,FALSE)</f>
        <v>61.974709215939001</v>
      </c>
      <c r="AZ11" s="50">
        <f>VLOOKUP($A11,'RevPAR Raw Data'!$B$6:$BE$49,'RevPAR Raw Data'!AN$1,FALSE)</f>
        <v>70.708773606915599</v>
      </c>
      <c r="BA11" s="50">
        <f>VLOOKUP($A11,'RevPAR Raw Data'!$B$6:$BE$49,'RevPAR Raw Data'!AO$1,FALSE)</f>
        <v>71.258131584763802</v>
      </c>
      <c r="BB11" s="51">
        <f>VLOOKUP($A11,'RevPAR Raw Data'!$B$6:$BE$49,'RevPAR Raw Data'!AP$1,FALSE)</f>
        <v>70.983452595839694</v>
      </c>
      <c r="BC11" s="52">
        <f>VLOOKUP($A11,'RevPAR Raw Data'!$B$6:$BE$49,'RevPAR Raw Data'!AR$1,FALSE)</f>
        <v>64.548703624763306</v>
      </c>
      <c r="BE11" s="172">
        <f>(VLOOKUP($A11,'RevPAR Raw Data'!$B$6:$BE$49,'RevPAR Raw Data'!AT$1,FALSE))/100</f>
        <v>8.04201491094063E-2</v>
      </c>
      <c r="BF11" s="162">
        <f>(VLOOKUP($A11,'RevPAR Raw Data'!$B$6:$BE$49,'RevPAR Raw Data'!AU$1,FALSE))/100</f>
        <v>0.12528975833706699</v>
      </c>
      <c r="BG11" s="162">
        <f>(VLOOKUP($A11,'RevPAR Raw Data'!$B$6:$BE$49,'RevPAR Raw Data'!AV$1,FALSE))/100</f>
        <v>0.15374902740294</v>
      </c>
      <c r="BH11" s="162">
        <f>(VLOOKUP($A11,'RevPAR Raw Data'!$B$6:$BE$49,'RevPAR Raw Data'!AW$1,FALSE))/100</f>
        <v>0.161660827869192</v>
      </c>
      <c r="BI11" s="162">
        <f>(VLOOKUP($A11,'RevPAR Raw Data'!$B$6:$BE$49,'RevPAR Raw Data'!AX$1,FALSE))/100</f>
        <v>0.123430587751444</v>
      </c>
      <c r="BJ11" s="173">
        <f>(VLOOKUP($A11,'RevPAR Raw Data'!$B$6:$BE$49,'RevPAR Raw Data'!AY$1,FALSE))/100</f>
        <v>0.13270736586989901</v>
      </c>
      <c r="BK11" s="162">
        <f>(VLOOKUP($A11,'RevPAR Raw Data'!$B$6:$BE$49,'RevPAR Raw Data'!BA$1,FALSE))/100</f>
        <v>9.927995329503711E-2</v>
      </c>
      <c r="BL11" s="162">
        <f>(VLOOKUP($A11,'RevPAR Raw Data'!$B$6:$BE$49,'RevPAR Raw Data'!BB$1,FALSE))/100</f>
        <v>0.11497719475962899</v>
      </c>
      <c r="BM11" s="173">
        <f>(VLOOKUP($A11,'RevPAR Raw Data'!$B$6:$BE$49,'RevPAR Raw Data'!BC$1,FALSE))/100</f>
        <v>0.107103304321125</v>
      </c>
      <c r="BN11" s="174">
        <f>(VLOOKUP($A11,'RevPAR Raw Data'!$B$6:$BE$49,'RevPAR Raw Data'!BE$1,FALSE))/100</f>
        <v>0.12454497181146901</v>
      </c>
    </row>
    <row r="12" spans="1:66" x14ac:dyDescent="0.45">
      <c r="A12" s="59" t="s">
        <v>121</v>
      </c>
      <c r="B12" s="172">
        <f>(VLOOKUP($A12,'Occupancy Raw Data'!$B$8:$BE$51,'Occupancy Raw Data'!AG$3,FALSE))/100</f>
        <v>0.43565826720497397</v>
      </c>
      <c r="C12" s="162">
        <f>(VLOOKUP($A12,'Occupancy Raw Data'!$B$8:$BE$51,'Occupancy Raw Data'!AH$3,FALSE))/100</f>
        <v>0.52378300617198004</v>
      </c>
      <c r="D12" s="162">
        <f>(VLOOKUP($A12,'Occupancy Raw Data'!$B$8:$BE$51,'Occupancy Raw Data'!AI$3,FALSE))/100</f>
        <v>0.55272866490324302</v>
      </c>
      <c r="E12" s="162">
        <f>(VLOOKUP($A12,'Occupancy Raw Data'!$B$8:$BE$51,'Occupancy Raw Data'!AJ$3,FALSE))/100</f>
        <v>0.53923615945055403</v>
      </c>
      <c r="F12" s="162">
        <f>(VLOOKUP($A12,'Occupancy Raw Data'!$B$8:$BE$51,'Occupancy Raw Data'!AK$3,FALSE))/100</f>
        <v>0.52700821383822893</v>
      </c>
      <c r="G12" s="173">
        <f>(VLOOKUP($A12,'Occupancy Raw Data'!$B$8:$BE$51,'Occupancy Raw Data'!AL$3,FALSE))/100</f>
        <v>0.51568286231379601</v>
      </c>
      <c r="H12" s="162">
        <f>(VLOOKUP($A12,'Occupancy Raw Data'!$B$8:$BE$51,'Occupancy Raw Data'!AN$3,FALSE))/100</f>
        <v>0.53449115968258298</v>
      </c>
      <c r="I12" s="162">
        <f>(VLOOKUP($A12,'Occupancy Raw Data'!$B$8:$BE$51,'Occupancy Raw Data'!AO$3,FALSE))/100</f>
        <v>0.54318065803517501</v>
      </c>
      <c r="J12" s="173">
        <f>(VLOOKUP($A12,'Occupancy Raw Data'!$B$8:$BE$51,'Occupancy Raw Data'!AP$3,FALSE))/100</f>
        <v>0.538835908858879</v>
      </c>
      <c r="K12" s="174">
        <f>(VLOOKUP($A12,'Occupancy Raw Data'!$B$8:$BE$51,'Occupancy Raw Data'!AR$3,FALSE))/100</f>
        <v>0.52229801846953405</v>
      </c>
      <c r="M12" s="161">
        <f>(VLOOKUP($A12,'Occupancy Raw Data'!$B$8:$BE$51,'Occupancy Raw Data'!AT$3,FALSE))/100</f>
        <v>1.3808103847981801E-2</v>
      </c>
      <c r="N12" s="158">
        <f>(VLOOKUP($A12,'Occupancy Raw Data'!$B$8:$BE$51,'Occupancy Raw Data'!AU$3,FALSE))/100</f>
        <v>3.6489712528828801E-2</v>
      </c>
      <c r="O12" s="158">
        <f>(VLOOKUP($A12,'Occupancy Raw Data'!$B$8:$BE$51,'Occupancy Raw Data'!AV$3,FALSE))/100</f>
        <v>5.29855347503604E-2</v>
      </c>
      <c r="P12" s="158">
        <f>(VLOOKUP($A12,'Occupancy Raw Data'!$B$8:$BE$51,'Occupancy Raw Data'!AW$3,FALSE))/100</f>
        <v>4.2354324445247199E-2</v>
      </c>
      <c r="Q12" s="158">
        <f>(VLOOKUP($A12,'Occupancy Raw Data'!$B$8:$BE$51,'Occupancy Raw Data'!AX$3,FALSE))/100</f>
        <v>3.2725797907862203E-2</v>
      </c>
      <c r="R12" s="159">
        <f>(VLOOKUP($A12,'Occupancy Raw Data'!$B$8:$BE$51,'Occupancy Raw Data'!AY$3,FALSE))/100</f>
        <v>3.6499853744680802E-2</v>
      </c>
      <c r="S12" s="158">
        <f>(VLOOKUP($A12,'Occupancy Raw Data'!$B$8:$BE$51,'Occupancy Raw Data'!BA$3,FALSE))/100</f>
        <v>9.0287891371243403E-3</v>
      </c>
      <c r="T12" s="158">
        <f>(VLOOKUP($A12,'Occupancy Raw Data'!$B$8:$BE$51,'Occupancy Raw Data'!BB$3,FALSE))/100</f>
        <v>4.6787651211068697E-2</v>
      </c>
      <c r="U12" s="159">
        <f>(VLOOKUP($A12,'Occupancy Raw Data'!$B$8:$BE$51,'Occupancy Raw Data'!BC$3,FALSE))/100</f>
        <v>2.7713482512247901E-2</v>
      </c>
      <c r="V12" s="160">
        <f>(VLOOKUP($A12,'Occupancy Raw Data'!$B$8:$BE$51,'Occupancy Raw Data'!BE$3,FALSE))/100</f>
        <v>3.38945898943879E-2</v>
      </c>
      <c r="X12" s="49">
        <f>VLOOKUP($A12,'ADR Raw Data'!$B$6:$BE$49,'ADR Raw Data'!AG$1,FALSE)</f>
        <v>77.375673466126898</v>
      </c>
      <c r="Y12" s="50">
        <f>VLOOKUP($A12,'ADR Raw Data'!$B$6:$BE$49,'ADR Raw Data'!AH$1,FALSE)</f>
        <v>80.467096659874102</v>
      </c>
      <c r="Z12" s="50">
        <f>VLOOKUP($A12,'ADR Raw Data'!$B$6:$BE$49,'ADR Raw Data'!AI$1,FALSE)</f>
        <v>82.557660096971205</v>
      </c>
      <c r="AA12" s="50">
        <f>VLOOKUP($A12,'ADR Raw Data'!$B$6:$BE$49,'ADR Raw Data'!AJ$1,FALSE)</f>
        <v>82.034857358003407</v>
      </c>
      <c r="AB12" s="50">
        <f>VLOOKUP($A12,'ADR Raw Data'!$B$6:$BE$49,'ADR Raw Data'!AK$1,FALSE)</f>
        <v>80.603033064764602</v>
      </c>
      <c r="AC12" s="51">
        <f>VLOOKUP($A12,'ADR Raw Data'!$B$6:$BE$49,'ADR Raw Data'!AL$1,FALSE)</f>
        <v>80.748565437864698</v>
      </c>
      <c r="AD12" s="50">
        <f>VLOOKUP($A12,'ADR Raw Data'!$B$6:$BE$49,'ADR Raw Data'!AN$1,FALSE)</f>
        <v>85.649136115994807</v>
      </c>
      <c r="AE12" s="50">
        <f>VLOOKUP($A12,'ADR Raw Data'!$B$6:$BE$49,'ADR Raw Data'!AO$1,FALSE)</f>
        <v>87.585688381033705</v>
      </c>
      <c r="AF12" s="51">
        <f>VLOOKUP($A12,'ADR Raw Data'!$B$6:$BE$49,'ADR Raw Data'!AP$1,FALSE)</f>
        <v>86.625219666060204</v>
      </c>
      <c r="AG12" s="52">
        <f>VLOOKUP($A12,'ADR Raw Data'!$B$6:$BE$49,'ADR Raw Data'!AR$1,FALSE)</f>
        <v>82.480774259059402</v>
      </c>
      <c r="AI12" s="161">
        <f>(VLOOKUP($A12,'ADR Raw Data'!$B$6:$BE$49,'ADR Raw Data'!AT$1,FALSE))/100</f>
        <v>2.64789061718602E-2</v>
      </c>
      <c r="AJ12" s="158">
        <f>(VLOOKUP($A12,'ADR Raw Data'!$B$6:$BE$49,'ADR Raw Data'!AU$1,FALSE))/100</f>
        <v>4.5340355147276801E-2</v>
      </c>
      <c r="AK12" s="158">
        <f>(VLOOKUP($A12,'ADR Raw Data'!$B$6:$BE$49,'ADR Raw Data'!AV$1,FALSE))/100</f>
        <v>5.7310175158586496E-2</v>
      </c>
      <c r="AL12" s="158">
        <f>(VLOOKUP($A12,'ADR Raw Data'!$B$6:$BE$49,'ADR Raw Data'!AW$1,FALSE))/100</f>
        <v>5.2556637521299999E-2</v>
      </c>
      <c r="AM12" s="158">
        <f>(VLOOKUP($A12,'ADR Raw Data'!$B$6:$BE$49,'ADR Raw Data'!AX$1,FALSE))/100</f>
        <v>2.9329258460220702E-2</v>
      </c>
      <c r="AN12" s="159">
        <f>(VLOOKUP($A12,'ADR Raw Data'!$B$6:$BE$49,'ADR Raw Data'!AY$1,FALSE))/100</f>
        <v>4.3167775542929394E-2</v>
      </c>
      <c r="AO12" s="158">
        <f>(VLOOKUP($A12,'ADR Raw Data'!$B$6:$BE$49,'ADR Raw Data'!BA$1,FALSE))/100</f>
        <v>2.9069220981142202E-2</v>
      </c>
      <c r="AP12" s="158">
        <f>(VLOOKUP($A12,'ADR Raw Data'!$B$6:$BE$49,'ADR Raw Data'!BB$1,FALSE))/100</f>
        <v>5.8716252139394402E-2</v>
      </c>
      <c r="AQ12" s="159">
        <f>(VLOOKUP($A12,'ADR Raw Data'!$B$6:$BE$49,'ADR Raw Data'!BC$1,FALSE))/100</f>
        <v>4.3909466726316702E-2</v>
      </c>
      <c r="AR12" s="160">
        <f>(VLOOKUP($A12,'ADR Raw Data'!$B$6:$BE$49,'ADR Raw Data'!BE$1,FALSE))/100</f>
        <v>4.3267112875987897E-2</v>
      </c>
      <c r="AT12" s="49">
        <f>VLOOKUP($A12,'RevPAR Raw Data'!$B$6:$BE$49,'RevPAR Raw Data'!AG$1,FALSE)</f>
        <v>33.709351826070801</v>
      </c>
      <c r="AU12" s="50">
        <f>VLOOKUP($A12,'RevPAR Raw Data'!$B$6:$BE$49,'RevPAR Raw Data'!AH$1,FALSE)</f>
        <v>42.147297786440198</v>
      </c>
      <c r="AV12" s="50">
        <f>VLOOKUP($A12,'RevPAR Raw Data'!$B$6:$BE$49,'RevPAR Raw Data'!AI$1,FALSE)</f>
        <v>45.631985242934697</v>
      </c>
      <c r="AW12" s="50">
        <f>VLOOKUP($A12,'RevPAR Raw Data'!$B$6:$BE$49,'RevPAR Raw Data'!AJ$1,FALSE)</f>
        <v>44.236161422803796</v>
      </c>
      <c r="AX12" s="50">
        <f>VLOOKUP($A12,'RevPAR Raw Data'!$B$6:$BE$49,'RevPAR Raw Data'!AK$1,FALSE)</f>
        <v>42.4784604854053</v>
      </c>
      <c r="AY12" s="51">
        <f>VLOOKUP($A12,'RevPAR Raw Data'!$B$6:$BE$49,'RevPAR Raw Data'!AL$1,FALSE)</f>
        <v>41.640651352730899</v>
      </c>
      <c r="AZ12" s="50">
        <f>VLOOKUP($A12,'RevPAR Raw Data'!$B$6:$BE$49,'RevPAR Raw Data'!AN$1,FALSE)</f>
        <v>45.778706088449503</v>
      </c>
      <c r="BA12" s="50">
        <f>VLOOKUP($A12,'RevPAR Raw Data'!$B$6:$BE$49,'RevPAR Raw Data'!AO$1,FALSE)</f>
        <v>47.574851849273699</v>
      </c>
      <c r="BB12" s="51">
        <f>VLOOKUP($A12,'RevPAR Raw Data'!$B$6:$BE$49,'RevPAR Raw Data'!AP$1,FALSE)</f>
        <v>46.676778968861598</v>
      </c>
      <c r="BC12" s="52">
        <f>VLOOKUP($A12,'RevPAR Raw Data'!$B$6:$BE$49,'RevPAR Raw Data'!AR$1,FALSE)</f>
        <v>43.079544957339699</v>
      </c>
      <c r="BE12" s="172">
        <f>(VLOOKUP($A12,'RevPAR Raw Data'!$B$6:$BE$49,'RevPAR Raw Data'!AT$1,FALSE))/100</f>
        <v>4.0652633506043999E-2</v>
      </c>
      <c r="BF12" s="162">
        <f>(VLOOKUP($A12,'RevPAR Raw Data'!$B$6:$BE$49,'RevPAR Raw Data'!AU$1,FALSE))/100</f>
        <v>8.3484524201384802E-2</v>
      </c>
      <c r="BG12" s="162">
        <f>(VLOOKUP($A12,'RevPAR Raw Data'!$B$6:$BE$49,'RevPAR Raw Data'!AV$1,FALSE))/100</f>
        <v>0.113332320186361</v>
      </c>
      <c r="BH12" s="162">
        <f>(VLOOKUP($A12,'RevPAR Raw Data'!$B$6:$BE$49,'RevPAR Raw Data'!AW$1,FALSE))/100</f>
        <v>9.7136962843875699E-2</v>
      </c>
      <c r="BI12" s="162">
        <f>(VLOOKUP($A12,'RevPAR Raw Data'!$B$6:$BE$49,'RevPAR Raw Data'!AX$1,FALSE))/100</f>
        <v>6.3014879753239605E-2</v>
      </c>
      <c r="BJ12" s="173">
        <f>(VLOOKUP($A12,'RevPAR Raw Data'!$B$6:$BE$49,'RevPAR Raw Data'!AY$1,FALSE))/100</f>
        <v>8.1243246781410289E-2</v>
      </c>
      <c r="BK12" s="162">
        <f>(VLOOKUP($A12,'RevPAR Raw Data'!$B$6:$BE$49,'RevPAR Raw Data'!BA$1,FALSE))/100</f>
        <v>3.8360469984885799E-2</v>
      </c>
      <c r="BL12" s="162">
        <f>(VLOOKUP($A12,'RevPAR Raw Data'!$B$6:$BE$49,'RevPAR Raw Data'!BB$1,FALSE))/100</f>
        <v>0.108251098875982</v>
      </c>
      <c r="BM12" s="173">
        <f>(VLOOKUP($A12,'RevPAR Raw Data'!$B$6:$BE$49,'RevPAR Raw Data'!BC$1,FALSE))/100</f>
        <v>7.2839833476806601E-2</v>
      </c>
      <c r="BN12" s="174">
        <f>(VLOOKUP($A12,'RevPAR Raw Data'!$B$6:$BE$49,'RevPAR Raw Data'!BE$1,FALSE))/100</f>
        <v>7.8628223817221704E-2</v>
      </c>
    </row>
    <row r="13" spans="1:66" x14ac:dyDescent="0.45">
      <c r="A13" s="59" t="s">
        <v>122</v>
      </c>
      <c r="B13" s="172">
        <f>(VLOOKUP($A13,'Occupancy Raw Data'!$B$8:$BE$51,'Occupancy Raw Data'!AG$3,FALSE))/100</f>
        <v>0.42850802197402404</v>
      </c>
      <c r="C13" s="162">
        <f>(VLOOKUP($A13,'Occupancy Raw Data'!$B$8:$BE$51,'Occupancy Raw Data'!AH$3,FALSE))/100</f>
        <v>0.460816985854822</v>
      </c>
      <c r="D13" s="162">
        <f>(VLOOKUP($A13,'Occupancy Raw Data'!$B$8:$BE$51,'Occupancy Raw Data'!AI$3,FALSE))/100</f>
        <v>0.47018889341638004</v>
      </c>
      <c r="E13" s="162">
        <f>(VLOOKUP($A13,'Occupancy Raw Data'!$B$8:$BE$51,'Occupancy Raw Data'!AJ$3,FALSE))/100</f>
        <v>0.46988328773502502</v>
      </c>
      <c r="F13" s="162">
        <f>(VLOOKUP($A13,'Occupancy Raw Data'!$B$8:$BE$51,'Occupancy Raw Data'!AK$3,FALSE))/100</f>
        <v>0.47341230572210202</v>
      </c>
      <c r="G13" s="173">
        <f>(VLOOKUP($A13,'Occupancy Raw Data'!$B$8:$BE$51,'Occupancy Raw Data'!AL$3,FALSE))/100</f>
        <v>0.46056175900041096</v>
      </c>
      <c r="H13" s="162">
        <f>(VLOOKUP($A13,'Occupancy Raw Data'!$B$8:$BE$51,'Occupancy Raw Data'!AN$3,FALSE))/100</f>
        <v>0.49734414110250802</v>
      </c>
      <c r="I13" s="162">
        <f>(VLOOKUP($A13,'Occupancy Raw Data'!$B$8:$BE$51,'Occupancy Raw Data'!AO$3,FALSE))/100</f>
        <v>0.50488969090168201</v>
      </c>
      <c r="J13" s="173">
        <f>(VLOOKUP($A13,'Occupancy Raw Data'!$B$8:$BE$51,'Occupancy Raw Data'!AP$3,FALSE))/100</f>
        <v>0.50111691600209496</v>
      </c>
      <c r="K13" s="174">
        <f>(VLOOKUP($A13,'Occupancy Raw Data'!$B$8:$BE$51,'Occupancy Raw Data'!AR$3,FALSE))/100</f>
        <v>0.47214891058151104</v>
      </c>
      <c r="M13" s="161">
        <f>(VLOOKUP($A13,'Occupancy Raw Data'!$B$8:$BE$51,'Occupancy Raw Data'!AT$3,FALSE))/100</f>
        <v>3.2177190285815699E-2</v>
      </c>
      <c r="N13" s="158">
        <f>(VLOOKUP($A13,'Occupancy Raw Data'!$B$8:$BE$51,'Occupancy Raw Data'!AU$3,FALSE))/100</f>
        <v>2.8554415989570998E-2</v>
      </c>
      <c r="O13" s="158">
        <f>(VLOOKUP($A13,'Occupancy Raw Data'!$B$8:$BE$51,'Occupancy Raw Data'!AV$3,FALSE))/100</f>
        <v>1.9164480696074099E-2</v>
      </c>
      <c r="P13" s="158">
        <f>(VLOOKUP($A13,'Occupancy Raw Data'!$B$8:$BE$51,'Occupancy Raw Data'!AW$3,FALSE))/100</f>
        <v>1.9109883043305301E-2</v>
      </c>
      <c r="Q13" s="158">
        <f>(VLOOKUP($A13,'Occupancy Raw Data'!$B$8:$BE$51,'Occupancy Raw Data'!AX$3,FALSE))/100</f>
        <v>2.5942099689825301E-2</v>
      </c>
      <c r="R13" s="159">
        <f>(VLOOKUP($A13,'Occupancy Raw Data'!$B$8:$BE$51,'Occupancy Raw Data'!AY$3,FALSE))/100</f>
        <v>2.48211530271151E-2</v>
      </c>
      <c r="S13" s="158">
        <f>(VLOOKUP($A13,'Occupancy Raw Data'!$B$8:$BE$51,'Occupancy Raw Data'!BA$3,FALSE))/100</f>
        <v>2.6814129959679099E-2</v>
      </c>
      <c r="T13" s="158">
        <f>(VLOOKUP($A13,'Occupancy Raw Data'!$B$8:$BE$51,'Occupancy Raw Data'!BB$3,FALSE))/100</f>
        <v>4.4612152351252404E-2</v>
      </c>
      <c r="U13" s="159">
        <f>(VLOOKUP($A13,'Occupancy Raw Data'!$B$8:$BE$51,'Occupancy Raw Data'!BC$3,FALSE))/100</f>
        <v>3.5703677100180499E-2</v>
      </c>
      <c r="V13" s="160">
        <f>(VLOOKUP($A13,'Occupancy Raw Data'!$B$8:$BE$51,'Occupancy Raw Data'!BE$3,FALSE))/100</f>
        <v>2.81106833231979E-2</v>
      </c>
      <c r="X13" s="49">
        <f>VLOOKUP($A13,'ADR Raw Data'!$B$6:$BE$49,'ADR Raw Data'!AG$1,FALSE)</f>
        <v>59.890333785573503</v>
      </c>
      <c r="Y13" s="50">
        <f>VLOOKUP($A13,'ADR Raw Data'!$B$6:$BE$49,'ADR Raw Data'!AH$1,FALSE)</f>
        <v>60.566564162890202</v>
      </c>
      <c r="Z13" s="50">
        <f>VLOOKUP($A13,'ADR Raw Data'!$B$6:$BE$49,'ADR Raw Data'!AI$1,FALSE)</f>
        <v>60.755194899332999</v>
      </c>
      <c r="AA13" s="50">
        <f>VLOOKUP($A13,'ADR Raw Data'!$B$6:$BE$49,'ADR Raw Data'!AJ$1,FALSE)</f>
        <v>61.064578387041799</v>
      </c>
      <c r="AB13" s="50">
        <f>VLOOKUP($A13,'ADR Raw Data'!$B$6:$BE$49,'ADR Raw Data'!AK$1,FALSE)</f>
        <v>60.957827083397298</v>
      </c>
      <c r="AC13" s="51">
        <f>VLOOKUP($A13,'ADR Raw Data'!$B$6:$BE$49,'ADR Raw Data'!AL$1,FALSE)</f>
        <v>60.661297125893803</v>
      </c>
      <c r="AD13" s="50">
        <f>VLOOKUP($A13,'ADR Raw Data'!$B$6:$BE$49,'ADR Raw Data'!AN$1,FALSE)</f>
        <v>64.984686049947996</v>
      </c>
      <c r="AE13" s="50">
        <f>VLOOKUP($A13,'ADR Raw Data'!$B$6:$BE$49,'ADR Raw Data'!AO$1,FALSE)</f>
        <v>65.994864297861298</v>
      </c>
      <c r="AF13" s="51">
        <f>VLOOKUP($A13,'ADR Raw Data'!$B$6:$BE$49,'ADR Raw Data'!AP$1,FALSE)</f>
        <v>65.493577854492898</v>
      </c>
      <c r="AG13" s="52">
        <f>VLOOKUP($A13,'ADR Raw Data'!$B$6:$BE$49,'ADR Raw Data'!AR$1,FALSE)</f>
        <v>62.126652053630302</v>
      </c>
      <c r="AI13" s="161">
        <f>(VLOOKUP($A13,'ADR Raw Data'!$B$6:$BE$49,'ADR Raw Data'!AT$1,FALSE))/100</f>
        <v>1.3400012721553501E-3</v>
      </c>
      <c r="AJ13" s="158">
        <f>(VLOOKUP($A13,'ADR Raw Data'!$B$6:$BE$49,'ADR Raw Data'!AU$1,FALSE))/100</f>
        <v>2.9598066233356402E-3</v>
      </c>
      <c r="AK13" s="158">
        <f>(VLOOKUP($A13,'ADR Raw Data'!$B$6:$BE$49,'ADR Raw Data'!AV$1,FALSE))/100</f>
        <v>7.4773559722462598E-3</v>
      </c>
      <c r="AL13" s="158">
        <f>(VLOOKUP($A13,'ADR Raw Data'!$B$6:$BE$49,'ADR Raw Data'!AW$1,FALSE))/100</f>
        <v>8.2525473239384202E-3</v>
      </c>
      <c r="AM13" s="158">
        <f>(VLOOKUP($A13,'ADR Raw Data'!$B$6:$BE$49,'ADR Raw Data'!AX$1,FALSE))/100</f>
        <v>6.1640040514856697E-3</v>
      </c>
      <c r="AN13" s="159">
        <f>(VLOOKUP($A13,'ADR Raw Data'!$B$6:$BE$49,'ADR Raw Data'!AY$1,FALSE))/100</f>
        <v>5.3144072567670496E-3</v>
      </c>
      <c r="AO13" s="158">
        <f>(VLOOKUP($A13,'ADR Raw Data'!$B$6:$BE$49,'ADR Raw Data'!BA$1,FALSE))/100</f>
        <v>4.7060198786980601E-3</v>
      </c>
      <c r="AP13" s="158">
        <f>(VLOOKUP($A13,'ADR Raw Data'!$B$6:$BE$49,'ADR Raw Data'!BB$1,FALSE))/100</f>
        <v>1.47460537552481E-2</v>
      </c>
      <c r="AQ13" s="159">
        <f>(VLOOKUP($A13,'ADR Raw Data'!$B$6:$BE$49,'ADR Raw Data'!BC$1,FALSE))/100</f>
        <v>9.8013706748269706E-3</v>
      </c>
      <c r="AR13" s="160">
        <f>(VLOOKUP($A13,'ADR Raw Data'!$B$6:$BE$49,'ADR Raw Data'!BE$1,FALSE))/100</f>
        <v>6.9221269204751005E-3</v>
      </c>
      <c r="AT13" s="49">
        <f>VLOOKUP($A13,'RevPAR Raw Data'!$B$6:$BE$49,'RevPAR Raw Data'!AG$1,FALSE)</f>
        <v>25.663488465820201</v>
      </c>
      <c r="AU13" s="50">
        <f>VLOOKUP($A13,'RevPAR Raw Data'!$B$6:$BE$49,'RevPAR Raw Data'!AH$1,FALSE)</f>
        <v>27.910101541125702</v>
      </c>
      <c r="AV13" s="50">
        <f>VLOOKUP($A13,'RevPAR Raw Data'!$B$6:$BE$49,'RevPAR Raw Data'!AI$1,FALSE)</f>
        <v>28.5664178590139</v>
      </c>
      <c r="AW13" s="50">
        <f>VLOOKUP($A13,'RevPAR Raw Data'!$B$6:$BE$49,'RevPAR Raw Data'!AJ$1,FALSE)</f>
        <v>28.6932248566563</v>
      </c>
      <c r="AX13" s="50">
        <f>VLOOKUP($A13,'RevPAR Raw Data'!$B$6:$BE$49,'RevPAR Raw Data'!AK$1,FALSE)</f>
        <v>28.858185471360301</v>
      </c>
      <c r="AY13" s="51">
        <f>VLOOKUP($A13,'RevPAR Raw Data'!$B$6:$BE$49,'RevPAR Raw Data'!AL$1,FALSE)</f>
        <v>27.938273707548198</v>
      </c>
      <c r="AZ13" s="50">
        <f>VLOOKUP($A13,'RevPAR Raw Data'!$B$6:$BE$49,'RevPAR Raw Data'!AN$1,FALSE)</f>
        <v>32.319752868327598</v>
      </c>
      <c r="BA13" s="50">
        <f>VLOOKUP($A13,'RevPAR Raw Data'!$B$6:$BE$49,'RevPAR Raw Data'!AO$1,FALSE)</f>
        <v>33.3201266364456</v>
      </c>
      <c r="BB13" s="51">
        <f>VLOOKUP($A13,'RevPAR Raw Data'!$B$6:$BE$49,'RevPAR Raw Data'!AP$1,FALSE)</f>
        <v>32.819939752386603</v>
      </c>
      <c r="BC13" s="52">
        <f>VLOOKUP($A13,'RevPAR Raw Data'!$B$6:$BE$49,'RevPAR Raw Data'!AR$1,FALSE)</f>
        <v>29.333031085198201</v>
      </c>
      <c r="BE13" s="172">
        <f>(VLOOKUP($A13,'RevPAR Raw Data'!$B$6:$BE$49,'RevPAR Raw Data'!AT$1,FALSE))/100</f>
        <v>3.3560309033888396E-2</v>
      </c>
      <c r="BF13" s="162">
        <f>(VLOOKUP($A13,'RevPAR Raw Data'!$B$6:$BE$49,'RevPAR Raw Data'!AU$1,FALSE))/100</f>
        <v>3.1598738162478102E-2</v>
      </c>
      <c r="BG13" s="162">
        <f>(VLOOKUP($A13,'RevPAR Raw Data'!$B$6:$BE$49,'RevPAR Raw Data'!AV$1,FALSE))/100</f>
        <v>2.6785136312508201E-2</v>
      </c>
      <c r="BH13" s="162">
        <f>(VLOOKUP($A13,'RevPAR Raw Data'!$B$6:$BE$49,'RevPAR Raw Data'!AW$1,FALSE))/100</f>
        <v>2.7520135581413498E-2</v>
      </c>
      <c r="BI13" s="162">
        <f>(VLOOKUP($A13,'RevPAR Raw Data'!$B$6:$BE$49,'RevPAR Raw Data'!AX$1,FALSE))/100</f>
        <v>3.22660109489031E-2</v>
      </c>
      <c r="BJ13" s="173">
        <f>(VLOOKUP($A13,'RevPAR Raw Data'!$B$6:$BE$49,'RevPAR Raw Data'!AY$1,FALSE))/100</f>
        <v>3.0267469999650798E-2</v>
      </c>
      <c r="BK13" s="162">
        <f>(VLOOKUP($A13,'RevPAR Raw Data'!$B$6:$BE$49,'RevPAR Raw Data'!BA$1,FALSE))/100</f>
        <v>3.1646337666997398E-2</v>
      </c>
      <c r="BL13" s="162">
        <f>(VLOOKUP($A13,'RevPAR Raw Data'!$B$6:$BE$49,'RevPAR Raw Data'!BB$1,FALSE))/100</f>
        <v>6.0016059303209399E-2</v>
      </c>
      <c r="BM13" s="173">
        <f>(VLOOKUP($A13,'RevPAR Raw Data'!$B$6:$BE$49,'RevPAR Raw Data'!BC$1,FALSE))/100</f>
        <v>4.5854992748720597E-2</v>
      </c>
      <c r="BN13" s="174">
        <f>(VLOOKUP($A13,'RevPAR Raw Data'!$B$6:$BE$49,'RevPAR Raw Data'!BE$1,FALSE))/100</f>
        <v>3.5227395961457499E-2</v>
      </c>
    </row>
    <row r="14" spans="1:66" x14ac:dyDescent="0.45">
      <c r="A14" s="59"/>
      <c r="B14" s="177"/>
      <c r="C14" s="181"/>
      <c r="D14" s="181"/>
      <c r="E14" s="181"/>
      <c r="F14" s="181"/>
      <c r="G14" s="182"/>
      <c r="H14" s="181"/>
      <c r="I14" s="181"/>
      <c r="J14" s="182"/>
      <c r="K14" s="178"/>
      <c r="M14" s="189"/>
      <c r="N14" s="191"/>
      <c r="O14" s="191"/>
      <c r="P14" s="191"/>
      <c r="Q14" s="191"/>
      <c r="R14" s="192"/>
      <c r="S14" s="191"/>
      <c r="T14" s="191"/>
      <c r="U14" s="192"/>
      <c r="V14" s="190"/>
      <c r="X14" s="55"/>
      <c r="Y14" s="56"/>
      <c r="Z14" s="56"/>
      <c r="AA14" s="56"/>
      <c r="AB14" s="56"/>
      <c r="AC14" s="57"/>
      <c r="AD14" s="56"/>
      <c r="AE14" s="56"/>
      <c r="AF14" s="57"/>
      <c r="AG14" s="58"/>
      <c r="AI14" s="189"/>
      <c r="AJ14" s="191"/>
      <c r="AK14" s="191"/>
      <c r="AL14" s="191"/>
      <c r="AM14" s="191"/>
      <c r="AN14" s="192"/>
      <c r="AO14" s="191"/>
      <c r="AP14" s="191"/>
      <c r="AQ14" s="192"/>
      <c r="AR14" s="190"/>
      <c r="AT14" s="55"/>
      <c r="AU14" s="56"/>
      <c r="AV14" s="56"/>
      <c r="AW14" s="56"/>
      <c r="AX14" s="56"/>
      <c r="AY14" s="57"/>
      <c r="AZ14" s="56"/>
      <c r="BA14" s="56"/>
      <c r="BB14" s="57"/>
      <c r="BC14" s="58"/>
      <c r="BE14" s="177"/>
      <c r="BF14" s="181"/>
      <c r="BG14" s="181"/>
      <c r="BH14" s="181"/>
      <c r="BI14" s="181"/>
      <c r="BJ14" s="182"/>
      <c r="BK14" s="181"/>
      <c r="BL14" s="181"/>
      <c r="BM14" s="182"/>
      <c r="BN14" s="178"/>
    </row>
    <row r="15" spans="1:66" x14ac:dyDescent="0.45">
      <c r="A15" s="46" t="s">
        <v>87</v>
      </c>
      <c r="B15" s="172">
        <f>(VLOOKUP($A15,'Occupancy Raw Data'!$B$8:$BE$45,'Occupancy Raw Data'!AG$3,FALSE))/100</f>
        <v>0.48169874066401297</v>
      </c>
      <c r="C15" s="162">
        <f>(VLOOKUP($A15,'Occupancy Raw Data'!$B$8:$BE$45,'Occupancy Raw Data'!AH$3,FALSE))/100</f>
        <v>0.63618410738777198</v>
      </c>
      <c r="D15" s="162">
        <f>(VLOOKUP($A15,'Occupancy Raw Data'!$B$8:$BE$45,'Occupancy Raw Data'!AI$3,FALSE))/100</f>
        <v>0.70297077244228801</v>
      </c>
      <c r="E15" s="162">
        <f>(VLOOKUP($A15,'Occupancy Raw Data'!$B$8:$BE$45,'Occupancy Raw Data'!AJ$3,FALSE))/100</f>
        <v>0.71909401352891189</v>
      </c>
      <c r="F15" s="162">
        <f>(VLOOKUP($A15,'Occupancy Raw Data'!$B$8:$BE$45,'Occupancy Raw Data'!AK$3,FALSE))/100</f>
        <v>0.66393717889448101</v>
      </c>
      <c r="G15" s="173">
        <f>(VLOOKUP($A15,'Occupancy Raw Data'!$B$8:$BE$45,'Occupancy Raw Data'!AL$3,FALSE))/100</f>
        <v>0.64077675444429505</v>
      </c>
      <c r="H15" s="162">
        <f>(VLOOKUP($A15,'Occupancy Raw Data'!$B$8:$BE$45,'Occupancy Raw Data'!AN$3,FALSE))/100</f>
        <v>0.62799734828990805</v>
      </c>
      <c r="I15" s="162">
        <f>(VLOOKUP($A15,'Occupancy Raw Data'!$B$8:$BE$45,'Occupancy Raw Data'!AO$3,FALSE))/100</f>
        <v>0.62060919550256</v>
      </c>
      <c r="J15" s="173">
        <f>(VLOOKUP($A15,'Occupancy Raw Data'!$B$8:$BE$45,'Occupancy Raw Data'!AP$3,FALSE))/100</f>
        <v>0.62430327189623402</v>
      </c>
      <c r="K15" s="174">
        <f>(VLOOKUP($A15,'Occupancy Raw Data'!$B$8:$BE$45,'Occupancy Raw Data'!AR$3,FALSE))/100</f>
        <v>0.636070049543633</v>
      </c>
      <c r="M15" s="161">
        <f>(VLOOKUP($A15,'Occupancy Raw Data'!$B$8:$BE$45,'Occupancy Raw Data'!AT$3,FALSE))/100</f>
        <v>0.109333974154326</v>
      </c>
      <c r="N15" s="158">
        <f>(VLOOKUP($A15,'Occupancy Raw Data'!$B$8:$BE$45,'Occupancy Raw Data'!AU$3,FALSE))/100</f>
        <v>0.14071139252035</v>
      </c>
      <c r="O15" s="158">
        <f>(VLOOKUP($A15,'Occupancy Raw Data'!$B$8:$BE$45,'Occupancy Raw Data'!AV$3,FALSE))/100</f>
        <v>0.132916966768439</v>
      </c>
      <c r="P15" s="158">
        <f>(VLOOKUP($A15,'Occupancy Raw Data'!$B$8:$BE$45,'Occupancy Raw Data'!AW$3,FALSE))/100</f>
        <v>0.15534317914321499</v>
      </c>
      <c r="Q15" s="158">
        <f>(VLOOKUP($A15,'Occupancy Raw Data'!$B$8:$BE$45,'Occupancy Raw Data'!AX$3,FALSE))/100</f>
        <v>0.145231127765764</v>
      </c>
      <c r="R15" s="159">
        <f>(VLOOKUP($A15,'Occupancy Raw Data'!$B$8:$BE$45,'Occupancy Raw Data'!AY$3,FALSE))/100</f>
        <v>0.138318472183842</v>
      </c>
      <c r="S15" s="158">
        <f>(VLOOKUP($A15,'Occupancy Raw Data'!$B$8:$BE$45,'Occupancy Raw Data'!BA$3,FALSE))/100</f>
        <v>0.10660689172203699</v>
      </c>
      <c r="T15" s="158">
        <f>(VLOOKUP($A15,'Occupancy Raw Data'!$B$8:$BE$45,'Occupancy Raw Data'!BB$3,FALSE))/100</f>
        <v>0.102296117119979</v>
      </c>
      <c r="U15" s="159">
        <f>(VLOOKUP($A15,'Occupancy Raw Data'!$B$8:$BE$45,'Occupancy Raw Data'!BC$3,FALSE))/100</f>
        <v>0.10446003741529401</v>
      </c>
      <c r="V15" s="160">
        <f>(VLOOKUP($A15,'Occupancy Raw Data'!$B$8:$BE$45,'Occupancy Raw Data'!BE$3,FALSE))/100</f>
        <v>0.12861610432059301</v>
      </c>
      <c r="X15" s="49">
        <f>VLOOKUP($A15,'ADR Raw Data'!$B$6:$BE$43,'ADR Raw Data'!AG$1,FALSE)</f>
        <v>160.20552013400001</v>
      </c>
      <c r="Y15" s="50">
        <f>VLOOKUP($A15,'ADR Raw Data'!$B$6:$BE$43,'ADR Raw Data'!AH$1,FALSE)</f>
        <v>186.83149513879599</v>
      </c>
      <c r="Z15" s="50">
        <f>VLOOKUP($A15,'ADR Raw Data'!$B$6:$BE$43,'ADR Raw Data'!AI$1,FALSE)</f>
        <v>198.316620314174</v>
      </c>
      <c r="AA15" s="50">
        <f>VLOOKUP($A15,'ADR Raw Data'!$B$6:$BE$43,'ADR Raw Data'!AJ$1,FALSE)</f>
        <v>193.29778797920099</v>
      </c>
      <c r="AB15" s="50">
        <f>VLOOKUP($A15,'ADR Raw Data'!$B$6:$BE$43,'ADR Raw Data'!AK$1,FALSE)</f>
        <v>168.38935075854801</v>
      </c>
      <c r="AC15" s="51">
        <f>VLOOKUP($A15,'ADR Raw Data'!$B$6:$BE$43,'ADR Raw Data'!AL$1,FALSE)</f>
        <v>182.97785599841501</v>
      </c>
      <c r="AD15" s="50">
        <f>VLOOKUP($A15,'ADR Raw Data'!$B$6:$BE$43,'ADR Raw Data'!AN$1,FALSE)</f>
        <v>151.772269690466</v>
      </c>
      <c r="AE15" s="50">
        <f>VLOOKUP($A15,'ADR Raw Data'!$B$6:$BE$43,'ADR Raw Data'!AO$1,FALSE)</f>
        <v>149.41226069418099</v>
      </c>
      <c r="AF15" s="51">
        <f>VLOOKUP($A15,'ADR Raw Data'!$B$6:$BE$43,'ADR Raw Data'!AP$1,FALSE)</f>
        <v>150.59924741868301</v>
      </c>
      <c r="AG15" s="52">
        <f>VLOOKUP($A15,'ADR Raw Data'!$B$6:$BE$43,'ADR Raw Data'!AR$1,FALSE)</f>
        <v>173.89796999769001</v>
      </c>
      <c r="AI15" s="161">
        <f>(VLOOKUP($A15,'ADR Raw Data'!$B$6:$BE$43,'ADR Raw Data'!AT$1,FALSE))/100</f>
        <v>0.12096416637278001</v>
      </c>
      <c r="AJ15" s="158">
        <f>(VLOOKUP($A15,'ADR Raw Data'!$B$6:$BE$43,'ADR Raw Data'!AU$1,FALSE))/100</f>
        <v>0.15698059103325002</v>
      </c>
      <c r="AK15" s="158">
        <f>(VLOOKUP($A15,'ADR Raw Data'!$B$6:$BE$43,'ADR Raw Data'!AV$1,FALSE))/100</f>
        <v>0.15009724203136898</v>
      </c>
      <c r="AL15" s="158">
        <f>(VLOOKUP($A15,'ADR Raw Data'!$B$6:$BE$43,'ADR Raw Data'!AW$1,FALSE))/100</f>
        <v>0.16282501691189799</v>
      </c>
      <c r="AM15" s="158">
        <f>(VLOOKUP($A15,'ADR Raw Data'!$B$6:$BE$43,'ADR Raw Data'!AX$1,FALSE))/100</f>
        <v>0.11056761254126499</v>
      </c>
      <c r="AN15" s="159">
        <f>(VLOOKUP($A15,'ADR Raw Data'!$B$6:$BE$43,'ADR Raw Data'!AY$1,FALSE))/100</f>
        <v>0.14323751893447501</v>
      </c>
      <c r="AO15" s="158">
        <f>(VLOOKUP($A15,'ADR Raw Data'!$B$6:$BE$43,'ADR Raw Data'!BA$1,FALSE))/100</f>
        <v>7.5860478674605505E-2</v>
      </c>
      <c r="AP15" s="158">
        <f>(VLOOKUP($A15,'ADR Raw Data'!$B$6:$BE$43,'ADR Raw Data'!BB$1,FALSE))/100</f>
        <v>6.6166193391201902E-2</v>
      </c>
      <c r="AQ15" s="159">
        <f>(VLOOKUP($A15,'ADR Raw Data'!$B$6:$BE$43,'ADR Raw Data'!BC$1,FALSE))/100</f>
        <v>7.1064967831046294E-2</v>
      </c>
      <c r="AR15" s="160">
        <f>(VLOOKUP($A15,'ADR Raw Data'!$B$6:$BE$43,'ADR Raw Data'!BE$1,FALSE))/100</f>
        <v>0.12569338808015001</v>
      </c>
      <c r="AT15" s="49">
        <f>VLOOKUP($A15,'RevPAR Raw Data'!$B$6:$BE$43,'RevPAR Raw Data'!AG$1,FALSE)</f>
        <v>77.170797295971198</v>
      </c>
      <c r="AU15" s="50">
        <f>VLOOKUP($A15,'RevPAR Raw Data'!$B$6:$BE$43,'RevPAR Raw Data'!AH$1,FALSE)</f>
        <v>118.859227966798</v>
      </c>
      <c r="AV15" s="50">
        <f>VLOOKUP($A15,'RevPAR Raw Data'!$B$6:$BE$43,'RevPAR Raw Data'!AI$1,FALSE)</f>
        <v>139.410787770399</v>
      </c>
      <c r="AW15" s="50">
        <f>VLOOKUP($A15,'RevPAR Raw Data'!$B$6:$BE$43,'RevPAR Raw Data'!AJ$1,FALSE)</f>
        <v>138.99928216422401</v>
      </c>
      <c r="AX15" s="50">
        <f>VLOOKUP($A15,'RevPAR Raw Data'!$B$6:$BE$43,'RevPAR Raw Data'!AK$1,FALSE)</f>
        <v>111.799950498504</v>
      </c>
      <c r="AY15" s="51">
        <f>VLOOKUP($A15,'RevPAR Raw Data'!$B$6:$BE$43,'RevPAR Raw Data'!AL$1,FALSE)</f>
        <v>117.24795670184</v>
      </c>
      <c r="AZ15" s="50">
        <f>VLOOKUP($A15,'RevPAR Raw Data'!$B$6:$BE$43,'RevPAR Raw Data'!AN$1,FALSE)</f>
        <v>95.312582909553996</v>
      </c>
      <c r="BA15" s="50">
        <f>VLOOKUP($A15,'RevPAR Raw Data'!$B$6:$BE$43,'RevPAR Raw Data'!AO$1,FALSE)</f>
        <v>92.726622907635004</v>
      </c>
      <c r="BB15" s="51">
        <f>VLOOKUP($A15,'RevPAR Raw Data'!$B$6:$BE$43,'RevPAR Raw Data'!AP$1,FALSE)</f>
        <v>94.019602908594507</v>
      </c>
      <c r="BC15" s="52">
        <f>VLOOKUP($A15,'RevPAR Raw Data'!$B$6:$BE$43,'RevPAR Raw Data'!AR$1,FALSE)</f>
        <v>110.611290391968</v>
      </c>
      <c r="BE15" s="172">
        <f>(VLOOKUP($A15,'RevPAR Raw Data'!$B$6:$BE$43,'RevPAR Raw Data'!AT$1,FALSE))/100</f>
        <v>0.24352363356690801</v>
      </c>
      <c r="BF15" s="162">
        <f>(VLOOKUP($A15,'RevPAR Raw Data'!$B$6:$BE$43,'RevPAR Raw Data'!AU$1,FALSE))/100</f>
        <v>0.31978094111655703</v>
      </c>
      <c r="BG15" s="162">
        <f>(VLOOKUP($A15,'RevPAR Raw Data'!$B$6:$BE$43,'RevPAR Raw Data'!AV$1,FALSE))/100</f>
        <v>0.30296467893092699</v>
      </c>
      <c r="BH15" s="162">
        <f>(VLOOKUP($A15,'RevPAR Raw Data'!$B$6:$BE$43,'RevPAR Raw Data'!AW$1,FALSE))/100</f>
        <v>0.343461951826255</v>
      </c>
      <c r="BI15" s="162">
        <f>(VLOOKUP($A15,'RevPAR Raw Data'!$B$6:$BE$43,'RevPAR Raw Data'!AX$1,FALSE))/100</f>
        <v>0.27185659937076601</v>
      </c>
      <c r="BJ15" s="173">
        <f>(VLOOKUP($A15,'RevPAR Raw Data'!$B$6:$BE$43,'RevPAR Raw Data'!AY$1,FALSE))/100</f>
        <v>0.30136838589673798</v>
      </c>
      <c r="BK15" s="162">
        <f>(VLOOKUP($A15,'RevPAR Raw Data'!$B$6:$BE$43,'RevPAR Raw Data'!BA$1,FALSE))/100</f>
        <v>0.19055462023268799</v>
      </c>
      <c r="BL15" s="162">
        <f>(VLOOKUP($A15,'RevPAR Raw Data'!$B$6:$BE$43,'RevPAR Raw Data'!BB$1,FALSE))/100</f>
        <v>0.17523085517971002</v>
      </c>
      <c r="BM15" s="173">
        <f>(VLOOKUP($A15,'RevPAR Raw Data'!$B$6:$BE$43,'RevPAR Raw Data'!BC$1,FALSE))/100</f>
        <v>0.182948454444888</v>
      </c>
      <c r="BN15" s="174">
        <f>(VLOOKUP($A15,'RevPAR Raw Data'!$B$6:$BE$43,'RevPAR Raw Data'!BE$1,FALSE))/100</f>
        <v>0.27047568631447</v>
      </c>
    </row>
    <row r="16" spans="1:66" x14ac:dyDescent="0.45">
      <c r="A16" s="59" t="s">
        <v>88</v>
      </c>
      <c r="B16" s="172">
        <f>(VLOOKUP($A16,'Occupancy Raw Data'!$B$8:$BE$45,'Occupancy Raw Data'!AG$3,FALSE))/100</f>
        <v>0.504144942648592</v>
      </c>
      <c r="C16" s="162">
        <f>(VLOOKUP($A16,'Occupancy Raw Data'!$B$8:$BE$45,'Occupancy Raw Data'!AH$3,FALSE))/100</f>
        <v>0.69502085505735101</v>
      </c>
      <c r="D16" s="162">
        <f>(VLOOKUP($A16,'Occupancy Raw Data'!$B$8:$BE$45,'Occupancy Raw Data'!AI$3,FALSE))/100</f>
        <v>0.75336287799791402</v>
      </c>
      <c r="E16" s="162">
        <f>(VLOOKUP($A16,'Occupancy Raw Data'!$B$8:$BE$45,'Occupancy Raw Data'!AJ$3,FALSE))/100</f>
        <v>0.77656412930135499</v>
      </c>
      <c r="F16" s="162">
        <f>(VLOOKUP($A16,'Occupancy Raw Data'!$B$8:$BE$45,'Occupancy Raw Data'!AK$3,FALSE))/100</f>
        <v>0.71306047966631891</v>
      </c>
      <c r="G16" s="173">
        <f>(VLOOKUP($A16,'Occupancy Raw Data'!$B$8:$BE$45,'Occupancy Raw Data'!AL$3,FALSE))/100</f>
        <v>0.68843065693430605</v>
      </c>
      <c r="H16" s="162">
        <f>(VLOOKUP($A16,'Occupancy Raw Data'!$B$8:$BE$45,'Occupancy Raw Data'!AN$3,FALSE))/100</f>
        <v>0.63712200208550496</v>
      </c>
      <c r="I16" s="162">
        <f>(VLOOKUP($A16,'Occupancy Raw Data'!$B$8:$BE$45,'Occupancy Raw Data'!AO$3,FALSE))/100</f>
        <v>0.59859228362877903</v>
      </c>
      <c r="J16" s="173">
        <f>(VLOOKUP($A16,'Occupancy Raw Data'!$B$8:$BE$45,'Occupancy Raw Data'!AP$3,FALSE))/100</f>
        <v>0.61785714285714199</v>
      </c>
      <c r="K16" s="174">
        <f>(VLOOKUP($A16,'Occupancy Raw Data'!$B$8:$BE$45,'Occupancy Raw Data'!AR$3,FALSE))/100</f>
        <v>0.66826679576940196</v>
      </c>
      <c r="M16" s="161">
        <f>(VLOOKUP($A16,'Occupancy Raw Data'!$B$8:$BE$45,'Occupancy Raw Data'!AT$3,FALSE))/100</f>
        <v>0.112453249280017</v>
      </c>
      <c r="N16" s="158">
        <f>(VLOOKUP($A16,'Occupancy Raw Data'!$B$8:$BE$45,'Occupancy Raw Data'!AU$3,FALSE))/100</f>
        <v>0.125222104270583</v>
      </c>
      <c r="O16" s="158">
        <f>(VLOOKUP($A16,'Occupancy Raw Data'!$B$8:$BE$45,'Occupancy Raw Data'!AV$3,FALSE))/100</f>
        <v>9.0074723032999196E-2</v>
      </c>
      <c r="P16" s="158">
        <f>(VLOOKUP($A16,'Occupancy Raw Data'!$B$8:$BE$45,'Occupancy Raw Data'!AW$3,FALSE))/100</f>
        <v>0.139336896940469</v>
      </c>
      <c r="Q16" s="158">
        <f>(VLOOKUP($A16,'Occupancy Raw Data'!$B$8:$BE$45,'Occupancy Raw Data'!AX$3,FALSE))/100</f>
        <v>0.18141496113952901</v>
      </c>
      <c r="R16" s="159">
        <f>(VLOOKUP($A16,'Occupancy Raw Data'!$B$8:$BE$45,'Occupancy Raw Data'!AY$3,FALSE))/100</f>
        <v>0.12963911708311898</v>
      </c>
      <c r="S16" s="158">
        <f>(VLOOKUP($A16,'Occupancy Raw Data'!$B$8:$BE$45,'Occupancy Raw Data'!BA$3,FALSE))/100</f>
        <v>0.20522815345227299</v>
      </c>
      <c r="T16" s="158">
        <f>(VLOOKUP($A16,'Occupancy Raw Data'!$B$8:$BE$45,'Occupancy Raw Data'!BB$3,FALSE))/100</f>
        <v>0.18477692611020199</v>
      </c>
      <c r="U16" s="159">
        <f>(VLOOKUP($A16,'Occupancy Raw Data'!$B$8:$BE$45,'Occupancy Raw Data'!BC$3,FALSE))/100</f>
        <v>0.19523393699187699</v>
      </c>
      <c r="V16" s="160">
        <f>(VLOOKUP($A16,'Occupancy Raw Data'!$B$8:$BE$45,'Occupancy Raw Data'!BE$3,FALSE))/100</f>
        <v>0.14625673127649802</v>
      </c>
      <c r="X16" s="49">
        <f>VLOOKUP($A16,'ADR Raw Data'!$B$6:$BE$43,'ADR Raw Data'!AG$1,FALSE)</f>
        <v>158.75667769791599</v>
      </c>
      <c r="Y16" s="50">
        <f>VLOOKUP($A16,'ADR Raw Data'!$B$6:$BE$43,'ADR Raw Data'!AH$1,FALSE)</f>
        <v>197.85023892577101</v>
      </c>
      <c r="Z16" s="50">
        <f>VLOOKUP($A16,'ADR Raw Data'!$B$6:$BE$43,'ADR Raw Data'!AI$1,FALSE)</f>
        <v>214.03537146613999</v>
      </c>
      <c r="AA16" s="50">
        <f>VLOOKUP($A16,'ADR Raw Data'!$B$6:$BE$43,'ADR Raw Data'!AJ$1,FALSE)</f>
        <v>205.26308469569301</v>
      </c>
      <c r="AB16" s="50">
        <f>VLOOKUP($A16,'ADR Raw Data'!$B$6:$BE$43,'ADR Raw Data'!AK$1,FALSE)</f>
        <v>169.59075677256601</v>
      </c>
      <c r="AC16" s="51">
        <f>VLOOKUP($A16,'ADR Raw Data'!$B$6:$BE$43,'ADR Raw Data'!AL$1,FALSE)</f>
        <v>191.48512060647801</v>
      </c>
      <c r="AD16" s="50">
        <f>VLOOKUP($A16,'ADR Raw Data'!$B$6:$BE$43,'ADR Raw Data'!AN$1,FALSE)</f>
        <v>133.684885024549</v>
      </c>
      <c r="AE16" s="50">
        <f>VLOOKUP($A16,'ADR Raw Data'!$B$6:$BE$43,'ADR Raw Data'!AO$1,FALSE)</f>
        <v>124.97921870917099</v>
      </c>
      <c r="AF16" s="51">
        <f>VLOOKUP($A16,'ADR Raw Data'!$B$6:$BE$43,'ADR Raw Data'!AP$1,FALSE)</f>
        <v>129.46777372262699</v>
      </c>
      <c r="AG16" s="52">
        <f>VLOOKUP($A16,'ADR Raw Data'!$B$6:$BE$43,'ADR Raw Data'!AR$1,FALSE)</f>
        <v>175.10250174149999</v>
      </c>
      <c r="AI16" s="161">
        <f>(VLOOKUP($A16,'ADR Raw Data'!$B$6:$BE$43,'ADR Raw Data'!AT$1,FALSE))/100</f>
        <v>6.3835583999716505E-2</v>
      </c>
      <c r="AJ16" s="158">
        <f>(VLOOKUP($A16,'ADR Raw Data'!$B$6:$BE$43,'ADR Raw Data'!AU$1,FALSE))/100</f>
        <v>0.105604115766985</v>
      </c>
      <c r="AK16" s="158">
        <f>(VLOOKUP($A16,'ADR Raw Data'!$B$6:$BE$43,'ADR Raw Data'!AV$1,FALSE))/100</f>
        <v>0.14837074489354199</v>
      </c>
      <c r="AL16" s="158">
        <f>(VLOOKUP($A16,'ADR Raw Data'!$B$6:$BE$43,'ADR Raw Data'!AW$1,FALSE))/100</f>
        <v>0.135499901206449</v>
      </c>
      <c r="AM16" s="158">
        <f>(VLOOKUP($A16,'ADR Raw Data'!$B$6:$BE$43,'ADR Raw Data'!AX$1,FALSE))/100</f>
        <v>7.2190229891578694E-2</v>
      </c>
      <c r="AN16" s="159">
        <f>(VLOOKUP($A16,'ADR Raw Data'!$B$6:$BE$43,'ADR Raw Data'!AY$1,FALSE))/100</f>
        <v>0.110011922712279</v>
      </c>
      <c r="AO16" s="158">
        <f>(VLOOKUP($A16,'ADR Raw Data'!$B$6:$BE$43,'ADR Raw Data'!BA$1,FALSE))/100</f>
        <v>3.9026535681053701E-2</v>
      </c>
      <c r="AP16" s="158">
        <f>(VLOOKUP($A16,'ADR Raw Data'!$B$6:$BE$43,'ADR Raw Data'!BB$1,FALSE))/100</f>
        <v>7.4206667575629805E-3</v>
      </c>
      <c r="AQ16" s="159">
        <f>(VLOOKUP($A16,'ADR Raw Data'!$B$6:$BE$43,'ADR Raw Data'!BC$1,FALSE))/100</f>
        <v>2.41633330049403E-2</v>
      </c>
      <c r="AR16" s="160">
        <f>(VLOOKUP($A16,'ADR Raw Data'!$B$6:$BE$43,'ADR Raw Data'!BE$1,FALSE))/100</f>
        <v>8.8743314550328509E-2</v>
      </c>
      <c r="AT16" s="49">
        <f>VLOOKUP($A16,'RevPAR Raw Data'!$B$6:$BE$43,'RevPAR Raw Data'!AG$1,FALSE)</f>
        <v>80.036376173096897</v>
      </c>
      <c r="AU16" s="50">
        <f>VLOOKUP($A16,'RevPAR Raw Data'!$B$6:$BE$43,'RevPAR Raw Data'!AH$1,FALSE)</f>
        <v>137.51004223149101</v>
      </c>
      <c r="AV16" s="50">
        <f>VLOOKUP($A16,'RevPAR Raw Data'!$B$6:$BE$43,'RevPAR Raw Data'!AI$1,FALSE)</f>
        <v>161.246303441084</v>
      </c>
      <c r="AW16" s="50">
        <f>VLOOKUP($A16,'RevPAR Raw Data'!$B$6:$BE$43,'RevPAR Raw Data'!AJ$1,FALSE)</f>
        <v>159.39994864442099</v>
      </c>
      <c r="AX16" s="50">
        <f>VLOOKUP($A16,'RevPAR Raw Data'!$B$6:$BE$43,'RevPAR Raw Data'!AK$1,FALSE)</f>
        <v>120.92846637122</v>
      </c>
      <c r="AY16" s="51">
        <f>VLOOKUP($A16,'RevPAR Raw Data'!$B$6:$BE$43,'RevPAR Raw Data'!AL$1,FALSE)</f>
        <v>131.82422737226199</v>
      </c>
      <c r="AZ16" s="50">
        <f>VLOOKUP($A16,'RevPAR Raw Data'!$B$6:$BE$43,'RevPAR Raw Data'!AN$1,FALSE)</f>
        <v>85.173581595411804</v>
      </c>
      <c r="BA16" s="50">
        <f>VLOOKUP($A16,'RevPAR Raw Data'!$B$6:$BE$43,'RevPAR Raw Data'!AO$1,FALSE)</f>
        <v>74.811595933263803</v>
      </c>
      <c r="BB16" s="51">
        <f>VLOOKUP($A16,'RevPAR Raw Data'!$B$6:$BE$43,'RevPAR Raw Data'!AP$1,FALSE)</f>
        <v>79.992588764337796</v>
      </c>
      <c r="BC16" s="52">
        <f>VLOOKUP($A16,'RevPAR Raw Data'!$B$6:$BE$43,'RevPAR Raw Data'!AR$1,FALSE)</f>
        <v>117.01518776999799</v>
      </c>
      <c r="BE16" s="172">
        <f>(VLOOKUP($A16,'RevPAR Raw Data'!$B$6:$BE$43,'RevPAR Raw Data'!AT$1,FALSE))/100</f>
        <v>0.183467352120189</v>
      </c>
      <c r="BF16" s="162">
        <f>(VLOOKUP($A16,'RevPAR Raw Data'!$B$6:$BE$43,'RevPAR Raw Data'!AU$1,FALSE))/100</f>
        <v>0.24405018963354499</v>
      </c>
      <c r="BG16" s="162">
        <f>(VLOOKUP($A16,'RevPAR Raw Data'!$B$6:$BE$43,'RevPAR Raw Data'!AV$1,FALSE))/100</f>
        <v>0.25180992167902699</v>
      </c>
      <c r="BH16" s="162">
        <f>(VLOOKUP($A16,'RevPAR Raw Data'!$B$6:$BE$43,'RevPAR Raw Data'!AW$1,FALSE))/100</f>
        <v>0.29371693391676501</v>
      </c>
      <c r="BI16" s="162">
        <f>(VLOOKUP($A16,'RevPAR Raw Data'!$B$6:$BE$43,'RevPAR Raw Data'!AX$1,FALSE))/100</f>
        <v>0.26670157878154299</v>
      </c>
      <c r="BJ16" s="173">
        <f>(VLOOKUP($A16,'RevPAR Raw Data'!$B$6:$BE$43,'RevPAR Raw Data'!AY$1,FALSE))/100</f>
        <v>0.25391288832443398</v>
      </c>
      <c r="BK16" s="162">
        <f>(VLOOKUP($A16,'RevPAR Raw Data'!$B$6:$BE$43,'RevPAR Raw Data'!BA$1,FALSE))/100</f>
        <v>0.25226403298678801</v>
      </c>
      <c r="BL16" s="162">
        <f>(VLOOKUP($A16,'RevPAR Raw Data'!$B$6:$BE$43,'RevPAR Raw Data'!BB$1,FALSE))/100</f>
        <v>0.19356876086091598</v>
      </c>
      <c r="BM16" s="173">
        <f>(VLOOKUP($A16,'RevPAR Raw Data'!$B$6:$BE$43,'RevPAR Raw Data'!BC$1,FALSE))/100</f>
        <v>0.22411477263021698</v>
      </c>
      <c r="BN16" s="174">
        <f>(VLOOKUP($A16,'RevPAR Raw Data'!$B$6:$BE$43,'RevPAR Raw Data'!BE$1,FALSE))/100</f>
        <v>0.24797935293559997</v>
      </c>
    </row>
    <row r="17" spans="1:66" x14ac:dyDescent="0.45">
      <c r="A17" s="59" t="s">
        <v>89</v>
      </c>
      <c r="B17" s="172">
        <f>(VLOOKUP($A17,'Occupancy Raw Data'!$B$8:$BE$45,'Occupancy Raw Data'!AG$3,FALSE))/100</f>
        <v>0.44325171173262101</v>
      </c>
      <c r="C17" s="162">
        <f>(VLOOKUP($A17,'Occupancy Raw Data'!$B$8:$BE$45,'Occupancy Raw Data'!AH$3,FALSE))/100</f>
        <v>0.61570152025066693</v>
      </c>
      <c r="D17" s="162">
        <f>(VLOOKUP($A17,'Occupancy Raw Data'!$B$8:$BE$45,'Occupancy Raw Data'!AI$3,FALSE))/100</f>
        <v>0.69798073575490305</v>
      </c>
      <c r="E17" s="162">
        <f>(VLOOKUP($A17,'Occupancy Raw Data'!$B$8:$BE$45,'Occupancy Raw Data'!AJ$3,FALSE))/100</f>
        <v>0.72844377393524395</v>
      </c>
      <c r="F17" s="162">
        <f>(VLOOKUP($A17,'Occupancy Raw Data'!$B$8:$BE$45,'Occupancy Raw Data'!AK$3,FALSE))/100</f>
        <v>0.66513867935476301</v>
      </c>
      <c r="G17" s="173">
        <f>(VLOOKUP($A17,'Occupancy Raw Data'!$B$8:$BE$45,'Occupancy Raw Data'!AL$3,FALSE))/100</f>
        <v>0.63010328420563999</v>
      </c>
      <c r="H17" s="162">
        <f>(VLOOKUP($A17,'Occupancy Raw Data'!$B$8:$BE$45,'Occupancy Raw Data'!AN$3,FALSE))/100</f>
        <v>0.62016943251711698</v>
      </c>
      <c r="I17" s="162">
        <f>(VLOOKUP($A17,'Occupancy Raw Data'!$B$8:$BE$45,'Occupancy Raw Data'!AO$3,FALSE))/100</f>
        <v>0.61451201114076803</v>
      </c>
      <c r="J17" s="173">
        <f>(VLOOKUP($A17,'Occupancy Raw Data'!$B$8:$BE$45,'Occupancy Raw Data'!AP$3,FALSE))/100</f>
        <v>0.61734072182894206</v>
      </c>
      <c r="K17" s="174">
        <f>(VLOOKUP($A17,'Occupancy Raw Data'!$B$8:$BE$45,'Occupancy Raw Data'!AR$3,FALSE))/100</f>
        <v>0.626456837812297</v>
      </c>
      <c r="M17" s="161">
        <f>(VLOOKUP($A17,'Occupancy Raw Data'!$B$8:$BE$45,'Occupancy Raw Data'!AT$3,FALSE))/100</f>
        <v>0.112764992518175</v>
      </c>
      <c r="N17" s="158">
        <f>(VLOOKUP($A17,'Occupancy Raw Data'!$B$8:$BE$45,'Occupancy Raw Data'!AU$3,FALSE))/100</f>
        <v>0.204068046244719</v>
      </c>
      <c r="O17" s="158">
        <f>(VLOOKUP($A17,'Occupancy Raw Data'!$B$8:$BE$45,'Occupancy Raw Data'!AV$3,FALSE))/100</f>
        <v>0.17815673170056301</v>
      </c>
      <c r="P17" s="158">
        <f>(VLOOKUP($A17,'Occupancy Raw Data'!$B$8:$BE$45,'Occupancy Raw Data'!AW$3,FALSE))/100</f>
        <v>0.19919586297903902</v>
      </c>
      <c r="Q17" s="158">
        <f>(VLOOKUP($A17,'Occupancy Raw Data'!$B$8:$BE$45,'Occupancy Raw Data'!AX$3,FALSE))/100</f>
        <v>0.18154643644238</v>
      </c>
      <c r="R17" s="159">
        <f>(VLOOKUP($A17,'Occupancy Raw Data'!$B$8:$BE$45,'Occupancy Raw Data'!AY$3,FALSE))/100</f>
        <v>0.17886405855869</v>
      </c>
      <c r="S17" s="158">
        <f>(VLOOKUP($A17,'Occupancy Raw Data'!$B$8:$BE$45,'Occupancy Raw Data'!BA$3,FALSE))/100</f>
        <v>9.5786420748121201E-2</v>
      </c>
      <c r="T17" s="158">
        <f>(VLOOKUP($A17,'Occupancy Raw Data'!$B$8:$BE$45,'Occupancy Raw Data'!BB$3,FALSE))/100</f>
        <v>8.4749753983265702E-2</v>
      </c>
      <c r="U17" s="159">
        <f>(VLOOKUP($A17,'Occupancy Raw Data'!$B$8:$BE$45,'Occupancy Raw Data'!BC$3,FALSE))/100</f>
        <v>9.0265464815905805E-2</v>
      </c>
      <c r="V17" s="160">
        <f>(VLOOKUP($A17,'Occupancy Raw Data'!$B$8:$BE$45,'Occupancy Raw Data'!BE$3,FALSE))/100</f>
        <v>0.152495317375201</v>
      </c>
      <c r="X17" s="49">
        <f>VLOOKUP($A17,'ADR Raw Data'!$B$6:$BE$43,'ADR Raw Data'!AG$1,FALSE)</f>
        <v>126.205438539075</v>
      </c>
      <c r="Y17" s="50">
        <f>VLOOKUP($A17,'ADR Raw Data'!$B$6:$BE$43,'ADR Raw Data'!AH$1,FALSE)</f>
        <v>147.09406323626399</v>
      </c>
      <c r="Z17" s="50">
        <f>VLOOKUP($A17,'ADR Raw Data'!$B$6:$BE$43,'ADR Raw Data'!AI$1,FALSE)</f>
        <v>158.089267603292</v>
      </c>
      <c r="AA17" s="50">
        <f>VLOOKUP($A17,'ADR Raw Data'!$B$6:$BE$43,'ADR Raw Data'!AJ$1,FALSE)</f>
        <v>156.36906882268499</v>
      </c>
      <c r="AB17" s="50">
        <f>VLOOKUP($A17,'ADR Raw Data'!$B$6:$BE$43,'ADR Raw Data'!AK$1,FALSE)</f>
        <v>140.96816801884299</v>
      </c>
      <c r="AC17" s="51">
        <f>VLOOKUP($A17,'ADR Raw Data'!$B$6:$BE$43,'ADR Raw Data'!AL$1,FALSE)</f>
        <v>147.44234658170001</v>
      </c>
      <c r="AD17" s="50">
        <f>VLOOKUP($A17,'ADR Raw Data'!$B$6:$BE$43,'ADR Raw Data'!AN$1,FALSE)</f>
        <v>132.474704809131</v>
      </c>
      <c r="AE17" s="50">
        <f>VLOOKUP($A17,'ADR Raw Data'!$B$6:$BE$43,'ADR Raw Data'!AO$1,FALSE)</f>
        <v>130.868808838109</v>
      </c>
      <c r="AF17" s="51">
        <f>VLOOKUP($A17,'ADR Raw Data'!$B$6:$BE$43,'ADR Raw Data'!AP$1,FALSE)</f>
        <v>131.67543600347699</v>
      </c>
      <c r="AG17" s="52">
        <f>VLOOKUP($A17,'ADR Raw Data'!$B$6:$BE$43,'ADR Raw Data'!AR$1,FALSE)</f>
        <v>143.00306869380501</v>
      </c>
      <c r="AI17" s="161">
        <f>(VLOOKUP($A17,'ADR Raw Data'!$B$6:$BE$43,'ADR Raw Data'!AT$1,FALSE))/100</f>
        <v>3.43355192248836E-2</v>
      </c>
      <c r="AJ17" s="158">
        <f>(VLOOKUP($A17,'ADR Raw Data'!$B$6:$BE$43,'ADR Raw Data'!AU$1,FALSE))/100</f>
        <v>0.104404117028041</v>
      </c>
      <c r="AK17" s="158">
        <f>(VLOOKUP($A17,'ADR Raw Data'!$B$6:$BE$43,'ADR Raw Data'!AV$1,FALSE))/100</f>
        <v>0.12658744685762899</v>
      </c>
      <c r="AL17" s="158">
        <f>(VLOOKUP($A17,'ADR Raw Data'!$B$6:$BE$43,'ADR Raw Data'!AW$1,FALSE))/100</f>
        <v>0.12809559893348799</v>
      </c>
      <c r="AM17" s="158">
        <f>(VLOOKUP($A17,'ADR Raw Data'!$B$6:$BE$43,'ADR Raw Data'!AX$1,FALSE))/100</f>
        <v>7.2348351464784411E-2</v>
      </c>
      <c r="AN17" s="159">
        <f>(VLOOKUP($A17,'ADR Raw Data'!$B$6:$BE$43,'ADR Raw Data'!AY$1,FALSE))/100</f>
        <v>0.10053086728881601</v>
      </c>
      <c r="AO17" s="158">
        <f>(VLOOKUP($A17,'ADR Raw Data'!$B$6:$BE$43,'ADR Raw Data'!BA$1,FALSE))/100</f>
        <v>5.7327231767868005E-2</v>
      </c>
      <c r="AP17" s="158">
        <f>(VLOOKUP($A17,'ADR Raw Data'!$B$6:$BE$43,'ADR Raw Data'!BB$1,FALSE))/100</f>
        <v>3.8744736515874297E-2</v>
      </c>
      <c r="AQ17" s="159">
        <f>(VLOOKUP($A17,'ADR Raw Data'!$B$6:$BE$43,'ADR Raw Data'!BC$1,FALSE))/100</f>
        <v>4.8038290730309796E-2</v>
      </c>
      <c r="AR17" s="160">
        <f>(VLOOKUP($A17,'ADR Raw Data'!$B$6:$BE$43,'ADR Raw Data'!BE$1,FALSE))/100</f>
        <v>8.7529458010198305E-2</v>
      </c>
      <c r="AT17" s="49">
        <f>VLOOKUP($A17,'RevPAR Raw Data'!$B$6:$BE$43,'RevPAR Raw Data'!AG$1,FALSE)</f>
        <v>55.940776662411501</v>
      </c>
      <c r="AU17" s="50">
        <f>VLOOKUP($A17,'RevPAR Raw Data'!$B$6:$BE$43,'RevPAR Raw Data'!AH$1,FALSE)</f>
        <v>90.566038354415596</v>
      </c>
      <c r="AV17" s="50">
        <f>VLOOKUP($A17,'RevPAR Raw Data'!$B$6:$BE$43,'RevPAR Raw Data'!AI$1,FALSE)</f>
        <v>110.34326331669899</v>
      </c>
      <c r="AW17" s="50">
        <f>VLOOKUP($A17,'RevPAR Raw Data'!$B$6:$BE$43,'RevPAR Raw Data'!AJ$1,FALSE)</f>
        <v>113.906074619937</v>
      </c>
      <c r="AX17" s="50">
        <f>VLOOKUP($A17,'RevPAR Raw Data'!$B$6:$BE$43,'RevPAR Raw Data'!AK$1,FALSE)</f>
        <v>93.763381107113801</v>
      </c>
      <c r="AY17" s="51">
        <f>VLOOKUP($A17,'RevPAR Raw Data'!$B$6:$BE$43,'RevPAR Raw Data'!AL$1,FALSE)</f>
        <v>92.903906812115494</v>
      </c>
      <c r="AZ17" s="50">
        <f>VLOOKUP($A17,'RevPAR Raw Data'!$B$6:$BE$43,'RevPAR Raw Data'!AN$1,FALSE)</f>
        <v>82.156762504351803</v>
      </c>
      <c r="BA17" s="50">
        <f>VLOOKUP($A17,'RevPAR Raw Data'!$B$6:$BE$43,'RevPAR Raw Data'!AO$1,FALSE)</f>
        <v>80.420454914703399</v>
      </c>
      <c r="BB17" s="51">
        <f>VLOOKUP($A17,'RevPAR Raw Data'!$B$6:$BE$43,'RevPAR Raw Data'!AP$1,FALSE)</f>
        <v>81.288608709527594</v>
      </c>
      <c r="BC17" s="52">
        <f>VLOOKUP($A17,'RevPAR Raw Data'!$B$6:$BE$43,'RevPAR Raw Data'!AR$1,FALSE)</f>
        <v>89.585250211376106</v>
      </c>
      <c r="BE17" s="172">
        <f>(VLOOKUP($A17,'RevPAR Raw Data'!$B$6:$BE$43,'RevPAR Raw Data'!AT$1,FALSE))/100</f>
        <v>0.15097235631156</v>
      </c>
      <c r="BF17" s="162">
        <f>(VLOOKUP($A17,'RevPAR Raw Data'!$B$6:$BE$43,'RevPAR Raw Data'!AU$1,FALSE))/100</f>
        <v>0.32977770745457696</v>
      </c>
      <c r="BG17" s="162">
        <f>(VLOOKUP($A17,'RevPAR Raw Data'!$B$6:$BE$43,'RevPAR Raw Data'!AV$1,FALSE))/100</f>
        <v>0.32729658436466702</v>
      </c>
      <c r="BH17" s="162">
        <f>(VLOOKUP($A17,'RevPAR Raw Data'!$B$6:$BE$43,'RevPAR Raw Data'!AW$1,FALSE))/100</f>
        <v>0.35280757528590101</v>
      </c>
      <c r="BI17" s="162">
        <f>(VLOOKUP($A17,'RevPAR Raw Data'!$B$6:$BE$43,'RevPAR Raw Data'!AX$1,FALSE))/100</f>
        <v>0.26702937329807702</v>
      </c>
      <c r="BJ17" s="173">
        <f>(VLOOKUP($A17,'RevPAR Raw Data'!$B$6:$BE$43,'RevPAR Raw Data'!AY$1,FALSE))/100</f>
        <v>0.29737628478120898</v>
      </c>
      <c r="BK17" s="162">
        <f>(VLOOKUP($A17,'RevPAR Raw Data'!$B$6:$BE$43,'RevPAR Raw Data'!BA$1,FALSE))/100</f>
        <v>0.158604822858431</v>
      </c>
      <c r="BL17" s="162">
        <f>(VLOOKUP($A17,'RevPAR Raw Data'!$B$6:$BE$43,'RevPAR Raw Data'!BB$1,FALSE))/100</f>
        <v>0.12677809738700599</v>
      </c>
      <c r="BM17" s="173">
        <f>(VLOOKUP($A17,'RevPAR Raw Data'!$B$6:$BE$43,'RevPAR Raw Data'!BC$1,FALSE))/100</f>
        <v>0.142639954187948</v>
      </c>
      <c r="BN17" s="174">
        <f>(VLOOKUP($A17,'RevPAR Raw Data'!$B$6:$BE$43,'RevPAR Raw Data'!BE$1,FALSE))/100</f>
        <v>0.25337260786434401</v>
      </c>
    </row>
    <row r="18" spans="1:66" x14ac:dyDescent="0.45">
      <c r="A18" s="59" t="s">
        <v>26</v>
      </c>
      <c r="B18" s="172">
        <f>(VLOOKUP($A18,'Occupancy Raw Data'!$B$8:$BE$45,'Occupancy Raw Data'!AG$3,FALSE))/100</f>
        <v>0.44523891569032797</v>
      </c>
      <c r="C18" s="162">
        <f>(VLOOKUP($A18,'Occupancy Raw Data'!$B$8:$BE$45,'Occupancy Raw Data'!AH$3,FALSE))/100</f>
        <v>0.65787962324833404</v>
      </c>
      <c r="D18" s="162">
        <f>(VLOOKUP($A18,'Occupancy Raw Data'!$B$8:$BE$45,'Occupancy Raw Data'!AI$3,FALSE))/100</f>
        <v>0.76453020905122893</v>
      </c>
      <c r="E18" s="162">
        <f>(VLOOKUP($A18,'Occupancy Raw Data'!$B$8:$BE$45,'Occupancy Raw Data'!AJ$3,FALSE))/100</f>
        <v>0.79074776016540294</v>
      </c>
      <c r="F18" s="162">
        <f>(VLOOKUP($A18,'Occupancy Raw Data'!$B$8:$BE$45,'Occupancy Raw Data'!AK$3,FALSE))/100</f>
        <v>0.68200091890650105</v>
      </c>
      <c r="G18" s="173">
        <f>(VLOOKUP($A18,'Occupancy Raw Data'!$B$8:$BE$45,'Occupancy Raw Data'!AL$3,FALSE))/100</f>
        <v>0.66807948541235906</v>
      </c>
      <c r="H18" s="162">
        <f>(VLOOKUP($A18,'Occupancy Raw Data'!$B$8:$BE$45,'Occupancy Raw Data'!AN$3,FALSE))/100</f>
        <v>0.61572478750287096</v>
      </c>
      <c r="I18" s="162">
        <f>(VLOOKUP($A18,'Occupancy Raw Data'!$B$8:$BE$45,'Occupancy Raw Data'!AO$3,FALSE))/100</f>
        <v>0.59550884447507402</v>
      </c>
      <c r="J18" s="173">
        <f>(VLOOKUP($A18,'Occupancy Raw Data'!$B$8:$BE$45,'Occupancy Raw Data'!AP$3,FALSE))/100</f>
        <v>0.60561681598897299</v>
      </c>
      <c r="K18" s="174">
        <f>(VLOOKUP($A18,'Occupancy Raw Data'!$B$8:$BE$45,'Occupancy Raw Data'!AR$3,FALSE))/100</f>
        <v>0.65023300843424803</v>
      </c>
      <c r="M18" s="161">
        <f>(VLOOKUP($A18,'Occupancy Raw Data'!$B$8:$BE$45,'Occupancy Raw Data'!AT$3,FALSE))/100</f>
        <v>7.1544752255764496E-2</v>
      </c>
      <c r="N18" s="158">
        <f>(VLOOKUP($A18,'Occupancy Raw Data'!$B$8:$BE$45,'Occupancy Raw Data'!AU$3,FALSE))/100</f>
        <v>0.14670187075104901</v>
      </c>
      <c r="O18" s="158">
        <f>(VLOOKUP($A18,'Occupancy Raw Data'!$B$8:$BE$45,'Occupancy Raw Data'!AV$3,FALSE))/100</f>
        <v>0.129760792101483</v>
      </c>
      <c r="P18" s="158">
        <f>(VLOOKUP($A18,'Occupancy Raw Data'!$B$8:$BE$45,'Occupancy Raw Data'!AW$3,FALSE))/100</f>
        <v>0.13436735826156102</v>
      </c>
      <c r="Q18" s="158">
        <f>(VLOOKUP($A18,'Occupancy Raw Data'!$B$8:$BE$45,'Occupancy Raw Data'!AX$3,FALSE))/100</f>
        <v>0.106258342901329</v>
      </c>
      <c r="R18" s="159">
        <f>(VLOOKUP($A18,'Occupancy Raw Data'!$B$8:$BE$45,'Occupancy Raw Data'!AY$3,FALSE))/100</f>
        <v>0.12111912560110299</v>
      </c>
      <c r="S18" s="158">
        <f>(VLOOKUP($A18,'Occupancy Raw Data'!$B$8:$BE$45,'Occupancy Raw Data'!BA$3,FALSE))/100</f>
        <v>7.8382766395983905E-2</v>
      </c>
      <c r="T18" s="158">
        <f>(VLOOKUP($A18,'Occupancy Raw Data'!$B$8:$BE$45,'Occupancy Raw Data'!BB$3,FALSE))/100</f>
        <v>7.7987774939978202E-2</v>
      </c>
      <c r="U18" s="159">
        <f>(VLOOKUP($A18,'Occupancy Raw Data'!$B$8:$BE$45,'Occupancy Raw Data'!BC$3,FALSE))/100</f>
        <v>7.8188530779504703E-2</v>
      </c>
      <c r="V18" s="160">
        <f>(VLOOKUP($A18,'Occupancy Raw Data'!$B$8:$BE$45,'Occupancy Raw Data'!BE$3,FALSE))/100</f>
        <v>0.10936453935748901</v>
      </c>
      <c r="X18" s="49">
        <f>VLOOKUP($A18,'ADR Raw Data'!$B$6:$BE$43,'ADR Raw Data'!AG$1,FALSE)</f>
        <v>136.34330796517199</v>
      </c>
      <c r="Y18" s="50">
        <f>VLOOKUP($A18,'ADR Raw Data'!$B$6:$BE$43,'ADR Raw Data'!AH$1,FALSE)</f>
        <v>169.49115713662101</v>
      </c>
      <c r="Z18" s="50">
        <f>VLOOKUP($A18,'ADR Raw Data'!$B$6:$BE$43,'ADR Raw Data'!AI$1,FALSE)</f>
        <v>192.938630558894</v>
      </c>
      <c r="AA18" s="50">
        <f>VLOOKUP($A18,'ADR Raw Data'!$B$6:$BE$43,'ADR Raw Data'!AJ$1,FALSE)</f>
        <v>186.316678650542</v>
      </c>
      <c r="AB18" s="50">
        <f>VLOOKUP($A18,'ADR Raw Data'!$B$6:$BE$43,'ADR Raw Data'!AK$1,FALSE)</f>
        <v>152.325928</v>
      </c>
      <c r="AC18" s="51">
        <f>VLOOKUP($A18,'ADR Raw Data'!$B$6:$BE$43,'ADR Raw Data'!AL$1,FALSE)</f>
        <v>170.917822928665</v>
      </c>
      <c r="AD18" s="50">
        <f>VLOOKUP($A18,'ADR Raw Data'!$B$6:$BE$43,'ADR Raw Data'!AN$1,FALSE)</f>
        <v>130.443429717377</v>
      </c>
      <c r="AE18" s="50">
        <f>VLOOKUP($A18,'ADR Raw Data'!$B$6:$BE$43,'ADR Raw Data'!AO$1,FALSE)</f>
        <v>128.817888417398</v>
      </c>
      <c r="AF18" s="51">
        <f>VLOOKUP($A18,'ADR Raw Data'!$B$6:$BE$43,'ADR Raw Data'!AP$1,FALSE)</f>
        <v>129.64422451398701</v>
      </c>
      <c r="AG18" s="52">
        <f>VLOOKUP($A18,'ADR Raw Data'!$B$6:$BE$43,'ADR Raw Data'!AR$1,FALSE)</f>
        <v>159.934513898527</v>
      </c>
      <c r="AI18" s="161">
        <f>(VLOOKUP($A18,'ADR Raw Data'!$B$6:$BE$43,'ADR Raw Data'!AT$1,FALSE))/100</f>
        <v>3.8978107257589899E-2</v>
      </c>
      <c r="AJ18" s="158">
        <f>(VLOOKUP($A18,'ADR Raw Data'!$B$6:$BE$43,'ADR Raw Data'!AU$1,FALSE))/100</f>
        <v>7.1099381732774303E-2</v>
      </c>
      <c r="AK18" s="158">
        <f>(VLOOKUP($A18,'ADR Raw Data'!$B$6:$BE$43,'ADR Raw Data'!AV$1,FALSE))/100</f>
        <v>0.12971688137602799</v>
      </c>
      <c r="AL18" s="158">
        <f>(VLOOKUP($A18,'ADR Raw Data'!$B$6:$BE$43,'ADR Raw Data'!AW$1,FALSE))/100</f>
        <v>0.12235254252262999</v>
      </c>
      <c r="AM18" s="158">
        <f>(VLOOKUP($A18,'ADR Raw Data'!$B$6:$BE$43,'ADR Raw Data'!AX$1,FALSE))/100</f>
        <v>5.9231827037871596E-2</v>
      </c>
      <c r="AN18" s="159">
        <f>(VLOOKUP($A18,'ADR Raw Data'!$B$6:$BE$43,'ADR Raw Data'!AY$1,FALSE))/100</f>
        <v>9.4553344271759099E-2</v>
      </c>
      <c r="AO18" s="158">
        <f>(VLOOKUP($A18,'ADR Raw Data'!$B$6:$BE$43,'ADR Raw Data'!BA$1,FALSE))/100</f>
        <v>3.7866713895546501E-2</v>
      </c>
      <c r="AP18" s="158">
        <f>(VLOOKUP($A18,'ADR Raw Data'!$B$6:$BE$43,'ADR Raw Data'!BB$1,FALSE))/100</f>
        <v>6.2226729688255197E-2</v>
      </c>
      <c r="AQ18" s="159">
        <f>(VLOOKUP($A18,'ADR Raw Data'!$B$6:$BE$43,'ADR Raw Data'!BC$1,FALSE))/100</f>
        <v>4.9629358385598003E-2</v>
      </c>
      <c r="AR18" s="160">
        <f>(VLOOKUP($A18,'ADR Raw Data'!$B$6:$BE$43,'ADR Raw Data'!BE$1,FALSE))/100</f>
        <v>8.6390604999276893E-2</v>
      </c>
      <c r="AT18" s="49">
        <f>VLOOKUP($A18,'RevPAR Raw Data'!$B$6:$BE$43,'RevPAR Raw Data'!AG$1,FALSE)</f>
        <v>60.7053466000459</v>
      </c>
      <c r="AU18" s="50">
        <f>VLOOKUP($A18,'RevPAR Raw Data'!$B$6:$BE$43,'RevPAR Raw Data'!AH$1,FALSE)</f>
        <v>111.504778600964</v>
      </c>
      <c r="AV18" s="50">
        <f>VLOOKUP($A18,'RevPAR Raw Data'!$B$6:$BE$43,'RevPAR Raw Data'!AI$1,FALSE)</f>
        <v>147.50741155524901</v>
      </c>
      <c r="AW18" s="50">
        <f>VLOOKUP($A18,'RevPAR Raw Data'!$B$6:$BE$43,'RevPAR Raw Data'!AJ$1,FALSE)</f>
        <v>147.329496324373</v>
      </c>
      <c r="AX18" s="50">
        <f>VLOOKUP($A18,'RevPAR Raw Data'!$B$6:$BE$43,'RevPAR Raw Data'!AK$1,FALSE)</f>
        <v>103.886422869285</v>
      </c>
      <c r="AY18" s="51">
        <f>VLOOKUP($A18,'RevPAR Raw Data'!$B$6:$BE$43,'RevPAR Raw Data'!AL$1,FALSE)</f>
        <v>114.18669118998299</v>
      </c>
      <c r="AZ18" s="50">
        <f>VLOOKUP($A18,'RevPAR Raw Data'!$B$6:$BE$43,'RevPAR Raw Data'!AN$1,FALSE)</f>
        <v>80.317253043877699</v>
      </c>
      <c r="BA18" s="50">
        <f>VLOOKUP($A18,'RevPAR Raw Data'!$B$6:$BE$43,'RevPAR Raw Data'!AO$1,FALSE)</f>
        <v>76.712191879163697</v>
      </c>
      <c r="BB18" s="51">
        <f>VLOOKUP($A18,'RevPAR Raw Data'!$B$6:$BE$43,'RevPAR Raw Data'!AP$1,FALSE)</f>
        <v>78.514722461520705</v>
      </c>
      <c r="BC18" s="52">
        <f>VLOOKUP($A18,'RevPAR Raw Data'!$B$6:$BE$43,'RevPAR Raw Data'!AR$1,FALSE)</f>
        <v>103.994700124708</v>
      </c>
      <c r="BE18" s="172">
        <f>(VLOOKUP($A18,'RevPAR Raw Data'!$B$6:$BE$43,'RevPAR Raw Data'!AT$1,FALSE))/100</f>
        <v>0.11331153854049701</v>
      </c>
      <c r="BF18" s="162">
        <f>(VLOOKUP($A18,'RevPAR Raw Data'!$B$6:$BE$43,'RevPAR Raw Data'!AU$1,FALSE))/100</f>
        <v>0.22823166479326398</v>
      </c>
      <c r="BG18" s="162">
        <f>(VLOOKUP($A18,'RevPAR Raw Data'!$B$6:$BE$43,'RevPAR Raw Data'!AV$1,FALSE))/100</f>
        <v>0.276309838753799</v>
      </c>
      <c r="BH18" s="162">
        <f>(VLOOKUP($A18,'RevPAR Raw Data'!$B$6:$BE$43,'RevPAR Raw Data'!AW$1,FALSE))/100</f>
        <v>0.273160088699542</v>
      </c>
      <c r="BI18" s="162">
        <f>(VLOOKUP($A18,'RevPAR Raw Data'!$B$6:$BE$43,'RevPAR Raw Data'!AX$1,FALSE))/100</f>
        <v>0.171784045727263</v>
      </c>
      <c r="BJ18" s="173">
        <f>(VLOOKUP($A18,'RevPAR Raw Data'!$B$6:$BE$43,'RevPAR Raw Data'!AY$1,FALSE))/100</f>
        <v>0.22712468825371701</v>
      </c>
      <c r="BK18" s="162">
        <f>(VLOOKUP($A18,'RevPAR Raw Data'!$B$6:$BE$43,'RevPAR Raw Data'!BA$1,FALSE))/100</f>
        <v>0.119217578080988</v>
      </c>
      <c r="BL18" s="162">
        <f>(VLOOKUP($A18,'RevPAR Raw Data'!$B$6:$BE$43,'RevPAR Raw Data'!BB$1,FALSE))/100</f>
        <v>0.145067428818412</v>
      </c>
      <c r="BM18" s="173">
        <f>(VLOOKUP($A18,'RevPAR Raw Data'!$B$6:$BE$43,'RevPAR Raw Data'!BC$1,FALSE))/100</f>
        <v>0.13169833578080201</v>
      </c>
      <c r="BN18" s="174">
        <f>(VLOOKUP($A18,'RevPAR Raw Data'!$B$6:$BE$43,'RevPAR Raw Data'!BE$1,FALSE))/100</f>
        <v>0.205203213077327</v>
      </c>
    </row>
    <row r="19" spans="1:66" x14ac:dyDescent="0.45">
      <c r="A19" s="59" t="s">
        <v>24</v>
      </c>
      <c r="B19" s="172">
        <f>(VLOOKUP($A19,'Occupancy Raw Data'!$B$8:$BE$45,'Occupancy Raw Data'!AG$3,FALSE))/100</f>
        <v>0.42408754546594701</v>
      </c>
      <c r="C19" s="162">
        <f>(VLOOKUP($A19,'Occupancy Raw Data'!$B$8:$BE$45,'Occupancy Raw Data'!AH$3,FALSE))/100</f>
        <v>0.56399724068731905</v>
      </c>
      <c r="D19" s="162">
        <f>(VLOOKUP($A19,'Occupancy Raw Data'!$B$8:$BE$45,'Occupancy Raw Data'!AI$3,FALSE))/100</f>
        <v>0.61372758058447197</v>
      </c>
      <c r="E19" s="162">
        <f>(VLOOKUP($A19,'Occupancy Raw Data'!$B$8:$BE$45,'Occupancy Raw Data'!AJ$3,FALSE))/100</f>
        <v>0.62391822400602004</v>
      </c>
      <c r="F19" s="162">
        <f>(VLOOKUP($A19,'Occupancy Raw Data'!$B$8:$BE$45,'Occupancy Raw Data'!AK$3,FALSE))/100</f>
        <v>0.58660479117019892</v>
      </c>
      <c r="G19" s="173">
        <f>(VLOOKUP($A19,'Occupancy Raw Data'!$B$8:$BE$45,'Occupancy Raw Data'!AL$3,FALSE))/100</f>
        <v>0.56246707638279103</v>
      </c>
      <c r="H19" s="162">
        <f>(VLOOKUP($A19,'Occupancy Raw Data'!$B$8:$BE$45,'Occupancy Raw Data'!AN$3,FALSE))/100</f>
        <v>0.55951335758183807</v>
      </c>
      <c r="I19" s="162">
        <f>(VLOOKUP($A19,'Occupancy Raw Data'!$B$8:$BE$45,'Occupancy Raw Data'!AO$3,FALSE))/100</f>
        <v>0.56550232033111703</v>
      </c>
      <c r="J19" s="173">
        <f>(VLOOKUP($A19,'Occupancy Raw Data'!$B$8:$BE$45,'Occupancy Raw Data'!AP$3,FALSE))/100</f>
        <v>0.56250783895647805</v>
      </c>
      <c r="K19" s="174">
        <f>(VLOOKUP($A19,'Occupancy Raw Data'!$B$8:$BE$45,'Occupancy Raw Data'!AR$3,FALSE))/100</f>
        <v>0.56247872283241596</v>
      </c>
      <c r="M19" s="161">
        <f>(VLOOKUP($A19,'Occupancy Raw Data'!$B$8:$BE$45,'Occupancy Raw Data'!AT$3,FALSE))/100</f>
        <v>3.9365294103813599E-2</v>
      </c>
      <c r="N19" s="158">
        <f>(VLOOKUP($A19,'Occupancy Raw Data'!$B$8:$BE$45,'Occupancy Raw Data'!AU$3,FALSE))/100</f>
        <v>5.8959259917430798E-2</v>
      </c>
      <c r="O19" s="158">
        <f>(VLOOKUP($A19,'Occupancy Raw Data'!$B$8:$BE$45,'Occupancy Raw Data'!AV$3,FALSE))/100</f>
        <v>7.8776923947591393E-2</v>
      </c>
      <c r="P19" s="158">
        <f>(VLOOKUP($A19,'Occupancy Raw Data'!$B$8:$BE$45,'Occupancy Raw Data'!AW$3,FALSE))/100</f>
        <v>8.6660969504933405E-2</v>
      </c>
      <c r="Q19" s="158">
        <f>(VLOOKUP($A19,'Occupancy Raw Data'!$B$8:$BE$45,'Occupancy Raw Data'!AX$3,FALSE))/100</f>
        <v>9.0402004639481795E-2</v>
      </c>
      <c r="R19" s="159">
        <f>(VLOOKUP($A19,'Occupancy Raw Data'!$B$8:$BE$45,'Occupancy Raw Data'!AY$3,FALSE))/100</f>
        <v>7.2729205017199997E-2</v>
      </c>
      <c r="S19" s="158">
        <f>(VLOOKUP($A19,'Occupancy Raw Data'!$B$8:$BE$45,'Occupancy Raw Data'!BA$3,FALSE))/100</f>
        <v>5.1835023302592001E-2</v>
      </c>
      <c r="T19" s="158">
        <f>(VLOOKUP($A19,'Occupancy Raw Data'!$B$8:$BE$45,'Occupancy Raw Data'!BB$3,FALSE))/100</f>
        <v>6.6611626936650709E-2</v>
      </c>
      <c r="U19" s="159">
        <f>(VLOOKUP($A19,'Occupancy Raw Data'!$B$8:$BE$45,'Occupancy Raw Data'!BC$3,FALSE))/100</f>
        <v>5.92111209752713E-2</v>
      </c>
      <c r="V19" s="160">
        <f>(VLOOKUP($A19,'Occupancy Raw Data'!$B$8:$BE$45,'Occupancy Raw Data'!BE$3,FALSE))/100</f>
        <v>6.8838505595841107E-2</v>
      </c>
      <c r="X19" s="49">
        <f>VLOOKUP($A19,'ADR Raw Data'!$B$6:$BE$43,'ADR Raw Data'!AG$1,FALSE)</f>
        <v>124.06382624768899</v>
      </c>
      <c r="Y19" s="50">
        <f>VLOOKUP($A19,'ADR Raw Data'!$B$6:$BE$43,'ADR Raw Data'!AH$1,FALSE)</f>
        <v>136.412393395229</v>
      </c>
      <c r="Z19" s="50">
        <f>VLOOKUP($A19,'ADR Raw Data'!$B$6:$BE$43,'ADR Raw Data'!AI$1,FALSE)</f>
        <v>139.288296122209</v>
      </c>
      <c r="AA19" s="50">
        <f>VLOOKUP($A19,'ADR Raw Data'!$B$6:$BE$43,'ADR Raw Data'!AJ$1,FALSE)</f>
        <v>141.961428284249</v>
      </c>
      <c r="AB19" s="50">
        <f>VLOOKUP($A19,'ADR Raw Data'!$B$6:$BE$43,'ADR Raw Data'!AK$1,FALSE)</f>
        <v>137.38796290357001</v>
      </c>
      <c r="AC19" s="51">
        <f>VLOOKUP($A19,'ADR Raw Data'!$B$6:$BE$43,'ADR Raw Data'!AL$1,FALSE)</f>
        <v>136.612428225797</v>
      </c>
      <c r="AD19" s="50">
        <f>VLOOKUP($A19,'ADR Raw Data'!$B$6:$BE$43,'ADR Raw Data'!AN$1,FALSE)</f>
        <v>139.073950347455</v>
      </c>
      <c r="AE19" s="50">
        <f>VLOOKUP($A19,'ADR Raw Data'!$B$6:$BE$43,'ADR Raw Data'!AO$1,FALSE)</f>
        <v>140.47919046298799</v>
      </c>
      <c r="AF19" s="51">
        <f>VLOOKUP($A19,'ADR Raw Data'!$B$6:$BE$43,'ADR Raw Data'!AP$1,FALSE)</f>
        <v>139.78031076674301</v>
      </c>
      <c r="AG19" s="52">
        <f>VLOOKUP($A19,'ADR Raw Data'!$B$6:$BE$43,'ADR Raw Data'!AR$1,FALSE)</f>
        <v>137.51758437524799</v>
      </c>
      <c r="AI19" s="161">
        <f>(VLOOKUP($A19,'ADR Raw Data'!$B$6:$BE$43,'ADR Raw Data'!AT$1,FALSE))/100</f>
        <v>9.2668582555551798E-2</v>
      </c>
      <c r="AJ19" s="158">
        <f>(VLOOKUP($A19,'ADR Raw Data'!$B$6:$BE$43,'ADR Raw Data'!AU$1,FALSE))/100</f>
        <v>0.13686159255743399</v>
      </c>
      <c r="AK19" s="158">
        <f>(VLOOKUP($A19,'ADR Raw Data'!$B$6:$BE$43,'ADR Raw Data'!AV$1,FALSE))/100</f>
        <v>0.116348587795674</v>
      </c>
      <c r="AL19" s="158">
        <f>(VLOOKUP($A19,'ADR Raw Data'!$B$6:$BE$43,'ADR Raw Data'!AW$1,FALSE))/100</f>
        <v>0.12573190721879102</v>
      </c>
      <c r="AM19" s="158">
        <f>(VLOOKUP($A19,'ADR Raw Data'!$B$6:$BE$43,'ADR Raw Data'!AX$1,FALSE))/100</f>
        <v>0.105000810236452</v>
      </c>
      <c r="AN19" s="159">
        <f>(VLOOKUP($A19,'ADR Raw Data'!$B$6:$BE$43,'ADR Raw Data'!AY$1,FALSE))/100</f>
        <v>0.11744119991987899</v>
      </c>
      <c r="AO19" s="158">
        <f>(VLOOKUP($A19,'ADR Raw Data'!$B$6:$BE$43,'ADR Raw Data'!BA$1,FALSE))/100</f>
        <v>3.2192819525092002E-2</v>
      </c>
      <c r="AP19" s="158">
        <f>(VLOOKUP($A19,'ADR Raw Data'!$B$6:$BE$43,'ADR Raw Data'!BB$1,FALSE))/100</f>
        <v>4.6741187986064102E-2</v>
      </c>
      <c r="AQ19" s="159">
        <f>(VLOOKUP($A19,'ADR Raw Data'!$B$6:$BE$43,'ADR Raw Data'!BC$1,FALSE))/100</f>
        <v>3.9477094447576098E-2</v>
      </c>
      <c r="AR19" s="160">
        <f>(VLOOKUP($A19,'ADR Raw Data'!$B$6:$BE$43,'ADR Raw Data'!BE$1,FALSE))/100</f>
        <v>9.339683427911441E-2</v>
      </c>
      <c r="AT19" s="49">
        <f>VLOOKUP($A19,'RevPAR Raw Data'!$B$6:$BE$43,'RevPAR Raw Data'!AG$1,FALSE)</f>
        <v>52.613923554496402</v>
      </c>
      <c r="AU19" s="50">
        <f>VLOOKUP($A19,'RevPAR Raw Data'!$B$6:$BE$43,'RevPAR Raw Data'!AH$1,FALSE)</f>
        <v>76.936213470462803</v>
      </c>
      <c r="AV19" s="50">
        <f>VLOOKUP($A19,'RevPAR Raw Data'!$B$6:$BE$43,'RevPAR Raw Data'!AI$1,FALSE)</f>
        <v>85.485068982816998</v>
      </c>
      <c r="AW19" s="50">
        <f>VLOOKUP($A19,'RevPAR Raw Data'!$B$6:$BE$43,'RevPAR Raw Data'!AJ$1,FALSE)</f>
        <v>88.572322212467</v>
      </c>
      <c r="AX19" s="50">
        <f>VLOOKUP($A19,'RevPAR Raw Data'!$B$6:$BE$43,'RevPAR Raw Data'!AK$1,FALSE)</f>
        <v>80.592437288348094</v>
      </c>
      <c r="AY19" s="51">
        <f>VLOOKUP($A19,'RevPAR Raw Data'!$B$6:$BE$43,'RevPAR Raw Data'!AL$1,FALSE)</f>
        <v>76.839993101718207</v>
      </c>
      <c r="AZ19" s="50">
        <f>VLOOKUP($A19,'RevPAR Raw Data'!$B$6:$BE$43,'RevPAR Raw Data'!AN$1,FALSE)</f>
        <v>77.813732911074794</v>
      </c>
      <c r="BA19" s="50">
        <f>VLOOKUP($A19,'RevPAR Raw Data'!$B$6:$BE$43,'RevPAR Raw Data'!AO$1,FALSE)</f>
        <v>79.441308165056995</v>
      </c>
      <c r="BB19" s="51">
        <f>VLOOKUP($A19,'RevPAR Raw Data'!$B$6:$BE$43,'RevPAR Raw Data'!AP$1,FALSE)</f>
        <v>78.627520538065895</v>
      </c>
      <c r="BC19" s="52">
        <f>VLOOKUP($A19,'RevPAR Raw Data'!$B$6:$BE$43,'RevPAR Raw Data'!AR$1,FALSE)</f>
        <v>77.350715226388999</v>
      </c>
      <c r="BE19" s="172">
        <f>(VLOOKUP($A19,'RevPAR Raw Data'!$B$6:$BE$43,'RevPAR Raw Data'!AT$1,FALSE))/100</f>
        <v>0.13568180266584801</v>
      </c>
      <c r="BF19" s="162">
        <f>(VLOOKUP($A19,'RevPAR Raw Data'!$B$6:$BE$43,'RevPAR Raw Data'!AU$1,FALSE))/100</f>
        <v>0.20389011068317298</v>
      </c>
      <c r="BG19" s="162">
        <f>(VLOOKUP($A19,'RevPAR Raw Data'!$B$6:$BE$43,'RevPAR Raw Data'!AV$1,FALSE))/100</f>
        <v>0.204291095595454</v>
      </c>
      <c r="BH19" s="162">
        <f>(VLOOKUP($A19,'RevPAR Raw Data'!$B$6:$BE$43,'RevPAR Raw Data'!AW$1,FALSE))/100</f>
        <v>0.22328892570101</v>
      </c>
      <c r="BI19" s="162">
        <f>(VLOOKUP($A19,'RevPAR Raw Data'!$B$6:$BE$43,'RevPAR Raw Data'!AX$1,FALSE))/100</f>
        <v>0.20489509861007899</v>
      </c>
      <c r="BJ19" s="173">
        <f>(VLOOKUP($A19,'RevPAR Raw Data'!$B$6:$BE$43,'RevPAR Raw Data'!AY$1,FALSE))/100</f>
        <v>0.19871181004351801</v>
      </c>
      <c r="BK19" s="162">
        <f>(VLOOKUP($A19,'RevPAR Raw Data'!$B$6:$BE$43,'RevPAR Raw Data'!BA$1,FALSE))/100</f>
        <v>8.5696558377943308E-2</v>
      </c>
      <c r="BL19" s="162">
        <f>(VLOOKUP($A19,'RevPAR Raw Data'!$B$6:$BE$43,'RevPAR Raw Data'!BB$1,FALSE))/100</f>
        <v>0.11646632149941799</v>
      </c>
      <c r="BM19" s="173">
        <f>(VLOOKUP($A19,'RevPAR Raw Data'!$B$6:$BE$43,'RevPAR Raw Data'!BC$1,FALSE))/100</f>
        <v>0.101025698437935</v>
      </c>
      <c r="BN19" s="174">
        <f>(VLOOKUP($A19,'RevPAR Raw Data'!$B$6:$BE$43,'RevPAR Raw Data'!BE$1,FALSE))/100</f>
        <v>0.168664638374112</v>
      </c>
    </row>
    <row r="20" spans="1:66" x14ac:dyDescent="0.45">
      <c r="A20" s="59" t="s">
        <v>27</v>
      </c>
      <c r="B20" s="172">
        <f>(VLOOKUP($A20,'Occupancy Raw Data'!$B$8:$BE$45,'Occupancy Raw Data'!AG$3,FALSE))/100</f>
        <v>0.45875352683185705</v>
      </c>
      <c r="C20" s="162">
        <f>(VLOOKUP($A20,'Occupancy Raw Data'!$B$8:$BE$45,'Occupancy Raw Data'!AH$3,FALSE))/100</f>
        <v>0.538581885232161</v>
      </c>
      <c r="D20" s="162">
        <f>(VLOOKUP($A20,'Occupancy Raw Data'!$B$8:$BE$45,'Occupancy Raw Data'!AI$3,FALSE))/100</f>
        <v>0.58861820416829602</v>
      </c>
      <c r="E20" s="162">
        <f>(VLOOKUP($A20,'Occupancy Raw Data'!$B$8:$BE$45,'Occupancy Raw Data'!AJ$3,FALSE))/100</f>
        <v>0.60624685701514203</v>
      </c>
      <c r="F20" s="162">
        <f>(VLOOKUP($A20,'Occupancy Raw Data'!$B$8:$BE$45,'Occupancy Raw Data'!AK$3,FALSE))/100</f>
        <v>0.601832709392635</v>
      </c>
      <c r="G20" s="173">
        <f>(VLOOKUP($A20,'Occupancy Raw Data'!$B$8:$BE$45,'Occupancy Raw Data'!AL$3,FALSE))/100</f>
        <v>0.55880495940728403</v>
      </c>
      <c r="H20" s="162">
        <f>(VLOOKUP($A20,'Occupancy Raw Data'!$B$8:$BE$45,'Occupancy Raw Data'!AN$3,FALSE))/100</f>
        <v>0.608425993183215</v>
      </c>
      <c r="I20" s="162">
        <f>(VLOOKUP($A20,'Occupancy Raw Data'!$B$8:$BE$45,'Occupancy Raw Data'!AO$3,FALSE))/100</f>
        <v>0.61219757501257099</v>
      </c>
      <c r="J20" s="173">
        <f>(VLOOKUP($A20,'Occupancy Raw Data'!$B$8:$BE$45,'Occupancy Raw Data'!AP$3,FALSE))/100</f>
        <v>0.610311784097893</v>
      </c>
      <c r="K20" s="174">
        <f>(VLOOKUP($A20,'Occupancy Raw Data'!$B$8:$BE$45,'Occupancy Raw Data'!AR$3,FALSE))/100</f>
        <v>0.57352101883373696</v>
      </c>
      <c r="M20" s="161">
        <f>(VLOOKUP($A20,'Occupancy Raw Data'!$B$8:$BE$45,'Occupancy Raw Data'!AT$3,FALSE))/100</f>
        <v>8.2525388336305502E-2</v>
      </c>
      <c r="N20" s="158">
        <f>(VLOOKUP($A20,'Occupancy Raw Data'!$B$8:$BE$45,'Occupancy Raw Data'!AU$3,FALSE))/100</f>
        <v>8.2725057511406602E-2</v>
      </c>
      <c r="O20" s="158">
        <f>(VLOOKUP($A20,'Occupancy Raw Data'!$B$8:$BE$45,'Occupancy Raw Data'!AV$3,FALSE))/100</f>
        <v>0.105997575262366</v>
      </c>
      <c r="P20" s="158">
        <f>(VLOOKUP($A20,'Occupancy Raw Data'!$B$8:$BE$45,'Occupancy Raw Data'!AW$3,FALSE))/100</f>
        <v>9.6546453534356105E-2</v>
      </c>
      <c r="Q20" s="158">
        <f>(VLOOKUP($A20,'Occupancy Raw Data'!$B$8:$BE$45,'Occupancy Raw Data'!AX$3,FALSE))/100</f>
        <v>0.13151764143550401</v>
      </c>
      <c r="R20" s="159">
        <f>(VLOOKUP($A20,'Occupancy Raw Data'!$B$8:$BE$45,'Occupancy Raw Data'!AY$3,FALSE))/100</f>
        <v>0.10080346143314201</v>
      </c>
      <c r="S20" s="158">
        <f>(VLOOKUP($A20,'Occupancy Raw Data'!$B$8:$BE$45,'Occupancy Raw Data'!BA$3,FALSE))/100</f>
        <v>0.10544590748589901</v>
      </c>
      <c r="T20" s="158">
        <f>(VLOOKUP($A20,'Occupancy Raw Data'!$B$8:$BE$45,'Occupancy Raw Data'!BB$3,FALSE))/100</f>
        <v>0.10418512677701401</v>
      </c>
      <c r="U20" s="159">
        <f>(VLOOKUP($A20,'Occupancy Raw Data'!$B$8:$BE$45,'Occupancy Raw Data'!BC$3,FALSE))/100</f>
        <v>0.10481320961339299</v>
      </c>
      <c r="V20" s="160">
        <f>(VLOOKUP($A20,'Occupancy Raw Data'!$B$8:$BE$45,'Occupancy Raw Data'!BE$3,FALSE))/100</f>
        <v>0.10201917379533</v>
      </c>
      <c r="X20" s="49">
        <f>VLOOKUP($A20,'ADR Raw Data'!$B$6:$BE$43,'ADR Raw Data'!AG$1,FALSE)</f>
        <v>89.748939836804198</v>
      </c>
      <c r="Y20" s="50">
        <f>VLOOKUP($A20,'ADR Raw Data'!$B$6:$BE$43,'ADR Raw Data'!AH$1,FALSE)</f>
        <v>94.3197971781305</v>
      </c>
      <c r="Z20" s="50">
        <f>VLOOKUP($A20,'ADR Raw Data'!$B$6:$BE$43,'ADR Raw Data'!AI$1,FALSE)</f>
        <v>96.613969813470007</v>
      </c>
      <c r="AA20" s="50">
        <f>VLOOKUP($A20,'ADR Raw Data'!$B$6:$BE$43,'ADR Raw Data'!AJ$1,FALSE)</f>
        <v>97.607374193548296</v>
      </c>
      <c r="AB20" s="50">
        <f>VLOOKUP($A20,'ADR Raw Data'!$B$6:$BE$43,'ADR Raw Data'!AK$1,FALSE)</f>
        <v>97.5453959706619</v>
      </c>
      <c r="AC20" s="51">
        <f>VLOOKUP($A20,'ADR Raw Data'!$B$6:$BE$43,'ADR Raw Data'!AL$1,FALSE)</f>
        <v>95.460667426583001</v>
      </c>
      <c r="AD20" s="50">
        <f>VLOOKUP($A20,'ADR Raw Data'!$B$6:$BE$43,'ADR Raw Data'!AN$1,FALSE)</f>
        <v>100.316056111672</v>
      </c>
      <c r="AE20" s="50">
        <f>VLOOKUP($A20,'ADR Raw Data'!$B$6:$BE$43,'ADR Raw Data'!AO$1,FALSE)</f>
        <v>99.957665769178107</v>
      </c>
      <c r="AF20" s="51">
        <f>VLOOKUP($A20,'ADR Raw Data'!$B$6:$BE$43,'ADR Raw Data'!AP$1,FALSE)</f>
        <v>100.13630724863199</v>
      </c>
      <c r="AG20" s="52">
        <f>VLOOKUP($A20,'ADR Raw Data'!$B$6:$BE$43,'ADR Raw Data'!AR$1,FALSE)</f>
        <v>96.882243879695395</v>
      </c>
      <c r="AI20" s="161">
        <f>(VLOOKUP($A20,'ADR Raw Data'!$B$6:$BE$43,'ADR Raw Data'!AT$1,FALSE))/100</f>
        <v>2.9947456949497599E-2</v>
      </c>
      <c r="AJ20" s="158">
        <f>(VLOOKUP($A20,'ADR Raw Data'!$B$6:$BE$43,'ADR Raw Data'!AU$1,FALSE))/100</f>
        <v>4.2363632805193799E-2</v>
      </c>
      <c r="AK20" s="158">
        <f>(VLOOKUP($A20,'ADR Raw Data'!$B$6:$BE$43,'ADR Raw Data'!AV$1,FALSE))/100</f>
        <v>4.3375611016649905E-2</v>
      </c>
      <c r="AL20" s="158">
        <f>(VLOOKUP($A20,'ADR Raw Data'!$B$6:$BE$43,'ADR Raw Data'!AW$1,FALSE))/100</f>
        <v>4.13075898357258E-2</v>
      </c>
      <c r="AM20" s="158">
        <f>(VLOOKUP($A20,'ADR Raw Data'!$B$6:$BE$43,'ADR Raw Data'!AX$1,FALSE))/100</f>
        <v>5.8806762074070706E-2</v>
      </c>
      <c r="AN20" s="159">
        <f>(VLOOKUP($A20,'ADR Raw Data'!$B$6:$BE$43,'ADR Raw Data'!AY$1,FALSE))/100</f>
        <v>4.4177616574737399E-2</v>
      </c>
      <c r="AO20" s="158">
        <f>(VLOOKUP($A20,'ADR Raw Data'!$B$6:$BE$43,'ADR Raw Data'!BA$1,FALSE))/100</f>
        <v>4.9304410570847904E-2</v>
      </c>
      <c r="AP20" s="158">
        <f>(VLOOKUP($A20,'ADR Raw Data'!$B$6:$BE$43,'ADR Raw Data'!BB$1,FALSE))/100</f>
        <v>5.0630486045953903E-2</v>
      </c>
      <c r="AQ20" s="159">
        <f>(VLOOKUP($A20,'ADR Raw Data'!$B$6:$BE$43,'ADR Raw Data'!BC$1,FALSE))/100</f>
        <v>4.9969342212067197E-2</v>
      </c>
      <c r="AR20" s="160">
        <f>(VLOOKUP($A20,'ADR Raw Data'!$B$6:$BE$43,'ADR Raw Data'!BE$1,FALSE))/100</f>
        <v>4.6024903054484596E-2</v>
      </c>
      <c r="AT20" s="49">
        <f>VLOOKUP($A20,'RevPAR Raw Data'!$B$6:$BE$43,'RevPAR Raw Data'!AG$1,FALSE)</f>
        <v>41.172642679554102</v>
      </c>
      <c r="AU20" s="50">
        <f>VLOOKUP($A20,'RevPAR Raw Data'!$B$6:$BE$43,'RevPAR Raw Data'!AH$1,FALSE)</f>
        <v>50.798934178912603</v>
      </c>
      <c r="AV20" s="50">
        <f>VLOOKUP($A20,'RevPAR Raw Data'!$B$6:$BE$43,'RevPAR Raw Data'!AI$1,FALSE)</f>
        <v>56.868741409174703</v>
      </c>
      <c r="AW20" s="50">
        <f>VLOOKUP($A20,'RevPAR Raw Data'!$B$6:$BE$43,'RevPAR Raw Data'!AJ$1,FALSE)</f>
        <v>59.174163826339601</v>
      </c>
      <c r="AX20" s="50">
        <f>VLOOKUP($A20,'RevPAR Raw Data'!$B$6:$BE$43,'RevPAR Raw Data'!AK$1,FALSE)</f>
        <v>58.706009945800901</v>
      </c>
      <c r="AY20" s="51">
        <f>VLOOKUP($A20,'RevPAR Raw Data'!$B$6:$BE$43,'RevPAR Raw Data'!AL$1,FALSE)</f>
        <v>53.343894386304001</v>
      </c>
      <c r="AZ20" s="50">
        <f>VLOOKUP($A20,'RevPAR Raw Data'!$B$6:$BE$43,'RevPAR Raw Data'!AN$1,FALSE)</f>
        <v>61.034896071967303</v>
      </c>
      <c r="BA20" s="50">
        <f>VLOOKUP($A20,'RevPAR Raw Data'!$B$6:$BE$43,'RevPAR Raw Data'!AO$1,FALSE)</f>
        <v>61.193840587807998</v>
      </c>
      <c r="BB20" s="51">
        <f>VLOOKUP($A20,'RevPAR Raw Data'!$B$6:$BE$43,'RevPAR Raw Data'!AP$1,FALSE)</f>
        <v>61.114368329887597</v>
      </c>
      <c r="BC20" s="52">
        <f>VLOOKUP($A20,'RevPAR Raw Data'!$B$6:$BE$43,'RevPAR Raw Data'!AR$1,FALSE)</f>
        <v>55.564003216781501</v>
      </c>
      <c r="BE20" s="172">
        <f>(VLOOKUP($A20,'RevPAR Raw Data'!$B$6:$BE$43,'RevPAR Raw Data'!AT$1,FALSE))/100</f>
        <v>0.11494427080024501</v>
      </c>
      <c r="BF20" s="162">
        <f>(VLOOKUP($A20,'RevPAR Raw Data'!$B$6:$BE$43,'RevPAR Raw Data'!AU$1,FALSE))/100</f>
        <v>0.128593224276802</v>
      </c>
      <c r="BG20" s="162">
        <f>(VLOOKUP($A20,'RevPAR Raw Data'!$B$6:$BE$43,'RevPAR Raw Data'!AV$1,FALSE))/100</f>
        <v>0.153970895872305</v>
      </c>
      <c r="BH20" s="162">
        <f>(VLOOKUP($A20,'RevPAR Raw Data'!$B$6:$BE$43,'RevPAR Raw Data'!AW$1,FALSE))/100</f>
        <v>0.14184214467277301</v>
      </c>
      <c r="BI20" s="162">
        <f>(VLOOKUP($A20,'RevPAR Raw Data'!$B$6:$BE$43,'RevPAR Raw Data'!AX$1,FALSE))/100</f>
        <v>0.198058530158016</v>
      </c>
      <c r="BJ20" s="173">
        <f>(VLOOKUP($A20,'RevPAR Raw Data'!$B$6:$BE$43,'RevPAR Raw Data'!AY$1,FALSE))/100</f>
        <v>0.14943433467647899</v>
      </c>
      <c r="BK20" s="162">
        <f>(VLOOKUP($A20,'RevPAR Raw Data'!$B$6:$BE$43,'RevPAR Raw Data'!BA$1,FALSE))/100</f>
        <v>0.159949266372447</v>
      </c>
      <c r="BL20" s="162">
        <f>(VLOOKUP($A20,'RevPAR Raw Data'!$B$6:$BE$43,'RevPAR Raw Data'!BB$1,FALSE))/100</f>
        <v>0.16009055643044801</v>
      </c>
      <c r="BM20" s="173">
        <f>(VLOOKUP($A20,'RevPAR Raw Data'!$B$6:$BE$43,'RevPAR Raw Data'!BC$1,FALSE))/100</f>
        <v>0.16001999896497701</v>
      </c>
      <c r="BN20" s="174">
        <f>(VLOOKUP($A20,'RevPAR Raw Data'!$B$6:$BE$43,'RevPAR Raw Data'!BE$1,FALSE))/100</f>
        <v>0.152739499433443</v>
      </c>
    </row>
    <row r="21" spans="1:66" x14ac:dyDescent="0.45">
      <c r="A21" s="59" t="s">
        <v>90</v>
      </c>
      <c r="B21" s="172">
        <f>(VLOOKUP($A21,'Occupancy Raw Data'!$B$8:$BE$45,'Occupancy Raw Data'!AG$3,FALSE))/100</f>
        <v>0.50464648400076595</v>
      </c>
      <c r="C21" s="162">
        <f>(VLOOKUP($A21,'Occupancy Raw Data'!$B$8:$BE$45,'Occupancy Raw Data'!AH$3,FALSE))/100</f>
        <v>0.71107970875646598</v>
      </c>
      <c r="D21" s="162">
        <f>(VLOOKUP($A21,'Occupancy Raw Data'!$B$8:$BE$45,'Occupancy Raw Data'!AI$3,FALSE))/100</f>
        <v>0.77972312703583002</v>
      </c>
      <c r="E21" s="162">
        <f>(VLOOKUP($A21,'Occupancy Raw Data'!$B$8:$BE$45,'Occupancy Raw Data'!AJ$3,FALSE))/100</f>
        <v>0.78645334355240393</v>
      </c>
      <c r="F21" s="162">
        <f>(VLOOKUP($A21,'Occupancy Raw Data'!$B$8:$BE$45,'Occupancy Raw Data'!AK$3,FALSE))/100</f>
        <v>0.69014657980455996</v>
      </c>
      <c r="G21" s="173">
        <f>(VLOOKUP($A21,'Occupancy Raw Data'!$B$8:$BE$45,'Occupancy Raw Data'!AL$3,FALSE))/100</f>
        <v>0.69440984863000499</v>
      </c>
      <c r="H21" s="162">
        <f>(VLOOKUP($A21,'Occupancy Raw Data'!$B$8:$BE$45,'Occupancy Raw Data'!AN$3,FALSE))/100</f>
        <v>0.59297758191224292</v>
      </c>
      <c r="I21" s="162">
        <f>(VLOOKUP($A21,'Occupancy Raw Data'!$B$8:$BE$45,'Occupancy Raw Data'!AO$3,FALSE))/100</f>
        <v>0.59827074152136395</v>
      </c>
      <c r="J21" s="173">
        <f>(VLOOKUP($A21,'Occupancy Raw Data'!$B$8:$BE$45,'Occupancy Raw Data'!AP$3,FALSE))/100</f>
        <v>0.59562416171680299</v>
      </c>
      <c r="K21" s="174">
        <f>(VLOOKUP($A21,'Occupancy Raw Data'!$B$8:$BE$45,'Occupancy Raw Data'!AR$3,FALSE))/100</f>
        <v>0.6661853666548051</v>
      </c>
      <c r="M21" s="161">
        <f>(VLOOKUP($A21,'Occupancy Raw Data'!$B$8:$BE$45,'Occupancy Raw Data'!AT$3,FALSE))/100</f>
        <v>6.5861905201318197E-2</v>
      </c>
      <c r="N21" s="158">
        <f>(VLOOKUP($A21,'Occupancy Raw Data'!$B$8:$BE$45,'Occupancy Raw Data'!AU$3,FALSE))/100</f>
        <v>0.13669241286033101</v>
      </c>
      <c r="O21" s="158">
        <f>(VLOOKUP($A21,'Occupancy Raw Data'!$B$8:$BE$45,'Occupancy Raw Data'!AV$3,FALSE))/100</f>
        <v>0.11944996155550999</v>
      </c>
      <c r="P21" s="158">
        <f>(VLOOKUP($A21,'Occupancy Raw Data'!$B$8:$BE$45,'Occupancy Raw Data'!AW$3,FALSE))/100</f>
        <v>0.140176187544447</v>
      </c>
      <c r="Q21" s="158">
        <f>(VLOOKUP($A21,'Occupancy Raw Data'!$B$8:$BE$45,'Occupancy Raw Data'!AX$3,FALSE))/100</f>
        <v>9.0293008287078397E-2</v>
      </c>
      <c r="R21" s="159">
        <f>(VLOOKUP($A21,'Occupancy Raw Data'!$B$8:$BE$45,'Occupancy Raw Data'!AY$3,FALSE))/100</f>
        <v>0.113438528934242</v>
      </c>
      <c r="S21" s="158">
        <f>(VLOOKUP($A21,'Occupancy Raw Data'!$B$8:$BE$45,'Occupancy Raw Data'!BA$3,FALSE))/100</f>
        <v>8.6640244842705313E-2</v>
      </c>
      <c r="T21" s="158">
        <f>(VLOOKUP($A21,'Occupancy Raw Data'!$B$8:$BE$45,'Occupancy Raw Data'!BB$3,FALSE))/100</f>
        <v>7.220369027467749E-2</v>
      </c>
      <c r="U21" s="159">
        <f>(VLOOKUP($A21,'Occupancy Raw Data'!$B$8:$BE$45,'Occupancy Raw Data'!BC$3,FALSE))/100</f>
        <v>7.9341626612556504E-2</v>
      </c>
      <c r="V21" s="160">
        <f>(VLOOKUP($A21,'Occupancy Raw Data'!$B$8:$BE$45,'Occupancy Raw Data'!BE$3,FALSE))/100</f>
        <v>0.10452518234090701</v>
      </c>
      <c r="X21" s="49">
        <f>VLOOKUP($A21,'ADR Raw Data'!$B$6:$BE$43,'ADR Raw Data'!AG$1,FALSE)</f>
        <v>111.399694352159</v>
      </c>
      <c r="Y21" s="50">
        <f>VLOOKUP($A21,'ADR Raw Data'!$B$6:$BE$43,'ADR Raw Data'!AH$1,FALSE)</f>
        <v>135.62242615109901</v>
      </c>
      <c r="Z21" s="50">
        <f>VLOOKUP($A21,'ADR Raw Data'!$B$6:$BE$43,'ADR Raw Data'!AI$1,FALSE)</f>
        <v>148.504880663492</v>
      </c>
      <c r="AA21" s="50">
        <f>VLOOKUP($A21,'ADR Raw Data'!$B$6:$BE$43,'ADR Raw Data'!AJ$1,FALSE)</f>
        <v>146.26121908880401</v>
      </c>
      <c r="AB21" s="50">
        <f>VLOOKUP($A21,'ADR Raw Data'!$B$6:$BE$43,'ADR Raw Data'!AK$1,FALSE)</f>
        <v>121.91905431199</v>
      </c>
      <c r="AC21" s="51">
        <f>VLOOKUP($A21,'ADR Raw Data'!$B$6:$BE$43,'ADR Raw Data'!AL$1,FALSE)</f>
        <v>134.68073741937701</v>
      </c>
      <c r="AD21" s="50">
        <f>VLOOKUP($A21,'ADR Raw Data'!$B$6:$BE$43,'ADR Raw Data'!AN$1,FALSE)</f>
        <v>105.015438646094</v>
      </c>
      <c r="AE21" s="50">
        <f>VLOOKUP($A21,'ADR Raw Data'!$B$6:$BE$43,'ADR Raw Data'!AO$1,FALSE)</f>
        <v>104.924158292966</v>
      </c>
      <c r="AF21" s="51">
        <f>VLOOKUP($A21,'ADR Raw Data'!$B$6:$BE$43,'ADR Raw Data'!AP$1,FALSE)</f>
        <v>104.969595673241</v>
      </c>
      <c r="AG21" s="52">
        <f>VLOOKUP($A21,'ADR Raw Data'!$B$6:$BE$43,'ADR Raw Data'!AR$1,FALSE)</f>
        <v>127.090969173403</v>
      </c>
      <c r="AI21" s="161">
        <f>(VLOOKUP($A21,'ADR Raw Data'!$B$6:$BE$43,'ADR Raw Data'!AT$1,FALSE))/100</f>
        <v>6.0309321528988595E-2</v>
      </c>
      <c r="AJ21" s="158">
        <f>(VLOOKUP($A21,'ADR Raw Data'!$B$6:$BE$43,'ADR Raw Data'!AU$1,FALSE))/100</f>
        <v>8.7462327401775591E-2</v>
      </c>
      <c r="AK21" s="158">
        <f>(VLOOKUP($A21,'ADR Raw Data'!$B$6:$BE$43,'ADR Raw Data'!AV$1,FALSE))/100</f>
        <v>0.115698858917662</v>
      </c>
      <c r="AL21" s="158">
        <f>(VLOOKUP($A21,'ADR Raw Data'!$B$6:$BE$43,'ADR Raw Data'!AW$1,FALSE))/100</f>
        <v>0.13762569367874899</v>
      </c>
      <c r="AM21" s="158">
        <f>(VLOOKUP($A21,'ADR Raw Data'!$B$6:$BE$43,'ADR Raw Data'!AX$1,FALSE))/100</f>
        <v>2.9132821387723704E-2</v>
      </c>
      <c r="AN21" s="159">
        <f>(VLOOKUP($A21,'ADR Raw Data'!$B$6:$BE$43,'ADR Raw Data'!AY$1,FALSE))/100</f>
        <v>9.3284702195051E-2</v>
      </c>
      <c r="AO21" s="158">
        <f>(VLOOKUP($A21,'ADR Raw Data'!$B$6:$BE$43,'ADR Raw Data'!BA$1,FALSE))/100</f>
        <v>4.5416918256160503E-2</v>
      </c>
      <c r="AP21" s="158">
        <f>(VLOOKUP($A21,'ADR Raw Data'!$B$6:$BE$43,'ADR Raw Data'!BB$1,FALSE))/100</f>
        <v>4.9660943198450401E-2</v>
      </c>
      <c r="AQ21" s="159">
        <f>(VLOOKUP($A21,'ADR Raw Data'!$B$6:$BE$43,'ADR Raw Data'!BC$1,FALSE))/100</f>
        <v>4.7560374133510601E-2</v>
      </c>
      <c r="AR21" s="160">
        <f>(VLOOKUP($A21,'ADR Raw Data'!$B$6:$BE$43,'ADR Raw Data'!BE$1,FALSE))/100</f>
        <v>8.4574721918051002E-2</v>
      </c>
      <c r="AT21" s="49">
        <f>VLOOKUP($A21,'RevPAR Raw Data'!$B$6:$BE$43,'RevPAR Raw Data'!AG$1,FALSE)</f>
        <v>56.217464073577297</v>
      </c>
      <c r="AU21" s="50">
        <f>VLOOKUP($A21,'RevPAR Raw Data'!$B$6:$BE$43,'RevPAR Raw Data'!AH$1,FALSE)</f>
        <v>96.438355288369394</v>
      </c>
      <c r="AV21" s="50">
        <f>VLOOKUP($A21,'RevPAR Raw Data'!$B$6:$BE$43,'RevPAR Raw Data'!AI$1,FALSE)</f>
        <v>115.792689931021</v>
      </c>
      <c r="AW21" s="50">
        <f>VLOOKUP($A21,'RevPAR Raw Data'!$B$6:$BE$43,'RevPAR Raw Data'!AJ$1,FALSE)</f>
        <v>115.027624784441</v>
      </c>
      <c r="AX21" s="50">
        <f>VLOOKUP($A21,'RevPAR Raw Data'!$B$6:$BE$43,'RevPAR Raw Data'!AK$1,FALSE)</f>
        <v>84.142018346426497</v>
      </c>
      <c r="AY21" s="51">
        <f>VLOOKUP($A21,'RevPAR Raw Data'!$B$6:$BE$43,'RevPAR Raw Data'!AL$1,FALSE)</f>
        <v>93.523630484767097</v>
      </c>
      <c r="AZ21" s="50">
        <f>VLOOKUP($A21,'RevPAR Raw Data'!$B$6:$BE$43,'RevPAR Raw Data'!AN$1,FALSE)</f>
        <v>62.271800871814499</v>
      </c>
      <c r="BA21" s="50">
        <f>VLOOKUP($A21,'RevPAR Raw Data'!$B$6:$BE$43,'RevPAR Raw Data'!AO$1,FALSE)</f>
        <v>62.773053985437798</v>
      </c>
      <c r="BB21" s="51">
        <f>VLOOKUP($A21,'RevPAR Raw Data'!$B$6:$BE$43,'RevPAR Raw Data'!AP$1,FALSE)</f>
        <v>62.522427428626102</v>
      </c>
      <c r="BC21" s="52">
        <f>VLOOKUP($A21,'RevPAR Raw Data'!$B$6:$BE$43,'RevPAR Raw Data'!AR$1,FALSE)</f>
        <v>84.666143897298298</v>
      </c>
      <c r="BE21" s="172">
        <f>(VLOOKUP($A21,'RevPAR Raw Data'!$B$6:$BE$43,'RevPAR Raw Data'!AT$1,FALSE))/100</f>
        <v>0.130143313547604</v>
      </c>
      <c r="BF21" s="162">
        <f>(VLOOKUP($A21,'RevPAR Raw Data'!$B$6:$BE$43,'RevPAR Raw Data'!AU$1,FALSE))/100</f>
        <v>0.23611017682903601</v>
      </c>
      <c r="BG21" s="162">
        <f>(VLOOKUP($A21,'RevPAR Raw Data'!$B$6:$BE$43,'RevPAR Raw Data'!AV$1,FALSE))/100</f>
        <v>0.24896904472290401</v>
      </c>
      <c r="BH21" s="162">
        <f>(VLOOKUP($A21,'RevPAR Raw Data'!$B$6:$BE$43,'RevPAR Raw Data'!AW$1,FALSE))/100</f>
        <v>0.29709372627124397</v>
      </c>
      <c r="BI21" s="162">
        <f>(VLOOKUP($A21,'RevPAR Raw Data'!$B$6:$BE$43,'RevPAR Raw Data'!AX$1,FALSE))/100</f>
        <v>0.12205631975778899</v>
      </c>
      <c r="BJ21" s="173">
        <f>(VLOOKUP($A21,'RevPAR Raw Data'!$B$6:$BE$43,'RevPAR Raw Data'!AY$1,FALSE))/100</f>
        <v>0.21730531051836899</v>
      </c>
      <c r="BK21" s="162">
        <f>(VLOOKUP($A21,'RevPAR Raw Data'!$B$6:$BE$43,'RevPAR Raw Data'!BA$1,FALSE))/100</f>
        <v>0.13599209601657999</v>
      </c>
      <c r="BL21" s="162">
        <f>(VLOOKUP($A21,'RevPAR Raw Data'!$B$6:$BE$43,'RevPAR Raw Data'!BB$1,FALSE))/100</f>
        <v>0.12545033683457699</v>
      </c>
      <c r="BM21" s="173">
        <f>(VLOOKUP($A21,'RevPAR Raw Data'!$B$6:$BE$43,'RevPAR Raw Data'!BC$1,FALSE))/100</f>
        <v>0.130675518192121</v>
      </c>
      <c r="BN21" s="174">
        <f>(VLOOKUP($A21,'RevPAR Raw Data'!$B$6:$BE$43,'RevPAR Raw Data'!BE$1,FALSE))/100</f>
        <v>0.19794009248887398</v>
      </c>
    </row>
    <row r="22" spans="1:66" x14ac:dyDescent="0.45">
      <c r="B22" s="177"/>
      <c r="C22" s="181"/>
      <c r="D22" s="181"/>
      <c r="E22" s="181"/>
      <c r="F22" s="181"/>
      <c r="G22" s="182"/>
      <c r="H22" s="181"/>
      <c r="I22" s="181"/>
      <c r="J22" s="182"/>
      <c r="K22" s="178"/>
      <c r="M22" s="189"/>
      <c r="N22" s="191"/>
      <c r="O22" s="191"/>
      <c r="P22" s="191"/>
      <c r="Q22" s="191"/>
      <c r="R22" s="192"/>
      <c r="S22" s="191"/>
      <c r="T22" s="191"/>
      <c r="U22" s="192"/>
      <c r="V22" s="190"/>
      <c r="X22" s="55"/>
      <c r="Y22" s="56"/>
      <c r="Z22" s="56"/>
      <c r="AA22" s="56"/>
      <c r="AB22" s="56"/>
      <c r="AC22" s="57"/>
      <c r="AD22" s="56"/>
      <c r="AE22" s="56"/>
      <c r="AF22" s="57"/>
      <c r="AG22" s="58"/>
      <c r="AI22" s="189"/>
      <c r="AJ22" s="191"/>
      <c r="AK22" s="191"/>
      <c r="AL22" s="191"/>
      <c r="AM22" s="191"/>
      <c r="AN22" s="192"/>
      <c r="AO22" s="191"/>
      <c r="AP22" s="191"/>
      <c r="AQ22" s="192"/>
      <c r="AR22" s="190"/>
      <c r="AT22" s="55"/>
      <c r="AU22" s="56"/>
      <c r="AV22" s="56"/>
      <c r="AW22" s="56"/>
      <c r="AX22" s="56"/>
      <c r="AY22" s="57"/>
      <c r="AZ22" s="56"/>
      <c r="BA22" s="56"/>
      <c r="BB22" s="57"/>
      <c r="BC22" s="58"/>
      <c r="BE22" s="177"/>
      <c r="BF22" s="181"/>
      <c r="BG22" s="181"/>
      <c r="BH22" s="181"/>
      <c r="BI22" s="181"/>
      <c r="BJ22" s="182"/>
      <c r="BK22" s="181"/>
      <c r="BL22" s="181"/>
      <c r="BM22" s="182"/>
      <c r="BN22" s="178"/>
    </row>
    <row r="23" spans="1:66" x14ac:dyDescent="0.45">
      <c r="A23" s="60" t="s">
        <v>19</v>
      </c>
      <c r="B23" s="172">
        <f>(VLOOKUP($A23,'Occupancy Raw Data'!$B$8:$BE$45,'Occupancy Raw Data'!AG$3,FALSE))/100</f>
        <v>0.40879265091863504</v>
      </c>
      <c r="C23" s="162">
        <f>(VLOOKUP($A23,'Occupancy Raw Data'!$B$8:$BE$45,'Occupancy Raw Data'!AH$3,FALSE))/100</f>
        <v>0.47870670577942398</v>
      </c>
      <c r="D23" s="162">
        <f>(VLOOKUP($A23,'Occupancy Raw Data'!$B$8:$BE$45,'Occupancy Raw Data'!AI$3,FALSE))/100</f>
        <v>0.50854304976583797</v>
      </c>
      <c r="E23" s="162">
        <f>(VLOOKUP($A23,'Occupancy Raw Data'!$B$8:$BE$45,'Occupancy Raw Data'!AJ$3,FALSE))/100</f>
        <v>0.54067598167875996</v>
      </c>
      <c r="F23" s="162">
        <f>(VLOOKUP($A23,'Occupancy Raw Data'!$B$8:$BE$45,'Occupancy Raw Data'!AK$3,FALSE))/100</f>
        <v>0.55661700375688294</v>
      </c>
      <c r="G23" s="173">
        <f>(VLOOKUP($A23,'Occupancy Raw Data'!$B$8:$BE$45,'Occupancy Raw Data'!AL$3,FALSE))/100</f>
        <v>0.49866707837990804</v>
      </c>
      <c r="H23" s="162">
        <f>(VLOOKUP($A23,'Occupancy Raw Data'!$B$8:$BE$45,'Occupancy Raw Data'!AN$3,FALSE))/100</f>
        <v>0.60462662755390806</v>
      </c>
      <c r="I23" s="162">
        <f>(VLOOKUP($A23,'Occupancy Raw Data'!$B$8:$BE$45,'Occupancy Raw Data'!AO$3,FALSE))/100</f>
        <v>0.59939014976069105</v>
      </c>
      <c r="J23" s="173">
        <f>(VLOOKUP($A23,'Occupancy Raw Data'!$B$8:$BE$45,'Occupancy Raw Data'!AP$3,FALSE))/100</f>
        <v>0.6020083886573</v>
      </c>
      <c r="K23" s="174">
        <f>(VLOOKUP($A23,'Occupancy Raw Data'!$B$8:$BE$45,'Occupancy Raw Data'!AR$3,FALSE))/100</f>
        <v>0.52819316703059105</v>
      </c>
      <c r="M23" s="161">
        <f>(VLOOKUP($A23,'Occupancy Raw Data'!$B$8:$BE$45,'Occupancy Raw Data'!AT$3,FALSE))/100</f>
        <v>8.3730220560112992E-2</v>
      </c>
      <c r="N23" s="158">
        <f>(VLOOKUP($A23,'Occupancy Raw Data'!$B$8:$BE$45,'Occupancy Raw Data'!AU$3,FALSE))/100</f>
        <v>6.8566314958232802E-2</v>
      </c>
      <c r="O23" s="158">
        <f>(VLOOKUP($A23,'Occupancy Raw Data'!$B$8:$BE$45,'Occupancy Raw Data'!AV$3,FALSE))/100</f>
        <v>6.6447692284705498E-2</v>
      </c>
      <c r="P23" s="158">
        <f>(VLOOKUP($A23,'Occupancy Raw Data'!$B$8:$BE$45,'Occupancy Raw Data'!AW$3,FALSE))/100</f>
        <v>7.7796581500871903E-2</v>
      </c>
      <c r="Q23" s="158">
        <f>(VLOOKUP($A23,'Occupancy Raw Data'!$B$8:$BE$45,'Occupancy Raw Data'!AX$3,FALSE))/100</f>
        <v>8.2156073147420697E-2</v>
      </c>
      <c r="R23" s="159">
        <f>(VLOOKUP($A23,'Occupancy Raw Data'!$B$8:$BE$45,'Occupancy Raw Data'!AY$3,FALSE))/100</f>
        <v>7.5611009842114801E-2</v>
      </c>
      <c r="S23" s="158">
        <f>(VLOOKUP($A23,'Occupancy Raw Data'!$B$8:$BE$45,'Occupancy Raw Data'!BA$3,FALSE))/100</f>
        <v>2.0565704373043E-2</v>
      </c>
      <c r="T23" s="158">
        <f>(VLOOKUP($A23,'Occupancy Raw Data'!$B$8:$BE$45,'Occupancy Raw Data'!BB$3,FALSE))/100</f>
        <v>-1.49649580740702E-3</v>
      </c>
      <c r="U23" s="159">
        <f>(VLOOKUP($A23,'Occupancy Raw Data'!$B$8:$BE$45,'Occupancy Raw Data'!BC$3,FALSE))/100</f>
        <v>9.4620410949315704E-3</v>
      </c>
      <c r="V23" s="160">
        <f>(VLOOKUP($A23,'Occupancy Raw Data'!$B$8:$BE$45,'Occupancy Raw Data'!BE$3,FALSE))/100</f>
        <v>5.3138058430686398E-2</v>
      </c>
      <c r="X23" s="49">
        <f>VLOOKUP($A23,'ADR Raw Data'!$B$6:$BE$43,'ADR Raw Data'!AG$1,FALSE)</f>
        <v>93.584915070972201</v>
      </c>
      <c r="Y23" s="50">
        <f>VLOOKUP($A23,'ADR Raw Data'!$B$6:$BE$43,'ADR Raw Data'!AH$1,FALSE)</f>
        <v>96.461280582954799</v>
      </c>
      <c r="Z23" s="50">
        <f>VLOOKUP($A23,'ADR Raw Data'!$B$6:$BE$43,'ADR Raw Data'!AI$1,FALSE)</f>
        <v>99.401363618883707</v>
      </c>
      <c r="AA23" s="50">
        <f>VLOOKUP($A23,'ADR Raw Data'!$B$6:$BE$43,'ADR Raw Data'!AJ$1,FALSE)</f>
        <v>103.250207901531</v>
      </c>
      <c r="AB23" s="50">
        <f>VLOOKUP($A23,'ADR Raw Data'!$B$6:$BE$43,'ADR Raw Data'!AK$1,FALSE)</f>
        <v>106.85650458133399</v>
      </c>
      <c r="AC23" s="51">
        <f>VLOOKUP($A23,'ADR Raw Data'!$B$6:$BE$43,'ADR Raw Data'!AL$1,FALSE)</f>
        <v>100.382169092635</v>
      </c>
      <c r="AD23" s="50">
        <f>VLOOKUP($A23,'ADR Raw Data'!$B$6:$BE$43,'ADR Raw Data'!AN$1,FALSE)</f>
        <v>117.333619932331</v>
      </c>
      <c r="AE23" s="50">
        <f>VLOOKUP($A23,'ADR Raw Data'!$B$6:$BE$43,'ADR Raw Data'!AO$1,FALSE)</f>
        <v>119.989627205014</v>
      </c>
      <c r="AF23" s="51">
        <f>VLOOKUP($A23,'ADR Raw Data'!$B$6:$BE$43,'ADR Raw Data'!AP$1,FALSE)</f>
        <v>118.65584785052501</v>
      </c>
      <c r="AG23" s="52">
        <f>VLOOKUP($A23,'ADR Raw Data'!$B$6:$BE$43,'ADR Raw Data'!AR$1,FALSE)</f>
        <v>106.33286429309599</v>
      </c>
      <c r="AI23" s="161">
        <f>(VLOOKUP($A23,'ADR Raw Data'!$B$6:$BE$43,'ADR Raw Data'!AT$1,FALSE))/100</f>
        <v>8.0103619843635496E-3</v>
      </c>
      <c r="AJ23" s="158">
        <f>(VLOOKUP($A23,'ADR Raw Data'!$B$6:$BE$43,'ADR Raw Data'!AU$1,FALSE))/100</f>
        <v>7.1074164805830196E-3</v>
      </c>
      <c r="AK23" s="158">
        <f>(VLOOKUP($A23,'ADR Raw Data'!$B$6:$BE$43,'ADR Raw Data'!AV$1,FALSE))/100</f>
        <v>1.1776234131606899E-2</v>
      </c>
      <c r="AL23" s="158">
        <f>(VLOOKUP($A23,'ADR Raw Data'!$B$6:$BE$43,'ADR Raw Data'!AW$1,FALSE))/100</f>
        <v>2.0972991698062802E-2</v>
      </c>
      <c r="AM23" s="158">
        <f>(VLOOKUP($A23,'ADR Raw Data'!$B$6:$BE$43,'ADR Raw Data'!AX$1,FALSE))/100</f>
        <v>4.8413877028047697E-2</v>
      </c>
      <c r="AN23" s="159">
        <f>(VLOOKUP($A23,'ADR Raw Data'!$B$6:$BE$43,'ADR Raw Data'!AY$1,FALSE))/100</f>
        <v>2.08770496119778E-2</v>
      </c>
      <c r="AO23" s="158">
        <f>(VLOOKUP($A23,'ADR Raw Data'!$B$6:$BE$43,'ADR Raw Data'!BA$1,FALSE))/100</f>
        <v>-9.2475014176973611E-3</v>
      </c>
      <c r="AP23" s="158">
        <f>(VLOOKUP($A23,'ADR Raw Data'!$B$6:$BE$43,'ADR Raw Data'!BB$1,FALSE))/100</f>
        <v>-2.1999600885149004E-2</v>
      </c>
      <c r="AQ23" s="159">
        <f>(VLOOKUP($A23,'ADR Raw Data'!$B$6:$BE$43,'ADR Raw Data'!BC$1,FALSE))/100</f>
        <v>-1.5898477823572801E-2</v>
      </c>
      <c r="AR23" s="160">
        <f>(VLOOKUP($A23,'ADR Raw Data'!$B$6:$BE$43,'ADR Raw Data'!BE$1,FALSE))/100</f>
        <v>4.2187489764731996E-3</v>
      </c>
      <c r="AT23" s="49">
        <f>VLOOKUP($A23,'RevPAR Raw Data'!$B$6:$BE$43,'RevPAR Raw Data'!AG$1,FALSE)</f>
        <v>38.256825517857997</v>
      </c>
      <c r="AU23" s="50">
        <f>VLOOKUP($A23,'RevPAR Raw Data'!$B$6:$BE$43,'RevPAR Raw Data'!AH$1,FALSE)</f>
        <v>46.176661863131002</v>
      </c>
      <c r="AV23" s="50">
        <f>VLOOKUP($A23,'RevPAR Raw Data'!$B$6:$BE$43,'RevPAR Raw Data'!AI$1,FALSE)</f>
        <v>50.5498726056301</v>
      </c>
      <c r="AW23" s="50">
        <f>VLOOKUP($A23,'RevPAR Raw Data'!$B$6:$BE$43,'RevPAR Raw Data'!AJ$1,FALSE)</f>
        <v>55.824907515696502</v>
      </c>
      <c r="AX23" s="50">
        <f>VLOOKUP($A23,'RevPAR Raw Data'!$B$6:$BE$43,'RevPAR Raw Data'!AK$1,FALSE)</f>
        <v>59.478147411996197</v>
      </c>
      <c r="AY23" s="51">
        <f>VLOOKUP($A23,'RevPAR Raw Data'!$B$6:$BE$43,'RevPAR Raw Data'!AL$1,FALSE)</f>
        <v>50.057282982862397</v>
      </c>
      <c r="AZ23" s="50">
        <f>VLOOKUP($A23,'RevPAR Raw Data'!$B$6:$BE$43,'RevPAR Raw Data'!AN$1,FALSE)</f>
        <v>70.943030918377801</v>
      </c>
      <c r="BA23" s="50">
        <f>VLOOKUP($A23,'RevPAR Raw Data'!$B$6:$BE$43,'RevPAR Raw Data'!AO$1,FALSE)</f>
        <v>71.920600620143006</v>
      </c>
      <c r="BB23" s="51">
        <f>VLOOKUP($A23,'RevPAR Raw Data'!$B$6:$BE$43,'RevPAR Raw Data'!AP$1,FALSE)</f>
        <v>71.431815769260396</v>
      </c>
      <c r="BC23" s="52">
        <f>VLOOKUP($A23,'RevPAR Raw Data'!$B$6:$BE$43,'RevPAR Raw Data'!AR$1,FALSE)</f>
        <v>56.1642923504047</v>
      </c>
      <c r="BE23" s="172">
        <f>(VLOOKUP($A23,'RevPAR Raw Data'!$B$6:$BE$43,'RevPAR Raw Data'!AT$1,FALSE))/100</f>
        <v>9.2411291920193595E-2</v>
      </c>
      <c r="BF23" s="162">
        <f>(VLOOKUP($A23,'RevPAR Raw Data'!$B$6:$BE$43,'RevPAR Raw Data'!AU$1,FALSE))/100</f>
        <v>7.6161060795762806E-2</v>
      </c>
      <c r="BG23" s="162">
        <f>(VLOOKUP($A23,'RevPAR Raw Data'!$B$6:$BE$43,'RevPAR Raw Data'!AV$1,FALSE))/100</f>
        <v>7.9006429998162209E-2</v>
      </c>
      <c r="BH23" s="162">
        <f>(VLOOKUP($A23,'RevPAR Raw Data'!$B$6:$BE$43,'RevPAR Raw Data'!AW$1,FALSE))/100</f>
        <v>0.10040120025688999</v>
      </c>
      <c r="BI23" s="162">
        <f>(VLOOKUP($A23,'RevPAR Raw Data'!$B$6:$BE$43,'RevPAR Raw Data'!AX$1,FALSE))/100</f>
        <v>0.13454744419793499</v>
      </c>
      <c r="BJ23" s="173">
        <f>(VLOOKUP($A23,'RevPAR Raw Data'!$B$6:$BE$43,'RevPAR Raw Data'!AY$1,FALSE))/100</f>
        <v>9.8066594257778195E-2</v>
      </c>
      <c r="BK23" s="162">
        <f>(VLOOKUP($A23,'RevPAR Raw Data'!$B$6:$BE$43,'RevPAR Raw Data'!BA$1,FALSE))/100</f>
        <v>1.11280215749999E-2</v>
      </c>
      <c r="BL23" s="162">
        <f>(VLOOKUP($A23,'RevPAR Raw Data'!$B$6:$BE$43,'RevPAR Raw Data'!BB$1,FALSE))/100</f>
        <v>-2.3463174382066798E-2</v>
      </c>
      <c r="BM23" s="173">
        <f>(VLOOKUP($A23,'RevPAR Raw Data'!$B$6:$BE$43,'RevPAR Raw Data'!BC$1,FALSE))/100</f>
        <v>-6.5868687791547998E-3</v>
      </c>
      <c r="BN23" s="174">
        <f>(VLOOKUP($A23,'RevPAR Raw Data'!$B$6:$BE$43,'RevPAR Raw Data'!BE$1,FALSE))/100</f>
        <v>5.75809835367758E-2</v>
      </c>
    </row>
    <row r="24" spans="1:66" x14ac:dyDescent="0.45">
      <c r="A24" s="59" t="s">
        <v>91</v>
      </c>
      <c r="B24" s="172">
        <f>(VLOOKUP($A24,'Occupancy Raw Data'!$B$8:$BE$45,'Occupancy Raw Data'!AG$3,FALSE))/100</f>
        <v>0.47907249288464698</v>
      </c>
      <c r="C24" s="162">
        <f>(VLOOKUP($A24,'Occupancy Raw Data'!$B$8:$BE$45,'Occupancy Raw Data'!AH$3,FALSE))/100</f>
        <v>0.60128913443830501</v>
      </c>
      <c r="D24" s="162">
        <f>(VLOOKUP($A24,'Occupancy Raw Data'!$B$8:$BE$45,'Occupancy Raw Data'!AI$3,FALSE))/100</f>
        <v>0.63117361459902799</v>
      </c>
      <c r="E24" s="162">
        <f>(VLOOKUP($A24,'Occupancy Raw Data'!$B$8:$BE$45,'Occupancy Raw Data'!AJ$3,FALSE))/100</f>
        <v>0.64419052402477806</v>
      </c>
      <c r="F24" s="162">
        <f>(VLOOKUP($A24,'Occupancy Raw Data'!$B$8:$BE$45,'Occupancy Raw Data'!AK$3,FALSE))/100</f>
        <v>0.62615101289134401</v>
      </c>
      <c r="G24" s="173">
        <f>(VLOOKUP($A24,'Occupancy Raw Data'!$B$8:$BE$45,'Occupancy Raw Data'!AL$3,FALSE))/100</f>
        <v>0.59637535576762002</v>
      </c>
      <c r="H24" s="162">
        <f>(VLOOKUP($A24,'Occupancy Raw Data'!$B$8:$BE$45,'Occupancy Raw Data'!AN$3,FALSE))/100</f>
        <v>0.594173782019085</v>
      </c>
      <c r="I24" s="162">
        <f>(VLOOKUP($A24,'Occupancy Raw Data'!$B$8:$BE$45,'Occupancy Raw Data'!AO$3,FALSE))/100</f>
        <v>0.57295328980411808</v>
      </c>
      <c r="J24" s="173">
        <f>(VLOOKUP($A24,'Occupancy Raw Data'!$B$8:$BE$45,'Occupancy Raw Data'!AP$3,FALSE))/100</f>
        <v>0.58356353591160204</v>
      </c>
      <c r="K24" s="174">
        <f>(VLOOKUP($A24,'Occupancy Raw Data'!$B$8:$BE$45,'Occupancy Raw Data'!AR$3,FALSE))/100</f>
        <v>0.59271483580875806</v>
      </c>
      <c r="M24" s="161">
        <f>(VLOOKUP($A24,'Occupancy Raw Data'!$B$8:$BE$45,'Occupancy Raw Data'!AT$3,FALSE))/100</f>
        <v>1.5420647393557701E-2</v>
      </c>
      <c r="N24" s="158">
        <f>(VLOOKUP($A24,'Occupancy Raw Data'!$B$8:$BE$45,'Occupancy Raw Data'!AU$3,FALSE))/100</f>
        <v>2.8502839615153703E-4</v>
      </c>
      <c r="O24" s="158">
        <f>(VLOOKUP($A24,'Occupancy Raw Data'!$B$8:$BE$45,'Occupancy Raw Data'!AV$3,FALSE))/100</f>
        <v>-1.08197077135376E-3</v>
      </c>
      <c r="P24" s="158">
        <f>(VLOOKUP($A24,'Occupancy Raw Data'!$B$8:$BE$45,'Occupancy Raw Data'!AW$3,FALSE))/100</f>
        <v>2.8693921970644599E-3</v>
      </c>
      <c r="Q24" s="158">
        <f>(VLOOKUP($A24,'Occupancy Raw Data'!$B$8:$BE$45,'Occupancy Raw Data'!AX$3,FALSE))/100</f>
        <v>3.7403556066623201E-3</v>
      </c>
      <c r="R24" s="159">
        <f>(VLOOKUP($A24,'Occupancy Raw Data'!$B$8:$BE$45,'Occupancy Raw Data'!AY$3,FALSE))/100</f>
        <v>3.6821873664956801E-3</v>
      </c>
      <c r="S24" s="158">
        <f>(VLOOKUP($A24,'Occupancy Raw Data'!$B$8:$BE$45,'Occupancy Raw Data'!BA$3,FALSE))/100</f>
        <v>-3.19079455194776E-2</v>
      </c>
      <c r="T24" s="158">
        <f>(VLOOKUP($A24,'Occupancy Raw Data'!$B$8:$BE$45,'Occupancy Raw Data'!BB$3,FALSE))/100</f>
        <v>-3.8671750642444096E-2</v>
      </c>
      <c r="U24" s="159">
        <f>(VLOOKUP($A24,'Occupancy Raw Data'!$B$8:$BE$45,'Occupancy Raw Data'!BC$3,FALSE))/100</f>
        <v>-3.5240211428702602E-2</v>
      </c>
      <c r="V24" s="160">
        <f>(VLOOKUP($A24,'Occupancy Raw Data'!$B$8:$BE$45,'Occupancy Raw Data'!BE$3,FALSE))/100</f>
        <v>-7.58070435525382E-3</v>
      </c>
      <c r="X24" s="49">
        <f>VLOOKUP($A24,'ADR Raw Data'!$B$6:$BE$43,'ADR Raw Data'!AG$1,FALSE)</f>
        <v>85.701208308579396</v>
      </c>
      <c r="Y24" s="50">
        <f>VLOOKUP($A24,'ADR Raw Data'!$B$6:$BE$43,'ADR Raw Data'!AH$1,FALSE)</f>
        <v>90.266570534595502</v>
      </c>
      <c r="Z24" s="50">
        <f>VLOOKUP($A24,'ADR Raw Data'!$B$6:$BE$43,'ADR Raw Data'!AI$1,FALSE)</f>
        <v>91.970069615384602</v>
      </c>
      <c r="AA24" s="50">
        <f>VLOOKUP($A24,'ADR Raw Data'!$B$6:$BE$43,'ADR Raw Data'!AJ$1,FALSE)</f>
        <v>92.334405945032799</v>
      </c>
      <c r="AB24" s="50">
        <f>VLOOKUP($A24,'ADR Raw Data'!$B$6:$BE$43,'ADR Raw Data'!AK$1,FALSE)</f>
        <v>90.954250802139001</v>
      </c>
      <c r="AC24" s="51">
        <f>VLOOKUP($A24,'ADR Raw Data'!$B$6:$BE$43,'ADR Raw Data'!AL$1,FALSE)</f>
        <v>90.484800840784303</v>
      </c>
      <c r="AD24" s="50">
        <f>VLOOKUP($A24,'ADR Raw Data'!$B$6:$BE$43,'ADR Raw Data'!AN$1,FALSE)</f>
        <v>91.289018462947297</v>
      </c>
      <c r="AE24" s="50">
        <f>VLOOKUP($A24,'ADR Raw Data'!$B$6:$BE$43,'ADR Raw Data'!AO$1,FALSE)</f>
        <v>90.341761743005307</v>
      </c>
      <c r="AF24" s="51">
        <f>VLOOKUP($A24,'ADR Raw Data'!$B$6:$BE$43,'ADR Raw Data'!AP$1,FALSE)</f>
        <v>90.824001527703004</v>
      </c>
      <c r="AG24" s="52">
        <f>VLOOKUP($A24,'ADR Raw Data'!$B$6:$BE$43,'ADR Raw Data'!AR$1,FALSE)</f>
        <v>90.5802189986683</v>
      </c>
      <c r="AI24" s="161">
        <f>(VLOOKUP($A24,'ADR Raw Data'!$B$6:$BE$43,'ADR Raw Data'!AT$1,FALSE))/100</f>
        <v>4.7515800383282999E-2</v>
      </c>
      <c r="AJ24" s="158">
        <f>(VLOOKUP($A24,'ADR Raw Data'!$B$6:$BE$43,'ADR Raw Data'!AU$1,FALSE))/100</f>
        <v>3.6315113958610895E-2</v>
      </c>
      <c r="AK24" s="158">
        <f>(VLOOKUP($A24,'ADR Raw Data'!$B$6:$BE$43,'ADR Raw Data'!AV$1,FALSE))/100</f>
        <v>3.3782231425242004E-2</v>
      </c>
      <c r="AL24" s="158">
        <f>(VLOOKUP($A24,'ADR Raw Data'!$B$6:$BE$43,'ADR Raw Data'!AW$1,FALSE))/100</f>
        <v>3.1693844622571701E-2</v>
      </c>
      <c r="AM24" s="158">
        <f>(VLOOKUP($A24,'ADR Raw Data'!$B$6:$BE$43,'ADR Raw Data'!AX$1,FALSE))/100</f>
        <v>3.17836660679175E-2</v>
      </c>
      <c r="AN24" s="159">
        <f>(VLOOKUP($A24,'ADR Raw Data'!$B$6:$BE$43,'ADR Raw Data'!AY$1,FALSE))/100</f>
        <v>3.53282111105424E-2</v>
      </c>
      <c r="AO24" s="158">
        <f>(VLOOKUP($A24,'ADR Raw Data'!$B$6:$BE$43,'ADR Raw Data'!BA$1,FALSE))/100</f>
        <v>9.3985587434541398E-3</v>
      </c>
      <c r="AP24" s="158">
        <f>(VLOOKUP($A24,'ADR Raw Data'!$B$6:$BE$43,'ADR Raw Data'!BB$1,FALSE))/100</f>
        <v>9.1332976142264599E-3</v>
      </c>
      <c r="AQ24" s="159">
        <f>(VLOOKUP($A24,'ADR Raw Data'!$B$6:$BE$43,'ADR Raw Data'!BC$1,FALSE))/100</f>
        <v>9.2869948076731001E-3</v>
      </c>
      <c r="AR24" s="160">
        <f>(VLOOKUP($A24,'ADR Raw Data'!$B$6:$BE$43,'ADR Raw Data'!BE$1,FALSE))/100</f>
        <v>2.7604276669059197E-2</v>
      </c>
      <c r="AT24" s="49">
        <f>VLOOKUP($A24,'RevPAR Raw Data'!$B$6:$BE$43,'RevPAR Raw Data'!AG$1,FALSE)</f>
        <v>41.057091507617599</v>
      </c>
      <c r="AU24" s="50">
        <f>VLOOKUP($A24,'RevPAR Raw Data'!$B$6:$BE$43,'RevPAR Raw Data'!AH$1,FALSE)</f>
        <v>54.276308065461201</v>
      </c>
      <c r="AV24" s="50">
        <f>VLOOKUP($A24,'RevPAR Raw Data'!$B$6:$BE$43,'RevPAR Raw Data'!AI$1,FALSE)</f>
        <v>58.049081274066602</v>
      </c>
      <c r="AW24" s="50">
        <f>VLOOKUP($A24,'RevPAR Raw Data'!$B$6:$BE$43,'RevPAR Raw Data'!AJ$1,FALSE)</f>
        <v>59.480949351247197</v>
      </c>
      <c r="AX24" s="50">
        <f>VLOOKUP($A24,'RevPAR Raw Data'!$B$6:$BE$43,'RevPAR Raw Data'!AK$1,FALSE)</f>
        <v>56.951096266532701</v>
      </c>
      <c r="AY24" s="51">
        <f>VLOOKUP($A24,'RevPAR Raw Data'!$B$6:$BE$43,'RevPAR Raw Data'!AL$1,FALSE)</f>
        <v>53.962905292984999</v>
      </c>
      <c r="AZ24" s="50">
        <f>VLOOKUP($A24,'RevPAR Raw Data'!$B$6:$BE$43,'RevPAR Raw Data'!AN$1,FALSE)</f>
        <v>54.2415413569395</v>
      </c>
      <c r="BA24" s="50">
        <f>VLOOKUP($A24,'RevPAR Raw Data'!$B$6:$BE$43,'RevPAR Raw Data'!AO$1,FALSE)</f>
        <v>51.761609597354699</v>
      </c>
      <c r="BB24" s="51">
        <f>VLOOKUP($A24,'RevPAR Raw Data'!$B$6:$BE$43,'RevPAR Raw Data'!AP$1,FALSE)</f>
        <v>53.001575477147099</v>
      </c>
      <c r="BC24" s="52">
        <f>VLOOKUP($A24,'RevPAR Raw Data'!$B$6:$BE$43,'RevPAR Raw Data'!AR$1,FALSE)</f>
        <v>53.688239631317103</v>
      </c>
      <c r="BE24" s="172">
        <f>(VLOOKUP($A24,'RevPAR Raw Data'!$B$6:$BE$43,'RevPAR Raw Data'!AT$1,FALSE))/100</f>
        <v>6.3669172180173997E-2</v>
      </c>
      <c r="BF24" s="162">
        <f>(VLOOKUP($A24,'RevPAR Raw Data'!$B$6:$BE$43,'RevPAR Raw Data'!AU$1,FALSE))/100</f>
        <v>3.6610493193450104E-2</v>
      </c>
      <c r="BG24" s="162">
        <f>(VLOOKUP($A24,'RevPAR Raw Data'!$B$6:$BE$43,'RevPAR Raw Data'!AV$1,FALSE))/100</f>
        <v>3.2663709266894998E-2</v>
      </c>
      <c r="BH24" s="162">
        <f>(VLOOKUP($A24,'RevPAR Raw Data'!$B$6:$BE$43,'RevPAR Raw Data'!AW$1,FALSE))/100</f>
        <v>3.4654178890091099E-2</v>
      </c>
      <c r="BI24" s="162">
        <f>(VLOOKUP($A24,'RevPAR Raw Data'!$B$6:$BE$43,'RevPAR Raw Data'!AX$1,FALSE))/100</f>
        <v>3.5642903888157301E-2</v>
      </c>
      <c r="BJ24" s="173">
        <f>(VLOOKUP($A24,'RevPAR Raw Data'!$B$6:$BE$43,'RevPAR Raw Data'!AY$1,FALSE))/100</f>
        <v>3.9140483569670204E-2</v>
      </c>
      <c r="BK24" s="162">
        <f>(VLOOKUP($A24,'RevPAR Raw Data'!$B$6:$BE$43,'RevPAR Raw Data'!BA$1,FALSE))/100</f>
        <v>-2.2809275476371196E-2</v>
      </c>
      <c r="BL24" s="162">
        <f>(VLOOKUP($A24,'RevPAR Raw Data'!$B$6:$BE$43,'RevPAR Raw Data'!BB$1,FALSE))/100</f>
        <v>-2.9891653636098199E-2</v>
      </c>
      <c r="BM24" s="173">
        <f>(VLOOKUP($A24,'RevPAR Raw Data'!$B$6:$BE$43,'RevPAR Raw Data'!BC$1,FALSE))/100</f>
        <v>-2.6280492281589199E-2</v>
      </c>
      <c r="BN24" s="174">
        <f>(VLOOKUP($A24,'RevPAR Raw Data'!$B$6:$BE$43,'RevPAR Raw Data'!BE$1,FALSE))/100</f>
        <v>1.9814312453436601E-2</v>
      </c>
    </row>
    <row r="25" spans="1:66" x14ac:dyDescent="0.45">
      <c r="A25" s="59" t="s">
        <v>32</v>
      </c>
      <c r="B25" s="172">
        <f>(VLOOKUP($A25,'Occupancy Raw Data'!$B$8:$BE$45,'Occupancy Raw Data'!AG$3,FALSE))/100</f>
        <v>0.45791483943980699</v>
      </c>
      <c r="C25" s="162">
        <f>(VLOOKUP($A25,'Occupancy Raw Data'!$B$8:$BE$45,'Occupancy Raw Data'!AH$3,FALSE))/100</f>
        <v>0.55184608855566497</v>
      </c>
      <c r="D25" s="162">
        <f>(VLOOKUP($A25,'Occupancy Raw Data'!$B$8:$BE$45,'Occupancy Raw Data'!AI$3,FALSE))/100</f>
        <v>0.58434714952609901</v>
      </c>
      <c r="E25" s="162">
        <f>(VLOOKUP($A25,'Occupancy Raw Data'!$B$8:$BE$45,'Occupancy Raw Data'!AJ$3,FALSE))/100</f>
        <v>0.61451407554109405</v>
      </c>
      <c r="F25" s="162">
        <f>(VLOOKUP($A25,'Occupancy Raw Data'!$B$8:$BE$45,'Occupancy Raw Data'!AK$3,FALSE))/100</f>
        <v>0.60698118545763102</v>
      </c>
      <c r="G25" s="173">
        <f>(VLOOKUP($A25,'Occupancy Raw Data'!$B$8:$BE$45,'Occupancy Raw Data'!AL$3,FALSE))/100</f>
        <v>0.563120667704059</v>
      </c>
      <c r="H25" s="162">
        <f>(VLOOKUP($A25,'Occupancy Raw Data'!$B$8:$BE$45,'Occupancy Raw Data'!AN$3,FALSE))/100</f>
        <v>0.60054463148960202</v>
      </c>
      <c r="I25" s="162">
        <f>(VLOOKUP($A25,'Occupancy Raw Data'!$B$8:$BE$45,'Occupancy Raw Data'!AO$3,FALSE))/100</f>
        <v>0.5906776064507</v>
      </c>
      <c r="J25" s="173">
        <f>(VLOOKUP($A25,'Occupancy Raw Data'!$B$8:$BE$45,'Occupancy Raw Data'!AP$3,FALSE))/100</f>
        <v>0.59561111897015107</v>
      </c>
      <c r="K25" s="174">
        <f>(VLOOKUP($A25,'Occupancy Raw Data'!$B$8:$BE$45,'Occupancy Raw Data'!AR$3,FALSE))/100</f>
        <v>0.57240365378008595</v>
      </c>
      <c r="M25" s="161">
        <f>(VLOOKUP($A25,'Occupancy Raw Data'!$B$8:$BE$45,'Occupancy Raw Data'!AT$3,FALSE))/100</f>
        <v>4.4964897622844197E-2</v>
      </c>
      <c r="N25" s="158">
        <f>(VLOOKUP($A25,'Occupancy Raw Data'!$B$8:$BE$45,'Occupancy Raw Data'!AU$3,FALSE))/100</f>
        <v>6.4466132776956397E-2</v>
      </c>
      <c r="O25" s="158">
        <f>(VLOOKUP($A25,'Occupancy Raw Data'!$B$8:$BE$45,'Occupancy Raw Data'!AV$3,FALSE))/100</f>
        <v>6.9686336695076595E-2</v>
      </c>
      <c r="P25" s="158">
        <f>(VLOOKUP($A25,'Occupancy Raw Data'!$B$8:$BE$45,'Occupancy Raw Data'!AW$3,FALSE))/100</f>
        <v>7.9810113262675203E-2</v>
      </c>
      <c r="Q25" s="158">
        <f>(VLOOKUP($A25,'Occupancy Raw Data'!$B$8:$BE$45,'Occupancy Raw Data'!AX$3,FALSE))/100</f>
        <v>3.1166667573312597E-2</v>
      </c>
      <c r="R25" s="159">
        <f>(VLOOKUP($A25,'Occupancy Raw Data'!$B$8:$BE$45,'Occupancy Raw Data'!AY$3,FALSE))/100</f>
        <v>5.8240938821138996E-2</v>
      </c>
      <c r="S25" s="158">
        <f>(VLOOKUP($A25,'Occupancy Raw Data'!$B$8:$BE$45,'Occupancy Raw Data'!BA$3,FALSE))/100</f>
        <v>-0.10304035367734</v>
      </c>
      <c r="T25" s="158">
        <f>(VLOOKUP($A25,'Occupancy Raw Data'!$B$8:$BE$45,'Occupancy Raw Data'!BB$3,FALSE))/100</f>
        <v>-0.12794871278014699</v>
      </c>
      <c r="U25" s="159">
        <f>(VLOOKUP($A25,'Occupancy Raw Data'!$B$8:$BE$45,'Occupancy Raw Data'!BC$3,FALSE))/100</f>
        <v>-0.11556674198078501</v>
      </c>
      <c r="V25" s="160">
        <f>(VLOOKUP($A25,'Occupancy Raw Data'!$B$8:$BE$45,'Occupancy Raw Data'!BE$3,FALSE))/100</f>
        <v>-1.7358753345223199E-4</v>
      </c>
      <c r="X25" s="49">
        <f>VLOOKUP($A25,'ADR Raw Data'!$B$6:$BE$43,'ADR Raw Data'!AG$1,FALSE)</f>
        <v>75.043680460302696</v>
      </c>
      <c r="Y25" s="50">
        <f>VLOOKUP($A25,'ADR Raw Data'!$B$6:$BE$43,'ADR Raw Data'!AH$1,FALSE)</f>
        <v>81.604416226608507</v>
      </c>
      <c r="Z25" s="50">
        <f>VLOOKUP($A25,'ADR Raw Data'!$B$6:$BE$43,'ADR Raw Data'!AI$1,FALSE)</f>
        <v>82.920289844459205</v>
      </c>
      <c r="AA25" s="50">
        <f>VLOOKUP($A25,'ADR Raw Data'!$B$6:$BE$43,'ADR Raw Data'!AJ$1,FALSE)</f>
        <v>84.470853378222799</v>
      </c>
      <c r="AB25" s="50">
        <f>VLOOKUP($A25,'ADR Raw Data'!$B$6:$BE$43,'ADR Raw Data'!AK$1,FALSE)</f>
        <v>85.051923072889295</v>
      </c>
      <c r="AC25" s="51">
        <f>VLOOKUP($A25,'ADR Raw Data'!$B$6:$BE$43,'ADR Raw Data'!AL$1,FALSE)</f>
        <v>82.179321959705504</v>
      </c>
      <c r="AD25" s="50">
        <f>VLOOKUP($A25,'ADR Raw Data'!$B$6:$BE$43,'ADR Raw Data'!AN$1,FALSE)</f>
        <v>91.337709057181499</v>
      </c>
      <c r="AE25" s="50">
        <f>VLOOKUP($A25,'ADR Raw Data'!$B$6:$BE$43,'ADR Raw Data'!AO$1,FALSE)</f>
        <v>91.501809962878596</v>
      </c>
      <c r="AF25" s="51">
        <f>VLOOKUP($A25,'ADR Raw Data'!$B$6:$BE$43,'ADR Raw Data'!AP$1,FALSE)</f>
        <v>91.419079877089302</v>
      </c>
      <c r="AG25" s="52">
        <f>VLOOKUP($A25,'ADR Raw Data'!$B$6:$BE$43,'ADR Raw Data'!AR$1,FALSE)</f>
        <v>84.926285832811104</v>
      </c>
      <c r="AI25" s="161">
        <f>(VLOOKUP($A25,'ADR Raw Data'!$B$6:$BE$43,'ADR Raw Data'!AT$1,FALSE))/100</f>
        <v>-1.0423428172720999E-4</v>
      </c>
      <c r="AJ25" s="158">
        <f>(VLOOKUP($A25,'ADR Raw Data'!$B$6:$BE$43,'ADR Raw Data'!AU$1,FALSE))/100</f>
        <v>1.8523222141157602E-2</v>
      </c>
      <c r="AK25" s="158">
        <f>(VLOOKUP($A25,'ADR Raw Data'!$B$6:$BE$43,'ADR Raw Data'!AV$1,FALSE))/100</f>
        <v>1.0183151317459799E-2</v>
      </c>
      <c r="AL25" s="158">
        <f>(VLOOKUP($A25,'ADR Raw Data'!$B$6:$BE$43,'ADR Raw Data'!AW$1,FALSE))/100</f>
        <v>2.5412177136522298E-2</v>
      </c>
      <c r="AM25" s="158">
        <f>(VLOOKUP($A25,'ADR Raw Data'!$B$6:$BE$43,'ADR Raw Data'!AX$1,FALSE))/100</f>
        <v>1.7697949735702701E-2</v>
      </c>
      <c r="AN25" s="159">
        <f>(VLOOKUP($A25,'ADR Raw Data'!$B$6:$BE$43,'ADR Raw Data'!AY$1,FALSE))/100</f>
        <v>1.5369740300502E-2</v>
      </c>
      <c r="AO25" s="158">
        <f>(VLOOKUP($A25,'ADR Raw Data'!$B$6:$BE$43,'ADR Raw Data'!BA$1,FALSE))/100</f>
        <v>-0.13968475785944301</v>
      </c>
      <c r="AP25" s="158">
        <f>(VLOOKUP($A25,'ADR Raw Data'!$B$6:$BE$43,'ADR Raw Data'!BB$1,FALSE))/100</f>
        <v>-0.16585758385538299</v>
      </c>
      <c r="AQ25" s="159">
        <f>(VLOOKUP($A25,'ADR Raw Data'!$B$6:$BE$43,'ADR Raw Data'!BC$1,FALSE))/100</f>
        <v>-0.153071598127308</v>
      </c>
      <c r="AR25" s="160">
        <f>(VLOOKUP($A25,'ADR Raw Data'!$B$6:$BE$43,'ADR Raw Data'!BE$1,FALSE))/100</f>
        <v>-5.6499590326959594E-2</v>
      </c>
      <c r="AT25" s="49">
        <f>VLOOKUP($A25,'RevPAR Raw Data'!$B$6:$BE$43,'RevPAR Raw Data'!AG$1,FALSE)</f>
        <v>34.363614888951702</v>
      </c>
      <c r="AU25" s="50">
        <f>VLOOKUP($A25,'RevPAR Raw Data'!$B$6:$BE$43,'RevPAR Raw Data'!AH$1,FALSE)</f>
        <v>45.033077903522397</v>
      </c>
      <c r="AV25" s="50">
        <f>VLOOKUP($A25,'RevPAR Raw Data'!$B$6:$BE$43,'RevPAR Raw Data'!AI$1,FALSE)</f>
        <v>48.4542350084877</v>
      </c>
      <c r="AW25" s="50">
        <f>VLOOKUP($A25,'RevPAR Raw Data'!$B$6:$BE$43,'RevPAR Raw Data'!AJ$1,FALSE)</f>
        <v>51.9085283738859</v>
      </c>
      <c r="AX25" s="50">
        <f>VLOOKUP($A25,'RevPAR Raw Data'!$B$6:$BE$43,'RevPAR Raw Data'!AK$1,FALSE)</f>
        <v>51.624917092233602</v>
      </c>
      <c r="AY25" s="51">
        <f>VLOOKUP($A25,'RevPAR Raw Data'!$B$6:$BE$43,'RevPAR Raw Data'!AL$1,FALSE)</f>
        <v>46.2768746534163</v>
      </c>
      <c r="AZ25" s="50">
        <f>VLOOKUP($A25,'RevPAR Raw Data'!$B$6:$BE$43,'RevPAR Raw Data'!AN$1,FALSE)</f>
        <v>54.852370826849601</v>
      </c>
      <c r="BA25" s="50">
        <f>VLOOKUP($A25,'RevPAR Raw Data'!$B$6:$BE$43,'RevPAR Raw Data'!AO$1,FALSE)</f>
        <v>54.048070094780002</v>
      </c>
      <c r="BB25" s="51">
        <f>VLOOKUP($A25,'RevPAR Raw Data'!$B$6:$BE$43,'RevPAR Raw Data'!AP$1,FALSE)</f>
        <v>54.450220460814798</v>
      </c>
      <c r="BC25" s="52">
        <f>VLOOKUP($A25,'RevPAR Raw Data'!$B$6:$BE$43,'RevPAR Raw Data'!AR$1,FALSE)</f>
        <v>48.612116312673002</v>
      </c>
      <c r="BE25" s="172">
        <f>(VLOOKUP($A25,'RevPAR Raw Data'!$B$6:$BE$43,'RevPAR Raw Data'!AT$1,FALSE))/100</f>
        <v>4.48559764573103E-2</v>
      </c>
      <c r="BF25" s="162">
        <f>(VLOOKUP($A25,'RevPAR Raw Data'!$B$6:$BE$43,'RevPAR Raw Data'!AU$1,FALSE))/100</f>
        <v>8.4183475416123005E-2</v>
      </c>
      <c r="BG25" s="162">
        <f>(VLOOKUP($A25,'RevPAR Raw Data'!$B$6:$BE$43,'RevPAR Raw Data'!AV$1,FALSE))/100</f>
        <v>8.0579114523861808E-2</v>
      </c>
      <c r="BH25" s="162">
        <f>(VLOOKUP($A25,'RevPAR Raw Data'!$B$6:$BE$43,'RevPAR Raw Data'!AW$1,FALSE))/100</f>
        <v>0.10725043913471399</v>
      </c>
      <c r="BI25" s="162">
        <f>(VLOOKUP($A25,'RevPAR Raw Data'!$B$6:$BE$43,'RevPAR Raw Data'!AX$1,FALSE))/100</f>
        <v>4.94162034251572E-2</v>
      </c>
      <c r="BJ25" s="173">
        <f>(VLOOKUP($A25,'RevPAR Raw Data'!$B$6:$BE$43,'RevPAR Raw Data'!AY$1,FALSE))/100</f>
        <v>7.4505827226179405E-2</v>
      </c>
      <c r="BK25" s="162">
        <f>(VLOOKUP($A25,'RevPAR Raw Data'!$B$6:$BE$43,'RevPAR Raw Data'!BA$1,FALSE))/100</f>
        <v>-0.22833194468361298</v>
      </c>
      <c r="BL25" s="162">
        <f>(VLOOKUP($A25,'RevPAR Raw Data'!$B$6:$BE$43,'RevPAR Raw Data'!BB$1,FALSE))/100</f>
        <v>-0.27258503227640901</v>
      </c>
      <c r="BM25" s="173">
        <f>(VLOOKUP($A25,'RevPAR Raw Data'!$B$6:$BE$43,'RevPAR Raw Data'!BC$1,FALSE))/100</f>
        <v>-0.25094835422272899</v>
      </c>
      <c r="BN25" s="174">
        <f>(VLOOKUP($A25,'RevPAR Raw Data'!$B$6:$BE$43,'RevPAR Raw Data'!BE$1,FALSE))/100</f>
        <v>-5.6663370235885899E-2</v>
      </c>
    </row>
    <row r="26" spans="1:66" x14ac:dyDescent="0.45">
      <c r="A26" s="59" t="s">
        <v>92</v>
      </c>
      <c r="B26" s="172">
        <f>(VLOOKUP($A26,'Occupancy Raw Data'!$B$8:$BE$45,'Occupancy Raw Data'!AG$3,FALSE))/100</f>
        <v>0.48357307760610901</v>
      </c>
      <c r="C26" s="162">
        <f>(VLOOKUP($A26,'Occupancy Raw Data'!$B$8:$BE$45,'Occupancy Raw Data'!AH$3,FALSE))/100</f>
        <v>0.56646244006393098</v>
      </c>
      <c r="D26" s="162">
        <f>(VLOOKUP($A26,'Occupancy Raw Data'!$B$8:$BE$45,'Occupancy Raw Data'!AI$3,FALSE))/100</f>
        <v>0.59358906055762706</v>
      </c>
      <c r="E26" s="162">
        <f>(VLOOKUP($A26,'Occupancy Raw Data'!$B$8:$BE$45,'Occupancy Raw Data'!AJ$3,FALSE))/100</f>
        <v>0.62000532765050598</v>
      </c>
      <c r="F26" s="162">
        <f>(VLOOKUP($A26,'Occupancy Raw Data'!$B$8:$BE$45,'Occupancy Raw Data'!AK$3,FALSE))/100</f>
        <v>0.61552122180784896</v>
      </c>
      <c r="G26" s="173">
        <f>(VLOOKUP($A26,'Occupancy Raw Data'!$B$8:$BE$45,'Occupancy Raw Data'!AL$3,FALSE))/100</f>
        <v>0.57583022553720398</v>
      </c>
      <c r="H26" s="162">
        <f>(VLOOKUP($A26,'Occupancy Raw Data'!$B$8:$BE$45,'Occupancy Raw Data'!AN$3,FALSE))/100</f>
        <v>0.65299236370094105</v>
      </c>
      <c r="I26" s="162">
        <f>(VLOOKUP($A26,'Occupancy Raw Data'!$B$8:$BE$45,'Occupancy Raw Data'!AO$3,FALSE))/100</f>
        <v>0.61982773930030099</v>
      </c>
      <c r="J26" s="173">
        <f>(VLOOKUP($A26,'Occupancy Raw Data'!$B$8:$BE$45,'Occupancy Raw Data'!AP$3,FALSE))/100</f>
        <v>0.63641005150062102</v>
      </c>
      <c r="K26" s="174">
        <f>(VLOOKUP($A26,'Occupancy Raw Data'!$B$8:$BE$45,'Occupancy Raw Data'!AR$3,FALSE))/100</f>
        <v>0.59313874724103799</v>
      </c>
      <c r="M26" s="161">
        <f>(VLOOKUP($A26,'Occupancy Raw Data'!$B$8:$BE$45,'Occupancy Raw Data'!AT$3,FALSE))/100</f>
        <v>0.125485555405976</v>
      </c>
      <c r="N26" s="158">
        <f>(VLOOKUP($A26,'Occupancy Raw Data'!$B$8:$BE$45,'Occupancy Raw Data'!AU$3,FALSE))/100</f>
        <v>9.22301877206953E-2</v>
      </c>
      <c r="O26" s="158">
        <f>(VLOOKUP($A26,'Occupancy Raw Data'!$B$8:$BE$45,'Occupancy Raw Data'!AV$3,FALSE))/100</f>
        <v>0.102234398163628</v>
      </c>
      <c r="P26" s="158">
        <f>(VLOOKUP($A26,'Occupancy Raw Data'!$B$8:$BE$45,'Occupancy Raw Data'!AW$3,FALSE))/100</f>
        <v>0.12719236818639801</v>
      </c>
      <c r="Q26" s="158">
        <f>(VLOOKUP($A26,'Occupancy Raw Data'!$B$8:$BE$45,'Occupancy Raw Data'!AX$3,FALSE))/100</f>
        <v>0.12950600728425798</v>
      </c>
      <c r="R26" s="159">
        <f>(VLOOKUP($A26,'Occupancy Raw Data'!$B$8:$BE$45,'Occupancy Raw Data'!AY$3,FALSE))/100</f>
        <v>0.11516761965443401</v>
      </c>
      <c r="S26" s="158">
        <f>(VLOOKUP($A26,'Occupancy Raw Data'!$B$8:$BE$45,'Occupancy Raw Data'!BA$3,FALSE))/100</f>
        <v>0.101467886891975</v>
      </c>
      <c r="T26" s="158">
        <f>(VLOOKUP($A26,'Occupancy Raw Data'!$B$8:$BE$45,'Occupancy Raw Data'!BB$3,FALSE))/100</f>
        <v>6.4539642806736394E-2</v>
      </c>
      <c r="U26" s="159">
        <f>(VLOOKUP($A26,'Occupancy Raw Data'!$B$8:$BE$45,'Occupancy Raw Data'!BC$3,FALSE))/100</f>
        <v>8.3170145608834997E-2</v>
      </c>
      <c r="V26" s="160">
        <f>(VLOOKUP($A26,'Occupancy Raw Data'!$B$8:$BE$45,'Occupancy Raw Data'!BE$3,FALSE))/100</f>
        <v>0.10515940461532</v>
      </c>
      <c r="X26" s="49">
        <f>VLOOKUP($A26,'ADR Raw Data'!$B$6:$BE$43,'ADR Raw Data'!AG$1,FALSE)</f>
        <v>96.661821786632302</v>
      </c>
      <c r="Y26" s="50">
        <f>VLOOKUP($A26,'ADR Raw Data'!$B$6:$BE$43,'ADR Raw Data'!AH$1,FALSE)</f>
        <v>102.516758711497</v>
      </c>
      <c r="Z26" s="50">
        <f>VLOOKUP($A26,'ADR Raw Data'!$B$6:$BE$43,'ADR Raw Data'!AI$1,FALSE)</f>
        <v>106.290102303664</v>
      </c>
      <c r="AA26" s="50">
        <f>VLOOKUP($A26,'ADR Raw Data'!$B$6:$BE$43,'ADR Raw Data'!AJ$1,FALSE)</f>
        <v>107.306865821697</v>
      </c>
      <c r="AB26" s="50">
        <f>VLOOKUP($A26,'ADR Raw Data'!$B$6:$BE$43,'ADR Raw Data'!AK$1,FALSE)</f>
        <v>109.353317455279</v>
      </c>
      <c r="AC26" s="51">
        <f>VLOOKUP($A26,'ADR Raw Data'!$B$6:$BE$43,'ADR Raw Data'!AL$1,FALSE)</f>
        <v>104.80439983808699</v>
      </c>
      <c r="AD26" s="50">
        <f>VLOOKUP($A26,'ADR Raw Data'!$B$6:$BE$43,'ADR Raw Data'!AN$1,FALSE)</f>
        <v>112.055621899646</v>
      </c>
      <c r="AE26" s="50">
        <f>VLOOKUP($A26,'ADR Raw Data'!$B$6:$BE$43,'ADR Raw Data'!AO$1,FALSE)</f>
        <v>111.271888911969</v>
      </c>
      <c r="AF26" s="51">
        <f>VLOOKUP($A26,'ADR Raw Data'!$B$6:$BE$43,'ADR Raw Data'!AP$1,FALSE)</f>
        <v>111.673965886497</v>
      </c>
      <c r="AG26" s="52">
        <f>VLOOKUP($A26,'ADR Raw Data'!$B$6:$BE$43,'ADR Raw Data'!AR$1,FALSE)</f>
        <v>106.91032044290399</v>
      </c>
      <c r="AI26" s="161">
        <f>(VLOOKUP($A26,'ADR Raw Data'!$B$6:$BE$43,'ADR Raw Data'!AT$1,FALSE))/100</f>
        <v>1.7980334114876199E-2</v>
      </c>
      <c r="AJ26" s="158">
        <f>(VLOOKUP($A26,'ADR Raw Data'!$B$6:$BE$43,'ADR Raw Data'!AU$1,FALSE))/100</f>
        <v>-4.1685674089415598E-4</v>
      </c>
      <c r="AK26" s="158">
        <f>(VLOOKUP($A26,'ADR Raw Data'!$B$6:$BE$43,'ADR Raw Data'!AV$1,FALSE))/100</f>
        <v>9.8403238709624599E-3</v>
      </c>
      <c r="AL26" s="158">
        <f>(VLOOKUP($A26,'ADR Raw Data'!$B$6:$BE$43,'ADR Raw Data'!AW$1,FALSE))/100</f>
        <v>8.2908495715732101E-3</v>
      </c>
      <c r="AM26" s="158">
        <f>(VLOOKUP($A26,'ADR Raw Data'!$B$6:$BE$43,'ADR Raw Data'!AX$1,FALSE))/100</f>
        <v>8.6062727588493496E-2</v>
      </c>
      <c r="AN26" s="159">
        <f>(VLOOKUP($A26,'ADR Raw Data'!$B$6:$BE$43,'ADR Raw Data'!AY$1,FALSE))/100</f>
        <v>2.46373009334287E-2</v>
      </c>
      <c r="AO26" s="158">
        <f>(VLOOKUP($A26,'ADR Raw Data'!$B$6:$BE$43,'ADR Raw Data'!BA$1,FALSE))/100</f>
        <v>5.7238482554556304E-2</v>
      </c>
      <c r="AP26" s="158">
        <f>(VLOOKUP($A26,'ADR Raw Data'!$B$6:$BE$43,'ADR Raw Data'!BB$1,FALSE))/100</f>
        <v>4.76070934282527E-2</v>
      </c>
      <c r="AQ26" s="159">
        <f>(VLOOKUP($A26,'ADR Raw Data'!$B$6:$BE$43,'ADR Raw Data'!BC$1,FALSE))/100</f>
        <v>5.2523999613378496E-2</v>
      </c>
      <c r="AR26" s="160">
        <f>(VLOOKUP($A26,'ADR Raw Data'!$B$6:$BE$43,'ADR Raw Data'!BE$1,FALSE))/100</f>
        <v>3.3167685351477801E-2</v>
      </c>
      <c r="AT26" s="49">
        <f>VLOOKUP($A26,'RevPAR Raw Data'!$B$6:$BE$43,'RevPAR Raw Data'!AG$1,FALSE)</f>
        <v>46.743054648375001</v>
      </c>
      <c r="AU26" s="50">
        <f>VLOOKUP($A26,'RevPAR Raw Data'!$B$6:$BE$43,'RevPAR Raw Data'!AH$1,FALSE)</f>
        <v>58.0718932871603</v>
      </c>
      <c r="AV26" s="50">
        <f>VLOOKUP($A26,'RevPAR Raw Data'!$B$6:$BE$43,'RevPAR Raw Data'!AI$1,FALSE)</f>
        <v>63.092641973006501</v>
      </c>
      <c r="AW26" s="50">
        <f>VLOOKUP($A26,'RevPAR Raw Data'!$B$6:$BE$43,'RevPAR Raw Data'!AJ$1,FALSE)</f>
        <v>66.530828502930206</v>
      </c>
      <c r="AX26" s="50">
        <f>VLOOKUP($A26,'RevPAR Raw Data'!$B$6:$BE$43,'RevPAR Raw Data'!AK$1,FALSE)</f>
        <v>67.309287568815407</v>
      </c>
      <c r="AY26" s="51">
        <f>VLOOKUP($A26,'RevPAR Raw Data'!$B$6:$BE$43,'RevPAR Raw Data'!AL$1,FALSE)</f>
        <v>60.349541196057501</v>
      </c>
      <c r="AZ26" s="50">
        <f>VLOOKUP($A26,'RevPAR Raw Data'!$B$6:$BE$43,'RevPAR Raw Data'!AN$1,FALSE)</f>
        <v>73.171465410229004</v>
      </c>
      <c r="BA26" s="50">
        <f>VLOOKUP($A26,'RevPAR Raw Data'!$B$6:$BE$43,'RevPAR Raw Data'!AO$1,FALSE)</f>
        <v>68.969403351980105</v>
      </c>
      <c r="BB26" s="51">
        <f>VLOOKUP($A26,'RevPAR Raw Data'!$B$6:$BE$43,'RevPAR Raw Data'!AP$1,FALSE)</f>
        <v>71.070434381104505</v>
      </c>
      <c r="BC26" s="52">
        <f>VLOOKUP($A26,'RevPAR Raw Data'!$B$6:$BE$43,'RevPAR Raw Data'!AR$1,FALSE)</f>
        <v>63.412653534642402</v>
      </c>
      <c r="BE26" s="172">
        <f>(VLOOKUP($A26,'RevPAR Raw Data'!$B$6:$BE$43,'RevPAR Raw Data'!AT$1,FALSE))/100</f>
        <v>0.145722161733642</v>
      </c>
      <c r="BF26" s="162">
        <f>(VLOOKUP($A26,'RevPAR Raw Data'!$B$6:$BE$43,'RevPAR Raw Data'!AU$1,FALSE))/100</f>
        <v>9.1774884204335799E-2</v>
      </c>
      <c r="BG26" s="162">
        <f>(VLOOKUP($A26,'RevPAR Raw Data'!$B$6:$BE$43,'RevPAR Raw Data'!AV$1,FALSE))/100</f>
        <v>0.11308074162327401</v>
      </c>
      <c r="BH26" s="162">
        <f>(VLOOKUP($A26,'RevPAR Raw Data'!$B$6:$BE$43,'RevPAR Raw Data'!AW$1,FALSE))/100</f>
        <v>0.13653775054925701</v>
      </c>
      <c r="BI26" s="162">
        <f>(VLOOKUP($A26,'RevPAR Raw Data'!$B$6:$BE$43,'RevPAR Raw Data'!AX$1,FALSE))/100</f>
        <v>0.22671437509873002</v>
      </c>
      <c r="BJ26" s="173">
        <f>(VLOOKUP($A26,'RevPAR Raw Data'!$B$6:$BE$43,'RevPAR Raw Data'!AY$1,FALSE))/100</f>
        <v>0.142642339891076</v>
      </c>
      <c r="BK26" s="162">
        <f>(VLOOKUP($A26,'RevPAR Raw Data'!$B$6:$BE$43,'RevPAR Raw Data'!BA$1,FALSE))/100</f>
        <v>0.164514237320245</v>
      </c>
      <c r="BL26" s="162">
        <f>(VLOOKUP($A26,'RevPAR Raw Data'!$B$6:$BE$43,'RevPAR Raw Data'!BB$1,FALSE))/100</f>
        <v>0.11521928103991501</v>
      </c>
      <c r="BM26" s="173">
        <f>(VLOOKUP($A26,'RevPAR Raw Data'!$B$6:$BE$43,'RevPAR Raw Data'!BC$1,FALSE))/100</f>
        <v>0.14006257391801602</v>
      </c>
      <c r="BN26" s="174">
        <f>(VLOOKUP($A26,'RevPAR Raw Data'!$B$6:$BE$43,'RevPAR Raw Data'!BE$1,FALSE))/100</f>
        <v>0.14181498401082701</v>
      </c>
    </row>
    <row r="27" spans="1:66" x14ac:dyDescent="0.45">
      <c r="A27" s="59" t="s">
        <v>93</v>
      </c>
      <c r="B27" s="172">
        <f>(VLOOKUP($A27,'Occupancy Raw Data'!$B$8:$BE$45,'Occupancy Raw Data'!AG$3,FALSE))/100</f>
        <v>0.34341381783408997</v>
      </c>
      <c r="C27" s="162">
        <f>(VLOOKUP($A27,'Occupancy Raw Data'!$B$8:$BE$45,'Occupancy Raw Data'!AH$3,FALSE))/100</f>
        <v>0.40515180492469499</v>
      </c>
      <c r="D27" s="162">
        <f>(VLOOKUP($A27,'Occupancy Raw Data'!$B$8:$BE$45,'Occupancy Raw Data'!AI$3,FALSE))/100</f>
        <v>0.43252450394453701</v>
      </c>
      <c r="E27" s="162">
        <f>(VLOOKUP($A27,'Occupancy Raw Data'!$B$8:$BE$45,'Occupancy Raw Data'!AJ$3,FALSE))/100</f>
        <v>0.45258586341541096</v>
      </c>
      <c r="F27" s="162">
        <f>(VLOOKUP($A27,'Occupancy Raw Data'!$B$8:$BE$45,'Occupancy Raw Data'!AK$3,FALSE))/100</f>
        <v>0.48603474380428702</v>
      </c>
      <c r="G27" s="173">
        <f>(VLOOKUP($A27,'Occupancy Raw Data'!$B$8:$BE$45,'Occupancy Raw Data'!AL$3,FALSE))/100</f>
        <v>0.42394214678460401</v>
      </c>
      <c r="H27" s="162">
        <f>(VLOOKUP($A27,'Occupancy Raw Data'!$B$8:$BE$45,'Occupancy Raw Data'!AN$3,FALSE))/100</f>
        <v>0.56580205594071198</v>
      </c>
      <c r="I27" s="162">
        <f>(VLOOKUP($A27,'Occupancy Raw Data'!$B$8:$BE$45,'Occupancy Raw Data'!AO$3,FALSE))/100</f>
        <v>0.56510478922623297</v>
      </c>
      <c r="J27" s="173">
        <f>(VLOOKUP($A27,'Occupancy Raw Data'!$B$8:$BE$45,'Occupancy Raw Data'!AP$3,FALSE))/100</f>
        <v>0.56545342258347198</v>
      </c>
      <c r="K27" s="174">
        <f>(VLOOKUP($A27,'Occupancy Raw Data'!$B$8:$BE$45,'Occupancy Raw Data'!AR$3,FALSE))/100</f>
        <v>0.46437393986999503</v>
      </c>
      <c r="M27" s="161">
        <f>(VLOOKUP($A27,'Occupancy Raw Data'!$B$8:$BE$45,'Occupancy Raw Data'!AT$3,FALSE))/100</f>
        <v>0.130980380245832</v>
      </c>
      <c r="N27" s="158">
        <f>(VLOOKUP($A27,'Occupancy Raw Data'!$B$8:$BE$45,'Occupancy Raw Data'!AU$3,FALSE))/100</f>
        <v>0.106751846842354</v>
      </c>
      <c r="O27" s="158">
        <f>(VLOOKUP($A27,'Occupancy Raw Data'!$B$8:$BE$45,'Occupancy Raw Data'!AV$3,FALSE))/100</f>
        <v>6.4166774817505698E-2</v>
      </c>
      <c r="P27" s="158">
        <f>(VLOOKUP($A27,'Occupancy Raw Data'!$B$8:$BE$45,'Occupancy Raw Data'!AW$3,FALSE))/100</f>
        <v>5.1118519513097607E-2</v>
      </c>
      <c r="Q27" s="158">
        <f>(VLOOKUP($A27,'Occupancy Raw Data'!$B$8:$BE$45,'Occupancy Raw Data'!AX$3,FALSE))/100</f>
        <v>9.2794246553510207E-2</v>
      </c>
      <c r="R27" s="159">
        <f>(VLOOKUP($A27,'Occupancy Raw Data'!$B$8:$BE$45,'Occupancy Raw Data'!AY$3,FALSE))/100</f>
        <v>8.6196453439999599E-2</v>
      </c>
      <c r="S27" s="158">
        <f>(VLOOKUP($A27,'Occupancy Raw Data'!$B$8:$BE$45,'Occupancy Raw Data'!BA$3,FALSE))/100</f>
        <v>7.9791997844870302E-2</v>
      </c>
      <c r="T27" s="158">
        <f>(VLOOKUP($A27,'Occupancy Raw Data'!$B$8:$BE$45,'Occupancy Raw Data'!BB$3,FALSE))/100</f>
        <v>5.7942950926258403E-2</v>
      </c>
      <c r="U27" s="159">
        <f>(VLOOKUP($A27,'Occupancy Raw Data'!$B$8:$BE$45,'Occupancy Raw Data'!BC$3,FALSE))/100</f>
        <v>6.8762553535798909E-2</v>
      </c>
      <c r="V27" s="160">
        <f>(VLOOKUP($A27,'Occupancy Raw Data'!$B$8:$BE$45,'Occupancy Raw Data'!BE$3,FALSE))/100</f>
        <v>8.0066954825676703E-2</v>
      </c>
      <c r="X27" s="49">
        <f>VLOOKUP($A27,'ADR Raw Data'!$B$6:$BE$43,'ADR Raw Data'!AG$1,FALSE)</f>
        <v>100.307627642417</v>
      </c>
      <c r="Y27" s="50">
        <f>VLOOKUP($A27,'ADR Raw Data'!$B$6:$BE$43,'ADR Raw Data'!AH$1,FALSE)</f>
        <v>103.701862900132</v>
      </c>
      <c r="Z27" s="50">
        <f>VLOOKUP($A27,'ADR Raw Data'!$B$6:$BE$43,'ADR Raw Data'!AI$1,FALSE)</f>
        <v>104.653827557459</v>
      </c>
      <c r="AA27" s="50">
        <f>VLOOKUP($A27,'ADR Raw Data'!$B$6:$BE$43,'ADR Raw Data'!AJ$1,FALSE)</f>
        <v>107.655432788977</v>
      </c>
      <c r="AB27" s="50">
        <f>VLOOKUP($A27,'ADR Raw Data'!$B$6:$BE$43,'ADR Raw Data'!AK$1,FALSE)</f>
        <v>109.465154650161</v>
      </c>
      <c r="AC27" s="51">
        <f>VLOOKUP($A27,'ADR Raw Data'!$B$6:$BE$43,'ADR Raw Data'!AL$1,FALSE)</f>
        <v>105.511831855903</v>
      </c>
      <c r="AD27" s="50">
        <f>VLOOKUP($A27,'ADR Raw Data'!$B$6:$BE$43,'ADR Raw Data'!AN$1,FALSE)</f>
        <v>117.49389950001699</v>
      </c>
      <c r="AE27" s="50">
        <f>VLOOKUP($A27,'ADR Raw Data'!$B$6:$BE$43,'ADR Raw Data'!AO$1,FALSE)</f>
        <v>119.244840217161</v>
      </c>
      <c r="AF27" s="51">
        <f>VLOOKUP($A27,'ADR Raw Data'!$B$6:$BE$43,'ADR Raw Data'!AP$1,FALSE)</f>
        <v>118.368830082618</v>
      </c>
      <c r="AG27" s="52">
        <f>VLOOKUP($A27,'ADR Raw Data'!$B$6:$BE$43,'ADR Raw Data'!AR$1,FALSE)</f>
        <v>109.984848736271</v>
      </c>
      <c r="AI27" s="161">
        <f>(VLOOKUP($A27,'ADR Raw Data'!$B$6:$BE$43,'ADR Raw Data'!AT$1,FALSE))/100</f>
        <v>2.6328879772095203E-2</v>
      </c>
      <c r="AJ27" s="158">
        <f>(VLOOKUP($A27,'ADR Raw Data'!$B$6:$BE$43,'ADR Raw Data'!AU$1,FALSE))/100</f>
        <v>1.7307784867478498E-2</v>
      </c>
      <c r="AK27" s="158">
        <f>(VLOOKUP($A27,'ADR Raw Data'!$B$6:$BE$43,'ADR Raw Data'!AV$1,FALSE))/100</f>
        <v>-3.7707573718624098E-3</v>
      </c>
      <c r="AL27" s="158">
        <f>(VLOOKUP($A27,'ADR Raw Data'!$B$6:$BE$43,'ADR Raw Data'!AW$1,FALSE))/100</f>
        <v>1.4430156659095901E-2</v>
      </c>
      <c r="AM27" s="158">
        <f>(VLOOKUP($A27,'ADR Raw Data'!$B$6:$BE$43,'ADR Raw Data'!AX$1,FALSE))/100</f>
        <v>3.76714246821871E-2</v>
      </c>
      <c r="AN27" s="159">
        <f>(VLOOKUP($A27,'ADR Raw Data'!$B$6:$BE$43,'ADR Raw Data'!AY$1,FALSE))/100</f>
        <v>1.7811583729102302E-2</v>
      </c>
      <c r="AO27" s="158">
        <f>(VLOOKUP($A27,'ADR Raw Data'!$B$6:$BE$43,'ADR Raw Data'!BA$1,FALSE))/100</f>
        <v>2.0604889993733902E-2</v>
      </c>
      <c r="AP27" s="158">
        <f>(VLOOKUP($A27,'ADR Raw Data'!$B$6:$BE$43,'ADR Raw Data'!BB$1,FALSE))/100</f>
        <v>1.42276051146299E-2</v>
      </c>
      <c r="AQ27" s="159">
        <f>(VLOOKUP($A27,'ADR Raw Data'!$B$6:$BE$43,'ADR Raw Data'!BC$1,FALSE))/100</f>
        <v>1.72751541833242E-2</v>
      </c>
      <c r="AR27" s="160">
        <f>(VLOOKUP($A27,'ADR Raw Data'!$B$6:$BE$43,'ADR Raw Data'!BE$1,FALSE))/100</f>
        <v>1.7171076812712301E-2</v>
      </c>
      <c r="AT27" s="49">
        <f>VLOOKUP($A27,'RevPAR Raw Data'!$B$6:$BE$43,'RevPAR Raw Data'!AG$1,FALSE)</f>
        <v>34.447025366562997</v>
      </c>
      <c r="AU27" s="50">
        <f>VLOOKUP($A27,'RevPAR Raw Data'!$B$6:$BE$43,'RevPAR Raw Data'!AH$1,FALSE)</f>
        <v>42.014996928042002</v>
      </c>
      <c r="AV27" s="50">
        <f>VLOOKUP($A27,'RevPAR Raw Data'!$B$6:$BE$43,'RevPAR Raw Data'!AI$1,FALSE)</f>
        <v>45.265344850187198</v>
      </c>
      <c r="AW27" s="50">
        <f>VLOOKUP($A27,'RevPAR Raw Data'!$B$6:$BE$43,'RevPAR Raw Data'!AJ$1,FALSE)</f>
        <v>48.723327000159301</v>
      </c>
      <c r="AX27" s="50">
        <f>VLOOKUP($A27,'RevPAR Raw Data'!$B$6:$BE$43,'RevPAR Raw Data'!AK$1,FALSE)</f>
        <v>53.203868395888101</v>
      </c>
      <c r="AY27" s="51">
        <f>VLOOKUP($A27,'RevPAR Raw Data'!$B$6:$BE$43,'RevPAR Raw Data'!AL$1,FALSE)</f>
        <v>44.730912508167897</v>
      </c>
      <c r="AZ27" s="50">
        <f>VLOOKUP($A27,'RevPAR Raw Data'!$B$6:$BE$43,'RevPAR Raw Data'!AN$1,FALSE)</f>
        <v>66.4782898976014</v>
      </c>
      <c r="BA27" s="50">
        <f>VLOOKUP($A27,'RevPAR Raw Data'!$B$6:$BE$43,'RevPAR Raw Data'!AO$1,FALSE)</f>
        <v>67.385830297234804</v>
      </c>
      <c r="BB27" s="51">
        <f>VLOOKUP($A27,'RevPAR Raw Data'!$B$6:$BE$43,'RevPAR Raw Data'!AP$1,FALSE)</f>
        <v>66.932060097418102</v>
      </c>
      <c r="BC27" s="52">
        <f>VLOOKUP($A27,'RevPAR Raw Data'!$B$6:$BE$43,'RevPAR Raw Data'!AR$1,FALSE)</f>
        <v>51.074097533668002</v>
      </c>
      <c r="BE27" s="172">
        <f>(VLOOKUP($A27,'RevPAR Raw Data'!$B$6:$BE$43,'RevPAR Raw Data'!AT$1,FALSE))/100</f>
        <v>0.16075782670192301</v>
      </c>
      <c r="BF27" s="162">
        <f>(VLOOKUP($A27,'RevPAR Raw Data'!$B$6:$BE$43,'RevPAR Raw Data'!AU$1,FALSE))/100</f>
        <v>0.125907269709187</v>
      </c>
      <c r="BG27" s="162">
        <f>(VLOOKUP($A27,'RevPAR Raw Data'!$B$6:$BE$43,'RevPAR Raw Data'!AV$1,FALSE))/100</f>
        <v>6.0154060106471598E-2</v>
      </c>
      <c r="BH27" s="162">
        <f>(VLOOKUP($A27,'RevPAR Raw Data'!$B$6:$BE$43,'RevPAR Raw Data'!AW$1,FALSE))/100</f>
        <v>6.6286324416948691E-2</v>
      </c>
      <c r="BI27" s="162">
        <f>(VLOOKUP($A27,'RevPAR Raw Data'!$B$6:$BE$43,'RevPAR Raw Data'!AX$1,FALSE))/100</f>
        <v>0.13396136270567799</v>
      </c>
      <c r="BJ27" s="173">
        <f>(VLOOKUP($A27,'RevPAR Raw Data'!$B$6:$BE$43,'RevPAR Raw Data'!AY$1,FALSE))/100</f>
        <v>0.10554333251670001</v>
      </c>
      <c r="BK27" s="162">
        <f>(VLOOKUP($A27,'RevPAR Raw Data'!$B$6:$BE$43,'RevPAR Raw Data'!BA$1,FALSE))/100</f>
        <v>0.102040993176578</v>
      </c>
      <c r="BL27" s="162">
        <f>(VLOOKUP($A27,'RevPAR Raw Data'!$B$6:$BE$43,'RevPAR Raw Data'!BB$1,FALSE))/100</f>
        <v>7.2994945465843605E-2</v>
      </c>
      <c r="BM27" s="173">
        <f>(VLOOKUP($A27,'RevPAR Raw Data'!$B$6:$BE$43,'RevPAR Raw Data'!BC$1,FALSE))/100</f>
        <v>8.7225591433493205E-2</v>
      </c>
      <c r="BN27" s="174">
        <f>(VLOOKUP($A27,'RevPAR Raw Data'!$B$6:$BE$43,'RevPAR Raw Data'!BE$1,FALSE))/100</f>
        <v>9.8612867469860699E-2</v>
      </c>
    </row>
    <row r="28" spans="1:66" x14ac:dyDescent="0.45">
      <c r="A28" s="59" t="s">
        <v>29</v>
      </c>
      <c r="B28" s="172">
        <f>(VLOOKUP($A28,'Occupancy Raw Data'!$B$8:$BE$45,'Occupancy Raw Data'!AG$3,FALSE))/100</f>
        <v>0.360667539267015</v>
      </c>
      <c r="C28" s="162">
        <f>(VLOOKUP($A28,'Occupancy Raw Data'!$B$8:$BE$45,'Occupancy Raw Data'!AH$3,FALSE))/100</f>
        <v>0.37133507853403103</v>
      </c>
      <c r="D28" s="162">
        <f>(VLOOKUP($A28,'Occupancy Raw Data'!$B$8:$BE$45,'Occupancy Raw Data'!AI$3,FALSE))/100</f>
        <v>0.40471204188481602</v>
      </c>
      <c r="E28" s="162">
        <f>(VLOOKUP($A28,'Occupancy Raw Data'!$B$8:$BE$45,'Occupancy Raw Data'!AJ$3,FALSE))/100</f>
        <v>0.47765052356020904</v>
      </c>
      <c r="F28" s="162">
        <f>(VLOOKUP($A28,'Occupancy Raw Data'!$B$8:$BE$45,'Occupancy Raw Data'!AK$3,FALSE))/100</f>
        <v>0.52817408376963304</v>
      </c>
      <c r="G28" s="173">
        <f>(VLOOKUP($A28,'Occupancy Raw Data'!$B$8:$BE$45,'Occupancy Raw Data'!AL$3,FALSE))/100</f>
        <v>0.42850785340314096</v>
      </c>
      <c r="H28" s="162">
        <f>(VLOOKUP($A28,'Occupancy Raw Data'!$B$8:$BE$45,'Occupancy Raw Data'!AN$3,FALSE))/100</f>
        <v>0.64469895287958101</v>
      </c>
      <c r="I28" s="162">
        <f>(VLOOKUP($A28,'Occupancy Raw Data'!$B$8:$BE$45,'Occupancy Raw Data'!AO$3,FALSE))/100</f>
        <v>0.66937172774869103</v>
      </c>
      <c r="J28" s="173">
        <f>(VLOOKUP($A28,'Occupancy Raw Data'!$B$8:$BE$45,'Occupancy Raw Data'!AP$3,FALSE))/100</f>
        <v>0.65703534031413602</v>
      </c>
      <c r="K28" s="174">
        <f>(VLOOKUP($A28,'Occupancy Raw Data'!$B$8:$BE$45,'Occupancy Raw Data'!AR$3,FALSE))/100</f>
        <v>0.49380142109199704</v>
      </c>
      <c r="M28" s="161">
        <f>(VLOOKUP($A28,'Occupancy Raw Data'!$B$8:$BE$45,'Occupancy Raw Data'!AT$3,FALSE))/100</f>
        <v>8.7759084930234904E-2</v>
      </c>
      <c r="N28" s="158">
        <f>(VLOOKUP($A28,'Occupancy Raw Data'!$B$8:$BE$45,'Occupancy Raw Data'!AU$3,FALSE))/100</f>
        <v>6.2563976825927195E-2</v>
      </c>
      <c r="O28" s="158">
        <f>(VLOOKUP($A28,'Occupancy Raw Data'!$B$8:$BE$45,'Occupancy Raw Data'!AV$3,FALSE))/100</f>
        <v>0.106856519805057</v>
      </c>
      <c r="P28" s="158">
        <f>(VLOOKUP($A28,'Occupancy Raw Data'!$B$8:$BE$45,'Occupancy Raw Data'!AW$3,FALSE))/100</f>
        <v>0.15359667275937899</v>
      </c>
      <c r="Q28" s="158">
        <f>(VLOOKUP($A28,'Occupancy Raw Data'!$B$8:$BE$45,'Occupancy Raw Data'!AX$3,FALSE))/100</f>
        <v>0.16052720731811798</v>
      </c>
      <c r="R28" s="159">
        <f>(VLOOKUP($A28,'Occupancy Raw Data'!$B$8:$BE$45,'Occupancy Raw Data'!AY$3,FALSE))/100</f>
        <v>0.11832308078510399</v>
      </c>
      <c r="S28" s="158">
        <f>(VLOOKUP($A28,'Occupancy Raw Data'!$B$8:$BE$45,'Occupancy Raw Data'!BA$3,FALSE))/100</f>
        <v>4.2883341024610902E-2</v>
      </c>
      <c r="T28" s="158">
        <f>(VLOOKUP($A28,'Occupancy Raw Data'!$B$8:$BE$45,'Occupancy Raw Data'!BB$3,FALSE))/100</f>
        <v>2.1272295147674002E-2</v>
      </c>
      <c r="U28" s="159">
        <f>(VLOOKUP($A28,'Occupancy Raw Data'!$B$8:$BE$45,'Occupancy Raw Data'!BC$3,FALSE))/100</f>
        <v>3.1761867123029301E-2</v>
      </c>
      <c r="V28" s="160">
        <f>(VLOOKUP($A28,'Occupancy Raw Data'!$B$8:$BE$45,'Occupancy Raw Data'!BE$3,FALSE))/100</f>
        <v>8.3757463612576105E-2</v>
      </c>
      <c r="X28" s="49">
        <f>VLOOKUP($A28,'ADR Raw Data'!$B$6:$BE$43,'ADR Raw Data'!AG$1,FALSE)</f>
        <v>109.99836327345299</v>
      </c>
      <c r="Y28" s="50">
        <f>VLOOKUP($A28,'ADR Raw Data'!$B$6:$BE$43,'ADR Raw Data'!AH$1,FALSE)</f>
        <v>104.947899189284</v>
      </c>
      <c r="Z28" s="50">
        <f>VLOOKUP($A28,'ADR Raw Data'!$B$6:$BE$43,'ADR Raw Data'!AI$1,FALSE)</f>
        <v>113.81291073738601</v>
      </c>
      <c r="AA28" s="50">
        <f>VLOOKUP($A28,'ADR Raw Data'!$B$6:$BE$43,'ADR Raw Data'!AJ$1,FALSE)</f>
        <v>126.37729190929601</v>
      </c>
      <c r="AB28" s="50">
        <f>VLOOKUP($A28,'ADR Raw Data'!$B$6:$BE$43,'ADR Raw Data'!AK$1,FALSE)</f>
        <v>138.692865373892</v>
      </c>
      <c r="AC28" s="51">
        <f>VLOOKUP($A28,'ADR Raw Data'!$B$6:$BE$43,'ADR Raw Data'!AL$1,FALSE)</f>
        <v>120.56875297819001</v>
      </c>
      <c r="AD28" s="50">
        <f>VLOOKUP($A28,'ADR Raw Data'!$B$6:$BE$43,'ADR Raw Data'!AN$1,FALSE)</f>
        <v>162.21446553649301</v>
      </c>
      <c r="AE28" s="50">
        <f>VLOOKUP($A28,'ADR Raw Data'!$B$6:$BE$43,'ADR Raw Data'!AO$1,FALSE)</f>
        <v>170.072151935862</v>
      </c>
      <c r="AF28" s="51">
        <f>VLOOKUP($A28,'ADR Raw Data'!$B$6:$BE$43,'ADR Raw Data'!AP$1,FALSE)</f>
        <v>166.217076049604</v>
      </c>
      <c r="AG28" s="52">
        <f>VLOOKUP($A28,'ADR Raw Data'!$B$6:$BE$43,'ADR Raw Data'!AR$1,FALSE)</f>
        <v>137.92249663933899</v>
      </c>
      <c r="AI28" s="161">
        <f>(VLOOKUP($A28,'ADR Raw Data'!$B$6:$BE$43,'ADR Raw Data'!AT$1,FALSE))/100</f>
        <v>-5.7622146331007193E-2</v>
      </c>
      <c r="AJ28" s="158">
        <f>(VLOOKUP($A28,'ADR Raw Data'!$B$6:$BE$43,'ADR Raw Data'!AU$1,FALSE))/100</f>
        <v>-4.7284075631544902E-2</v>
      </c>
      <c r="AK28" s="158">
        <f>(VLOOKUP($A28,'ADR Raw Data'!$B$6:$BE$43,'ADR Raw Data'!AV$1,FALSE))/100</f>
        <v>1.3765576091109599E-2</v>
      </c>
      <c r="AL28" s="158">
        <f>(VLOOKUP($A28,'ADR Raw Data'!$B$6:$BE$43,'ADR Raw Data'!AW$1,FALSE))/100</f>
        <v>1.51558462025627E-2</v>
      </c>
      <c r="AM28" s="158">
        <f>(VLOOKUP($A28,'ADR Raw Data'!$B$6:$BE$43,'ADR Raw Data'!AX$1,FALSE))/100</f>
        <v>4.1340518568343601E-2</v>
      </c>
      <c r="AN28" s="159">
        <f>(VLOOKUP($A28,'ADR Raw Data'!$B$6:$BE$43,'ADR Raw Data'!AY$1,FALSE))/100</f>
        <v>2.5269736167104501E-3</v>
      </c>
      <c r="AO28" s="158">
        <f>(VLOOKUP($A28,'ADR Raw Data'!$B$6:$BE$43,'ADR Raw Data'!BA$1,FALSE))/100</f>
        <v>-1.7258416391956598E-2</v>
      </c>
      <c r="AP28" s="158">
        <f>(VLOOKUP($A28,'ADR Raw Data'!$B$6:$BE$43,'ADR Raw Data'!BB$1,FALSE))/100</f>
        <v>-3.0975911394260099E-2</v>
      </c>
      <c r="AQ28" s="159">
        <f>(VLOOKUP($A28,'ADR Raw Data'!$B$6:$BE$43,'ADR Raw Data'!BC$1,FALSE))/100</f>
        <v>-2.4768912736148299E-2</v>
      </c>
      <c r="AR28" s="160">
        <f>(VLOOKUP($A28,'ADR Raw Data'!$B$6:$BE$43,'ADR Raw Data'!BE$1,FALSE))/100</f>
        <v>-1.6947596038729199E-2</v>
      </c>
      <c r="AT28" s="49">
        <f>VLOOKUP($A28,'RevPAR Raw Data'!$B$6:$BE$43,'RevPAR Raw Data'!AG$1,FALSE)</f>
        <v>39.672839005235602</v>
      </c>
      <c r="AU28" s="50">
        <f>VLOOKUP($A28,'RevPAR Raw Data'!$B$6:$BE$43,'RevPAR Raw Data'!AH$1,FALSE)</f>
        <v>38.970836387434503</v>
      </c>
      <c r="AV28" s="50">
        <f>VLOOKUP($A28,'RevPAR Raw Data'!$B$6:$BE$43,'RevPAR Raw Data'!AI$1,FALSE)</f>
        <v>46.061455497382099</v>
      </c>
      <c r="AW28" s="50">
        <f>VLOOKUP($A28,'RevPAR Raw Data'!$B$6:$BE$43,'RevPAR Raw Data'!AJ$1,FALSE)</f>
        <v>60.364179646596803</v>
      </c>
      <c r="AX28" s="50">
        <f>VLOOKUP($A28,'RevPAR Raw Data'!$B$6:$BE$43,'RevPAR Raw Data'!AK$1,FALSE)</f>
        <v>73.253977094240796</v>
      </c>
      <c r="AY28" s="51">
        <f>VLOOKUP($A28,'RevPAR Raw Data'!$B$6:$BE$43,'RevPAR Raw Data'!AL$1,FALSE)</f>
        <v>51.664657526177997</v>
      </c>
      <c r="AZ28" s="50">
        <f>VLOOKUP($A28,'RevPAR Raw Data'!$B$6:$BE$43,'RevPAR Raw Data'!AN$1,FALSE)</f>
        <v>104.579496073298</v>
      </c>
      <c r="BA28" s="50">
        <f>VLOOKUP($A28,'RevPAR Raw Data'!$B$6:$BE$43,'RevPAR Raw Data'!AO$1,FALSE)</f>
        <v>113.84149018324599</v>
      </c>
      <c r="BB28" s="51">
        <f>VLOOKUP($A28,'RevPAR Raw Data'!$B$6:$BE$43,'RevPAR Raw Data'!AP$1,FALSE)</f>
        <v>109.21049312827201</v>
      </c>
      <c r="BC28" s="52">
        <f>VLOOKUP($A28,'RevPAR Raw Data'!$B$6:$BE$43,'RevPAR Raw Data'!AR$1,FALSE)</f>
        <v>68.106324841062005</v>
      </c>
      <c r="BE28" s="172">
        <f>(VLOOKUP($A28,'RevPAR Raw Data'!$B$6:$BE$43,'RevPAR Raw Data'!AT$1,FALSE))/100</f>
        <v>2.5080071765502299E-2</v>
      </c>
      <c r="BF28" s="162">
        <f>(VLOOKUP($A28,'RevPAR Raw Data'!$B$6:$BE$43,'RevPAR Raw Data'!AU$1,FALSE))/100</f>
        <v>1.2321621382334899E-2</v>
      </c>
      <c r="BG28" s="162">
        <f>(VLOOKUP($A28,'RevPAR Raw Data'!$B$6:$BE$43,'RevPAR Raw Data'!AV$1,FALSE))/100</f>
        <v>0.122093037450375</v>
      </c>
      <c r="BH28" s="162">
        <f>(VLOOKUP($A28,'RevPAR Raw Data'!$B$6:$BE$43,'RevPAR Raw Data'!AW$1,FALSE))/100</f>
        <v>0.17108040651150802</v>
      </c>
      <c r="BI28" s="162">
        <f>(VLOOKUP($A28,'RevPAR Raw Data'!$B$6:$BE$43,'RevPAR Raw Data'!AX$1,FALSE))/100</f>
        <v>0.20850400388132001</v>
      </c>
      <c r="BJ28" s="173">
        <f>(VLOOKUP($A28,'RevPAR Raw Data'!$B$6:$BE$43,'RevPAR Raw Data'!AY$1,FALSE))/100</f>
        <v>0.121149053705206</v>
      </c>
      <c r="BK28" s="162">
        <f>(VLOOKUP($A28,'RevPAR Raw Data'!$B$6:$BE$43,'RevPAR Raw Data'!BA$1,FALSE))/100</f>
        <v>2.4884826076973302E-2</v>
      </c>
      <c r="BL28" s="162">
        <f>(VLOOKUP($A28,'RevPAR Raw Data'!$B$6:$BE$43,'RevPAR Raw Data'!BB$1,FALSE))/100</f>
        <v>-1.0362544976232999E-2</v>
      </c>
      <c r="BM28" s="173">
        <f>(VLOOKUP($A28,'RevPAR Raw Data'!$B$6:$BE$43,'RevPAR Raw Data'!BC$1,FALSE))/100</f>
        <v>6.2062474717735705E-3</v>
      </c>
      <c r="BN28" s="174">
        <f>(VLOOKUP($A28,'RevPAR Raw Data'!$B$6:$BE$43,'RevPAR Raw Data'!BE$1,FALSE))/100</f>
        <v>6.5390379915312394E-2</v>
      </c>
    </row>
    <row r="29" spans="1:66" x14ac:dyDescent="0.45">
      <c r="B29" s="177"/>
      <c r="C29" s="181"/>
      <c r="D29" s="181"/>
      <c r="E29" s="181"/>
      <c r="F29" s="181"/>
      <c r="G29" s="182"/>
      <c r="H29" s="181"/>
      <c r="I29" s="181"/>
      <c r="J29" s="182"/>
      <c r="K29" s="178"/>
      <c r="M29" s="189"/>
      <c r="N29" s="191"/>
      <c r="O29" s="191"/>
      <c r="P29" s="191"/>
      <c r="Q29" s="191"/>
      <c r="R29" s="192"/>
      <c r="S29" s="191"/>
      <c r="T29" s="191"/>
      <c r="U29" s="192"/>
      <c r="V29" s="190"/>
      <c r="X29" s="55"/>
      <c r="Y29" s="56"/>
      <c r="Z29" s="56"/>
      <c r="AA29" s="56"/>
      <c r="AB29" s="56"/>
      <c r="AC29" s="57"/>
      <c r="AD29" s="56"/>
      <c r="AE29" s="56"/>
      <c r="AF29" s="57"/>
      <c r="AG29" s="58"/>
      <c r="AI29" s="189"/>
      <c r="AJ29" s="191"/>
      <c r="AK29" s="191"/>
      <c r="AL29" s="191"/>
      <c r="AM29" s="191"/>
      <c r="AN29" s="192"/>
      <c r="AO29" s="191"/>
      <c r="AP29" s="191"/>
      <c r="AQ29" s="192"/>
      <c r="AR29" s="190"/>
      <c r="AT29" s="55"/>
      <c r="AU29" s="56"/>
      <c r="AV29" s="56"/>
      <c r="AW29" s="56"/>
      <c r="AX29" s="56"/>
      <c r="AY29" s="57"/>
      <c r="AZ29" s="56"/>
      <c r="BA29" s="56"/>
      <c r="BB29" s="57"/>
      <c r="BC29" s="58"/>
      <c r="BE29" s="177"/>
      <c r="BF29" s="181"/>
      <c r="BG29" s="181"/>
      <c r="BH29" s="181"/>
      <c r="BI29" s="181"/>
      <c r="BJ29" s="182"/>
      <c r="BK29" s="181"/>
      <c r="BL29" s="181"/>
      <c r="BM29" s="182"/>
      <c r="BN29" s="178"/>
    </row>
    <row r="30" spans="1:66" x14ac:dyDescent="0.45">
      <c r="A30" s="46" t="s">
        <v>46</v>
      </c>
      <c r="B30" s="172">
        <f>(VLOOKUP($A30,'Occupancy Raw Data'!$B$8:$BE$45,'Occupancy Raw Data'!AG$3,FALSE))/100</f>
        <v>0.37485171314926297</v>
      </c>
      <c r="C30" s="162">
        <f>(VLOOKUP($A30,'Occupancy Raw Data'!$B$8:$BE$45,'Occupancy Raw Data'!AH$3,FALSE))/100</f>
        <v>0.50631527529017706</v>
      </c>
      <c r="D30" s="162">
        <f>(VLOOKUP($A30,'Occupancy Raw Data'!$B$8:$BE$45,'Occupancy Raw Data'!AI$3,FALSE))/100</f>
        <v>0.53461189551301402</v>
      </c>
      <c r="E30" s="162">
        <f>(VLOOKUP($A30,'Occupancy Raw Data'!$B$8:$BE$45,'Occupancy Raw Data'!AJ$3,FALSE))/100</f>
        <v>0.51218278244283599</v>
      </c>
      <c r="F30" s="162">
        <f>(VLOOKUP($A30,'Occupancy Raw Data'!$B$8:$BE$45,'Occupancy Raw Data'!AK$3,FALSE))/100</f>
        <v>0.49777278965364802</v>
      </c>
      <c r="G30" s="173">
        <f>(VLOOKUP($A30,'Occupancy Raw Data'!$B$8:$BE$45,'Occupancy Raw Data'!AL$3,FALSE))/100</f>
        <v>0.48514689120978799</v>
      </c>
      <c r="H30" s="162">
        <f>(VLOOKUP($A30,'Occupancy Raw Data'!$B$8:$BE$45,'Occupancy Raw Data'!AN$3,FALSE))/100</f>
        <v>0.52611840498645202</v>
      </c>
      <c r="I30" s="162">
        <f>(VLOOKUP($A30,'Occupancy Raw Data'!$B$8:$BE$45,'Occupancy Raw Data'!AO$3,FALSE))/100</f>
        <v>0.52822904189875897</v>
      </c>
      <c r="J30" s="173">
        <f>(VLOOKUP($A30,'Occupancy Raw Data'!$B$8:$BE$45,'Occupancy Raw Data'!AP$3,FALSE))/100</f>
        <v>0.52717372344260494</v>
      </c>
      <c r="K30" s="174">
        <f>(VLOOKUP($A30,'Occupancy Raw Data'!$B$8:$BE$45,'Occupancy Raw Data'!AR$3,FALSE))/100</f>
        <v>0.49715565479750601</v>
      </c>
      <c r="M30" s="161">
        <f>(VLOOKUP($A30,'Occupancy Raw Data'!$B$8:$BE$45,'Occupancy Raw Data'!AT$3,FALSE))/100</f>
        <v>6.3512837722355994E-3</v>
      </c>
      <c r="N30" s="158">
        <f>(VLOOKUP($A30,'Occupancy Raw Data'!$B$8:$BE$45,'Occupancy Raw Data'!AU$3,FALSE))/100</f>
        <v>3.7237787325036104E-2</v>
      </c>
      <c r="O30" s="158">
        <f>(VLOOKUP($A30,'Occupancy Raw Data'!$B$8:$BE$45,'Occupancy Raw Data'!AV$3,FALSE))/100</f>
        <v>2.6033540834150298E-2</v>
      </c>
      <c r="P30" s="158">
        <f>(VLOOKUP($A30,'Occupancy Raw Data'!$B$8:$BE$45,'Occupancy Raw Data'!AW$3,FALSE))/100</f>
        <v>2.5830765128495102E-2</v>
      </c>
      <c r="Q30" s="158">
        <f>(VLOOKUP($A30,'Occupancy Raw Data'!$B$8:$BE$45,'Occupancy Raw Data'!AX$3,FALSE))/100</f>
        <v>1.9725516897342501E-2</v>
      </c>
      <c r="R30" s="159">
        <f>(VLOOKUP($A30,'Occupancy Raw Data'!$B$8:$BE$45,'Occupancy Raw Data'!AY$3,FALSE))/100</f>
        <v>2.3905049405617398E-2</v>
      </c>
      <c r="S30" s="158">
        <f>(VLOOKUP($A30,'Occupancy Raw Data'!$B$8:$BE$45,'Occupancy Raw Data'!BA$3,FALSE))/100</f>
        <v>4.4194823685965903E-2</v>
      </c>
      <c r="T30" s="158">
        <f>(VLOOKUP($A30,'Occupancy Raw Data'!$B$8:$BE$45,'Occupancy Raw Data'!BB$3,FALSE))/100</f>
        <v>8.5984178845710801E-2</v>
      </c>
      <c r="U30" s="159">
        <f>(VLOOKUP($A30,'Occupancy Raw Data'!$B$8:$BE$45,'Occupancy Raw Data'!BC$3,FALSE))/100</f>
        <v>6.4721407737039993E-2</v>
      </c>
      <c r="V30" s="160">
        <f>(VLOOKUP($A30,'Occupancy Raw Data'!$B$8:$BE$45,'Occupancy Raw Data'!BE$3,FALSE))/100</f>
        <v>3.5956452224072101E-2</v>
      </c>
      <c r="X30" s="49">
        <f>VLOOKUP($A30,'ADR Raw Data'!$B$6:$BE$43,'ADR Raw Data'!AG$1,FALSE)</f>
        <v>97.934379547323104</v>
      </c>
      <c r="Y30" s="50">
        <f>VLOOKUP($A30,'ADR Raw Data'!$B$6:$BE$43,'ADR Raw Data'!AH$1,FALSE)</f>
        <v>104.58405372812</v>
      </c>
      <c r="Z30" s="50">
        <f>VLOOKUP($A30,'ADR Raw Data'!$B$6:$BE$43,'ADR Raw Data'!AI$1,FALSE)</f>
        <v>106.728079709356</v>
      </c>
      <c r="AA30" s="50">
        <f>VLOOKUP($A30,'ADR Raw Data'!$B$6:$BE$43,'ADR Raw Data'!AJ$1,FALSE)</f>
        <v>110.155684003769</v>
      </c>
      <c r="AB30" s="50">
        <f>VLOOKUP($A30,'ADR Raw Data'!$B$6:$BE$43,'ADR Raw Data'!AK$1,FALSE)</f>
        <v>110.66687578125899</v>
      </c>
      <c r="AC30" s="51">
        <f>VLOOKUP($A30,'ADR Raw Data'!$B$6:$BE$43,'ADR Raw Data'!AL$1,FALSE)</f>
        <v>106.453646841939</v>
      </c>
      <c r="AD30" s="50">
        <f>VLOOKUP($A30,'ADR Raw Data'!$B$6:$BE$43,'ADR Raw Data'!AN$1,FALSE)</f>
        <v>128.36022622534099</v>
      </c>
      <c r="AE30" s="50">
        <f>VLOOKUP($A30,'ADR Raw Data'!$B$6:$BE$43,'ADR Raw Data'!AO$1,FALSE)</f>
        <v>129.59627300545901</v>
      </c>
      <c r="AF30" s="51">
        <f>VLOOKUP($A30,'ADR Raw Data'!$B$6:$BE$43,'ADR Raw Data'!AP$1,FALSE)</f>
        <v>128.97948680052701</v>
      </c>
      <c r="AG30" s="52">
        <f>VLOOKUP($A30,'ADR Raw Data'!$B$6:$BE$43,'ADR Raw Data'!AR$1,FALSE)</f>
        <v>113.278825191487</v>
      </c>
      <c r="AH30" s="61"/>
      <c r="AI30" s="161">
        <f>(VLOOKUP($A30,'ADR Raw Data'!$B$6:$BE$43,'ADR Raw Data'!AT$1,FALSE))/100</f>
        <v>2.1805195969692402E-2</v>
      </c>
      <c r="AJ30" s="158">
        <f>(VLOOKUP($A30,'ADR Raw Data'!$B$6:$BE$43,'ADR Raw Data'!AU$1,FALSE))/100</f>
        <v>4.6590915070004207E-2</v>
      </c>
      <c r="AK30" s="158">
        <f>(VLOOKUP($A30,'ADR Raw Data'!$B$6:$BE$43,'ADR Raw Data'!AV$1,FALSE))/100</f>
        <v>5.4788719931209401E-2</v>
      </c>
      <c r="AL30" s="158">
        <f>(VLOOKUP($A30,'ADR Raw Data'!$B$6:$BE$43,'ADR Raw Data'!AW$1,FALSE))/100</f>
        <v>6.8269002498355394E-2</v>
      </c>
      <c r="AM30" s="158">
        <f>(VLOOKUP($A30,'ADR Raw Data'!$B$6:$BE$43,'ADR Raw Data'!AX$1,FALSE))/100</f>
        <v>3.8860265937688897E-2</v>
      </c>
      <c r="AN30" s="159">
        <f>(VLOOKUP($A30,'ADR Raw Data'!$B$6:$BE$43,'ADR Raw Data'!AY$1,FALSE))/100</f>
        <v>4.7834514749020493E-2</v>
      </c>
      <c r="AO30" s="158">
        <f>(VLOOKUP($A30,'ADR Raw Data'!$B$6:$BE$43,'ADR Raw Data'!BA$1,FALSE))/100</f>
        <v>6.99981369078055E-2</v>
      </c>
      <c r="AP30" s="158">
        <f>(VLOOKUP($A30,'ADR Raw Data'!$B$6:$BE$43,'ADR Raw Data'!BB$1,FALSE))/100</f>
        <v>9.7206653206557192E-2</v>
      </c>
      <c r="AQ30" s="159">
        <f>(VLOOKUP($A30,'ADR Raw Data'!$B$6:$BE$43,'ADR Raw Data'!BC$1,FALSE))/100</f>
        <v>8.3359006185860895E-2</v>
      </c>
      <c r="AR30" s="160">
        <f>(VLOOKUP($A30,'ADR Raw Data'!$B$6:$BE$43,'ADR Raw Data'!BE$1,FALSE))/100</f>
        <v>6.1315625034481701E-2</v>
      </c>
      <c r="AT30" s="49">
        <f>VLOOKUP($A30,'RevPAR Raw Data'!$B$6:$BE$43,'RevPAR Raw Data'!AG$1,FALSE)</f>
        <v>36.710869949524302</v>
      </c>
      <c r="AU30" s="50">
        <f>VLOOKUP($A30,'RevPAR Raw Data'!$B$6:$BE$43,'RevPAR Raw Data'!AH$1,FALSE)</f>
        <v>52.952503954316001</v>
      </c>
      <c r="AV30" s="50">
        <f>VLOOKUP($A30,'RevPAR Raw Data'!$B$6:$BE$43,'RevPAR Raw Data'!AI$1,FALSE)</f>
        <v>57.058100997883201</v>
      </c>
      <c r="AW30" s="50">
        <f>VLOOKUP($A30,'RevPAR Raw Data'!$B$6:$BE$43,'RevPAR Raw Data'!AJ$1,FALSE)</f>
        <v>56.419844734944498</v>
      </c>
      <c r="AX30" s="50">
        <f>VLOOKUP($A30,'RevPAR Raw Data'!$B$6:$BE$43,'RevPAR Raw Data'!AK$1,FALSE)</f>
        <v>55.0869594798911</v>
      </c>
      <c r="AY30" s="51">
        <f>VLOOKUP($A30,'RevPAR Raw Data'!$B$6:$BE$43,'RevPAR Raw Data'!AL$1,FALSE)</f>
        <v>51.645655823311799</v>
      </c>
      <c r="AZ30" s="50">
        <f>VLOOKUP($A30,'RevPAR Raw Data'!$B$6:$BE$43,'RevPAR Raw Data'!AN$1,FALSE)</f>
        <v>67.532677485376695</v>
      </c>
      <c r="BA30" s="50">
        <f>VLOOKUP($A30,'RevPAR Raw Data'!$B$6:$BE$43,'RevPAR Raw Data'!AO$1,FALSE)</f>
        <v>68.456515123323896</v>
      </c>
      <c r="BB30" s="51">
        <f>VLOOKUP($A30,'RevPAR Raw Data'!$B$6:$BE$43,'RevPAR Raw Data'!AP$1,FALSE)</f>
        <v>67.994596304350296</v>
      </c>
      <c r="BC30" s="52">
        <f>VLOOKUP($A30,'RevPAR Raw Data'!$B$6:$BE$43,'RevPAR Raw Data'!AR$1,FALSE)</f>
        <v>56.3172085127663</v>
      </c>
      <c r="BE30" s="172">
        <f>(VLOOKUP($A30,'RevPAR Raw Data'!$B$6:$BE$43,'RevPAR Raw Data'!AT$1,FALSE))/100</f>
        <v>2.8294970729240698E-2</v>
      </c>
      <c r="BF30" s="162">
        <f>(VLOOKUP($A30,'RevPAR Raw Data'!$B$6:$BE$43,'RevPAR Raw Data'!AU$1,FALSE))/100</f>
        <v>8.5563644981696108E-2</v>
      </c>
      <c r="BG30" s="162">
        <f>(VLOOKUP($A30,'RevPAR Raw Data'!$B$6:$BE$43,'RevPAR Raw Data'!AV$1,FALSE))/100</f>
        <v>8.2248605142939801E-2</v>
      </c>
      <c r="BH30" s="162">
        <f>(VLOOKUP($A30,'RevPAR Raw Data'!$B$6:$BE$43,'RevPAR Raw Data'!AW$1,FALSE))/100</f>
        <v>9.5863208195942212E-2</v>
      </c>
      <c r="BI30" s="162">
        <f>(VLOOKUP($A30,'RevPAR Raw Data'!$B$6:$BE$43,'RevPAR Raw Data'!AX$1,FALSE))/100</f>
        <v>5.9352321667420604E-2</v>
      </c>
      <c r="BJ30" s="173">
        <f>(VLOOKUP($A30,'RevPAR Raw Data'!$B$6:$BE$43,'RevPAR Raw Data'!AY$1,FALSE))/100</f>
        <v>7.2883050593006996E-2</v>
      </c>
      <c r="BK30" s="162">
        <f>(VLOOKUP($A30,'RevPAR Raw Data'!$B$6:$BE$43,'RevPAR Raw Data'!BA$1,FALSE))/100</f>
        <v>0.11728651591275799</v>
      </c>
      <c r="BL30" s="162">
        <f>(VLOOKUP($A30,'RevPAR Raw Data'!$B$6:$BE$43,'RevPAR Raw Data'!BB$1,FALSE))/100</f>
        <v>0.19154906630657301</v>
      </c>
      <c r="BM30" s="173">
        <f>(VLOOKUP($A30,'RevPAR Raw Data'!$B$6:$BE$43,'RevPAR Raw Data'!BC$1,FALSE))/100</f>
        <v>0.15347552615081</v>
      </c>
      <c r="BN30" s="174">
        <f>(VLOOKUP($A30,'RevPAR Raw Data'!$B$6:$BE$43,'RevPAR Raw Data'!BE$1,FALSE))/100</f>
        <v>9.9476769600695208E-2</v>
      </c>
    </row>
    <row r="31" spans="1:66" x14ac:dyDescent="0.45">
      <c r="A31" s="59" t="s">
        <v>70</v>
      </c>
      <c r="B31" s="172">
        <f>(VLOOKUP($A31,'Occupancy Raw Data'!$B$8:$BE$45,'Occupancy Raw Data'!AG$3,FALSE))/100</f>
        <v>0.37522536444650401</v>
      </c>
      <c r="C31" s="162">
        <f>(VLOOKUP($A31,'Occupancy Raw Data'!$B$8:$BE$45,'Occupancy Raw Data'!AH$3,FALSE))/100</f>
        <v>0.50677381136351896</v>
      </c>
      <c r="D31" s="162">
        <f>(VLOOKUP($A31,'Occupancy Raw Data'!$B$8:$BE$45,'Occupancy Raw Data'!AI$3,FALSE))/100</f>
        <v>0.52566579096481703</v>
      </c>
      <c r="E31" s="162">
        <f>(VLOOKUP($A31,'Occupancy Raw Data'!$B$8:$BE$45,'Occupancy Raw Data'!AJ$3,FALSE))/100</f>
        <v>0.50609127903981799</v>
      </c>
      <c r="F31" s="162">
        <f>(VLOOKUP($A31,'Occupancy Raw Data'!$B$8:$BE$45,'Occupancy Raw Data'!AK$3,FALSE))/100</f>
        <v>0.48579560088600404</v>
      </c>
      <c r="G31" s="173">
        <f>(VLOOKUP($A31,'Occupancy Raw Data'!$B$8:$BE$45,'Occupancy Raw Data'!AL$3,FALSE))/100</f>
        <v>0.47991036934013204</v>
      </c>
      <c r="H31" s="162">
        <f>(VLOOKUP($A31,'Occupancy Raw Data'!$B$8:$BE$45,'Occupancy Raw Data'!AN$3,FALSE))/100</f>
        <v>0.49724489533177096</v>
      </c>
      <c r="I31" s="162">
        <f>(VLOOKUP($A31,'Occupancy Raw Data'!$B$8:$BE$45,'Occupancy Raw Data'!AO$3,FALSE))/100</f>
        <v>0.49450266498442197</v>
      </c>
      <c r="J31" s="173">
        <f>(VLOOKUP($A31,'Occupancy Raw Data'!$B$8:$BE$45,'Occupancy Raw Data'!AP$3,FALSE))/100</f>
        <v>0.49587378015809597</v>
      </c>
      <c r="K31" s="174">
        <f>(VLOOKUP($A31,'Occupancy Raw Data'!$B$8:$BE$45,'Occupancy Raw Data'!AR$3,FALSE))/100</f>
        <v>0.484472266780474</v>
      </c>
      <c r="M31" s="161">
        <f>(VLOOKUP($A31,'Occupancy Raw Data'!$B$8:$BE$45,'Occupancy Raw Data'!AT$3,FALSE))/100</f>
        <v>-4.9813672082995501E-4</v>
      </c>
      <c r="N31" s="158">
        <f>(VLOOKUP($A31,'Occupancy Raw Data'!$B$8:$BE$45,'Occupancy Raw Data'!AU$3,FALSE))/100</f>
        <v>3.3933160557620502E-2</v>
      </c>
      <c r="O31" s="158">
        <f>(VLOOKUP($A31,'Occupancy Raw Data'!$B$8:$BE$45,'Occupancy Raw Data'!AV$3,FALSE))/100</f>
        <v>2.4838966381173E-2</v>
      </c>
      <c r="P31" s="158">
        <f>(VLOOKUP($A31,'Occupancy Raw Data'!$B$8:$BE$45,'Occupancy Raw Data'!AW$3,FALSE))/100</f>
        <v>2.8619257556048397E-2</v>
      </c>
      <c r="Q31" s="158">
        <f>(VLOOKUP($A31,'Occupancy Raw Data'!$B$8:$BE$45,'Occupancy Raw Data'!AX$3,FALSE))/100</f>
        <v>3.2390486889057303E-2</v>
      </c>
      <c r="R31" s="159">
        <f>(VLOOKUP($A31,'Occupancy Raw Data'!$B$8:$BE$45,'Occupancy Raw Data'!AY$3,FALSE))/100</f>
        <v>2.4992284171257803E-2</v>
      </c>
      <c r="S31" s="158">
        <f>(VLOOKUP($A31,'Occupancy Raw Data'!$B$8:$BE$45,'Occupancy Raw Data'!BA$3,FALSE))/100</f>
        <v>4.7316385795952105E-2</v>
      </c>
      <c r="T31" s="158">
        <f>(VLOOKUP($A31,'Occupancy Raw Data'!$B$8:$BE$45,'Occupancy Raw Data'!BB$3,FALSE))/100</f>
        <v>7.0662761605808908E-2</v>
      </c>
      <c r="U31" s="159">
        <f>(VLOOKUP($A31,'Occupancy Raw Data'!$B$8:$BE$45,'Occupancy Raw Data'!BC$3,FALSE))/100</f>
        <v>5.8828628719543197E-2</v>
      </c>
      <c r="V31" s="160">
        <f>(VLOOKUP($A31,'Occupancy Raw Data'!$B$8:$BE$45,'Occupancy Raw Data'!BE$3,FALSE))/100</f>
        <v>3.4663679307590498E-2</v>
      </c>
      <c r="X31" s="49">
        <f>VLOOKUP($A31,'ADR Raw Data'!$B$6:$BE$43,'ADR Raw Data'!AG$1,FALSE)</f>
        <v>97.2246020523732</v>
      </c>
      <c r="Y31" s="50">
        <f>VLOOKUP($A31,'ADR Raw Data'!$B$6:$BE$43,'ADR Raw Data'!AH$1,FALSE)</f>
        <v>104.98077810530501</v>
      </c>
      <c r="Z31" s="50">
        <f>VLOOKUP($A31,'ADR Raw Data'!$B$6:$BE$43,'ADR Raw Data'!AI$1,FALSE)</f>
        <v>106.83139003895199</v>
      </c>
      <c r="AA31" s="50">
        <f>VLOOKUP($A31,'ADR Raw Data'!$B$6:$BE$43,'ADR Raw Data'!AJ$1,FALSE)</f>
        <v>112.808102241787</v>
      </c>
      <c r="AB31" s="50">
        <f>VLOOKUP($A31,'ADR Raw Data'!$B$6:$BE$43,'ADR Raw Data'!AK$1,FALSE)</f>
        <v>113.17497521406</v>
      </c>
      <c r="AC31" s="51">
        <f>VLOOKUP($A31,'ADR Raw Data'!$B$6:$BE$43,'ADR Raw Data'!AL$1,FALSE)</f>
        <v>107.48313486824399</v>
      </c>
      <c r="AD31" s="50">
        <f>VLOOKUP($A31,'ADR Raw Data'!$B$6:$BE$43,'ADR Raw Data'!AN$1,FALSE)</f>
        <v>123.786359940967</v>
      </c>
      <c r="AE31" s="50">
        <f>VLOOKUP($A31,'ADR Raw Data'!$B$6:$BE$43,'ADR Raw Data'!AO$1,FALSE)</f>
        <v>120.27439260609199</v>
      </c>
      <c r="AF31" s="51">
        <f>VLOOKUP($A31,'ADR Raw Data'!$B$6:$BE$43,'ADR Raw Data'!AP$1,FALSE)</f>
        <v>122.03523165396599</v>
      </c>
      <c r="AG31" s="52">
        <f>VLOOKUP($A31,'ADR Raw Data'!$B$6:$BE$43,'ADR Raw Data'!AR$1,FALSE)</f>
        <v>111.73958574287199</v>
      </c>
      <c r="AH31" s="61"/>
      <c r="AI31" s="161">
        <f>(VLOOKUP($A31,'ADR Raw Data'!$B$6:$BE$43,'ADR Raw Data'!AT$1,FALSE))/100</f>
        <v>2.00500395639573E-2</v>
      </c>
      <c r="AJ31" s="158">
        <f>(VLOOKUP($A31,'ADR Raw Data'!$B$6:$BE$43,'ADR Raw Data'!AU$1,FALSE))/100</f>
        <v>5.3039564598735503E-2</v>
      </c>
      <c r="AK31" s="158">
        <f>(VLOOKUP($A31,'ADR Raw Data'!$B$6:$BE$43,'ADR Raw Data'!AV$1,FALSE))/100</f>
        <v>6.2302991702187699E-2</v>
      </c>
      <c r="AL31" s="158">
        <f>(VLOOKUP($A31,'ADR Raw Data'!$B$6:$BE$43,'ADR Raw Data'!AW$1,FALSE))/100</f>
        <v>0.104854965633009</v>
      </c>
      <c r="AM31" s="158">
        <f>(VLOOKUP($A31,'ADR Raw Data'!$B$6:$BE$43,'ADR Raw Data'!AX$1,FALSE))/100</f>
        <v>7.0362575101152999E-2</v>
      </c>
      <c r="AN31" s="159">
        <f>(VLOOKUP($A31,'ADR Raw Data'!$B$6:$BE$43,'ADR Raw Data'!AY$1,FALSE))/100</f>
        <v>6.5214718151187498E-2</v>
      </c>
      <c r="AO31" s="158">
        <f>(VLOOKUP($A31,'ADR Raw Data'!$B$6:$BE$43,'ADR Raw Data'!BA$1,FALSE))/100</f>
        <v>4.9125799461960801E-2</v>
      </c>
      <c r="AP31" s="158">
        <f>(VLOOKUP($A31,'ADR Raw Data'!$B$6:$BE$43,'ADR Raw Data'!BB$1,FALSE))/100</f>
        <v>4.76323205956561E-2</v>
      </c>
      <c r="AQ31" s="159">
        <f>(VLOOKUP($A31,'ADR Raw Data'!$B$6:$BE$43,'ADR Raw Data'!BC$1,FALSE))/100</f>
        <v>4.82333105901653E-2</v>
      </c>
      <c r="AR31" s="160">
        <f>(VLOOKUP($A31,'ADR Raw Data'!$B$6:$BE$43,'ADR Raw Data'!BE$1,FALSE))/100</f>
        <v>6.0913366656868299E-2</v>
      </c>
      <c r="AT31" s="49">
        <f>VLOOKUP($A31,'RevPAR Raw Data'!$B$6:$BE$43,'RevPAR Raw Data'!AG$1,FALSE)</f>
        <v>36.481136738268098</v>
      </c>
      <c r="AU31" s="50">
        <f>VLOOKUP($A31,'RevPAR Raw Data'!$B$6:$BE$43,'RevPAR Raw Data'!AH$1,FALSE)</f>
        <v>53.201509040333697</v>
      </c>
      <c r="AV31" s="50">
        <f>VLOOKUP($A31,'RevPAR Raw Data'!$B$6:$BE$43,'RevPAR Raw Data'!AI$1,FALSE)</f>
        <v>56.157607144696797</v>
      </c>
      <c r="AW31" s="50">
        <f>VLOOKUP($A31,'RevPAR Raw Data'!$B$6:$BE$43,'RevPAR Raw Data'!AJ$1,FALSE)</f>
        <v>57.091196749600698</v>
      </c>
      <c r="AX31" s="50">
        <f>VLOOKUP($A31,'RevPAR Raw Data'!$B$6:$BE$43,'RevPAR Raw Data'!AK$1,FALSE)</f>
        <v>54.979905089373098</v>
      </c>
      <c r="AY31" s="51">
        <f>VLOOKUP($A31,'RevPAR Raw Data'!$B$6:$BE$43,'RevPAR Raw Data'!AL$1,FALSE)</f>
        <v>51.5822709524545</v>
      </c>
      <c r="AZ31" s="50">
        <f>VLOOKUP($A31,'RevPAR Raw Data'!$B$6:$BE$43,'RevPAR Raw Data'!AN$1,FALSE)</f>
        <v>61.552135592347497</v>
      </c>
      <c r="BA31" s="50">
        <f>VLOOKUP($A31,'RevPAR Raw Data'!$B$6:$BE$43,'RevPAR Raw Data'!AO$1,FALSE)</f>
        <v>59.476007673095197</v>
      </c>
      <c r="BB31" s="51">
        <f>VLOOKUP($A31,'RevPAR Raw Data'!$B$6:$BE$43,'RevPAR Raw Data'!AP$1,FALSE)</f>
        <v>60.514071632721297</v>
      </c>
      <c r="BC31" s="52">
        <f>VLOOKUP($A31,'RevPAR Raw Data'!$B$6:$BE$43,'RevPAR Raw Data'!AR$1,FALSE)</f>
        <v>54.134730393960297</v>
      </c>
      <c r="BE31" s="172">
        <f>(VLOOKUP($A31,'RevPAR Raw Data'!$B$6:$BE$43,'RevPAR Raw Data'!AT$1,FALSE))/100</f>
        <v>1.95419151821664E-2</v>
      </c>
      <c r="BF31" s="162">
        <f>(VLOOKUP($A31,'RevPAR Raw Data'!$B$6:$BE$43,'RevPAR Raw Data'!AU$1,FALSE))/100</f>
        <v>8.8772525217791193E-2</v>
      </c>
      <c r="BG31" s="162">
        <f>(VLOOKUP($A31,'RevPAR Raw Data'!$B$6:$BE$43,'RevPAR Raw Data'!AV$1,FALSE))/100</f>
        <v>8.8689499999697899E-2</v>
      </c>
      <c r="BH31" s="162">
        <f>(VLOOKUP($A31,'RevPAR Raw Data'!$B$6:$BE$43,'RevPAR Raw Data'!AW$1,FALSE))/100</f>
        <v>0.13647509445653902</v>
      </c>
      <c r="BI31" s="162">
        <f>(VLOOKUP($A31,'RevPAR Raw Data'!$B$6:$BE$43,'RevPAR Raw Data'!AX$1,FALSE))/100</f>
        <v>0.10503214005650401</v>
      </c>
      <c r="BJ31" s="173">
        <f>(VLOOKUP($A31,'RevPAR Raw Data'!$B$6:$BE$43,'RevPAR Raw Data'!AY$1,FALSE))/100</f>
        <v>9.1836867090628299E-2</v>
      </c>
      <c r="BK31" s="162">
        <f>(VLOOKUP($A31,'RevPAR Raw Data'!$B$6:$BE$43,'RevPAR Raw Data'!BA$1,FALSE))/100</f>
        <v>9.8766640537789704E-2</v>
      </c>
      <c r="BL31" s="162">
        <f>(VLOOKUP($A31,'RevPAR Raw Data'!$B$6:$BE$43,'RevPAR Raw Data'!BB$1,FALSE))/100</f>
        <v>0.12166091351644701</v>
      </c>
      <c r="BM31" s="173">
        <f>(VLOOKUP($A31,'RevPAR Raw Data'!$B$6:$BE$43,'RevPAR Raw Data'!BC$1,FALSE))/100</f>
        <v>0.10989943883033099</v>
      </c>
      <c r="BN31" s="174">
        <f>(VLOOKUP($A31,'RevPAR Raw Data'!$B$6:$BE$43,'RevPAR Raw Data'!BE$1,FALSE))/100</f>
        <v>9.7688527371798201E-2</v>
      </c>
    </row>
    <row r="32" spans="1:66" x14ac:dyDescent="0.45">
      <c r="A32" s="59" t="s">
        <v>52</v>
      </c>
      <c r="B32" s="172">
        <f>(VLOOKUP($A32,'Occupancy Raw Data'!$B$8:$BE$45,'Occupancy Raw Data'!AG$3,FALSE))/100</f>
        <v>0.32685784767190801</v>
      </c>
      <c r="C32" s="162">
        <f>(VLOOKUP($A32,'Occupancy Raw Data'!$B$8:$BE$45,'Occupancy Raw Data'!AH$3,FALSE))/100</f>
        <v>0.49136601911809996</v>
      </c>
      <c r="D32" s="162">
        <f>(VLOOKUP($A32,'Occupancy Raw Data'!$B$8:$BE$45,'Occupancy Raw Data'!AI$3,FALSE))/100</f>
        <v>0.53592352759790307</v>
      </c>
      <c r="E32" s="162">
        <f>(VLOOKUP($A32,'Occupancy Raw Data'!$B$8:$BE$45,'Occupancy Raw Data'!AJ$3,FALSE))/100</f>
        <v>0.52659574468085102</v>
      </c>
      <c r="F32" s="162">
        <f>(VLOOKUP($A32,'Occupancy Raw Data'!$B$8:$BE$45,'Occupancy Raw Data'!AK$3,FALSE))/100</f>
        <v>0.51719087264878094</v>
      </c>
      <c r="G32" s="173">
        <f>(VLOOKUP($A32,'Occupancy Raw Data'!$B$8:$BE$45,'Occupancy Raw Data'!AL$3,FALSE))/100</f>
        <v>0.47958680234350903</v>
      </c>
      <c r="H32" s="162">
        <f>(VLOOKUP($A32,'Occupancy Raw Data'!$B$8:$BE$45,'Occupancy Raw Data'!AN$3,FALSE))/100</f>
        <v>0.55434782608695599</v>
      </c>
      <c r="I32" s="162">
        <f>(VLOOKUP($A32,'Occupancy Raw Data'!$B$8:$BE$45,'Occupancy Raw Data'!AO$3,FALSE))/100</f>
        <v>0.47325007708911498</v>
      </c>
      <c r="J32" s="173">
        <f>(VLOOKUP($A32,'Occupancy Raw Data'!$B$8:$BE$45,'Occupancy Raw Data'!AP$3,FALSE))/100</f>
        <v>0.51379895158803501</v>
      </c>
      <c r="K32" s="174">
        <f>(VLOOKUP($A32,'Occupancy Raw Data'!$B$8:$BE$45,'Occupancy Raw Data'!AR$3,FALSE))/100</f>
        <v>0.489361702127659</v>
      </c>
      <c r="M32" s="161">
        <f>(VLOOKUP($A32,'Occupancy Raw Data'!$B$8:$BE$45,'Occupancy Raw Data'!AT$3,FALSE))/100</f>
        <v>-3.7179610713926003E-2</v>
      </c>
      <c r="N32" s="158">
        <f>(VLOOKUP($A32,'Occupancy Raw Data'!$B$8:$BE$45,'Occupancy Raw Data'!AU$3,FALSE))/100</f>
        <v>-2.7048812286652399E-5</v>
      </c>
      <c r="O32" s="158">
        <f>(VLOOKUP($A32,'Occupancy Raw Data'!$B$8:$BE$45,'Occupancy Raw Data'!AV$3,FALSE))/100</f>
        <v>-2.58197977732833E-2</v>
      </c>
      <c r="P32" s="158">
        <f>(VLOOKUP($A32,'Occupancy Raw Data'!$B$8:$BE$45,'Occupancy Raw Data'!AW$3,FALSE))/100</f>
        <v>-2.7536631874749001E-2</v>
      </c>
      <c r="Q32" s="158">
        <f>(VLOOKUP($A32,'Occupancy Raw Data'!$B$8:$BE$45,'Occupancy Raw Data'!AX$3,FALSE))/100</f>
        <v>-3.6954926791923103E-2</v>
      </c>
      <c r="R32" s="159">
        <f>(VLOOKUP($A32,'Occupancy Raw Data'!$B$8:$BE$45,'Occupancy Raw Data'!AY$3,FALSE))/100</f>
        <v>-2.5044062610021397E-2</v>
      </c>
      <c r="S32" s="158">
        <f>(VLOOKUP($A32,'Occupancy Raw Data'!$B$8:$BE$45,'Occupancy Raw Data'!BA$3,FALSE))/100</f>
        <v>-2.4459957126367202E-2</v>
      </c>
      <c r="T32" s="158">
        <f>(VLOOKUP($A32,'Occupancy Raw Data'!$B$8:$BE$45,'Occupancy Raw Data'!BB$3,FALSE))/100</f>
        <v>7.2323560458027195E-2</v>
      </c>
      <c r="U32" s="159">
        <f>(VLOOKUP($A32,'Occupancy Raw Data'!$B$8:$BE$45,'Occupancy Raw Data'!BC$3,FALSE))/100</f>
        <v>1.78483974533384E-2</v>
      </c>
      <c r="V32" s="160">
        <f>(VLOOKUP($A32,'Occupancy Raw Data'!$B$8:$BE$45,'Occupancy Raw Data'!BE$3,FALSE))/100</f>
        <v>-1.2561518837872201E-2</v>
      </c>
      <c r="X32" s="49">
        <f>VLOOKUP($A32,'ADR Raw Data'!$B$6:$BE$43,'ADR Raw Data'!AG$1,FALSE)</f>
        <v>92.733051886792396</v>
      </c>
      <c r="Y32" s="50">
        <f>VLOOKUP($A32,'ADR Raw Data'!$B$6:$BE$43,'ADR Raw Data'!AH$1,FALSE)</f>
        <v>103.42692030122301</v>
      </c>
      <c r="Z32" s="50">
        <f>VLOOKUP($A32,'ADR Raw Data'!$B$6:$BE$43,'ADR Raw Data'!AI$1,FALSE)</f>
        <v>105.856982163406</v>
      </c>
      <c r="AA32" s="50">
        <f>VLOOKUP($A32,'ADR Raw Data'!$B$6:$BE$43,'ADR Raw Data'!AJ$1,FALSE)</f>
        <v>106.637359098228</v>
      </c>
      <c r="AB32" s="50">
        <f>VLOOKUP($A32,'ADR Raw Data'!$B$6:$BE$43,'ADR Raw Data'!AK$1,FALSE)</f>
        <v>105.67502459382899</v>
      </c>
      <c r="AC32" s="51">
        <f>VLOOKUP($A32,'ADR Raw Data'!$B$6:$BE$43,'ADR Raw Data'!AL$1,FALSE)</f>
        <v>103.70226355043999</v>
      </c>
      <c r="AD32" s="50">
        <f>VLOOKUP($A32,'ADR Raw Data'!$B$6:$BE$43,'ADR Raw Data'!AN$1,FALSE)</f>
        <v>124.67664441663101</v>
      </c>
      <c r="AE32" s="50">
        <f>VLOOKUP($A32,'ADR Raw Data'!$B$6:$BE$43,'ADR Raw Data'!AO$1,FALSE)</f>
        <v>123.257903567356</v>
      </c>
      <c r="AF32" s="51">
        <f>VLOOKUP($A32,'ADR Raw Data'!$B$6:$BE$43,'ADR Raw Data'!AP$1,FALSE)</f>
        <v>124.02325731432801</v>
      </c>
      <c r="AG32" s="52">
        <f>VLOOKUP($A32,'ADR Raw Data'!$B$6:$BE$43,'ADR Raw Data'!AR$1,FALSE)</f>
        <v>109.79819583220799</v>
      </c>
      <c r="AH32" s="61"/>
      <c r="AI32" s="161">
        <f>(VLOOKUP($A32,'ADR Raw Data'!$B$6:$BE$43,'ADR Raw Data'!AT$1,FALSE))/100</f>
        <v>-1.0212915366454401E-2</v>
      </c>
      <c r="AJ32" s="158">
        <f>(VLOOKUP($A32,'ADR Raw Data'!$B$6:$BE$43,'ADR Raw Data'!AU$1,FALSE))/100</f>
        <v>2.5069619466358398E-2</v>
      </c>
      <c r="AK32" s="158">
        <f>(VLOOKUP($A32,'ADR Raw Data'!$B$6:$BE$43,'ADR Raw Data'!AV$1,FALSE))/100</f>
        <v>1.6162324647421799E-2</v>
      </c>
      <c r="AL32" s="158">
        <f>(VLOOKUP($A32,'ADR Raw Data'!$B$6:$BE$43,'ADR Raw Data'!AW$1,FALSE))/100</f>
        <v>1.6083950701435701E-2</v>
      </c>
      <c r="AM32" s="158">
        <f>(VLOOKUP($A32,'ADR Raw Data'!$B$6:$BE$43,'ADR Raw Data'!AX$1,FALSE))/100</f>
        <v>-5.4957708103723505E-3</v>
      </c>
      <c r="AN32" s="159">
        <f>(VLOOKUP($A32,'ADR Raw Data'!$B$6:$BE$43,'ADR Raw Data'!AY$1,FALSE))/100</f>
        <v>9.7775888861102497E-3</v>
      </c>
      <c r="AO32" s="158">
        <f>(VLOOKUP($A32,'ADR Raw Data'!$B$6:$BE$43,'ADR Raw Data'!BA$1,FALSE))/100</f>
        <v>9.1168009875393589E-3</v>
      </c>
      <c r="AP32" s="158">
        <f>(VLOOKUP($A32,'ADR Raw Data'!$B$6:$BE$43,'ADR Raw Data'!BB$1,FALSE))/100</f>
        <v>5.6979900367582603E-2</v>
      </c>
      <c r="AQ32" s="159">
        <f>(VLOOKUP($A32,'ADR Raw Data'!$B$6:$BE$43,'ADR Raw Data'!BC$1,FALSE))/100</f>
        <v>2.90865979175969E-2</v>
      </c>
      <c r="AR32" s="160">
        <f>(VLOOKUP($A32,'ADR Raw Data'!$B$6:$BE$43,'ADR Raw Data'!BE$1,FALSE))/100</f>
        <v>1.7743104600747801E-2</v>
      </c>
      <c r="AT32" s="49">
        <f>VLOOKUP($A32,'RevPAR Raw Data'!$B$6:$BE$43,'RevPAR Raw Data'!AG$1,FALSE)</f>
        <v>30.310525747764402</v>
      </c>
      <c r="AU32" s="50">
        <f>VLOOKUP($A32,'RevPAR Raw Data'!$B$6:$BE$43,'RevPAR Raw Data'!AH$1,FALSE)</f>
        <v>50.820474098057304</v>
      </c>
      <c r="AV32" s="50">
        <f>VLOOKUP($A32,'RevPAR Raw Data'!$B$6:$BE$43,'RevPAR Raw Data'!AI$1,FALSE)</f>
        <v>56.731247301880899</v>
      </c>
      <c r="AW32" s="50">
        <f>VLOOKUP($A32,'RevPAR Raw Data'!$B$6:$BE$43,'RevPAR Raw Data'!AJ$1,FALSE)</f>
        <v>56.154779525130998</v>
      </c>
      <c r="AX32" s="50">
        <f>VLOOKUP($A32,'RevPAR Raw Data'!$B$6:$BE$43,'RevPAR Raw Data'!AK$1,FALSE)</f>
        <v>54.654158186864002</v>
      </c>
      <c r="AY32" s="51">
        <f>VLOOKUP($A32,'RevPAR Raw Data'!$B$6:$BE$43,'RevPAR Raw Data'!AL$1,FALSE)</f>
        <v>49.734236971939502</v>
      </c>
      <c r="AZ32" s="50">
        <f>VLOOKUP($A32,'RevPAR Raw Data'!$B$6:$BE$43,'RevPAR Raw Data'!AN$1,FALSE)</f>
        <v>69.114226796176297</v>
      </c>
      <c r="BA32" s="50">
        <f>VLOOKUP($A32,'RevPAR Raw Data'!$B$6:$BE$43,'RevPAR Raw Data'!AO$1,FALSE)</f>
        <v>58.331812365094002</v>
      </c>
      <c r="BB32" s="51">
        <f>VLOOKUP($A32,'RevPAR Raw Data'!$B$6:$BE$43,'RevPAR Raw Data'!AP$1,FALSE)</f>
        <v>63.723019580635203</v>
      </c>
      <c r="BC32" s="52">
        <f>VLOOKUP($A32,'RevPAR Raw Data'!$B$6:$BE$43,'RevPAR Raw Data'!AR$1,FALSE)</f>
        <v>53.731032002995398</v>
      </c>
      <c r="BE32" s="172">
        <f>(VLOOKUP($A32,'RevPAR Raw Data'!$B$6:$BE$43,'RevPAR Raw Data'!AT$1,FALSE))/100</f>
        <v>-4.70128138628014E-2</v>
      </c>
      <c r="BF32" s="162">
        <f>(VLOOKUP($A32,'RevPAR Raw Data'!$B$6:$BE$43,'RevPAR Raw Data'!AU$1,FALSE))/100</f>
        <v>2.5041892550640699E-2</v>
      </c>
      <c r="BG32" s="162">
        <f>(VLOOKUP($A32,'RevPAR Raw Data'!$B$6:$BE$43,'RevPAR Raw Data'!AV$1,FALSE))/100</f>
        <v>-1.00747810798041E-2</v>
      </c>
      <c r="BH32" s="162">
        <f>(VLOOKUP($A32,'RevPAR Raw Data'!$B$6:$BE$43,'RevPAR Raw Data'!AW$1,FALSE))/100</f>
        <v>-1.1895579002870299E-2</v>
      </c>
      <c r="BI32" s="162">
        <f>(VLOOKUP($A32,'RevPAR Raw Data'!$B$6:$BE$43,'RevPAR Raw Data'!AX$1,FALSE))/100</f>
        <v>-4.2247601794332998E-2</v>
      </c>
      <c r="BJ32" s="173">
        <f>(VLOOKUP($A32,'RevPAR Raw Data'!$B$6:$BE$43,'RevPAR Raw Data'!AY$1,FALSE))/100</f>
        <v>-1.5511344272149901E-2</v>
      </c>
      <c r="BK32" s="162">
        <f>(VLOOKUP($A32,'RevPAR Raw Data'!$B$6:$BE$43,'RevPAR Raw Data'!BA$1,FALSE))/100</f>
        <v>-1.55661527001127E-2</v>
      </c>
      <c r="BL32" s="162">
        <f>(VLOOKUP($A32,'RevPAR Raw Data'!$B$6:$BE$43,'RevPAR Raw Data'!BB$1,FALSE))/100</f>
        <v>0.133424450094737</v>
      </c>
      <c r="BM32" s="173">
        <f>(VLOOKUP($A32,'RevPAR Raw Data'!$B$6:$BE$43,'RevPAR Raw Data'!BC$1,FALSE))/100</f>
        <v>4.7454144531134002E-2</v>
      </c>
      <c r="BN32" s="174">
        <f>(VLOOKUP($A32,'RevPAR Raw Data'!$B$6:$BE$43,'RevPAR Raw Data'!BE$1,FALSE))/100</f>
        <v>4.9587054201909297E-3</v>
      </c>
    </row>
    <row r="33" spans="1:66" x14ac:dyDescent="0.45">
      <c r="A33" s="59" t="s">
        <v>51</v>
      </c>
      <c r="B33" s="172">
        <f>(VLOOKUP($A33,'Occupancy Raw Data'!$B$8:$BE$45,'Occupancy Raw Data'!AG$3,FALSE))/100</f>
        <v>0.38720722508932098</v>
      </c>
      <c r="C33" s="162">
        <f>(VLOOKUP($A33,'Occupancy Raw Data'!$B$8:$BE$45,'Occupancy Raw Data'!AH$3,FALSE))/100</f>
        <v>0.46451965065502099</v>
      </c>
      <c r="D33" s="162">
        <f>(VLOOKUP($A33,'Occupancy Raw Data'!$B$8:$BE$45,'Occupancy Raw Data'!AI$3,FALSE))/100</f>
        <v>0.50213378324731994</v>
      </c>
      <c r="E33" s="162">
        <f>(VLOOKUP($A33,'Occupancy Raw Data'!$B$8:$BE$45,'Occupancy Raw Data'!AJ$3,FALSE))/100</f>
        <v>0.46670305676855794</v>
      </c>
      <c r="F33" s="162">
        <f>(VLOOKUP($A33,'Occupancy Raw Data'!$B$8:$BE$45,'Occupancy Raw Data'!AK$3,FALSE))/100</f>
        <v>0.46695117109964202</v>
      </c>
      <c r="G33" s="173">
        <f>(VLOOKUP($A33,'Occupancy Raw Data'!$B$8:$BE$45,'Occupancy Raw Data'!AL$3,FALSE))/100</f>
        <v>0.45750297737197299</v>
      </c>
      <c r="H33" s="162">
        <f>(VLOOKUP($A33,'Occupancy Raw Data'!$B$8:$BE$45,'Occupancy Raw Data'!AN$3,FALSE))/100</f>
        <v>0.52317387852322295</v>
      </c>
      <c r="I33" s="162">
        <f>(VLOOKUP($A33,'Occupancy Raw Data'!$B$8:$BE$45,'Occupancy Raw Data'!AO$3,FALSE))/100</f>
        <v>0.54808455736403305</v>
      </c>
      <c r="J33" s="173">
        <f>(VLOOKUP($A33,'Occupancy Raw Data'!$B$8:$BE$45,'Occupancy Raw Data'!AP$3,FALSE))/100</f>
        <v>0.53562921794362806</v>
      </c>
      <c r="K33" s="174">
        <f>(VLOOKUP($A33,'Occupancy Raw Data'!$B$8:$BE$45,'Occupancy Raw Data'!AR$3,FALSE))/100</f>
        <v>0.47982476039244504</v>
      </c>
      <c r="M33" s="161">
        <f>(VLOOKUP($A33,'Occupancy Raw Data'!$B$8:$BE$45,'Occupancy Raw Data'!AT$3,FALSE))/100</f>
        <v>0.142175837804868</v>
      </c>
      <c r="N33" s="158">
        <f>(VLOOKUP($A33,'Occupancy Raw Data'!$B$8:$BE$45,'Occupancy Raw Data'!AU$3,FALSE))/100</f>
        <v>8.825664376554529E-2</v>
      </c>
      <c r="O33" s="158">
        <f>(VLOOKUP($A33,'Occupancy Raw Data'!$B$8:$BE$45,'Occupancy Raw Data'!AV$3,FALSE))/100</f>
        <v>4.9220121757985603E-2</v>
      </c>
      <c r="P33" s="158">
        <f>(VLOOKUP($A33,'Occupancy Raw Data'!$B$8:$BE$45,'Occupancy Raw Data'!AW$3,FALSE))/100</f>
        <v>9.4691316918462998E-2</v>
      </c>
      <c r="Q33" s="158">
        <f>(VLOOKUP($A33,'Occupancy Raw Data'!$B$8:$BE$45,'Occupancy Raw Data'!AX$3,FALSE))/100</f>
        <v>3.6161498506524198E-2</v>
      </c>
      <c r="R33" s="159">
        <f>(VLOOKUP($A33,'Occupancy Raw Data'!$B$8:$BE$45,'Occupancy Raw Data'!AY$3,FALSE))/100</f>
        <v>7.8293241931914503E-2</v>
      </c>
      <c r="S33" s="158">
        <f>(VLOOKUP($A33,'Occupancy Raw Data'!$B$8:$BE$45,'Occupancy Raw Data'!BA$3,FALSE))/100</f>
        <v>0.17002693753415399</v>
      </c>
      <c r="T33" s="158">
        <f>(VLOOKUP($A33,'Occupancy Raw Data'!$B$8:$BE$45,'Occupancy Raw Data'!BB$3,FALSE))/100</f>
        <v>0.312505358024533</v>
      </c>
      <c r="U33" s="159">
        <f>(VLOOKUP($A33,'Occupancy Raw Data'!$B$8:$BE$45,'Occupancy Raw Data'!BC$3,FALSE))/100</f>
        <v>0.238830882695237</v>
      </c>
      <c r="V33" s="160">
        <f>(VLOOKUP($A33,'Occupancy Raw Data'!$B$8:$BE$45,'Occupancy Raw Data'!BE$3,FALSE))/100</f>
        <v>0.12478186893574099</v>
      </c>
      <c r="X33" s="49">
        <f>VLOOKUP($A33,'ADR Raw Data'!$B$6:$BE$43,'ADR Raw Data'!AG$1,FALSE)</f>
        <v>92.813936947327903</v>
      </c>
      <c r="Y33" s="50">
        <f>VLOOKUP($A33,'ADR Raw Data'!$B$6:$BE$43,'ADR Raw Data'!AH$1,FALSE)</f>
        <v>96.356923405619</v>
      </c>
      <c r="Z33" s="50">
        <f>VLOOKUP($A33,'ADR Raw Data'!$B$6:$BE$43,'ADR Raw Data'!AI$1,FALSE)</f>
        <v>98.507502717659804</v>
      </c>
      <c r="AA33" s="50">
        <f>VLOOKUP($A33,'ADR Raw Data'!$B$6:$BE$43,'ADR Raw Data'!AJ$1,FALSE)</f>
        <v>95.9288399787347</v>
      </c>
      <c r="AB33" s="50">
        <f>VLOOKUP($A33,'ADR Raw Data'!$B$6:$BE$43,'ADR Raw Data'!AK$1,FALSE)</f>
        <v>98.099550478214596</v>
      </c>
      <c r="AC33" s="51">
        <f>VLOOKUP($A33,'ADR Raw Data'!$B$6:$BE$43,'ADR Raw Data'!AL$1,FALSE)</f>
        <v>96.497662371469403</v>
      </c>
      <c r="AD33" s="50">
        <f>VLOOKUP($A33,'ADR Raw Data'!$B$6:$BE$43,'ADR Raw Data'!AN$1,FALSE)</f>
        <v>137.87629896613799</v>
      </c>
      <c r="AE33" s="50">
        <f>VLOOKUP($A33,'ADR Raw Data'!$B$6:$BE$43,'ADR Raw Data'!AO$1,FALSE)</f>
        <v>148.87149841557201</v>
      </c>
      <c r="AF33" s="51">
        <f>VLOOKUP($A33,'ADR Raw Data'!$B$6:$BE$43,'ADR Raw Data'!AP$1,FALSE)</f>
        <v>143.50173800259401</v>
      </c>
      <c r="AG33" s="52">
        <f>VLOOKUP($A33,'ADR Raw Data'!$B$6:$BE$43,'ADR Raw Data'!AR$1,FALSE)</f>
        <v>111.489300002954</v>
      </c>
      <c r="AI33" s="161">
        <f>(VLOOKUP($A33,'ADR Raw Data'!$B$6:$BE$43,'ADR Raw Data'!AT$1,FALSE))/100</f>
        <v>7.5457007587677996E-2</v>
      </c>
      <c r="AJ33" s="158">
        <f>(VLOOKUP($A33,'ADR Raw Data'!$B$6:$BE$43,'ADR Raw Data'!AU$1,FALSE))/100</f>
        <v>6.9826198510409304E-2</v>
      </c>
      <c r="AK33" s="158">
        <f>(VLOOKUP($A33,'ADR Raw Data'!$B$6:$BE$43,'ADR Raw Data'!AV$1,FALSE))/100</f>
        <v>8.5536110839750906E-2</v>
      </c>
      <c r="AL33" s="158">
        <f>(VLOOKUP($A33,'ADR Raw Data'!$B$6:$BE$43,'ADR Raw Data'!AW$1,FALSE))/100</f>
        <v>6.2338497388736605E-2</v>
      </c>
      <c r="AM33" s="158">
        <f>(VLOOKUP($A33,'ADR Raw Data'!$B$6:$BE$43,'ADR Raw Data'!AX$1,FALSE))/100</f>
        <v>-4.2723240058008496E-2</v>
      </c>
      <c r="AN33" s="159">
        <f>(VLOOKUP($A33,'ADR Raw Data'!$B$6:$BE$43,'ADR Raw Data'!AY$1,FALSE))/100</f>
        <v>4.545885427607E-2</v>
      </c>
      <c r="AO33" s="158">
        <f>(VLOOKUP($A33,'ADR Raw Data'!$B$6:$BE$43,'ADR Raw Data'!BA$1,FALSE))/100</f>
        <v>0.27763863973401098</v>
      </c>
      <c r="AP33" s="158">
        <f>(VLOOKUP($A33,'ADR Raw Data'!$B$6:$BE$43,'ADR Raw Data'!BB$1,FALSE))/100</f>
        <v>0.49890086166444803</v>
      </c>
      <c r="AQ33" s="159">
        <f>(VLOOKUP($A33,'ADR Raw Data'!$B$6:$BE$43,'ADR Raw Data'!BC$1,FALSE))/100</f>
        <v>0.382954787375473</v>
      </c>
      <c r="AR33" s="160">
        <f>(VLOOKUP($A33,'ADR Raw Data'!$B$6:$BE$43,'ADR Raw Data'!BE$1,FALSE))/100</f>
        <v>0.165948044878728</v>
      </c>
      <c r="AT33" s="49">
        <f>VLOOKUP($A33,'RevPAR Raw Data'!$B$6:$BE$43,'RevPAR Raw Data'!AG$1,FALSE)</f>
        <v>35.938226974990002</v>
      </c>
      <c r="AU33" s="50">
        <f>VLOOKUP($A33,'RevPAR Raw Data'!$B$6:$BE$43,'RevPAR Raw Data'!AH$1,FALSE)</f>
        <v>44.759684398570798</v>
      </c>
      <c r="AV33" s="50">
        <f>VLOOKUP($A33,'RevPAR Raw Data'!$B$6:$BE$43,'RevPAR Raw Data'!AI$1,FALSE)</f>
        <v>49.463945017864198</v>
      </c>
      <c r="AW33" s="50">
        <f>VLOOKUP($A33,'RevPAR Raw Data'!$B$6:$BE$43,'RevPAR Raw Data'!AJ$1,FALSE)</f>
        <v>44.770282850337402</v>
      </c>
      <c r="AX33" s="50">
        <f>VLOOKUP($A33,'RevPAR Raw Data'!$B$6:$BE$43,'RevPAR Raw Data'!AK$1,FALSE)</f>
        <v>45.807699980150801</v>
      </c>
      <c r="AY33" s="51">
        <f>VLOOKUP($A33,'RevPAR Raw Data'!$B$6:$BE$43,'RevPAR Raw Data'!AL$1,FALSE)</f>
        <v>44.147967844382599</v>
      </c>
      <c r="AZ33" s="50">
        <f>VLOOKUP($A33,'RevPAR Raw Data'!$B$6:$BE$43,'RevPAR Raw Data'!AN$1,FALSE)</f>
        <v>72.133278086542205</v>
      </c>
      <c r="BA33" s="50">
        <f>VLOOKUP($A33,'RevPAR Raw Data'!$B$6:$BE$43,'RevPAR Raw Data'!AO$1,FALSE)</f>
        <v>81.594169313219496</v>
      </c>
      <c r="BB33" s="51">
        <f>VLOOKUP($A33,'RevPAR Raw Data'!$B$6:$BE$43,'RevPAR Raw Data'!AP$1,FALSE)</f>
        <v>76.863723699880893</v>
      </c>
      <c r="BC33" s="52">
        <f>VLOOKUP($A33,'RevPAR Raw Data'!$B$6:$BE$43,'RevPAR Raw Data'!AR$1,FALSE)</f>
        <v>53.4953266602393</v>
      </c>
      <c r="BE33" s="172">
        <f>(VLOOKUP($A33,'RevPAR Raw Data'!$B$6:$BE$43,'RevPAR Raw Data'!AT$1,FALSE))/100</f>
        <v>0.22836100866457201</v>
      </c>
      <c r="BF33" s="162">
        <f>(VLOOKUP($A33,'RevPAR Raw Data'!$B$6:$BE$43,'RevPAR Raw Data'!AU$1,FALSE))/100</f>
        <v>0.16424546820339</v>
      </c>
      <c r="BG33" s="162">
        <f>(VLOOKUP($A33,'RevPAR Raw Data'!$B$6:$BE$43,'RevPAR Raw Data'!AV$1,FALSE))/100</f>
        <v>0.13896633038797299</v>
      </c>
      <c r="BH33" s="162">
        <f>(VLOOKUP($A33,'RevPAR Raw Data'!$B$6:$BE$43,'RevPAR Raw Data'!AW$1,FALSE))/100</f>
        <v>0.16293272871965703</v>
      </c>
      <c r="BI33" s="162">
        <f>(VLOOKUP($A33,'RevPAR Raw Data'!$B$6:$BE$43,'RevPAR Raw Data'!AX$1,FALSE))/100</f>
        <v>-8.1066779330358704E-3</v>
      </c>
      <c r="BJ33" s="173">
        <f>(VLOOKUP($A33,'RevPAR Raw Data'!$B$6:$BE$43,'RevPAR Raw Data'!AY$1,FALSE))/100</f>
        <v>0.12731121728376801</v>
      </c>
      <c r="BK33" s="162">
        <f>(VLOOKUP($A33,'RevPAR Raw Data'!$B$6:$BE$43,'RevPAR Raw Data'!BA$1,FALSE))/100</f>
        <v>0.49487162492328801</v>
      </c>
      <c r="BL33" s="162">
        <f>(VLOOKUP($A33,'RevPAR Raw Data'!$B$6:$BE$43,'RevPAR Raw Data'!BB$1,FALSE))/100</f>
        <v>0.96731541208217808</v>
      </c>
      <c r="BM33" s="173">
        <f>(VLOOKUP($A33,'RevPAR Raw Data'!$B$6:$BE$43,'RevPAR Raw Data'!BC$1,FALSE))/100</f>
        <v>0.7132470999719609</v>
      </c>
      <c r="BN33" s="174">
        <f>(VLOOKUP($A33,'RevPAR Raw Data'!$B$6:$BE$43,'RevPAR Raw Data'!BE$1,FALSE))/100</f>
        <v>0.31143722100067001</v>
      </c>
    </row>
    <row r="34" spans="1:66" x14ac:dyDescent="0.45">
      <c r="A34" s="59" t="s">
        <v>50</v>
      </c>
      <c r="B34" s="172">
        <f>(VLOOKUP($A34,'Occupancy Raw Data'!$B$8:$BE$45,'Occupancy Raw Data'!AG$3,FALSE))/100</f>
        <v>0.35929378024735598</v>
      </c>
      <c r="C34" s="162">
        <f>(VLOOKUP($A34,'Occupancy Raw Data'!$B$8:$BE$45,'Occupancy Raw Data'!AH$3,FALSE))/100</f>
        <v>0.47365119196988703</v>
      </c>
      <c r="D34" s="162">
        <f>(VLOOKUP($A34,'Occupancy Raw Data'!$B$8:$BE$45,'Occupancy Raw Data'!AI$3,FALSE))/100</f>
        <v>0.50640795841548603</v>
      </c>
      <c r="E34" s="162">
        <f>(VLOOKUP($A34,'Occupancy Raw Data'!$B$8:$BE$45,'Occupancy Raw Data'!AJ$3,FALSE))/100</f>
        <v>0.46491306685785899</v>
      </c>
      <c r="F34" s="162">
        <f>(VLOOKUP($A34,'Occupancy Raw Data'!$B$8:$BE$45,'Occupancy Raw Data'!AK$3,FALSE))/100</f>
        <v>0.460118300770747</v>
      </c>
      <c r="G34" s="173">
        <f>(VLOOKUP($A34,'Occupancy Raw Data'!$B$8:$BE$45,'Occupancy Raw Data'!AL$3,FALSE))/100</f>
        <v>0.45287685965226698</v>
      </c>
      <c r="H34" s="162">
        <f>(VLOOKUP($A34,'Occupancy Raw Data'!$B$8:$BE$45,'Occupancy Raw Data'!AN$3,FALSE))/100</f>
        <v>0.51841727908227198</v>
      </c>
      <c r="I34" s="162">
        <f>(VLOOKUP($A34,'Occupancy Raw Data'!$B$8:$BE$45,'Occupancy Raw Data'!AO$3,FALSE))/100</f>
        <v>0.54844058074923796</v>
      </c>
      <c r="J34" s="173">
        <f>(VLOOKUP($A34,'Occupancy Raw Data'!$B$8:$BE$45,'Occupancy Raw Data'!AP$3,FALSE))/100</f>
        <v>0.53342892991575508</v>
      </c>
      <c r="K34" s="174">
        <f>(VLOOKUP($A34,'Occupancy Raw Data'!$B$8:$BE$45,'Occupancy Raw Data'!AR$3,FALSE))/100</f>
        <v>0.47589173687040598</v>
      </c>
      <c r="M34" s="161">
        <f>(VLOOKUP($A34,'Occupancy Raw Data'!$B$8:$BE$45,'Occupancy Raw Data'!AT$3,FALSE))/100</f>
        <v>0.11990018859270901</v>
      </c>
      <c r="N34" s="158">
        <f>(VLOOKUP($A34,'Occupancy Raw Data'!$B$8:$BE$45,'Occupancy Raw Data'!AU$3,FALSE))/100</f>
        <v>9.9730515243988405E-2</v>
      </c>
      <c r="O34" s="158">
        <f>(VLOOKUP($A34,'Occupancy Raw Data'!$B$8:$BE$45,'Occupancy Raw Data'!AV$3,FALSE))/100</f>
        <v>0.10645922980731401</v>
      </c>
      <c r="P34" s="158">
        <f>(VLOOKUP($A34,'Occupancy Raw Data'!$B$8:$BE$45,'Occupancy Raw Data'!AW$3,FALSE))/100</f>
        <v>7.9442203941000905E-2</v>
      </c>
      <c r="Q34" s="158">
        <f>(VLOOKUP($A34,'Occupancy Raw Data'!$B$8:$BE$45,'Occupancy Raw Data'!AX$3,FALSE))/100</f>
        <v>9.3694092018522496E-2</v>
      </c>
      <c r="R34" s="159">
        <f>(VLOOKUP($A34,'Occupancy Raw Data'!$B$8:$BE$45,'Occupancy Raw Data'!AY$3,FALSE))/100</f>
        <v>9.8892380038590008E-2</v>
      </c>
      <c r="S34" s="158">
        <f>(VLOOKUP($A34,'Occupancy Raw Data'!$B$8:$BE$45,'Occupancy Raw Data'!BA$3,FALSE))/100</f>
        <v>7.1216437733173502E-2</v>
      </c>
      <c r="T34" s="158">
        <f>(VLOOKUP($A34,'Occupancy Raw Data'!$B$8:$BE$45,'Occupancy Raw Data'!BB$3,FALSE))/100</f>
        <v>0.176631320961146</v>
      </c>
      <c r="U34" s="159">
        <f>(VLOOKUP($A34,'Occupancy Raw Data'!$B$8:$BE$45,'Occupancy Raw Data'!BC$3,FALSE))/100</f>
        <v>0.12293409158824799</v>
      </c>
      <c r="V34" s="160">
        <f>(VLOOKUP($A34,'Occupancy Raw Data'!$B$8:$BE$45,'Occupancy Raw Data'!BE$3,FALSE))/100</f>
        <v>0.106479111145219</v>
      </c>
      <c r="X34" s="49">
        <f>VLOOKUP($A34,'ADR Raw Data'!$B$6:$BE$43,'ADR Raw Data'!AG$1,FALSE)</f>
        <v>87.705444000997701</v>
      </c>
      <c r="Y34" s="50">
        <f>VLOOKUP($A34,'ADR Raw Data'!$B$6:$BE$43,'ADR Raw Data'!AH$1,FALSE)</f>
        <v>91.485529801324503</v>
      </c>
      <c r="Z34" s="50">
        <f>VLOOKUP($A34,'ADR Raw Data'!$B$6:$BE$43,'ADR Raw Data'!AI$1,FALSE)</f>
        <v>93.310351296345402</v>
      </c>
      <c r="AA34" s="50">
        <f>VLOOKUP($A34,'ADR Raw Data'!$B$6:$BE$43,'ADR Raw Data'!AJ$1,FALSE)</f>
        <v>92.063480481927698</v>
      </c>
      <c r="AB34" s="50">
        <f>VLOOKUP($A34,'ADR Raw Data'!$B$6:$BE$43,'ADR Raw Data'!AK$1,FALSE)</f>
        <v>93.337594468250799</v>
      </c>
      <c r="AC34" s="51">
        <f>VLOOKUP($A34,'ADR Raw Data'!$B$6:$BE$43,'ADR Raw Data'!AL$1,FALSE)</f>
        <v>91.788838953534295</v>
      </c>
      <c r="AD34" s="50">
        <f>VLOOKUP($A34,'ADR Raw Data'!$B$6:$BE$43,'ADR Raw Data'!AN$1,FALSE)</f>
        <v>110.671948310139</v>
      </c>
      <c r="AE34" s="50">
        <f>VLOOKUP($A34,'ADR Raw Data'!$B$6:$BE$43,'ADR Raw Data'!AO$1,FALSE)</f>
        <v>115.165975978429</v>
      </c>
      <c r="AF34" s="51">
        <f>VLOOKUP($A34,'ADR Raw Data'!$B$6:$BE$43,'ADR Raw Data'!AP$1,FALSE)</f>
        <v>112.982197160618</v>
      </c>
      <c r="AG34" s="52">
        <f>VLOOKUP($A34,'ADR Raw Data'!$B$6:$BE$43,'ADR Raw Data'!AR$1,FALSE)</f>
        <v>98.576187247780396</v>
      </c>
      <c r="AI34" s="161">
        <f>(VLOOKUP($A34,'ADR Raw Data'!$B$6:$BE$43,'ADR Raw Data'!AT$1,FALSE))/100</f>
        <v>-4.9201024180076207E-3</v>
      </c>
      <c r="AJ34" s="158">
        <f>(VLOOKUP($A34,'ADR Raw Data'!$B$6:$BE$43,'ADR Raw Data'!AU$1,FALSE))/100</f>
        <v>7.6598585547501992E-3</v>
      </c>
      <c r="AK34" s="158">
        <f>(VLOOKUP($A34,'ADR Raw Data'!$B$6:$BE$43,'ADR Raw Data'!AV$1,FALSE))/100</f>
        <v>1.1275001224886401E-2</v>
      </c>
      <c r="AL34" s="158">
        <f>(VLOOKUP($A34,'ADR Raw Data'!$B$6:$BE$43,'ADR Raw Data'!AW$1,FALSE))/100</f>
        <v>-8.6411291790875807E-3</v>
      </c>
      <c r="AM34" s="158">
        <f>(VLOOKUP($A34,'ADR Raw Data'!$B$6:$BE$43,'ADR Raw Data'!AX$1,FALSE))/100</f>
        <v>1.36671184116871E-2</v>
      </c>
      <c r="AN34" s="159">
        <f>(VLOOKUP($A34,'ADR Raw Data'!$B$6:$BE$43,'ADR Raw Data'!AY$1,FALSE))/100</f>
        <v>4.2200738215262597E-3</v>
      </c>
      <c r="AO34" s="158">
        <f>(VLOOKUP($A34,'ADR Raw Data'!$B$6:$BE$43,'ADR Raw Data'!BA$1,FALSE))/100</f>
        <v>5.2073058249174499E-2</v>
      </c>
      <c r="AP34" s="158">
        <f>(VLOOKUP($A34,'ADR Raw Data'!$B$6:$BE$43,'ADR Raw Data'!BB$1,FALSE))/100</f>
        <v>0.119484705629474</v>
      </c>
      <c r="AQ34" s="159">
        <f>(VLOOKUP($A34,'ADR Raw Data'!$B$6:$BE$43,'ADR Raw Data'!BC$1,FALSE))/100</f>
        <v>8.5783516383545699E-2</v>
      </c>
      <c r="AR34" s="160">
        <f>(VLOOKUP($A34,'ADR Raw Data'!$B$6:$BE$43,'ADR Raw Data'!BE$1,FALSE))/100</f>
        <v>3.3337803812721202E-2</v>
      </c>
      <c r="AT34" s="49">
        <f>VLOOKUP($A34,'RevPAR Raw Data'!$B$6:$BE$43,'RevPAR Raw Data'!AG$1,FALSE)</f>
        <v>31.5120205233912</v>
      </c>
      <c r="AU34" s="50">
        <f>VLOOKUP($A34,'RevPAR Raw Data'!$B$6:$BE$43,'RevPAR Raw Data'!AH$1,FALSE)</f>
        <v>43.332230238393898</v>
      </c>
      <c r="AV34" s="50">
        <f>VLOOKUP($A34,'RevPAR Raw Data'!$B$6:$BE$43,'RevPAR Raw Data'!AI$1,FALSE)</f>
        <v>47.2531044990141</v>
      </c>
      <c r="AW34" s="50">
        <f>VLOOKUP($A34,'RevPAR Raw Data'!$B$6:$BE$43,'RevPAR Raw Data'!AJ$1,FALSE)</f>
        <v>42.801515056461703</v>
      </c>
      <c r="AX34" s="50">
        <f>VLOOKUP($A34,'RevPAR Raw Data'!$B$6:$BE$43,'RevPAR Raw Data'!AK$1,FALSE)</f>
        <v>42.946335364760699</v>
      </c>
      <c r="AY34" s="51">
        <f>VLOOKUP($A34,'RevPAR Raw Data'!$B$6:$BE$43,'RevPAR Raw Data'!AL$1,FALSE)</f>
        <v>41.569041136404302</v>
      </c>
      <c r="AZ34" s="50">
        <f>VLOOKUP($A34,'RevPAR Raw Data'!$B$6:$BE$43,'RevPAR Raw Data'!AN$1,FALSE)</f>
        <v>57.3742503136762</v>
      </c>
      <c r="BA34" s="50">
        <f>VLOOKUP($A34,'RevPAR Raw Data'!$B$6:$BE$43,'RevPAR Raw Data'!AO$1,FALSE)</f>
        <v>63.161694748162702</v>
      </c>
      <c r="BB34" s="51">
        <f>VLOOKUP($A34,'RevPAR Raw Data'!$B$6:$BE$43,'RevPAR Raw Data'!AP$1,FALSE)</f>
        <v>60.267972530919501</v>
      </c>
      <c r="BC34" s="52">
        <f>VLOOKUP($A34,'RevPAR Raw Data'!$B$6:$BE$43,'RevPAR Raw Data'!AR$1,FALSE)</f>
        <v>46.911592963408701</v>
      </c>
      <c r="BE34" s="172">
        <f>(VLOOKUP($A34,'RevPAR Raw Data'!$B$6:$BE$43,'RevPAR Raw Data'!AT$1,FALSE))/100</f>
        <v>0.11439016496688699</v>
      </c>
      <c r="BF34" s="162">
        <f>(VLOOKUP($A34,'RevPAR Raw Data'!$B$6:$BE$43,'RevPAR Raw Data'!AU$1,FALSE))/100</f>
        <v>0.108154295439099</v>
      </c>
      <c r="BG34" s="162">
        <f>(VLOOKUP($A34,'RevPAR Raw Data'!$B$6:$BE$43,'RevPAR Raw Data'!AV$1,FALSE))/100</f>
        <v>0.11893455897867801</v>
      </c>
      <c r="BH34" s="162">
        <f>(VLOOKUP($A34,'RevPAR Raw Data'!$B$6:$BE$43,'RevPAR Raw Data'!AW$1,FALSE))/100</f>
        <v>7.0114604415387694E-2</v>
      </c>
      <c r="BI34" s="162">
        <f>(VLOOKUP($A34,'RevPAR Raw Data'!$B$6:$BE$43,'RevPAR Raw Data'!AX$1,FALSE))/100</f>
        <v>0.108641738680302</v>
      </c>
      <c r="BJ34" s="173">
        <f>(VLOOKUP($A34,'RevPAR Raw Data'!$B$6:$BE$43,'RevPAR Raw Data'!AY$1,FALSE))/100</f>
        <v>0.10352978700426499</v>
      </c>
      <c r="BK34" s="162">
        <f>(VLOOKUP($A34,'RevPAR Raw Data'!$B$6:$BE$43,'RevPAR Raw Data'!BA$1,FALSE))/100</f>
        <v>0.12699795369272601</v>
      </c>
      <c r="BL34" s="162">
        <f>(VLOOKUP($A34,'RevPAR Raw Data'!$B$6:$BE$43,'RevPAR Raw Data'!BB$1,FALSE))/100</f>
        <v>0.317220767980608</v>
      </c>
      <c r="BM34" s="173">
        <f>(VLOOKUP($A34,'RevPAR Raw Data'!$B$6:$BE$43,'RevPAR Raw Data'!BC$1,FALSE))/100</f>
        <v>0.21926332663165099</v>
      </c>
      <c r="BN34" s="174">
        <f>(VLOOKUP($A34,'RevPAR Raw Data'!$B$6:$BE$43,'RevPAR Raw Data'!BE$1,FALSE))/100</f>
        <v>0.14336669467545302</v>
      </c>
    </row>
    <row r="35" spans="1:66" x14ac:dyDescent="0.45">
      <c r="A35" s="59" t="s">
        <v>47</v>
      </c>
      <c r="B35" s="172">
        <f>(VLOOKUP($A35,'Occupancy Raw Data'!$B$8:$BE$45,'Occupancy Raw Data'!AG$3,FALSE))/100</f>
        <v>0.40534642662302195</v>
      </c>
      <c r="C35" s="162">
        <f>(VLOOKUP($A35,'Occupancy Raw Data'!$B$8:$BE$45,'Occupancy Raw Data'!AH$3,FALSE))/100</f>
        <v>0.56555737406801199</v>
      </c>
      <c r="D35" s="162">
        <f>(VLOOKUP($A35,'Occupancy Raw Data'!$B$8:$BE$45,'Occupancy Raw Data'!AI$3,FALSE))/100</f>
        <v>0.60179123476995799</v>
      </c>
      <c r="E35" s="162">
        <f>(VLOOKUP($A35,'Occupancy Raw Data'!$B$8:$BE$45,'Occupancy Raw Data'!AJ$3,FALSE))/100</f>
        <v>0.564784506273867</v>
      </c>
      <c r="F35" s="162">
        <f>(VLOOKUP($A35,'Occupancy Raw Data'!$B$8:$BE$45,'Occupancy Raw Data'!AK$3,FALSE))/100</f>
        <v>0.53664302600472802</v>
      </c>
      <c r="G35" s="173">
        <f>(VLOOKUP($A35,'Occupancy Raw Data'!$B$8:$BE$45,'Occupancy Raw Data'!AL$3,FALSE))/100</f>
        <v>0.53482451354791705</v>
      </c>
      <c r="H35" s="162">
        <f>(VLOOKUP($A35,'Occupancy Raw Data'!$B$8:$BE$45,'Occupancy Raw Data'!AN$3,FALSE))/100</f>
        <v>0.55123658847063095</v>
      </c>
      <c r="I35" s="162">
        <f>(VLOOKUP($A35,'Occupancy Raw Data'!$B$8:$BE$45,'Occupancy Raw Data'!AO$3,FALSE))/100</f>
        <v>0.58169667212220399</v>
      </c>
      <c r="J35" s="173">
        <f>(VLOOKUP($A35,'Occupancy Raw Data'!$B$8:$BE$45,'Occupancy Raw Data'!AP$3,FALSE))/100</f>
        <v>0.56646663029641697</v>
      </c>
      <c r="K35" s="174">
        <f>(VLOOKUP($A35,'Occupancy Raw Data'!$B$8:$BE$45,'Occupancy Raw Data'!AR$3,FALSE))/100</f>
        <v>0.54386511833320295</v>
      </c>
      <c r="M35" s="161">
        <f>(VLOOKUP($A35,'Occupancy Raw Data'!$B$8:$BE$45,'Occupancy Raw Data'!AT$3,FALSE))/100</f>
        <v>-0.127033367496517</v>
      </c>
      <c r="N35" s="158">
        <f>(VLOOKUP($A35,'Occupancy Raw Data'!$B$8:$BE$45,'Occupancy Raw Data'!AU$3,FALSE))/100</f>
        <v>-4.1849993328119804E-2</v>
      </c>
      <c r="O35" s="158">
        <f>(VLOOKUP($A35,'Occupancy Raw Data'!$B$8:$BE$45,'Occupancy Raw Data'!AV$3,FALSE))/100</f>
        <v>-8.2841074952000101E-3</v>
      </c>
      <c r="P35" s="158">
        <f>(VLOOKUP($A35,'Occupancy Raw Data'!$B$8:$BE$45,'Occupancy Raw Data'!AW$3,FALSE))/100</f>
        <v>-5.6138752401783301E-2</v>
      </c>
      <c r="Q35" s="158">
        <f>(VLOOKUP($A35,'Occupancy Raw Data'!$B$8:$BE$45,'Occupancy Raw Data'!AX$3,FALSE))/100</f>
        <v>-9.0478449755369894E-2</v>
      </c>
      <c r="R35" s="159">
        <f>(VLOOKUP($A35,'Occupancy Raw Data'!$B$8:$BE$45,'Occupancy Raw Data'!AY$3,FALSE))/100</f>
        <v>-6.1650295230208298E-2</v>
      </c>
      <c r="S35" s="158">
        <f>(VLOOKUP($A35,'Occupancy Raw Data'!$B$8:$BE$45,'Occupancy Raw Data'!BA$3,FALSE))/100</f>
        <v>-5.6772948616920199E-2</v>
      </c>
      <c r="T35" s="158">
        <f>(VLOOKUP($A35,'Occupancy Raw Data'!$B$8:$BE$45,'Occupancy Raw Data'!BB$3,FALSE))/100</f>
        <v>4.9988180907700099E-3</v>
      </c>
      <c r="U35" s="159">
        <f>(VLOOKUP($A35,'Occupancy Raw Data'!$B$8:$BE$45,'Occupancy Raw Data'!BC$3,FALSE))/100</f>
        <v>-2.6036082045475299E-2</v>
      </c>
      <c r="V35" s="160">
        <f>(VLOOKUP($A35,'Occupancy Raw Data'!$B$8:$BE$45,'Occupancy Raw Data'!BE$3,FALSE))/100</f>
        <v>-5.1327149953802297E-2</v>
      </c>
      <c r="X35" s="49">
        <f>VLOOKUP($A35,'ADR Raw Data'!$B$6:$BE$43,'ADR Raw Data'!AG$1,FALSE)</f>
        <v>93.067548227904794</v>
      </c>
      <c r="Y35" s="50">
        <f>VLOOKUP($A35,'ADR Raw Data'!$B$6:$BE$43,'ADR Raw Data'!AH$1,FALSE)</f>
        <v>102.825103697749</v>
      </c>
      <c r="Z35" s="50">
        <f>VLOOKUP($A35,'ADR Raw Data'!$B$6:$BE$43,'ADR Raw Data'!AI$1,FALSE)</f>
        <v>105.95726146407701</v>
      </c>
      <c r="AA35" s="50">
        <f>VLOOKUP($A35,'ADR Raw Data'!$B$6:$BE$43,'ADR Raw Data'!AJ$1,FALSE)</f>
        <v>106.059109715849</v>
      </c>
      <c r="AB35" s="50">
        <f>VLOOKUP($A35,'ADR Raw Data'!$B$6:$BE$43,'ADR Raw Data'!AK$1,FALSE)</f>
        <v>102.782793120975</v>
      </c>
      <c r="AC35" s="51">
        <f>VLOOKUP($A35,'ADR Raw Data'!$B$6:$BE$43,'ADR Raw Data'!AL$1,FALSE)</f>
        <v>102.725454437266</v>
      </c>
      <c r="AD35" s="50">
        <f>VLOOKUP($A35,'ADR Raw Data'!$B$6:$BE$43,'ADR Raw Data'!AN$1,FALSE)</f>
        <v>114.28503835051499</v>
      </c>
      <c r="AE35" s="50">
        <f>VLOOKUP($A35,'ADR Raw Data'!$B$6:$BE$43,'ADR Raw Data'!AO$1,FALSE)</f>
        <v>119.29417272372</v>
      </c>
      <c r="AF35" s="51">
        <f>VLOOKUP($A35,'ADR Raw Data'!$B$6:$BE$43,'ADR Raw Data'!AP$1,FALSE)</f>
        <v>116.85694341894001</v>
      </c>
      <c r="AG35" s="52">
        <f>VLOOKUP($A35,'ADR Raw Data'!$B$6:$BE$43,'ADR Raw Data'!AR$1,FALSE)</f>
        <v>106.930812753761</v>
      </c>
      <c r="AI35" s="161">
        <f>(VLOOKUP($A35,'ADR Raw Data'!$B$6:$BE$43,'ADR Raw Data'!AT$1,FALSE))/100</f>
        <v>1.1226122851904701E-2</v>
      </c>
      <c r="AJ35" s="158">
        <f>(VLOOKUP($A35,'ADR Raw Data'!$B$6:$BE$43,'ADR Raw Data'!AU$1,FALSE))/100</f>
        <v>3.24505861213557E-2</v>
      </c>
      <c r="AK35" s="158">
        <f>(VLOOKUP($A35,'ADR Raw Data'!$B$6:$BE$43,'ADR Raw Data'!AV$1,FALSE))/100</f>
        <v>7.9863146594170292E-2</v>
      </c>
      <c r="AL35" s="158">
        <f>(VLOOKUP($A35,'ADR Raw Data'!$B$6:$BE$43,'ADR Raw Data'!AW$1,FALSE))/100</f>
        <v>4.9105695209981502E-2</v>
      </c>
      <c r="AM35" s="158">
        <f>(VLOOKUP($A35,'ADR Raw Data'!$B$6:$BE$43,'ADR Raw Data'!AX$1,FALSE))/100</f>
        <v>2.94198783534525E-2</v>
      </c>
      <c r="AN35" s="159">
        <f>(VLOOKUP($A35,'ADR Raw Data'!$B$6:$BE$43,'ADR Raw Data'!AY$1,FALSE))/100</f>
        <v>4.3792048404804697E-2</v>
      </c>
      <c r="AO35" s="158">
        <f>(VLOOKUP($A35,'ADR Raw Data'!$B$6:$BE$43,'ADR Raw Data'!BA$1,FALSE))/100</f>
        <v>9.8714440205073209E-2</v>
      </c>
      <c r="AP35" s="158">
        <f>(VLOOKUP($A35,'ADR Raw Data'!$B$6:$BE$43,'ADR Raw Data'!BB$1,FALSE))/100</f>
        <v>0.12502382524376401</v>
      </c>
      <c r="AQ35" s="159">
        <f>(VLOOKUP($A35,'ADR Raw Data'!$B$6:$BE$43,'ADR Raw Data'!BC$1,FALSE))/100</f>
        <v>0.11268840688430699</v>
      </c>
      <c r="AR35" s="160">
        <f>(VLOOKUP($A35,'ADR Raw Data'!$B$6:$BE$43,'ADR Raw Data'!BE$1,FALSE))/100</f>
        <v>6.5784610675805003E-2</v>
      </c>
      <c r="AT35" s="49">
        <f>VLOOKUP($A35,'RevPAR Raw Data'!$B$6:$BE$43,'RevPAR Raw Data'!AG$1,FALSE)</f>
        <v>37.724598108747003</v>
      </c>
      <c r="AU35" s="50">
        <f>VLOOKUP($A35,'RevPAR Raw Data'!$B$6:$BE$43,'RevPAR Raw Data'!AH$1,FALSE)</f>
        <v>58.153495635570103</v>
      </c>
      <c r="AV35" s="50">
        <f>VLOOKUP($A35,'RevPAR Raw Data'!$B$6:$BE$43,'RevPAR Raw Data'!AI$1,FALSE)</f>
        <v>63.764151209310697</v>
      </c>
      <c r="AW35" s="50">
        <f>VLOOKUP($A35,'RevPAR Raw Data'!$B$6:$BE$43,'RevPAR Raw Data'!AJ$1,FALSE)</f>
        <v>59.9005419167121</v>
      </c>
      <c r="AX35" s="50">
        <f>VLOOKUP($A35,'RevPAR Raw Data'!$B$6:$BE$43,'RevPAR Raw Data'!AK$1,FALSE)</f>
        <v>55.157669121658401</v>
      </c>
      <c r="AY35" s="51">
        <f>VLOOKUP($A35,'RevPAR Raw Data'!$B$6:$BE$43,'RevPAR Raw Data'!AL$1,FALSE)</f>
        <v>54.940091198399699</v>
      </c>
      <c r="AZ35" s="50">
        <f>VLOOKUP($A35,'RevPAR Raw Data'!$B$6:$BE$43,'RevPAR Raw Data'!AN$1,FALSE)</f>
        <v>62.998094653573297</v>
      </c>
      <c r="BA35" s="50">
        <f>VLOOKUP($A35,'RevPAR Raw Data'!$B$6:$BE$43,'RevPAR Raw Data'!AO$1,FALSE)</f>
        <v>69.393023276959397</v>
      </c>
      <c r="BB35" s="51">
        <f>VLOOKUP($A35,'RevPAR Raw Data'!$B$6:$BE$43,'RevPAR Raw Data'!AP$1,FALSE)</f>
        <v>66.1955589652664</v>
      </c>
      <c r="BC35" s="52">
        <f>VLOOKUP($A35,'RevPAR Raw Data'!$B$6:$BE$43,'RevPAR Raw Data'!AR$1,FALSE)</f>
        <v>58.155939131790099</v>
      </c>
      <c r="BE35" s="172">
        <f>(VLOOKUP($A35,'RevPAR Raw Data'!$B$6:$BE$43,'RevPAR Raw Data'!AT$1,FALSE))/100</f>
        <v>-0.117233336834419</v>
      </c>
      <c r="BF35" s="162">
        <f>(VLOOKUP($A35,'RevPAR Raw Data'!$B$6:$BE$43,'RevPAR Raw Data'!AU$1,FALSE))/100</f>
        <v>-1.07574640194364E-2</v>
      </c>
      <c r="BG35" s="162">
        <f>(VLOOKUP($A35,'RevPAR Raw Data'!$B$6:$BE$43,'RevPAR Raw Data'!AV$1,FALSE))/100</f>
        <v>7.0917444207679203E-2</v>
      </c>
      <c r="BH35" s="162">
        <f>(VLOOKUP($A35,'RevPAR Raw Data'!$B$6:$BE$43,'RevPAR Raw Data'!AW$1,FALSE))/100</f>
        <v>-9.7897896567123392E-3</v>
      </c>
      <c r="BI35" s="162">
        <f>(VLOOKUP($A35,'RevPAR Raw Data'!$B$6:$BE$43,'RevPAR Raw Data'!AX$1,FALSE))/100</f>
        <v>-6.3720436387329299E-2</v>
      </c>
      <c r="BJ35" s="173">
        <f>(VLOOKUP($A35,'RevPAR Raw Data'!$B$6:$BE$43,'RevPAR Raw Data'!AY$1,FALSE))/100</f>
        <v>-2.0558039538295398E-2</v>
      </c>
      <c r="BK35" s="162">
        <f>(VLOOKUP($A35,'RevPAR Raw Data'!$B$6:$BE$43,'RevPAR Raw Data'!BA$1,FALSE))/100</f>
        <v>3.63371817466423E-2</v>
      </c>
      <c r="BL35" s="162">
        <f>(VLOOKUP($A35,'RevPAR Raw Data'!$B$6:$BE$43,'RevPAR Raw Data'!BB$1,FALSE))/100</f>
        <v>0.13064761469393901</v>
      </c>
      <c r="BM35" s="173">
        <f>(VLOOKUP($A35,'RevPAR Raw Data'!$B$6:$BE$43,'RevPAR Raw Data'!BC$1,FALSE))/100</f>
        <v>8.3718360231618605E-2</v>
      </c>
      <c r="BN35" s="174">
        <f>(VLOOKUP($A35,'RevPAR Raw Data'!$B$6:$BE$43,'RevPAR Raw Data'!BE$1,FALSE))/100</f>
        <v>1.1080924145193101E-2</v>
      </c>
    </row>
    <row r="36" spans="1:66" x14ac:dyDescent="0.45">
      <c r="A36" s="59" t="s">
        <v>48</v>
      </c>
      <c r="B36" s="172">
        <f>(VLOOKUP($A36,'Occupancy Raw Data'!$B$8:$BE$45,'Occupancy Raw Data'!AG$3,FALSE))/100</f>
        <v>0.37609623133443898</v>
      </c>
      <c r="C36" s="162">
        <f>(VLOOKUP($A36,'Occupancy Raw Data'!$B$8:$BE$45,'Occupancy Raw Data'!AH$3,FALSE))/100</f>
        <v>0.53158331358141697</v>
      </c>
      <c r="D36" s="162">
        <f>(VLOOKUP($A36,'Occupancy Raw Data'!$B$8:$BE$45,'Occupancy Raw Data'!AI$3,FALSE))/100</f>
        <v>0.56328513865844898</v>
      </c>
      <c r="E36" s="162">
        <f>(VLOOKUP($A36,'Occupancy Raw Data'!$B$8:$BE$45,'Occupancy Raw Data'!AJ$3,FALSE))/100</f>
        <v>0.57738800663664303</v>
      </c>
      <c r="F36" s="162">
        <f>(VLOOKUP($A36,'Occupancy Raw Data'!$B$8:$BE$45,'Occupancy Raw Data'!AK$3,FALSE))/100</f>
        <v>0.57389191751599899</v>
      </c>
      <c r="G36" s="173">
        <f>(VLOOKUP($A36,'Occupancy Raw Data'!$B$8:$BE$45,'Occupancy Raw Data'!AL$3,FALSE))/100</f>
        <v>0.52444892154538902</v>
      </c>
      <c r="H36" s="162">
        <f>(VLOOKUP($A36,'Occupancy Raw Data'!$B$8:$BE$45,'Occupancy Raw Data'!AN$3,FALSE))/100</f>
        <v>0.61827447262384405</v>
      </c>
      <c r="I36" s="162">
        <f>(VLOOKUP($A36,'Occupancy Raw Data'!$B$8:$BE$45,'Occupancy Raw Data'!AO$3,FALSE))/100</f>
        <v>0.605593742593031</v>
      </c>
      <c r="J36" s="173">
        <f>(VLOOKUP($A36,'Occupancy Raw Data'!$B$8:$BE$45,'Occupancy Raw Data'!AP$3,FALSE))/100</f>
        <v>0.61193410760843792</v>
      </c>
      <c r="K36" s="174">
        <f>(VLOOKUP($A36,'Occupancy Raw Data'!$B$8:$BE$45,'Occupancy Raw Data'!AR$3,FALSE))/100</f>
        <v>0.54944468899197507</v>
      </c>
      <c r="M36" s="161">
        <f>(VLOOKUP($A36,'Occupancy Raw Data'!$B$8:$BE$45,'Occupancy Raw Data'!AT$3,FALSE))/100</f>
        <v>-2.12843139094739E-3</v>
      </c>
      <c r="N36" s="158">
        <f>(VLOOKUP($A36,'Occupancy Raw Data'!$B$8:$BE$45,'Occupancy Raw Data'!AU$3,FALSE))/100</f>
        <v>6.3924048174824402E-2</v>
      </c>
      <c r="O36" s="158">
        <f>(VLOOKUP($A36,'Occupancy Raw Data'!$B$8:$BE$45,'Occupancy Raw Data'!AV$3,FALSE))/100</f>
        <v>-2.7587126114031E-3</v>
      </c>
      <c r="P36" s="158">
        <f>(VLOOKUP($A36,'Occupancy Raw Data'!$B$8:$BE$45,'Occupancy Raw Data'!AW$3,FALSE))/100</f>
        <v>3.48168250789226E-2</v>
      </c>
      <c r="Q36" s="158">
        <f>(VLOOKUP($A36,'Occupancy Raw Data'!$B$8:$BE$45,'Occupancy Raw Data'!AX$3,FALSE))/100</f>
        <v>6.4193857167181498E-2</v>
      </c>
      <c r="R36" s="159">
        <f>(VLOOKUP($A36,'Occupancy Raw Data'!$B$8:$BE$45,'Occupancy Raw Data'!AY$3,FALSE))/100</f>
        <v>3.2940457288809802E-2</v>
      </c>
      <c r="S36" s="158">
        <f>(VLOOKUP($A36,'Occupancy Raw Data'!$B$8:$BE$45,'Occupancy Raw Data'!BA$3,FALSE))/100</f>
        <v>5.78191748424201E-2</v>
      </c>
      <c r="T36" s="158">
        <f>(VLOOKUP($A36,'Occupancy Raw Data'!$B$8:$BE$45,'Occupancy Raw Data'!BB$3,FALSE))/100</f>
        <v>-3.6264338637826701E-2</v>
      </c>
      <c r="U36" s="159">
        <f>(VLOOKUP($A36,'Occupancy Raw Data'!$B$8:$BE$45,'Occupancy Raw Data'!BC$3,FALSE))/100</f>
        <v>9.0746740215056892E-3</v>
      </c>
      <c r="V36" s="160">
        <f>(VLOOKUP($A36,'Occupancy Raw Data'!$B$8:$BE$45,'Occupancy Raw Data'!BE$3,FALSE))/100</f>
        <v>2.5224602570429702E-2</v>
      </c>
      <c r="X36" s="49">
        <f>VLOOKUP($A36,'ADR Raw Data'!$B$6:$BE$43,'ADR Raw Data'!AG$1,FALSE)</f>
        <v>130.72112966755901</v>
      </c>
      <c r="Y36" s="50">
        <f>VLOOKUP($A36,'ADR Raw Data'!$B$6:$BE$43,'ADR Raw Data'!AH$1,FALSE)</f>
        <v>130.12307658009101</v>
      </c>
      <c r="Z36" s="50">
        <f>VLOOKUP($A36,'ADR Raw Data'!$B$6:$BE$43,'ADR Raw Data'!AI$1,FALSE)</f>
        <v>132.69693456764099</v>
      </c>
      <c r="AA36" s="50">
        <f>VLOOKUP($A36,'ADR Raw Data'!$B$6:$BE$43,'ADR Raw Data'!AJ$1,FALSE)</f>
        <v>140.143175287356</v>
      </c>
      <c r="AB36" s="50">
        <f>VLOOKUP($A36,'ADR Raw Data'!$B$6:$BE$43,'ADR Raw Data'!AK$1,FALSE)</f>
        <v>144.547784202374</v>
      </c>
      <c r="AC36" s="51">
        <f>VLOOKUP($A36,'ADR Raw Data'!$B$6:$BE$43,'ADR Raw Data'!AL$1,FALSE)</f>
        <v>136.124976385781</v>
      </c>
      <c r="AD36" s="50">
        <f>VLOOKUP($A36,'ADR Raw Data'!$B$6:$BE$43,'ADR Raw Data'!AN$1,FALSE)</f>
        <v>174.18296530573099</v>
      </c>
      <c r="AE36" s="50">
        <f>VLOOKUP($A36,'ADR Raw Data'!$B$6:$BE$43,'ADR Raw Data'!AO$1,FALSE)</f>
        <v>177.785861056751</v>
      </c>
      <c r="AF36" s="51">
        <f>VLOOKUP($A36,'ADR Raw Data'!$B$6:$BE$43,'ADR Raw Data'!AP$1,FALSE)</f>
        <v>175.96574803912</v>
      </c>
      <c r="AG36" s="52">
        <f>VLOOKUP($A36,'ADR Raw Data'!$B$6:$BE$43,'ADR Raw Data'!AR$1,FALSE)</f>
        <v>148.80267367156</v>
      </c>
      <c r="AI36" s="161">
        <f>(VLOOKUP($A36,'ADR Raw Data'!$B$6:$BE$43,'ADR Raw Data'!AT$1,FALSE))/100</f>
        <v>4.3325229050148399E-2</v>
      </c>
      <c r="AJ36" s="158">
        <f>(VLOOKUP($A36,'ADR Raw Data'!$B$6:$BE$43,'ADR Raw Data'!AU$1,FALSE))/100</f>
        <v>6.7473406257412397E-2</v>
      </c>
      <c r="AK36" s="158">
        <f>(VLOOKUP($A36,'ADR Raw Data'!$B$6:$BE$43,'ADR Raw Data'!AV$1,FALSE))/100</f>
        <v>4.8213540402907193E-2</v>
      </c>
      <c r="AL36" s="158">
        <f>(VLOOKUP($A36,'ADR Raw Data'!$B$6:$BE$43,'ADR Raw Data'!AW$1,FALSE))/100</f>
        <v>6.5122904681159804E-2</v>
      </c>
      <c r="AM36" s="158">
        <f>(VLOOKUP($A36,'ADR Raw Data'!$B$6:$BE$43,'ADR Raw Data'!AX$1,FALSE))/100</f>
        <v>4.3911799714059001E-2</v>
      </c>
      <c r="AN36" s="159">
        <f>(VLOOKUP($A36,'ADR Raw Data'!$B$6:$BE$43,'ADR Raw Data'!AY$1,FALSE))/100</f>
        <v>5.4468820884411302E-2</v>
      </c>
      <c r="AO36" s="158">
        <f>(VLOOKUP($A36,'ADR Raw Data'!$B$6:$BE$43,'ADR Raw Data'!BA$1,FALSE))/100</f>
        <v>6.9095631351561706E-3</v>
      </c>
      <c r="AP36" s="158">
        <f>(VLOOKUP($A36,'ADR Raw Data'!$B$6:$BE$43,'ADR Raw Data'!BB$1,FALSE))/100</f>
        <v>1.5448235493405E-2</v>
      </c>
      <c r="AQ36" s="159">
        <f>(VLOOKUP($A36,'ADR Raw Data'!$B$6:$BE$43,'ADR Raw Data'!BC$1,FALSE))/100</f>
        <v>1.08772551086789E-2</v>
      </c>
      <c r="AR36" s="160">
        <f>(VLOOKUP($A36,'ADR Raw Data'!$B$6:$BE$43,'ADR Raw Data'!BE$1,FALSE))/100</f>
        <v>3.5976516780201299E-2</v>
      </c>
      <c r="AT36" s="49">
        <f>VLOOKUP($A36,'RevPAR Raw Data'!$B$6:$BE$43,'RevPAR Raw Data'!AG$1,FALSE)</f>
        <v>49.163724223749703</v>
      </c>
      <c r="AU36" s="50">
        <f>VLOOKUP($A36,'RevPAR Raw Data'!$B$6:$BE$43,'RevPAR Raw Data'!AH$1,FALSE)</f>
        <v>69.171256221853497</v>
      </c>
      <c r="AV36" s="50">
        <f>VLOOKUP($A36,'RevPAR Raw Data'!$B$6:$BE$43,'RevPAR Raw Data'!AI$1,FALSE)</f>
        <v>74.746211187485102</v>
      </c>
      <c r="AW36" s="50">
        <f>VLOOKUP($A36,'RevPAR Raw Data'!$B$6:$BE$43,'RevPAR Raw Data'!AJ$1,FALSE)</f>
        <v>80.916988622896397</v>
      </c>
      <c r="AX36" s="50">
        <f>VLOOKUP($A36,'RevPAR Raw Data'!$B$6:$BE$43,'RevPAR Raw Data'!AK$1,FALSE)</f>
        <v>82.954805048589705</v>
      </c>
      <c r="AY36" s="51">
        <f>VLOOKUP($A36,'RevPAR Raw Data'!$B$6:$BE$43,'RevPAR Raw Data'!AL$1,FALSE)</f>
        <v>71.390597060914899</v>
      </c>
      <c r="AZ36" s="50">
        <f>VLOOKUP($A36,'RevPAR Raw Data'!$B$6:$BE$43,'RevPAR Raw Data'!AN$1,FALSE)</f>
        <v>107.692881014458</v>
      </c>
      <c r="BA36" s="50">
        <f>VLOOKUP($A36,'RevPAR Raw Data'!$B$6:$BE$43,'RevPAR Raw Data'!AO$1,FALSE)</f>
        <v>107.666004977482</v>
      </c>
      <c r="BB36" s="51">
        <f>VLOOKUP($A36,'RevPAR Raw Data'!$B$6:$BE$43,'RevPAR Raw Data'!AP$1,FALSE)</f>
        <v>107.67944299597001</v>
      </c>
      <c r="BC36" s="52">
        <f>VLOOKUP($A36,'RevPAR Raw Data'!$B$6:$BE$43,'RevPAR Raw Data'!AR$1,FALSE)</f>
        <v>81.758838756645105</v>
      </c>
      <c r="BE36" s="172">
        <f>(VLOOKUP($A36,'RevPAR Raw Data'!$B$6:$BE$43,'RevPAR Raw Data'!AT$1,FALSE))/100</f>
        <v>4.1104582881670702E-2</v>
      </c>
      <c r="BF36" s="162">
        <f>(VLOOKUP($A36,'RevPAR Raw Data'!$B$6:$BE$43,'RevPAR Raw Data'!AU$1,FALSE))/100</f>
        <v>0.13571062770435499</v>
      </c>
      <c r="BG36" s="162">
        <f>(VLOOKUP($A36,'RevPAR Raw Data'!$B$6:$BE$43,'RevPAR Raw Data'!AV$1,FALSE))/100</f>
        <v>4.5321820489554202E-2</v>
      </c>
      <c r="BH36" s="162">
        <f>(VLOOKUP($A36,'RevPAR Raw Data'!$B$6:$BE$43,'RevPAR Raw Data'!AW$1,FALSE))/100</f>
        <v>0.10220710254099701</v>
      </c>
      <c r="BI36" s="162">
        <f>(VLOOKUP($A36,'RevPAR Raw Data'!$B$6:$BE$43,'RevPAR Raw Data'!AX$1,FALSE))/100</f>
        <v>0.11092452468003801</v>
      </c>
      <c r="BJ36" s="173">
        <f>(VLOOKUP($A36,'RevPAR Raw Data'!$B$6:$BE$43,'RevPAR Raw Data'!AY$1,FALSE))/100</f>
        <v>8.9203506041135902E-2</v>
      </c>
      <c r="BK36" s="162">
        <f>(VLOOKUP($A36,'RevPAR Raw Data'!$B$6:$BE$43,'RevPAR Raw Data'!BA$1,FALSE))/100</f>
        <v>6.5128243216572596E-2</v>
      </c>
      <c r="BL36" s="162">
        <f>(VLOOKUP($A36,'RevPAR Raw Data'!$B$6:$BE$43,'RevPAR Raw Data'!BB$1,FALSE))/100</f>
        <v>-2.1376323187711401E-2</v>
      </c>
      <c r="BM36" s="173">
        <f>(VLOOKUP($A36,'RevPAR Raw Data'!$B$6:$BE$43,'RevPAR Raw Data'!BC$1,FALSE))/100</f>
        <v>2.0050636674544701E-2</v>
      </c>
      <c r="BN36" s="174">
        <f>(VLOOKUP($A36,'RevPAR Raw Data'!$B$6:$BE$43,'RevPAR Raw Data'!BE$1,FALSE))/100</f>
        <v>6.2108612688280003E-2</v>
      </c>
    </row>
    <row r="37" spans="1:66" x14ac:dyDescent="0.45">
      <c r="A37" s="59"/>
      <c r="B37" s="177"/>
      <c r="C37" s="181"/>
      <c r="D37" s="181"/>
      <c r="E37" s="181"/>
      <c r="F37" s="181"/>
      <c r="G37" s="182"/>
      <c r="H37" s="181"/>
      <c r="I37" s="181"/>
      <c r="J37" s="182"/>
      <c r="K37" s="178"/>
      <c r="M37" s="189"/>
      <c r="N37" s="191"/>
      <c r="O37" s="191"/>
      <c r="P37" s="191"/>
      <c r="Q37" s="191"/>
      <c r="R37" s="192"/>
      <c r="S37" s="191"/>
      <c r="T37" s="191"/>
      <c r="U37" s="192"/>
      <c r="V37" s="190"/>
      <c r="X37" s="55"/>
      <c r="Y37" s="56"/>
      <c r="Z37" s="56"/>
      <c r="AA37" s="56"/>
      <c r="AB37" s="56"/>
      <c r="AC37" s="57"/>
      <c r="AD37" s="56"/>
      <c r="AE37" s="56"/>
      <c r="AF37" s="57"/>
      <c r="AG37" s="58"/>
      <c r="AI37" s="189"/>
      <c r="AJ37" s="191"/>
      <c r="AK37" s="191"/>
      <c r="AL37" s="191"/>
      <c r="AM37" s="191"/>
      <c r="AN37" s="192"/>
      <c r="AO37" s="191"/>
      <c r="AP37" s="191"/>
      <c r="AQ37" s="192"/>
      <c r="AR37" s="190"/>
      <c r="AT37" s="55"/>
      <c r="AU37" s="56"/>
      <c r="AV37" s="56"/>
      <c r="AW37" s="56"/>
      <c r="AX37" s="56"/>
      <c r="AY37" s="57"/>
      <c r="AZ37" s="56"/>
      <c r="BA37" s="56"/>
      <c r="BB37" s="57"/>
      <c r="BC37" s="58"/>
      <c r="BE37" s="177"/>
      <c r="BF37" s="181"/>
      <c r="BG37" s="181"/>
      <c r="BH37" s="181"/>
      <c r="BI37" s="181"/>
      <c r="BJ37" s="182"/>
      <c r="BK37" s="181"/>
      <c r="BL37" s="181"/>
      <c r="BM37" s="182"/>
      <c r="BN37" s="178"/>
    </row>
    <row r="38" spans="1:66" x14ac:dyDescent="0.45">
      <c r="A38" s="46" t="s">
        <v>72</v>
      </c>
      <c r="B38" s="172">
        <f>(VLOOKUP($A38,'Occupancy Raw Data'!$B$8:$BE$45,'Occupancy Raw Data'!AG$3,FALSE))/100</f>
        <v>0.488415599366815</v>
      </c>
      <c r="C38" s="162">
        <f>(VLOOKUP($A38,'Occupancy Raw Data'!$B$8:$BE$45,'Occupancy Raw Data'!AH$3,FALSE))/100</f>
        <v>0.63645848323499699</v>
      </c>
      <c r="D38" s="162">
        <f>(VLOOKUP($A38,'Occupancy Raw Data'!$B$8:$BE$45,'Occupancy Raw Data'!AI$3,FALSE))/100</f>
        <v>0.66818966757806808</v>
      </c>
      <c r="E38" s="162">
        <f>(VLOOKUP($A38,'Occupancy Raw Data'!$B$8:$BE$45,'Occupancy Raw Data'!AJ$3,FALSE))/100</f>
        <v>0.632069362498201</v>
      </c>
      <c r="F38" s="162">
        <f>(VLOOKUP($A38,'Occupancy Raw Data'!$B$8:$BE$45,'Occupancy Raw Data'!AK$3,FALSE))/100</f>
        <v>0.60048208375305701</v>
      </c>
      <c r="G38" s="173">
        <f>(VLOOKUP($A38,'Occupancy Raw Data'!$B$8:$BE$45,'Occupancy Raw Data'!AL$3,FALSE))/100</f>
        <v>0.60512303928622801</v>
      </c>
      <c r="H38" s="162">
        <f>(VLOOKUP($A38,'Occupancy Raw Data'!$B$8:$BE$45,'Occupancy Raw Data'!AN$3,FALSE))/100</f>
        <v>0.63760972801841898</v>
      </c>
      <c r="I38" s="162">
        <f>(VLOOKUP($A38,'Occupancy Raw Data'!$B$8:$BE$45,'Occupancy Raw Data'!AO$3,FALSE))/100</f>
        <v>0.61217441358468794</v>
      </c>
      <c r="J38" s="173">
        <f>(VLOOKUP($A38,'Occupancy Raw Data'!$B$8:$BE$45,'Occupancy Raw Data'!AP$3,FALSE))/100</f>
        <v>0.62489207080155407</v>
      </c>
      <c r="K38" s="174">
        <f>(VLOOKUP($A38,'Occupancy Raw Data'!$B$8:$BE$45,'Occupancy Raw Data'!AR$3,FALSE))/100</f>
        <v>0.61077133400489203</v>
      </c>
      <c r="M38" s="161">
        <f>(VLOOKUP($A38,'Occupancy Raw Data'!$B$8:$BE$45,'Occupancy Raw Data'!AT$3,FALSE))/100</f>
        <v>0.36022635762578198</v>
      </c>
      <c r="N38" s="158">
        <f>(VLOOKUP($A38,'Occupancy Raw Data'!$B$8:$BE$45,'Occupancy Raw Data'!AU$3,FALSE))/100</f>
        <v>0.29157863164266301</v>
      </c>
      <c r="O38" s="158">
        <f>(VLOOKUP($A38,'Occupancy Raw Data'!$B$8:$BE$45,'Occupancy Raw Data'!AV$3,FALSE))/100</f>
        <v>0.27389288792677102</v>
      </c>
      <c r="P38" s="158">
        <f>(VLOOKUP($A38,'Occupancy Raw Data'!$B$8:$BE$45,'Occupancy Raw Data'!AW$3,FALSE))/100</f>
        <v>0.28151552862250701</v>
      </c>
      <c r="Q38" s="158">
        <f>(VLOOKUP($A38,'Occupancy Raw Data'!$B$8:$BE$45,'Occupancy Raw Data'!AX$3,FALSE))/100</f>
        <v>0.28341217868893298</v>
      </c>
      <c r="R38" s="159">
        <f>(VLOOKUP($A38,'Occupancy Raw Data'!$B$8:$BE$45,'Occupancy Raw Data'!AY$3,FALSE))/100</f>
        <v>0.294397245052055</v>
      </c>
      <c r="S38" s="158">
        <f>(VLOOKUP($A38,'Occupancy Raw Data'!$B$8:$BE$45,'Occupancy Raw Data'!BA$3,FALSE))/100</f>
        <v>0.25668672604696602</v>
      </c>
      <c r="T38" s="158">
        <f>(VLOOKUP($A38,'Occupancy Raw Data'!$B$8:$BE$45,'Occupancy Raw Data'!BB$3,FALSE))/100</f>
        <v>0.24802561367454001</v>
      </c>
      <c r="U38" s="159">
        <f>(VLOOKUP($A38,'Occupancy Raw Data'!$B$8:$BE$45,'Occupancy Raw Data'!BC$3,FALSE))/100</f>
        <v>0.25242933472892498</v>
      </c>
      <c r="V38" s="160">
        <f>(VLOOKUP($A38,'Occupancy Raw Data'!$B$8:$BE$45,'Occupancy Raw Data'!BE$3,FALSE))/100</f>
        <v>0.28184365015494101</v>
      </c>
      <c r="X38" s="49">
        <f>VLOOKUP($A38,'ADR Raw Data'!$B$6:$BE$43,'ADR Raw Data'!AG$1,FALSE)</f>
        <v>99.002443282262803</v>
      </c>
      <c r="Y38" s="50">
        <f>VLOOKUP($A38,'ADR Raw Data'!$B$6:$BE$43,'ADR Raw Data'!AH$1,FALSE)</f>
        <v>106.93607936238701</v>
      </c>
      <c r="Z38" s="50">
        <f>VLOOKUP($A38,'ADR Raw Data'!$B$6:$BE$43,'ADR Raw Data'!AI$1,FALSE)</f>
        <v>109.675072955365</v>
      </c>
      <c r="AA38" s="50">
        <f>VLOOKUP($A38,'ADR Raw Data'!$B$6:$BE$43,'ADR Raw Data'!AJ$1,FALSE)</f>
        <v>109.783692868119</v>
      </c>
      <c r="AB38" s="50">
        <f>VLOOKUP($A38,'ADR Raw Data'!$B$6:$BE$43,'ADR Raw Data'!AK$1,FALSE)</f>
        <v>106.787911449284</v>
      </c>
      <c r="AC38" s="51">
        <f>VLOOKUP($A38,'ADR Raw Data'!$B$6:$BE$43,'ADR Raw Data'!AL$1,FALSE)</f>
        <v>106.825745659928</v>
      </c>
      <c r="AD38" s="50">
        <f>VLOOKUP($A38,'ADR Raw Data'!$B$6:$BE$43,'ADR Raw Data'!AN$1,FALSE)</f>
        <v>107.883287818089</v>
      </c>
      <c r="AE38" s="50">
        <f>VLOOKUP($A38,'ADR Raw Data'!$B$6:$BE$43,'ADR Raw Data'!AO$1,FALSE)</f>
        <v>107.839597437705</v>
      </c>
      <c r="AF38" s="51">
        <f>VLOOKUP($A38,'ADR Raw Data'!$B$6:$BE$43,'ADR Raw Data'!AP$1,FALSE)</f>
        <v>107.861887216097</v>
      </c>
      <c r="AG38" s="52">
        <f>VLOOKUP($A38,'ADR Raw Data'!$B$6:$BE$43,'ADR Raw Data'!AR$1,FALSE)</f>
        <v>107.12863041593999</v>
      </c>
      <c r="AI38" s="161">
        <f>(VLOOKUP($A38,'ADR Raw Data'!$B$6:$BE$43,'ADR Raw Data'!AT$1,FALSE))/100</f>
        <v>0.118984981177056</v>
      </c>
      <c r="AJ38" s="158">
        <f>(VLOOKUP($A38,'ADR Raw Data'!$B$6:$BE$43,'ADR Raw Data'!AU$1,FALSE))/100</f>
        <v>0.110990703644356</v>
      </c>
      <c r="AK38" s="158">
        <f>(VLOOKUP($A38,'ADR Raw Data'!$B$6:$BE$43,'ADR Raw Data'!AV$1,FALSE))/100</f>
        <v>0.11450911533106799</v>
      </c>
      <c r="AL38" s="158">
        <f>(VLOOKUP($A38,'ADR Raw Data'!$B$6:$BE$43,'ADR Raw Data'!AW$1,FALSE))/100</f>
        <v>0.128288357660921</v>
      </c>
      <c r="AM38" s="158">
        <f>(VLOOKUP($A38,'ADR Raw Data'!$B$6:$BE$43,'ADR Raw Data'!AX$1,FALSE))/100</f>
        <v>0.10486621935856</v>
      </c>
      <c r="AN38" s="159">
        <f>(VLOOKUP($A38,'ADR Raw Data'!$B$6:$BE$43,'ADR Raw Data'!AY$1,FALSE))/100</f>
        <v>0.114596139675343</v>
      </c>
      <c r="AO38" s="158">
        <f>(VLOOKUP($A38,'ADR Raw Data'!$B$6:$BE$43,'ADR Raw Data'!BA$1,FALSE))/100</f>
        <v>5.8441518821800598E-2</v>
      </c>
      <c r="AP38" s="158">
        <f>(VLOOKUP($A38,'ADR Raw Data'!$B$6:$BE$43,'ADR Raw Data'!BB$1,FALSE))/100</f>
        <v>6.4208010737426199E-2</v>
      </c>
      <c r="AQ38" s="159">
        <f>(VLOOKUP($A38,'ADR Raw Data'!$B$6:$BE$43,'ADR Raw Data'!BC$1,FALSE))/100</f>
        <v>6.1268381355553701E-2</v>
      </c>
      <c r="AR38" s="160">
        <f>(VLOOKUP($A38,'ADR Raw Data'!$B$6:$BE$43,'ADR Raw Data'!BE$1,FALSE))/100</f>
        <v>9.7906667488254495E-2</v>
      </c>
      <c r="AT38" s="49">
        <f>VLOOKUP($A38,'RevPAR Raw Data'!$B$6:$BE$43,'RevPAR Raw Data'!AG$1,FALSE)</f>
        <v>48.3543376744855</v>
      </c>
      <c r="AU38" s="50">
        <f>VLOOKUP($A38,'RevPAR Raw Data'!$B$6:$BE$43,'RevPAR Raw Data'!AH$1,FALSE)</f>
        <v>68.060374874082598</v>
      </c>
      <c r="AV38" s="50">
        <f>VLOOKUP($A38,'RevPAR Raw Data'!$B$6:$BE$43,'RevPAR Raw Data'!AI$1,FALSE)</f>
        <v>73.283750539645894</v>
      </c>
      <c r="AW38" s="50">
        <f>VLOOKUP($A38,'RevPAR Raw Data'!$B$6:$BE$43,'RevPAR Raw Data'!AJ$1,FALSE)</f>
        <v>69.390908763850902</v>
      </c>
      <c r="AX38" s="50">
        <f>VLOOKUP($A38,'RevPAR Raw Data'!$B$6:$BE$43,'RevPAR Raw Data'!AK$1,FALSE)</f>
        <v>64.1242275867031</v>
      </c>
      <c r="AY38" s="51">
        <f>VLOOKUP($A38,'RevPAR Raw Data'!$B$6:$BE$43,'RevPAR Raw Data'!AL$1,FALSE)</f>
        <v>64.6427198877536</v>
      </c>
      <c r="AZ38" s="50">
        <f>VLOOKUP($A38,'RevPAR Raw Data'!$B$6:$BE$43,'RevPAR Raw Data'!AN$1,FALSE)</f>
        <v>68.787433803424904</v>
      </c>
      <c r="BA38" s="50">
        <f>VLOOKUP($A38,'RevPAR Raw Data'!$B$6:$BE$43,'RevPAR Raw Data'!AO$1,FALSE)</f>
        <v>66.016642322636301</v>
      </c>
      <c r="BB38" s="51">
        <f>VLOOKUP($A38,'RevPAR Raw Data'!$B$6:$BE$43,'RevPAR Raw Data'!AP$1,FALSE)</f>
        <v>67.402038063030602</v>
      </c>
      <c r="BC38" s="52">
        <f>VLOOKUP($A38,'RevPAR Raw Data'!$B$6:$BE$43,'RevPAR Raw Data'!AR$1,FALSE)</f>
        <v>65.431096509261295</v>
      </c>
      <c r="BE38" s="172">
        <f>(VLOOKUP($A38,'RevPAR Raw Data'!$B$6:$BE$43,'RevPAR Raw Data'!AT$1,FALSE))/100</f>
        <v>0.52207286518442109</v>
      </c>
      <c r="BF38" s="162">
        <f>(VLOOKUP($A38,'RevPAR Raw Data'!$B$6:$BE$43,'RevPAR Raw Data'!AU$1,FALSE))/100</f>
        <v>0.43493185278069701</v>
      </c>
      <c r="BG38" s="162">
        <f>(VLOOKUP($A38,'RevPAR Raw Data'!$B$6:$BE$43,'RevPAR Raw Data'!AV$1,FALSE))/100</f>
        <v>0.41976523554980605</v>
      </c>
      <c r="BH38" s="162">
        <f>(VLOOKUP($A38,'RevPAR Raw Data'!$B$6:$BE$43,'RevPAR Raw Data'!AW$1,FALSE))/100</f>
        <v>0.44591905110645597</v>
      </c>
      <c r="BI38" s="162">
        <f>(VLOOKUP($A38,'RevPAR Raw Data'!$B$6:$BE$43,'RevPAR Raw Data'!AX$1,FALSE))/100</f>
        <v>0.41799876174677503</v>
      </c>
      <c r="BJ38" s="173">
        <f>(VLOOKUP($A38,'RevPAR Raw Data'!$B$6:$BE$43,'RevPAR Raw Data'!AY$1,FALSE))/100</f>
        <v>0.44273017254142</v>
      </c>
      <c r="BK38" s="162">
        <f>(VLOOKUP($A38,'RevPAR Raw Data'!$B$6:$BE$43,'RevPAR Raw Data'!BA$1,FALSE))/100</f>
        <v>0.33012940700034699</v>
      </c>
      <c r="BL38" s="162">
        <f>(VLOOKUP($A38,'RevPAR Raw Data'!$B$6:$BE$43,'RevPAR Raw Data'!BB$1,FALSE))/100</f>
        <v>0.32815885567793801</v>
      </c>
      <c r="BM38" s="173">
        <f>(VLOOKUP($A38,'RevPAR Raw Data'!$B$6:$BE$43,'RevPAR Raw Data'!BC$1,FALSE))/100</f>
        <v>0.329163652829979</v>
      </c>
      <c r="BN38" s="174">
        <f>(VLOOKUP($A38,'RevPAR Raw Data'!$B$6:$BE$43,'RevPAR Raw Data'!BE$1,FALSE))/100</f>
        <v>0.40734469018259101</v>
      </c>
    </row>
    <row r="39" spans="1:66" x14ac:dyDescent="0.45">
      <c r="A39" s="46"/>
      <c r="B39" s="177"/>
      <c r="C39" s="181"/>
      <c r="D39" s="181"/>
      <c r="E39" s="181"/>
      <c r="F39" s="181"/>
      <c r="G39" s="182"/>
      <c r="H39" s="181"/>
      <c r="I39" s="181"/>
      <c r="J39" s="182"/>
      <c r="K39" s="178"/>
      <c r="M39" s="189"/>
      <c r="N39" s="191"/>
      <c r="O39" s="191"/>
      <c r="P39" s="191"/>
      <c r="Q39" s="191"/>
      <c r="R39" s="192"/>
      <c r="S39" s="191"/>
      <c r="T39" s="191"/>
      <c r="U39" s="192"/>
      <c r="V39" s="190"/>
      <c r="X39" s="55"/>
      <c r="Y39" s="56"/>
      <c r="Z39" s="56"/>
      <c r="AA39" s="56"/>
      <c r="AB39" s="56"/>
      <c r="AC39" s="57"/>
      <c r="AD39" s="56"/>
      <c r="AE39" s="56"/>
      <c r="AF39" s="57"/>
      <c r="AG39" s="58"/>
      <c r="AI39" s="189"/>
      <c r="AJ39" s="191"/>
      <c r="AK39" s="191"/>
      <c r="AL39" s="191"/>
      <c r="AM39" s="191"/>
      <c r="AN39" s="192"/>
      <c r="AO39" s="191"/>
      <c r="AP39" s="191"/>
      <c r="AQ39" s="192"/>
      <c r="AR39" s="190"/>
      <c r="AT39" s="55"/>
      <c r="AU39" s="56"/>
      <c r="AV39" s="56"/>
      <c r="AW39" s="56"/>
      <c r="AX39" s="56"/>
      <c r="AY39" s="57"/>
      <c r="AZ39" s="56"/>
      <c r="BA39" s="56"/>
      <c r="BB39" s="57"/>
      <c r="BC39" s="58"/>
      <c r="BE39" s="177"/>
      <c r="BF39" s="181"/>
      <c r="BG39" s="181"/>
      <c r="BH39" s="181"/>
      <c r="BI39" s="181"/>
      <c r="BJ39" s="182"/>
      <c r="BK39" s="181"/>
      <c r="BL39" s="181"/>
      <c r="BM39" s="182"/>
      <c r="BN39" s="178"/>
    </row>
    <row r="40" spans="1:66" x14ac:dyDescent="0.45">
      <c r="A40" s="46" t="s">
        <v>71</v>
      </c>
      <c r="B40" s="172">
        <f>(VLOOKUP($A40,'Occupancy Raw Data'!$B$8:$BE$45,'Occupancy Raw Data'!AG$3,FALSE))/100</f>
        <v>0.41973061918357502</v>
      </c>
      <c r="C40" s="162">
        <f>(VLOOKUP($A40,'Occupancy Raw Data'!$B$8:$BE$45,'Occupancy Raw Data'!AH$3,FALSE))/100</f>
        <v>0.562595320057518</v>
      </c>
      <c r="D40" s="162">
        <f>(VLOOKUP($A40,'Occupancy Raw Data'!$B$8:$BE$45,'Occupancy Raw Data'!AI$3,FALSE))/100</f>
        <v>0.62229291036646406</v>
      </c>
      <c r="E40" s="162">
        <f>(VLOOKUP($A40,'Occupancy Raw Data'!$B$8:$BE$45,'Occupancy Raw Data'!AJ$3,FALSE))/100</f>
        <v>0.61460194343980101</v>
      </c>
      <c r="F40" s="162">
        <f>(VLOOKUP($A40,'Occupancy Raw Data'!$B$8:$BE$45,'Occupancy Raw Data'!AK$3,FALSE))/100</f>
        <v>0.59748790796984597</v>
      </c>
      <c r="G40" s="173">
        <f>(VLOOKUP($A40,'Occupancy Raw Data'!$B$8:$BE$45,'Occupancy Raw Data'!AL$3,FALSE))/100</f>
        <v>0.56335112757380901</v>
      </c>
      <c r="H40" s="162">
        <f>(VLOOKUP($A40,'Occupancy Raw Data'!$B$8:$BE$45,'Occupancy Raw Data'!AN$3,FALSE))/100</f>
        <v>0.63073554403241905</v>
      </c>
      <c r="I40" s="162">
        <f>(VLOOKUP($A40,'Occupancy Raw Data'!$B$8:$BE$45,'Occupancy Raw Data'!AO$3,FALSE))/100</f>
        <v>0.657109242232777</v>
      </c>
      <c r="J40" s="173">
        <f>(VLOOKUP($A40,'Occupancy Raw Data'!$B$8:$BE$45,'Occupancy Raw Data'!AP$3,FALSE))/100</f>
        <v>0.64392239313259791</v>
      </c>
      <c r="K40" s="174">
        <f>(VLOOKUP($A40,'Occupancy Raw Data'!$B$8:$BE$45,'Occupancy Raw Data'!AR$3,FALSE))/100</f>
        <v>0.58637256397247095</v>
      </c>
      <c r="M40" s="161">
        <f>(VLOOKUP($A40,'Occupancy Raw Data'!$B$8:$BE$45,'Occupancy Raw Data'!AT$3,FALSE))/100</f>
        <v>-2.8271116608790302E-2</v>
      </c>
      <c r="N40" s="158">
        <f>(VLOOKUP($A40,'Occupancy Raw Data'!$B$8:$BE$45,'Occupancy Raw Data'!AU$3,FALSE))/100</f>
        <v>4.0738481649753702E-2</v>
      </c>
      <c r="O40" s="158">
        <f>(VLOOKUP($A40,'Occupancy Raw Data'!$B$8:$BE$45,'Occupancy Raw Data'!AV$3,FALSE))/100</f>
        <v>3.69671441427699E-2</v>
      </c>
      <c r="P40" s="158">
        <f>(VLOOKUP($A40,'Occupancy Raw Data'!$B$8:$BE$45,'Occupancy Raw Data'!AW$3,FALSE))/100</f>
        <v>2.3810854587851402E-2</v>
      </c>
      <c r="Q40" s="158">
        <f>(VLOOKUP($A40,'Occupancy Raw Data'!$B$8:$BE$45,'Occupancy Raw Data'!AX$3,FALSE))/100</f>
        <v>1.6028964455451301E-2</v>
      </c>
      <c r="R40" s="159">
        <f>(VLOOKUP($A40,'Occupancy Raw Data'!$B$8:$BE$45,'Occupancy Raw Data'!AY$3,FALSE))/100</f>
        <v>2.0196261856059099E-2</v>
      </c>
      <c r="S40" s="158">
        <f>(VLOOKUP($A40,'Occupancy Raw Data'!$B$8:$BE$45,'Occupancy Raw Data'!BA$3,FALSE))/100</f>
        <v>4.0657711955480902E-2</v>
      </c>
      <c r="T40" s="158">
        <f>(VLOOKUP($A40,'Occupancy Raw Data'!$B$8:$BE$45,'Occupancy Raw Data'!BB$3,FALSE))/100</f>
        <v>5.7638664047161697E-2</v>
      </c>
      <c r="U40" s="159">
        <f>(VLOOKUP($A40,'Occupancy Raw Data'!$B$8:$BE$45,'Occupancy Raw Data'!BC$3,FALSE))/100</f>
        <v>4.9253370241816904E-2</v>
      </c>
      <c r="V40" s="160">
        <f>(VLOOKUP($A40,'Occupancy Raw Data'!$B$8:$BE$45,'Occupancy Raw Data'!BE$3,FALSE))/100</f>
        <v>2.914022548224E-2</v>
      </c>
      <c r="X40" s="49">
        <f>VLOOKUP($A40,'ADR Raw Data'!$B$6:$BE$43,'ADR Raw Data'!AG$1,FALSE)</f>
        <v>93.695155235350597</v>
      </c>
      <c r="Y40" s="50">
        <f>VLOOKUP($A40,'ADR Raw Data'!$B$6:$BE$43,'ADR Raw Data'!AH$1,FALSE)</f>
        <v>105.802515136317</v>
      </c>
      <c r="Z40" s="50">
        <f>VLOOKUP($A40,'ADR Raw Data'!$B$6:$BE$43,'ADR Raw Data'!AI$1,FALSE)</f>
        <v>110.391727862194</v>
      </c>
      <c r="AA40" s="50">
        <f>VLOOKUP($A40,'ADR Raw Data'!$B$6:$BE$43,'ADR Raw Data'!AJ$1,FALSE)</f>
        <v>111.011157166152</v>
      </c>
      <c r="AB40" s="50">
        <f>VLOOKUP($A40,'ADR Raw Data'!$B$6:$BE$43,'ADR Raw Data'!AK$1,FALSE)</f>
        <v>108.666710974164</v>
      </c>
      <c r="AC40" s="51">
        <f>VLOOKUP($A40,'ADR Raw Data'!$B$6:$BE$43,'ADR Raw Data'!AL$1,FALSE)</f>
        <v>106.75694840494999</v>
      </c>
      <c r="AD40" s="50">
        <f>VLOOKUP($A40,'ADR Raw Data'!$B$6:$BE$43,'ADR Raw Data'!AN$1,FALSE)</f>
        <v>114.114565122022</v>
      </c>
      <c r="AE40" s="50">
        <f>VLOOKUP($A40,'ADR Raw Data'!$B$6:$BE$43,'ADR Raw Data'!AO$1,FALSE)</f>
        <v>115.526466324602</v>
      </c>
      <c r="AF40" s="51">
        <f>VLOOKUP($A40,'ADR Raw Data'!$B$6:$BE$43,'ADR Raw Data'!AP$1,FALSE)</f>
        <v>114.83497284446599</v>
      </c>
      <c r="AG40" s="52">
        <f>VLOOKUP($A40,'ADR Raw Data'!$B$6:$BE$43,'ADR Raw Data'!AR$1,FALSE)</f>
        <v>109.291594225639</v>
      </c>
      <c r="AI40" s="161">
        <f>(VLOOKUP($A40,'ADR Raw Data'!$B$6:$BE$43,'ADR Raw Data'!AT$1,FALSE))/100</f>
        <v>-1.83486976838045E-2</v>
      </c>
      <c r="AJ40" s="158">
        <f>(VLOOKUP($A40,'ADR Raw Data'!$B$6:$BE$43,'ADR Raw Data'!AU$1,FALSE))/100</f>
        <v>2.8991831353246199E-2</v>
      </c>
      <c r="AK40" s="158">
        <f>(VLOOKUP($A40,'ADR Raw Data'!$B$6:$BE$43,'ADR Raw Data'!AV$1,FALSE))/100</f>
        <v>1.83563853532305E-2</v>
      </c>
      <c r="AL40" s="158">
        <f>(VLOOKUP($A40,'ADR Raw Data'!$B$6:$BE$43,'ADR Raw Data'!AW$1,FALSE))/100</f>
        <v>3.1662896722065896E-2</v>
      </c>
      <c r="AM40" s="158">
        <f>(VLOOKUP($A40,'ADR Raw Data'!$B$6:$BE$43,'ADR Raw Data'!AX$1,FALSE))/100</f>
        <v>1.2370257131142299E-2</v>
      </c>
      <c r="AN40" s="159">
        <f>(VLOOKUP($A40,'ADR Raw Data'!$B$6:$BE$43,'ADR Raw Data'!AY$1,FALSE))/100</f>
        <v>1.7870512804351001E-2</v>
      </c>
      <c r="AO40" s="158">
        <f>(VLOOKUP($A40,'ADR Raw Data'!$B$6:$BE$43,'ADR Raw Data'!BA$1,FALSE))/100</f>
        <v>4.2111546876086097E-3</v>
      </c>
      <c r="AP40" s="158">
        <f>(VLOOKUP($A40,'ADR Raw Data'!$B$6:$BE$43,'ADR Raw Data'!BB$1,FALSE))/100</f>
        <v>1.6130361809404702E-2</v>
      </c>
      <c r="AQ40" s="159">
        <f>(VLOOKUP($A40,'ADR Raw Data'!$B$6:$BE$43,'ADR Raw Data'!BC$1,FALSE))/100</f>
        <v>1.0296319084755401E-2</v>
      </c>
      <c r="AR40" s="160">
        <f>(VLOOKUP($A40,'ADR Raw Data'!$B$6:$BE$43,'ADR Raw Data'!BE$1,FALSE))/100</f>
        <v>1.5860594931183202E-2</v>
      </c>
      <c r="AT40" s="49">
        <f>VLOOKUP($A40,'RevPAR Raw Data'!$B$6:$BE$43,'RevPAR Raw Data'!AG$1,FALSE)</f>
        <v>39.326725521434902</v>
      </c>
      <c r="AU40" s="50">
        <f>VLOOKUP($A40,'RevPAR Raw Data'!$B$6:$BE$43,'RevPAR Raw Data'!AH$1,FALSE)</f>
        <v>59.523999866007202</v>
      </c>
      <c r="AV40" s="50">
        <f>VLOOKUP($A40,'RevPAR Raw Data'!$B$6:$BE$43,'RevPAR Raw Data'!AI$1,FALSE)</f>
        <v>68.695989611747706</v>
      </c>
      <c r="AW40" s="50">
        <f>VLOOKUP($A40,'RevPAR Raw Data'!$B$6:$BE$43,'RevPAR Raw Data'!AJ$1,FALSE)</f>
        <v>68.227672937818596</v>
      </c>
      <c r="AX40" s="50">
        <f>VLOOKUP($A40,'RevPAR Raw Data'!$B$6:$BE$43,'RevPAR Raw Data'!AK$1,FALSE)</f>
        <v>64.927045805917402</v>
      </c>
      <c r="AY40" s="51">
        <f>VLOOKUP($A40,'RevPAR Raw Data'!$B$6:$BE$43,'RevPAR Raw Data'!AL$1,FALSE)</f>
        <v>60.141647260268002</v>
      </c>
      <c r="AZ40" s="50">
        <f>VLOOKUP($A40,'RevPAR Raw Data'!$B$6:$BE$43,'RevPAR Raw Data'!AN$1,FALSE)</f>
        <v>71.976112314261997</v>
      </c>
      <c r="BA40" s="50">
        <f>VLOOKUP($A40,'RevPAR Raw Data'!$B$6:$BE$43,'RevPAR Raw Data'!AO$1,FALSE)</f>
        <v>75.913508744389702</v>
      </c>
      <c r="BB40" s="51">
        <f>VLOOKUP($A40,'RevPAR Raw Data'!$B$6:$BE$43,'RevPAR Raw Data'!AP$1,FALSE)</f>
        <v>73.944810529325807</v>
      </c>
      <c r="BC40" s="52">
        <f>VLOOKUP($A40,'RevPAR Raw Data'!$B$6:$BE$43,'RevPAR Raw Data'!AR$1,FALSE)</f>
        <v>64.085592326727195</v>
      </c>
      <c r="BE40" s="172">
        <f>(VLOOKUP($A40,'RevPAR Raw Data'!$B$6:$BE$43,'RevPAR Raw Data'!AT$1,FALSE))/100</f>
        <v>-4.6101076120756597E-2</v>
      </c>
      <c r="BF40" s="162">
        <f>(VLOOKUP($A40,'RevPAR Raw Data'!$B$6:$BE$43,'RevPAR Raw Data'!AU$1,FALSE))/100</f>
        <v>7.0911396192576998E-2</v>
      </c>
      <c r="BG40" s="162">
        <f>(VLOOKUP($A40,'RevPAR Raw Data'!$B$6:$BE$43,'RevPAR Raw Data'!AV$1,FALSE))/100</f>
        <v>5.60021126392935E-2</v>
      </c>
      <c r="BH40" s="162">
        <f>(VLOOKUP($A40,'RevPAR Raw Data'!$B$6:$BE$43,'RevPAR Raw Data'!AW$1,FALSE))/100</f>
        <v>5.6227671939596699E-2</v>
      </c>
      <c r="BI40" s="162">
        <f>(VLOOKUP($A40,'RevPAR Raw Data'!$B$6:$BE$43,'RevPAR Raw Data'!AX$1,FALSE))/100</f>
        <v>2.85975039984535E-2</v>
      </c>
      <c r="BJ40" s="173">
        <f>(VLOOKUP($A40,'RevPAR Raw Data'!$B$6:$BE$43,'RevPAR Raw Data'!AY$1,FALSE))/100</f>
        <v>3.8427692216508998E-2</v>
      </c>
      <c r="BK40" s="162">
        <f>(VLOOKUP($A40,'RevPAR Raw Data'!$B$6:$BE$43,'RevPAR Raw Data'!BA$1,FALSE))/100</f>
        <v>4.5040082557378201E-2</v>
      </c>
      <c r="BL40" s="162">
        <f>(VLOOKUP($A40,'RevPAR Raw Data'!$B$6:$BE$43,'RevPAR Raw Data'!BB$1,FALSE))/100</f>
        <v>7.4698758361857895E-2</v>
      </c>
      <c r="BM40" s="173">
        <f>(VLOOKUP($A40,'RevPAR Raw Data'!$B$6:$BE$43,'RevPAR Raw Data'!BC$1,FALSE))/100</f>
        <v>6.0056817742581696E-2</v>
      </c>
      <c r="BN40" s="174">
        <f>(VLOOKUP($A40,'RevPAR Raw Data'!$B$6:$BE$43,'RevPAR Raw Data'!BE$1,FALSE))/100</f>
        <v>4.5463001726000395E-2</v>
      </c>
    </row>
    <row r="41" spans="1:66" x14ac:dyDescent="0.45">
      <c r="A41" s="59" t="s">
        <v>45</v>
      </c>
      <c r="B41" s="172">
        <f>(VLOOKUP($A41,'Occupancy Raw Data'!$B$8:$BE$45,'Occupancy Raw Data'!AG$3,FALSE))/100</f>
        <v>0.44831032841503998</v>
      </c>
      <c r="C41" s="162">
        <f>(VLOOKUP($A41,'Occupancy Raw Data'!$B$8:$BE$45,'Occupancy Raw Data'!AH$3,FALSE))/100</f>
        <v>0.54586501901140605</v>
      </c>
      <c r="D41" s="162">
        <f>(VLOOKUP($A41,'Occupancy Raw Data'!$B$8:$BE$45,'Occupancy Raw Data'!AI$3,FALSE))/100</f>
        <v>0.57737642585551296</v>
      </c>
      <c r="E41" s="162">
        <f>(VLOOKUP($A41,'Occupancy Raw Data'!$B$8:$BE$45,'Occupancy Raw Data'!AJ$3,FALSE))/100</f>
        <v>0.56192965779467596</v>
      </c>
      <c r="F41" s="162">
        <f>(VLOOKUP($A41,'Occupancy Raw Data'!$B$8:$BE$45,'Occupancy Raw Data'!AK$3,FALSE))/100</f>
        <v>0.55537072243346008</v>
      </c>
      <c r="G41" s="173">
        <f>(VLOOKUP($A41,'Occupancy Raw Data'!$B$8:$BE$45,'Occupancy Raw Data'!AL$3,FALSE))/100</f>
        <v>0.53779594941523201</v>
      </c>
      <c r="H41" s="162">
        <f>(VLOOKUP($A41,'Occupancy Raw Data'!$B$8:$BE$45,'Occupancy Raw Data'!AN$3,FALSE))/100</f>
        <v>0.54819391634980907</v>
      </c>
      <c r="I41" s="162">
        <f>(VLOOKUP($A41,'Occupancy Raw Data'!$B$8:$BE$45,'Occupancy Raw Data'!AO$3,FALSE))/100</f>
        <v>0.54006653992395404</v>
      </c>
      <c r="J41" s="173">
        <f>(VLOOKUP($A41,'Occupancy Raw Data'!$B$8:$BE$45,'Occupancy Raw Data'!AP$3,FALSE))/100</f>
        <v>0.54413022813688205</v>
      </c>
      <c r="K41" s="174">
        <f>(VLOOKUP($A41,'Occupancy Raw Data'!$B$8:$BE$45,'Occupancy Raw Data'!AR$3,FALSE))/100</f>
        <v>0.53960611205432896</v>
      </c>
      <c r="M41" s="161">
        <f>(VLOOKUP($A41,'Occupancy Raw Data'!$B$8:$BE$45,'Occupancy Raw Data'!AT$3,FALSE))/100</f>
        <v>-8.2974090034731093E-2</v>
      </c>
      <c r="N41" s="158">
        <f>(VLOOKUP($A41,'Occupancy Raw Data'!$B$8:$BE$45,'Occupancy Raw Data'!AU$3,FALSE))/100</f>
        <v>-6.0688830756067E-2</v>
      </c>
      <c r="O41" s="158">
        <f>(VLOOKUP($A41,'Occupancy Raw Data'!$B$8:$BE$45,'Occupancy Raw Data'!AV$3,FALSE))/100</f>
        <v>-5.4188837342872095E-2</v>
      </c>
      <c r="P41" s="158">
        <f>(VLOOKUP($A41,'Occupancy Raw Data'!$B$8:$BE$45,'Occupancy Raw Data'!AW$3,FALSE))/100</f>
        <v>-6.1149031101080303E-2</v>
      </c>
      <c r="Q41" s="158">
        <f>(VLOOKUP($A41,'Occupancy Raw Data'!$B$8:$BE$45,'Occupancy Raw Data'!AX$3,FALSE))/100</f>
        <v>-5.2631784136826995E-2</v>
      </c>
      <c r="R41" s="159">
        <f>(VLOOKUP($A41,'Occupancy Raw Data'!$B$8:$BE$45,'Occupancy Raw Data'!AY$3,FALSE))/100</f>
        <v>-6.1509478997325298E-2</v>
      </c>
      <c r="S41" s="158">
        <f>(VLOOKUP($A41,'Occupancy Raw Data'!$B$8:$BE$45,'Occupancy Raw Data'!BA$3,FALSE))/100</f>
        <v>-4.5453180626155998E-2</v>
      </c>
      <c r="T41" s="158">
        <f>(VLOOKUP($A41,'Occupancy Raw Data'!$B$8:$BE$45,'Occupancy Raw Data'!BB$3,FALSE))/100</f>
        <v>-3.4236094683281003E-2</v>
      </c>
      <c r="U41" s="159">
        <f>(VLOOKUP($A41,'Occupancy Raw Data'!$B$8:$BE$45,'Occupancy Raw Data'!BC$3,FALSE))/100</f>
        <v>-3.9919281380839798E-2</v>
      </c>
      <c r="V41" s="160">
        <f>(VLOOKUP($A41,'Occupancy Raw Data'!$B$8:$BE$45,'Occupancy Raw Data'!BE$3,FALSE))/100</f>
        <v>-5.5388713381414399E-2</v>
      </c>
      <c r="X41" s="49">
        <f>VLOOKUP($A41,'ADR Raw Data'!$B$6:$BE$43,'ADR Raw Data'!AG$1,FALSE)</f>
        <v>84.920482142477894</v>
      </c>
      <c r="Y41" s="50">
        <f>VLOOKUP($A41,'ADR Raw Data'!$B$6:$BE$43,'ADR Raw Data'!AH$1,FALSE)</f>
        <v>91.4470387984327</v>
      </c>
      <c r="Z41" s="50">
        <f>VLOOKUP($A41,'ADR Raw Data'!$B$6:$BE$43,'ADR Raw Data'!AI$1,FALSE)</f>
        <v>91.909757013500098</v>
      </c>
      <c r="AA41" s="50">
        <f>VLOOKUP($A41,'ADR Raw Data'!$B$6:$BE$43,'ADR Raw Data'!AJ$1,FALSE)</f>
        <v>91.676501336378195</v>
      </c>
      <c r="AB41" s="50">
        <f>VLOOKUP($A41,'ADR Raw Data'!$B$6:$BE$43,'ADR Raw Data'!AK$1,FALSE)</f>
        <v>89.959327197261402</v>
      </c>
      <c r="AC41" s="51">
        <f>VLOOKUP($A41,'ADR Raw Data'!$B$6:$BE$43,'ADR Raw Data'!AL$1,FALSE)</f>
        <v>90.200159188472398</v>
      </c>
      <c r="AD41" s="50">
        <f>VLOOKUP($A41,'ADR Raw Data'!$B$6:$BE$43,'ADR Raw Data'!AN$1,FALSE)</f>
        <v>93.550167444078298</v>
      </c>
      <c r="AE41" s="50">
        <f>VLOOKUP($A41,'ADR Raw Data'!$B$6:$BE$43,'ADR Raw Data'!AO$1,FALSE)</f>
        <v>93.014879239637395</v>
      </c>
      <c r="AF41" s="51">
        <f>VLOOKUP($A41,'ADR Raw Data'!$B$6:$BE$43,'ADR Raw Data'!AP$1,FALSE)</f>
        <v>93.284522168842997</v>
      </c>
      <c r="AG41" s="52">
        <f>VLOOKUP($A41,'ADR Raw Data'!$B$6:$BE$43,'ADR Raw Data'!AR$1,FALSE)</f>
        <v>91.088975267125605</v>
      </c>
      <c r="AI41" s="161">
        <f>(VLOOKUP($A41,'ADR Raw Data'!$B$6:$BE$43,'ADR Raw Data'!AT$1,FALSE))/100</f>
        <v>4.1057863871218105E-2</v>
      </c>
      <c r="AJ41" s="158">
        <f>(VLOOKUP($A41,'ADR Raw Data'!$B$6:$BE$43,'ADR Raw Data'!AU$1,FALSE))/100</f>
        <v>6.0538533371620601E-2</v>
      </c>
      <c r="AK41" s="158">
        <f>(VLOOKUP($A41,'ADR Raw Data'!$B$6:$BE$43,'ADR Raw Data'!AV$1,FALSE))/100</f>
        <v>5.59563740110883E-2</v>
      </c>
      <c r="AL41" s="158">
        <f>(VLOOKUP($A41,'ADR Raw Data'!$B$6:$BE$43,'ADR Raw Data'!AW$1,FALSE))/100</f>
        <v>4.4498067270038202E-2</v>
      </c>
      <c r="AM41" s="158">
        <f>(VLOOKUP($A41,'ADR Raw Data'!$B$6:$BE$43,'ADR Raw Data'!AX$1,FALSE))/100</f>
        <v>4.0233558072662302E-2</v>
      </c>
      <c r="AN41" s="159">
        <f>(VLOOKUP($A41,'ADR Raw Data'!$B$6:$BE$43,'ADR Raw Data'!AY$1,FALSE))/100</f>
        <v>4.9083480760092495E-2</v>
      </c>
      <c r="AO41" s="158">
        <f>(VLOOKUP($A41,'ADR Raw Data'!$B$6:$BE$43,'ADR Raw Data'!BA$1,FALSE))/100</f>
        <v>5.7416676015413094E-2</v>
      </c>
      <c r="AP41" s="158">
        <f>(VLOOKUP($A41,'ADR Raw Data'!$B$6:$BE$43,'ADR Raw Data'!BB$1,FALSE))/100</f>
        <v>6.3275629988000903E-2</v>
      </c>
      <c r="AQ41" s="159">
        <f>(VLOOKUP($A41,'ADR Raw Data'!$B$6:$BE$43,'ADR Raw Data'!BC$1,FALSE))/100</f>
        <v>6.0272902763026999E-2</v>
      </c>
      <c r="AR41" s="160">
        <f>(VLOOKUP($A41,'ADR Raw Data'!$B$6:$BE$43,'ADR Raw Data'!BE$1,FALSE))/100</f>
        <v>5.2475412047231093E-2</v>
      </c>
      <c r="AT41" s="49">
        <f>VLOOKUP($A41,'RevPAR Raw Data'!$B$6:$BE$43,'RevPAR Raw Data'!AG$1,FALSE)</f>
        <v>38.070729238457801</v>
      </c>
      <c r="AU41" s="50">
        <f>VLOOKUP($A41,'RevPAR Raw Data'!$B$6:$BE$43,'RevPAR Raw Data'!AH$1,FALSE)</f>
        <v>49.917739572243299</v>
      </c>
      <c r="AV41" s="50">
        <f>VLOOKUP($A41,'RevPAR Raw Data'!$B$6:$BE$43,'RevPAR Raw Data'!AI$1,FALSE)</f>
        <v>53.066527005703399</v>
      </c>
      <c r="AW41" s="50">
        <f>VLOOKUP($A41,'RevPAR Raw Data'!$B$6:$BE$43,'RevPAR Raw Data'!AJ$1,FALSE)</f>
        <v>51.515745023764197</v>
      </c>
      <c r="AX41" s="50">
        <f>VLOOKUP($A41,'RevPAR Raw Data'!$B$6:$BE$43,'RevPAR Raw Data'!AK$1,FALSE)</f>
        <v>49.9607765351711</v>
      </c>
      <c r="AY41" s="51">
        <f>VLOOKUP($A41,'RevPAR Raw Data'!$B$6:$BE$43,'RevPAR Raw Data'!AL$1,FALSE)</f>
        <v>48.509280248169603</v>
      </c>
      <c r="AZ41" s="50">
        <f>VLOOKUP($A41,'RevPAR Raw Data'!$B$6:$BE$43,'RevPAR Raw Data'!AN$1,FALSE)</f>
        <v>51.283632666349803</v>
      </c>
      <c r="BA41" s="50">
        <f>VLOOKUP($A41,'RevPAR Raw Data'!$B$6:$BE$43,'RevPAR Raw Data'!AO$1,FALSE)</f>
        <v>50.2342239923954</v>
      </c>
      <c r="BB41" s="51">
        <f>VLOOKUP($A41,'RevPAR Raw Data'!$B$6:$BE$43,'RevPAR Raw Data'!AP$1,FALSE)</f>
        <v>50.758928329372601</v>
      </c>
      <c r="BC41" s="52">
        <f>VLOOKUP($A41,'RevPAR Raw Data'!$B$6:$BE$43,'RevPAR Raw Data'!AR$1,FALSE)</f>
        <v>49.152167794906603</v>
      </c>
      <c r="BE41" s="172">
        <f>(VLOOKUP($A41,'RevPAR Raw Data'!$B$6:$BE$43,'RevPAR Raw Data'!AT$1,FALSE))/100</f>
        <v>-4.5322965056997101E-2</v>
      </c>
      <c r="BF41" s="162">
        <f>(VLOOKUP($A41,'RevPAR Raw Data'!$B$6:$BE$43,'RevPAR Raw Data'!AU$1,FALSE))/100</f>
        <v>-3.8243101904571804E-3</v>
      </c>
      <c r="BG41" s="162">
        <f>(VLOOKUP($A41,'RevPAR Raw Data'!$B$6:$BE$43,'RevPAR Raw Data'!AV$1,FALSE))/100</f>
        <v>-1.2646741813675899E-3</v>
      </c>
      <c r="BH41" s="162">
        <f>(VLOOKUP($A41,'RevPAR Raw Data'!$B$6:$BE$43,'RevPAR Raw Data'!AW$1,FALSE))/100</f>
        <v>-1.9371977530475499E-2</v>
      </c>
      <c r="BI41" s="162">
        <f>(VLOOKUP($A41,'RevPAR Raw Data'!$B$6:$BE$43,'RevPAR Raw Data'!AX$1,FALSE))/100</f>
        <v>-1.45157900077016E-2</v>
      </c>
      <c r="BJ41" s="173">
        <f>(VLOOKUP($A41,'RevPAR Raw Data'!$B$6:$BE$43,'RevPAR Raw Data'!AY$1,FALSE))/100</f>
        <v>-1.5445097566161302E-2</v>
      </c>
      <c r="BK41" s="162">
        <f>(VLOOKUP($A41,'RevPAR Raw Data'!$B$6:$BE$43,'RevPAR Raw Data'!BA$1,FALSE))/100</f>
        <v>9.3537248433750494E-3</v>
      </c>
      <c r="BL41" s="162">
        <f>(VLOOKUP($A41,'RevPAR Raw Data'!$B$6:$BE$43,'RevPAR Raw Data'!BB$1,FALSE))/100</f>
        <v>2.6873224845306399E-2</v>
      </c>
      <c r="BM41" s="173">
        <f>(VLOOKUP($A41,'RevPAR Raw Data'!$B$6:$BE$43,'RevPAR Raw Data'!BC$1,FALSE))/100</f>
        <v>1.7947570417150002E-2</v>
      </c>
      <c r="BN41" s="174">
        <f>(VLOOKUP($A41,'RevPAR Raw Data'!$B$6:$BE$43,'RevPAR Raw Data'!BE$1,FALSE))/100</f>
        <v>-5.81984689163903E-3</v>
      </c>
    </row>
    <row r="42" spans="1:66" x14ac:dyDescent="0.45">
      <c r="A42" s="59" t="s">
        <v>109</v>
      </c>
      <c r="B42" s="172">
        <f>(VLOOKUP($A42,'Occupancy Raw Data'!$B$8:$BE$45,'Occupancy Raw Data'!AG$3,FALSE))/100</f>
        <v>0.384929906542056</v>
      </c>
      <c r="C42" s="162">
        <f>(VLOOKUP($A42,'Occupancy Raw Data'!$B$8:$BE$45,'Occupancy Raw Data'!AH$3,FALSE))/100</f>
        <v>0.59095460614152207</v>
      </c>
      <c r="D42" s="162">
        <f>(VLOOKUP($A42,'Occupancy Raw Data'!$B$8:$BE$45,'Occupancy Raw Data'!AI$3,FALSE))/100</f>
        <v>0.67515020026702199</v>
      </c>
      <c r="E42" s="162">
        <f>(VLOOKUP($A42,'Occupancy Raw Data'!$B$8:$BE$45,'Occupancy Raw Data'!AJ$3,FALSE))/100</f>
        <v>0.68858477970627507</v>
      </c>
      <c r="F42" s="162">
        <f>(VLOOKUP($A42,'Occupancy Raw Data'!$B$8:$BE$45,'Occupancy Raw Data'!AK$3,FALSE))/100</f>
        <v>0.63392857142857106</v>
      </c>
      <c r="G42" s="173">
        <f>(VLOOKUP($A42,'Occupancy Raw Data'!$B$8:$BE$45,'Occupancy Raw Data'!AL$3,FALSE))/100</f>
        <v>0.59470961281708901</v>
      </c>
      <c r="H42" s="162">
        <f>(VLOOKUP($A42,'Occupancy Raw Data'!$B$8:$BE$45,'Occupancy Raw Data'!AN$3,FALSE))/100</f>
        <v>0.66121495327102808</v>
      </c>
      <c r="I42" s="162">
        <f>(VLOOKUP($A42,'Occupancy Raw Data'!$B$8:$BE$45,'Occupancy Raw Data'!AO$3,FALSE))/100</f>
        <v>0.69868157543391107</v>
      </c>
      <c r="J42" s="173">
        <f>(VLOOKUP($A42,'Occupancy Raw Data'!$B$8:$BE$45,'Occupancy Raw Data'!AP$3,FALSE))/100</f>
        <v>0.67994826435246902</v>
      </c>
      <c r="K42" s="174">
        <f>(VLOOKUP($A42,'Occupancy Raw Data'!$B$8:$BE$45,'Occupancy Raw Data'!AR$3,FALSE))/100</f>
        <v>0.61906351325576903</v>
      </c>
      <c r="M42" s="161">
        <f>(VLOOKUP($A42,'Occupancy Raw Data'!$B$8:$BE$45,'Occupancy Raw Data'!AT$3,FALSE))/100</f>
        <v>-7.6291549859831706E-2</v>
      </c>
      <c r="N42" s="158">
        <f>(VLOOKUP($A42,'Occupancy Raw Data'!$B$8:$BE$45,'Occupancy Raw Data'!AU$3,FALSE))/100</f>
        <v>0.19527426160337502</v>
      </c>
      <c r="O42" s="158">
        <f>(VLOOKUP($A42,'Occupancy Raw Data'!$B$8:$BE$45,'Occupancy Raw Data'!AV$3,FALSE))/100</f>
        <v>0.11231784437723301</v>
      </c>
      <c r="P42" s="158">
        <f>(VLOOKUP($A42,'Occupancy Raw Data'!$B$8:$BE$45,'Occupancy Raw Data'!AW$3,FALSE))/100</f>
        <v>0.113179549440172</v>
      </c>
      <c r="Q42" s="158">
        <f>(VLOOKUP($A42,'Occupancy Raw Data'!$B$8:$BE$45,'Occupancy Raw Data'!AX$3,FALSE))/100</f>
        <v>7.1660318803780501E-2</v>
      </c>
      <c r="R42" s="159">
        <f>(VLOOKUP($A42,'Occupancy Raw Data'!$B$8:$BE$45,'Occupancy Raw Data'!AY$3,FALSE))/100</f>
        <v>8.9922006423000397E-2</v>
      </c>
      <c r="S42" s="158">
        <f>(VLOOKUP($A42,'Occupancy Raw Data'!$B$8:$BE$45,'Occupancy Raw Data'!BA$3,FALSE))/100</f>
        <v>1.2263668880940199E-2</v>
      </c>
      <c r="T42" s="158">
        <f>(VLOOKUP($A42,'Occupancy Raw Data'!$B$8:$BE$45,'Occupancy Raw Data'!BB$3,FALSE))/100</f>
        <v>1.8985031033223802E-2</v>
      </c>
      <c r="U42" s="159">
        <f>(VLOOKUP($A42,'Occupancy Raw Data'!$B$8:$BE$45,'Occupancy Raw Data'!BC$3,FALSE))/100</f>
        <v>1.5705827360548399E-2</v>
      </c>
      <c r="V42" s="160">
        <f>(VLOOKUP($A42,'Occupancy Raw Data'!$B$8:$BE$45,'Occupancy Raw Data'!BE$3,FALSE))/100</f>
        <v>6.5490356996306898E-2</v>
      </c>
      <c r="X42" s="49">
        <f>VLOOKUP($A42,'ADR Raw Data'!$B$6:$BE$43,'ADR Raw Data'!AG$1,FALSE)</f>
        <v>151.51750270973301</v>
      </c>
      <c r="Y42" s="50">
        <f>VLOOKUP($A42,'ADR Raw Data'!$B$6:$BE$43,'ADR Raw Data'!AH$1,FALSE)</f>
        <v>167.679700649534</v>
      </c>
      <c r="Z42" s="50">
        <f>VLOOKUP($A42,'ADR Raw Data'!$B$6:$BE$43,'ADR Raw Data'!AI$1,FALSE)</f>
        <v>178.346654307254</v>
      </c>
      <c r="AA42" s="50">
        <f>VLOOKUP($A42,'ADR Raw Data'!$B$6:$BE$43,'ADR Raw Data'!AJ$1,FALSE)</f>
        <v>179.737767813863</v>
      </c>
      <c r="AB42" s="50">
        <f>VLOOKUP($A42,'ADR Raw Data'!$B$6:$BE$43,'ADR Raw Data'!AK$1,FALSE)</f>
        <v>167.23103725154601</v>
      </c>
      <c r="AC42" s="51">
        <f>VLOOKUP($A42,'ADR Raw Data'!$B$6:$BE$43,'ADR Raw Data'!AL$1,FALSE)</f>
        <v>170.706072961975</v>
      </c>
      <c r="AD42" s="50">
        <f>VLOOKUP($A42,'ADR Raw Data'!$B$6:$BE$43,'ADR Raw Data'!AN$1,FALSE)</f>
        <v>165.174220090863</v>
      </c>
      <c r="AE42" s="50">
        <f>VLOOKUP($A42,'ADR Raw Data'!$B$6:$BE$43,'ADR Raw Data'!AO$1,FALSE)</f>
        <v>167.126147139615</v>
      </c>
      <c r="AF42" s="51">
        <f>VLOOKUP($A42,'ADR Raw Data'!$B$6:$BE$43,'ADR Raw Data'!AP$1,FALSE)</f>
        <v>166.17707246732499</v>
      </c>
      <c r="AG42" s="52">
        <f>VLOOKUP($A42,'ADR Raw Data'!$B$6:$BE$43,'ADR Raw Data'!AR$1,FALSE)</f>
        <v>169.284808210737</v>
      </c>
      <c r="AI42" s="161">
        <f>(VLOOKUP($A42,'ADR Raw Data'!$B$6:$BE$43,'ADR Raw Data'!AT$1,FALSE))/100</f>
        <v>-4.0028663031821093E-2</v>
      </c>
      <c r="AJ42" s="158">
        <f>(VLOOKUP($A42,'ADR Raw Data'!$B$6:$BE$43,'ADR Raw Data'!AU$1,FALSE))/100</f>
        <v>1.07004774925841E-2</v>
      </c>
      <c r="AK42" s="158">
        <f>(VLOOKUP($A42,'ADR Raw Data'!$B$6:$BE$43,'ADR Raw Data'!AV$1,FALSE))/100</f>
        <v>1.0099388208249E-2</v>
      </c>
      <c r="AL42" s="158">
        <f>(VLOOKUP($A42,'ADR Raw Data'!$B$6:$BE$43,'ADR Raw Data'!AW$1,FALSE))/100</f>
        <v>1.7155769570245501E-2</v>
      </c>
      <c r="AM42" s="158">
        <f>(VLOOKUP($A42,'ADR Raw Data'!$B$6:$BE$43,'ADR Raw Data'!AX$1,FALSE))/100</f>
        <v>-3.7999158538964004E-2</v>
      </c>
      <c r="AN42" s="159">
        <f>(VLOOKUP($A42,'ADR Raw Data'!$B$6:$BE$43,'ADR Raw Data'!AY$1,FALSE))/100</f>
        <v>-2.9571079794257398E-3</v>
      </c>
      <c r="AO42" s="158">
        <f>(VLOOKUP($A42,'ADR Raw Data'!$B$6:$BE$43,'ADR Raw Data'!BA$1,FALSE))/100</f>
        <v>-0.117647309197436</v>
      </c>
      <c r="AP42" s="158">
        <f>(VLOOKUP($A42,'ADR Raw Data'!$B$6:$BE$43,'ADR Raw Data'!BB$1,FALSE))/100</f>
        <v>-0.104518843438063</v>
      </c>
      <c r="AQ42" s="159">
        <f>(VLOOKUP($A42,'ADR Raw Data'!$B$6:$BE$43,'ADR Raw Data'!BC$1,FALSE))/100</f>
        <v>-0.11091657484964801</v>
      </c>
      <c r="AR42" s="160">
        <f>(VLOOKUP($A42,'ADR Raw Data'!$B$6:$BE$43,'ADR Raw Data'!BE$1,FALSE))/100</f>
        <v>-4.0223477643183195E-2</v>
      </c>
      <c r="AT42" s="49">
        <f>VLOOKUP($A42,'RevPAR Raw Data'!$B$6:$BE$43,'RevPAR Raw Data'!AG$1,FALSE)</f>
        <v>58.323618157543301</v>
      </c>
      <c r="AU42" s="50">
        <f>VLOOKUP($A42,'RevPAR Raw Data'!$B$6:$BE$43,'RevPAR Raw Data'!AH$1,FALSE)</f>
        <v>99.091091455273599</v>
      </c>
      <c r="AV42" s="50">
        <f>VLOOKUP($A42,'RevPAR Raw Data'!$B$6:$BE$43,'RevPAR Raw Data'!AI$1,FALSE)</f>
        <v>120.41077937249599</v>
      </c>
      <c r="AW42" s="50">
        <f>VLOOKUP($A42,'RevPAR Raw Data'!$B$6:$BE$43,'RevPAR Raw Data'!AJ$1,FALSE)</f>
        <v>123.764691255006</v>
      </c>
      <c r="AX42" s="50">
        <f>VLOOKUP($A42,'RevPAR Raw Data'!$B$6:$BE$43,'RevPAR Raw Data'!AK$1,FALSE)</f>
        <v>106.012532543391</v>
      </c>
      <c r="AY42" s="51">
        <f>VLOOKUP($A42,'RevPAR Raw Data'!$B$6:$BE$43,'RevPAR Raw Data'!AL$1,FALSE)</f>
        <v>101.520542556742</v>
      </c>
      <c r="AZ42" s="50">
        <f>VLOOKUP($A42,'RevPAR Raw Data'!$B$6:$BE$43,'RevPAR Raw Data'!AN$1,FALSE)</f>
        <v>109.215664218958</v>
      </c>
      <c r="BA42" s="50">
        <f>VLOOKUP($A42,'RevPAR Raw Data'!$B$6:$BE$43,'RevPAR Raw Data'!AO$1,FALSE)</f>
        <v>116.767959779706</v>
      </c>
      <c r="BB42" s="51">
        <f>VLOOKUP($A42,'RevPAR Raw Data'!$B$6:$BE$43,'RevPAR Raw Data'!AP$1,FALSE)</f>
        <v>112.991811999332</v>
      </c>
      <c r="BC42" s="52">
        <f>VLOOKUP($A42,'RevPAR Raw Data'!$B$6:$BE$43,'RevPAR Raw Data'!AR$1,FALSE)</f>
        <v>104.798048111768</v>
      </c>
      <c r="BE42" s="172">
        <f>(VLOOKUP($A42,'RevPAR Raw Data'!$B$6:$BE$43,'RevPAR Raw Data'!AT$1,FALSE))/100</f>
        <v>-0.11326636415013799</v>
      </c>
      <c r="BF42" s="162">
        <f>(VLOOKUP($A42,'RevPAR Raw Data'!$B$6:$BE$43,'RevPAR Raw Data'!AU$1,FALSE))/100</f>
        <v>0.20806426693712701</v>
      </c>
      <c r="BG42" s="162">
        <f>(VLOOKUP($A42,'RevPAR Raw Data'!$B$6:$BE$43,'RevPAR Raw Data'!AV$1,FALSE))/100</f>
        <v>0.123551574098562</v>
      </c>
      <c r="BH42" s="162">
        <f>(VLOOKUP($A42,'RevPAR Raw Data'!$B$6:$BE$43,'RevPAR Raw Data'!AW$1,FALSE))/100</f>
        <v>0.13227700128067801</v>
      </c>
      <c r="BI42" s="162">
        <f>(VLOOKUP($A42,'RevPAR Raw Data'!$B$6:$BE$43,'RevPAR Raw Data'!AX$1,FALSE))/100</f>
        <v>3.0938128449638801E-2</v>
      </c>
      <c r="BJ42" s="173">
        <f>(VLOOKUP($A42,'RevPAR Raw Data'!$B$6:$BE$43,'RevPAR Raw Data'!AY$1,FALSE))/100</f>
        <v>8.6698989360855197E-2</v>
      </c>
      <c r="BK42" s="162">
        <f>(VLOOKUP($A42,'RevPAR Raw Data'!$B$6:$BE$43,'RevPAR Raw Data'!BA$1,FALSE))/100</f>
        <v>-0.106826427961226</v>
      </c>
      <c r="BL42" s="162">
        <f>(VLOOKUP($A42,'RevPAR Raw Data'!$B$6:$BE$43,'RevPAR Raw Data'!BB$1,FALSE))/100</f>
        <v>-8.7518105891067996E-2</v>
      </c>
      <c r="BM42" s="173">
        <f>(VLOOKUP($A42,'RevPAR Raw Data'!$B$6:$BE$43,'RevPAR Raw Data'!BC$1,FALSE))/100</f>
        <v>-9.6952784065111888E-2</v>
      </c>
      <c r="BN42" s="174">
        <f>(VLOOKUP($A42,'RevPAR Raw Data'!$B$6:$BE$43,'RevPAR Raw Data'!BE$1,FALSE))/100</f>
        <v>2.2632629442638601E-2</v>
      </c>
    </row>
    <row r="43" spans="1:66" x14ac:dyDescent="0.45">
      <c r="A43" s="59" t="s">
        <v>94</v>
      </c>
      <c r="B43" s="172">
        <f>(VLOOKUP($A43,'Occupancy Raw Data'!$B$8:$BE$45,'Occupancy Raw Data'!AG$3,FALSE))/100</f>
        <v>0.38806534123939002</v>
      </c>
      <c r="C43" s="162">
        <f>(VLOOKUP($A43,'Occupancy Raw Data'!$B$8:$BE$45,'Occupancy Raw Data'!AH$3,FALSE))/100</f>
        <v>0.53903615858621001</v>
      </c>
      <c r="D43" s="162">
        <f>(VLOOKUP($A43,'Occupancy Raw Data'!$B$8:$BE$45,'Occupancy Raw Data'!AI$3,FALSE))/100</f>
        <v>0.62417160795256299</v>
      </c>
      <c r="E43" s="162">
        <f>(VLOOKUP($A43,'Occupancy Raw Data'!$B$8:$BE$45,'Occupancy Raw Data'!AJ$3,FALSE))/100</f>
        <v>0.61036507382862404</v>
      </c>
      <c r="F43" s="162">
        <f>(VLOOKUP($A43,'Occupancy Raw Data'!$B$8:$BE$45,'Occupancy Raw Data'!AK$3,FALSE))/100</f>
        <v>0.59179165213347196</v>
      </c>
      <c r="G43" s="173">
        <f>(VLOOKUP($A43,'Occupancy Raw Data'!$B$8:$BE$45,'Occupancy Raw Data'!AL$3,FALSE))/100</f>
        <v>0.55068596674805204</v>
      </c>
      <c r="H43" s="162">
        <f>(VLOOKUP($A43,'Occupancy Raw Data'!$B$8:$BE$45,'Occupancy Raw Data'!AN$3,FALSE))/100</f>
        <v>0.66166724799441889</v>
      </c>
      <c r="I43" s="162">
        <f>(VLOOKUP($A43,'Occupancy Raw Data'!$B$8:$BE$45,'Occupancy Raw Data'!AO$3,FALSE))/100</f>
        <v>0.71328915242413604</v>
      </c>
      <c r="J43" s="173">
        <f>(VLOOKUP($A43,'Occupancy Raw Data'!$B$8:$BE$45,'Occupancy Raw Data'!AP$3,FALSE))/100</f>
        <v>0.68747820020927708</v>
      </c>
      <c r="K43" s="174">
        <f>(VLOOKUP($A43,'Occupancy Raw Data'!$B$8:$BE$45,'Occupancy Raw Data'!AR$3,FALSE))/100</f>
        <v>0.58976946202268798</v>
      </c>
      <c r="M43" s="161">
        <f>(VLOOKUP($A43,'Occupancy Raw Data'!$B$8:$BE$45,'Occupancy Raw Data'!AT$3,FALSE))/100</f>
        <v>-1.5960081061890098E-2</v>
      </c>
      <c r="N43" s="158">
        <f>(VLOOKUP($A43,'Occupancy Raw Data'!$B$8:$BE$45,'Occupancy Raw Data'!AU$3,FALSE))/100</f>
        <v>2.18612526427771E-2</v>
      </c>
      <c r="O43" s="158">
        <f>(VLOOKUP($A43,'Occupancy Raw Data'!$B$8:$BE$45,'Occupancy Raw Data'!AV$3,FALSE))/100</f>
        <v>4.08870603654733E-2</v>
      </c>
      <c r="P43" s="158">
        <f>(VLOOKUP($A43,'Occupancy Raw Data'!$B$8:$BE$45,'Occupancy Raw Data'!AW$3,FALSE))/100</f>
        <v>1.4008501931589501E-2</v>
      </c>
      <c r="Q43" s="158">
        <f>(VLOOKUP($A43,'Occupancy Raw Data'!$B$8:$BE$45,'Occupancy Raw Data'!AX$3,FALSE))/100</f>
        <v>1.50817141114419E-2</v>
      </c>
      <c r="R43" s="159">
        <f>(VLOOKUP($A43,'Occupancy Raw Data'!$B$8:$BE$45,'Occupancy Raw Data'!AY$3,FALSE))/100</f>
        <v>1.7358822828985002E-2</v>
      </c>
      <c r="S43" s="158">
        <f>(VLOOKUP($A43,'Occupancy Raw Data'!$B$8:$BE$45,'Occupancy Raw Data'!BA$3,FALSE))/100</f>
        <v>8.6836018770385909E-2</v>
      </c>
      <c r="T43" s="158">
        <f>(VLOOKUP($A43,'Occupancy Raw Data'!$B$8:$BE$45,'Occupancy Raw Data'!BB$3,FALSE))/100</f>
        <v>0.10885695319681499</v>
      </c>
      <c r="U43" s="159">
        <f>(VLOOKUP($A43,'Occupancy Raw Data'!$B$8:$BE$45,'Occupancy Raw Data'!BC$3,FALSE))/100</f>
        <v>9.8149555788440299E-2</v>
      </c>
      <c r="V43" s="160">
        <f>(VLOOKUP($A43,'Occupancy Raw Data'!$B$8:$BE$45,'Occupancy Raw Data'!BE$3,FALSE))/100</f>
        <v>4.2912688952574406E-2</v>
      </c>
      <c r="X43" s="49">
        <f>VLOOKUP($A43,'ADR Raw Data'!$B$6:$BE$43,'ADR Raw Data'!AG$1,FALSE)</f>
        <v>86.554996629465904</v>
      </c>
      <c r="Y43" s="50">
        <f>VLOOKUP($A43,'ADR Raw Data'!$B$6:$BE$43,'ADR Raw Data'!AH$1,FALSE)</f>
        <v>100.738568886492</v>
      </c>
      <c r="Z43" s="50">
        <f>VLOOKUP($A43,'ADR Raw Data'!$B$6:$BE$43,'ADR Raw Data'!AI$1,FALSE)</f>
        <v>105.524597652975</v>
      </c>
      <c r="AA43" s="50">
        <f>VLOOKUP($A43,'ADR Raw Data'!$B$6:$BE$43,'ADR Raw Data'!AJ$1,FALSE)</f>
        <v>105.63385637411299</v>
      </c>
      <c r="AB43" s="50">
        <f>VLOOKUP($A43,'ADR Raw Data'!$B$6:$BE$43,'ADR Raw Data'!AK$1,FALSE)</f>
        <v>105.58109675834901</v>
      </c>
      <c r="AC43" s="51">
        <f>VLOOKUP($A43,'ADR Raw Data'!$B$6:$BE$43,'ADR Raw Data'!AL$1,FALSE)</f>
        <v>101.950450337277</v>
      </c>
      <c r="AD43" s="50">
        <f>VLOOKUP($A43,'ADR Raw Data'!$B$6:$BE$43,'ADR Raw Data'!AN$1,FALSE)</f>
        <v>112.836023985239</v>
      </c>
      <c r="AE43" s="50">
        <f>VLOOKUP($A43,'ADR Raw Data'!$B$6:$BE$43,'ADR Raw Data'!AO$1,FALSE)</f>
        <v>115.42970089649501</v>
      </c>
      <c r="AF43" s="51">
        <f>VLOOKUP($A43,'ADR Raw Data'!$B$6:$BE$43,'ADR Raw Data'!AP$1,FALSE)</f>
        <v>114.18155145442201</v>
      </c>
      <c r="AG43" s="52">
        <f>VLOOKUP($A43,'ADR Raw Data'!$B$6:$BE$43,'ADR Raw Data'!AR$1,FALSE)</f>
        <v>106.024010758063</v>
      </c>
      <c r="AI43" s="161">
        <f>(VLOOKUP($A43,'ADR Raw Data'!$B$6:$BE$43,'ADR Raw Data'!AT$1,FALSE))/100</f>
        <v>-3.77479025762378E-2</v>
      </c>
      <c r="AJ43" s="158">
        <f>(VLOOKUP($A43,'ADR Raw Data'!$B$6:$BE$43,'ADR Raw Data'!AU$1,FALSE))/100</f>
        <v>-2.3380235597126302E-3</v>
      </c>
      <c r="AK43" s="158">
        <f>(VLOOKUP($A43,'ADR Raw Data'!$B$6:$BE$43,'ADR Raw Data'!AV$1,FALSE))/100</f>
        <v>-5.6063726469651196E-3</v>
      </c>
      <c r="AL43" s="158">
        <f>(VLOOKUP($A43,'ADR Raw Data'!$B$6:$BE$43,'ADR Raw Data'!AW$1,FALSE))/100</f>
        <v>1.43547799492507E-2</v>
      </c>
      <c r="AM43" s="158">
        <f>(VLOOKUP($A43,'ADR Raw Data'!$B$6:$BE$43,'ADR Raw Data'!AX$1,FALSE))/100</f>
        <v>8.2786425208723098E-3</v>
      </c>
      <c r="AN43" s="159">
        <f>(VLOOKUP($A43,'ADR Raw Data'!$B$6:$BE$43,'ADR Raw Data'!AY$1,FALSE))/100</f>
        <v>-6.575759470591069E-4</v>
      </c>
      <c r="AO43" s="158">
        <f>(VLOOKUP($A43,'ADR Raw Data'!$B$6:$BE$43,'ADR Raw Data'!BA$1,FALSE))/100</f>
        <v>3.5922618200709799E-2</v>
      </c>
      <c r="AP43" s="158">
        <f>(VLOOKUP($A43,'ADR Raw Data'!$B$6:$BE$43,'ADR Raw Data'!BB$1,FALSE))/100</f>
        <v>6.6054240752467908E-2</v>
      </c>
      <c r="AQ43" s="159">
        <f>(VLOOKUP($A43,'ADR Raw Data'!$B$6:$BE$43,'ADR Raw Data'!BC$1,FALSE))/100</f>
        <v>5.1478014933036192E-2</v>
      </c>
      <c r="AR43" s="160">
        <f>(VLOOKUP($A43,'ADR Raw Data'!$B$6:$BE$43,'ADR Raw Data'!BE$1,FALSE))/100</f>
        <v>1.85131214357892E-2</v>
      </c>
      <c r="AT43" s="49">
        <f>VLOOKUP($A43,'RevPAR Raw Data'!$B$6:$BE$43,'RevPAR Raw Data'!AG$1,FALSE)</f>
        <v>33.588994302987999</v>
      </c>
      <c r="AU43" s="50">
        <f>VLOOKUP($A43,'RevPAR Raw Data'!$B$6:$BE$43,'RevPAR Raw Data'!AH$1,FALSE)</f>
        <v>54.3017311940472</v>
      </c>
      <c r="AV43" s="50">
        <f>VLOOKUP($A43,'RevPAR Raw Data'!$B$6:$BE$43,'RevPAR Raw Data'!AI$1,FALSE)</f>
        <v>65.865457795605096</v>
      </c>
      <c r="AW43" s="50">
        <f>VLOOKUP($A43,'RevPAR Raw Data'!$B$6:$BE$43,'RevPAR Raw Data'!AJ$1,FALSE)</f>
        <v>64.475216544587795</v>
      </c>
      <c r="AX43" s="50">
        <f>VLOOKUP($A43,'RevPAR Raw Data'!$B$6:$BE$43,'RevPAR Raw Data'!AK$1,FALSE)</f>
        <v>62.482011684687798</v>
      </c>
      <c r="AY43" s="51">
        <f>VLOOKUP($A43,'RevPAR Raw Data'!$B$6:$BE$43,'RevPAR Raw Data'!AL$1,FALSE)</f>
        <v>56.1426823043832</v>
      </c>
      <c r="AZ43" s="50">
        <f>VLOOKUP($A43,'RevPAR Raw Data'!$B$6:$BE$43,'RevPAR Raw Data'!AN$1,FALSE)</f>
        <v>74.659901464945904</v>
      </c>
      <c r="BA43" s="50">
        <f>VLOOKUP($A43,'RevPAR Raw Data'!$B$6:$BE$43,'RevPAR Raw Data'!AO$1,FALSE)</f>
        <v>82.334753517032894</v>
      </c>
      <c r="BB43" s="51">
        <f>VLOOKUP($A43,'RevPAR Raw Data'!$B$6:$BE$43,'RevPAR Raw Data'!AP$1,FALSE)</f>
        <v>78.497327490989406</v>
      </c>
      <c r="BC43" s="52">
        <f>VLOOKUP($A43,'RevPAR Raw Data'!$B$6:$BE$43,'RevPAR Raw Data'!AR$1,FALSE)</f>
        <v>62.529723786270601</v>
      </c>
      <c r="BE43" s="172">
        <f>(VLOOKUP($A43,'RevPAR Raw Data'!$B$6:$BE$43,'RevPAR Raw Data'!AT$1,FALSE))/100</f>
        <v>-5.3105524053094794E-2</v>
      </c>
      <c r="BF43" s="162">
        <f>(VLOOKUP($A43,'RevPAR Raw Data'!$B$6:$BE$43,'RevPAR Raw Data'!AU$1,FALSE))/100</f>
        <v>1.94721169593409E-2</v>
      </c>
      <c r="BG43" s="162">
        <f>(VLOOKUP($A43,'RevPAR Raw Data'!$B$6:$BE$43,'RevPAR Raw Data'!AV$1,FALSE))/100</f>
        <v>3.5051459621660397E-2</v>
      </c>
      <c r="BH43" s="162">
        <f>(VLOOKUP($A43,'RevPAR Raw Data'!$B$6:$BE$43,'RevPAR Raw Data'!AW$1,FALSE))/100</f>
        <v>2.8564370843486901E-2</v>
      </c>
      <c r="BI43" s="162">
        <f>(VLOOKUP($A43,'RevPAR Raw Data'!$B$6:$BE$43,'RevPAR Raw Data'!AX$1,FALSE))/100</f>
        <v>2.34852127520448E-2</v>
      </c>
      <c r="BJ43" s="173">
        <f>(VLOOKUP($A43,'RevPAR Raw Data'!$B$6:$BE$43,'RevPAR Raw Data'!AY$1,FALSE))/100</f>
        <v>1.6689832137564298E-2</v>
      </c>
      <c r="BK43" s="162">
        <f>(VLOOKUP($A43,'RevPAR Raw Data'!$B$6:$BE$43,'RevPAR Raw Data'!BA$1,FALSE))/100</f>
        <v>0.12587801411945398</v>
      </c>
      <c r="BL43" s="162">
        <f>(VLOOKUP($A43,'RevPAR Raw Data'!$B$6:$BE$43,'RevPAR Raw Data'!BB$1,FALSE))/100</f>
        <v>0.18210165734332498</v>
      </c>
      <c r="BM43" s="173">
        <f>(VLOOKUP($A43,'RevPAR Raw Data'!$B$6:$BE$43,'RevPAR Raw Data'!BC$1,FALSE))/100</f>
        <v>0.15468011502002399</v>
      </c>
      <c r="BN43" s="174">
        <f>(VLOOKUP($A43,'RevPAR Raw Data'!$B$6:$BE$43,'RevPAR Raw Data'!BE$1,FALSE))/100</f>
        <v>6.2220258210078899E-2</v>
      </c>
    </row>
    <row r="44" spans="1:66" x14ac:dyDescent="0.45">
      <c r="A44" s="59" t="s">
        <v>44</v>
      </c>
      <c r="B44" s="172">
        <f>(VLOOKUP($A44,'Occupancy Raw Data'!$B$8:$BE$45,'Occupancy Raw Data'!AG$3,FALSE))/100</f>
        <v>0.43636104783599</v>
      </c>
      <c r="C44" s="162">
        <f>(VLOOKUP($A44,'Occupancy Raw Data'!$B$8:$BE$45,'Occupancy Raw Data'!AH$3,FALSE))/100</f>
        <v>0.55680523917995406</v>
      </c>
      <c r="D44" s="162">
        <f>(VLOOKUP($A44,'Occupancy Raw Data'!$B$8:$BE$45,'Occupancy Raw Data'!AI$3,FALSE))/100</f>
        <v>0.59887528473804108</v>
      </c>
      <c r="E44" s="162">
        <f>(VLOOKUP($A44,'Occupancy Raw Data'!$B$8:$BE$45,'Occupancy Raw Data'!AJ$3,FALSE))/100</f>
        <v>0.596027904328018</v>
      </c>
      <c r="F44" s="162">
        <f>(VLOOKUP($A44,'Occupancy Raw Data'!$B$8:$BE$45,'Occupancy Raw Data'!AK$3,FALSE))/100</f>
        <v>0.61546127562642294</v>
      </c>
      <c r="G44" s="173">
        <f>(VLOOKUP($A44,'Occupancy Raw Data'!$B$8:$BE$45,'Occupancy Raw Data'!AL$3,FALSE))/100</f>
        <v>0.56070615034168503</v>
      </c>
      <c r="H44" s="162">
        <f>(VLOOKUP($A44,'Occupancy Raw Data'!$B$8:$BE$45,'Occupancy Raw Data'!AN$3,FALSE))/100</f>
        <v>0.67262243735762994</v>
      </c>
      <c r="I44" s="162">
        <f>(VLOOKUP($A44,'Occupancy Raw Data'!$B$8:$BE$45,'Occupancy Raw Data'!AO$3,FALSE))/100</f>
        <v>0.71070615034168494</v>
      </c>
      <c r="J44" s="173">
        <f>(VLOOKUP($A44,'Occupancy Raw Data'!$B$8:$BE$45,'Occupancy Raw Data'!AP$3,FALSE))/100</f>
        <v>0.691664293849658</v>
      </c>
      <c r="K44" s="174">
        <f>(VLOOKUP($A44,'Occupancy Raw Data'!$B$8:$BE$45,'Occupancy Raw Data'!AR$3,FALSE))/100</f>
        <v>0.59812276277253407</v>
      </c>
      <c r="M44" s="161">
        <f>(VLOOKUP($A44,'Occupancy Raw Data'!$B$8:$BE$45,'Occupancy Raw Data'!AT$3,FALSE))/100</f>
        <v>4.0040719375636205E-2</v>
      </c>
      <c r="N44" s="158">
        <f>(VLOOKUP($A44,'Occupancy Raw Data'!$B$8:$BE$45,'Occupancy Raw Data'!AU$3,FALSE))/100</f>
        <v>7.3565742519901098E-2</v>
      </c>
      <c r="O44" s="158">
        <f>(VLOOKUP($A44,'Occupancy Raw Data'!$B$8:$BE$45,'Occupancy Raw Data'!AV$3,FALSE))/100</f>
        <v>6.9132037107637503E-2</v>
      </c>
      <c r="P44" s="158">
        <f>(VLOOKUP($A44,'Occupancy Raw Data'!$B$8:$BE$45,'Occupancy Raw Data'!AW$3,FALSE))/100</f>
        <v>5.37377296753083E-2</v>
      </c>
      <c r="Q44" s="158">
        <f>(VLOOKUP($A44,'Occupancy Raw Data'!$B$8:$BE$45,'Occupancy Raw Data'!AX$3,FALSE))/100</f>
        <v>3.9432555902861204E-2</v>
      </c>
      <c r="R44" s="159">
        <f>(VLOOKUP($A44,'Occupancy Raw Data'!$B$8:$BE$45,'Occupancy Raw Data'!AY$3,FALSE))/100</f>
        <v>5.5503443839948499E-2</v>
      </c>
      <c r="S44" s="158">
        <f>(VLOOKUP($A44,'Occupancy Raw Data'!$B$8:$BE$45,'Occupancy Raw Data'!BA$3,FALSE))/100</f>
        <v>5.0939828717606404E-2</v>
      </c>
      <c r="T44" s="158">
        <f>(VLOOKUP($A44,'Occupancy Raw Data'!$B$8:$BE$45,'Occupancy Raw Data'!BB$3,FALSE))/100</f>
        <v>7.2971520687802202E-2</v>
      </c>
      <c r="U44" s="159">
        <f>(VLOOKUP($A44,'Occupancy Raw Data'!$B$8:$BE$45,'Occupancy Raw Data'!BC$3,FALSE))/100</f>
        <v>6.2144731088762499E-2</v>
      </c>
      <c r="V44" s="160">
        <f>(VLOOKUP($A44,'Occupancy Raw Data'!$B$8:$BE$45,'Occupancy Raw Data'!BE$3,FALSE))/100</f>
        <v>5.7688503659479501E-2</v>
      </c>
      <c r="X44" s="49">
        <f>VLOOKUP($A44,'ADR Raw Data'!$B$6:$BE$43,'ADR Raw Data'!AG$1,FALSE)</f>
        <v>77.965116296900405</v>
      </c>
      <c r="Y44" s="50">
        <f>VLOOKUP($A44,'ADR Raw Data'!$B$6:$BE$43,'ADR Raw Data'!AH$1,FALSE)</f>
        <v>86.037503336742503</v>
      </c>
      <c r="Z44" s="50">
        <f>VLOOKUP($A44,'ADR Raw Data'!$B$6:$BE$43,'ADR Raw Data'!AI$1,FALSE)</f>
        <v>88.957802710091499</v>
      </c>
      <c r="AA44" s="50">
        <f>VLOOKUP($A44,'ADR Raw Data'!$B$6:$BE$43,'ADR Raw Data'!AJ$1,FALSE)</f>
        <v>88.867973211513103</v>
      </c>
      <c r="AB44" s="50">
        <f>VLOOKUP($A44,'ADR Raw Data'!$B$6:$BE$43,'ADR Raw Data'!AK$1,FALSE)</f>
        <v>95.468104152209094</v>
      </c>
      <c r="AC44" s="51">
        <f>VLOOKUP($A44,'ADR Raw Data'!$B$6:$BE$43,'ADR Raw Data'!AL$1,FALSE)</f>
        <v>88.076941813934496</v>
      </c>
      <c r="AD44" s="50">
        <f>VLOOKUP($A44,'ADR Raw Data'!$B$6:$BE$43,'ADR Raw Data'!AN$1,FALSE)</f>
        <v>107.69856119166</v>
      </c>
      <c r="AE44" s="50">
        <f>VLOOKUP($A44,'ADR Raw Data'!$B$6:$BE$43,'ADR Raw Data'!AO$1,FALSE)</f>
        <v>107.28344009415</v>
      </c>
      <c r="AF44" s="51">
        <f>VLOOKUP($A44,'ADR Raw Data'!$B$6:$BE$43,'ADR Raw Data'!AP$1,FALSE)</f>
        <v>107.485286399423</v>
      </c>
      <c r="AG44" s="52">
        <f>VLOOKUP($A44,'ADR Raw Data'!$B$6:$BE$43,'ADR Raw Data'!AR$1,FALSE)</f>
        <v>94.489413723923306</v>
      </c>
      <c r="AI44" s="161">
        <f>(VLOOKUP($A44,'ADR Raw Data'!$B$6:$BE$43,'ADR Raw Data'!AT$1,FALSE))/100</f>
        <v>-2.0247684914499801E-2</v>
      </c>
      <c r="AJ44" s="158">
        <f>(VLOOKUP($A44,'ADR Raw Data'!$B$6:$BE$43,'ADR Raw Data'!AU$1,FALSE))/100</f>
        <v>2.1398985317478799E-2</v>
      </c>
      <c r="AK44" s="158">
        <f>(VLOOKUP($A44,'ADR Raw Data'!$B$6:$BE$43,'ADR Raw Data'!AV$1,FALSE))/100</f>
        <v>2.7869111343157501E-2</v>
      </c>
      <c r="AL44" s="158">
        <f>(VLOOKUP($A44,'ADR Raw Data'!$B$6:$BE$43,'ADR Raw Data'!AW$1,FALSE))/100</f>
        <v>2.1777082672543503E-2</v>
      </c>
      <c r="AM44" s="158">
        <f>(VLOOKUP($A44,'ADR Raw Data'!$B$6:$BE$43,'ADR Raw Data'!AX$1,FALSE))/100</f>
        <v>1.6920993719768001E-2</v>
      </c>
      <c r="AN44" s="159">
        <f>(VLOOKUP($A44,'ADR Raw Data'!$B$6:$BE$43,'ADR Raw Data'!AY$1,FALSE))/100</f>
        <v>1.56505323951719E-2</v>
      </c>
      <c r="AO44" s="158">
        <f>(VLOOKUP($A44,'ADR Raw Data'!$B$6:$BE$43,'ADR Raw Data'!BA$1,FALSE))/100</f>
        <v>3.28640337643335E-2</v>
      </c>
      <c r="AP44" s="158">
        <f>(VLOOKUP($A44,'ADR Raw Data'!$B$6:$BE$43,'ADR Raw Data'!BB$1,FALSE))/100</f>
        <v>1.8077402598319702E-2</v>
      </c>
      <c r="AQ44" s="159">
        <f>(VLOOKUP($A44,'ADR Raw Data'!$B$6:$BE$43,'ADR Raw Data'!BC$1,FALSE))/100</f>
        <v>2.5284291704573702E-2</v>
      </c>
      <c r="AR44" s="160">
        <f>(VLOOKUP($A44,'ADR Raw Data'!$B$6:$BE$43,'ADR Raw Data'!BE$1,FALSE))/100</f>
        <v>1.9526127759215098E-2</v>
      </c>
      <c r="AT44" s="49">
        <f>VLOOKUP($A44,'RevPAR Raw Data'!$B$6:$BE$43,'RevPAR Raw Data'!AG$1,FALSE)</f>
        <v>34.020939841970304</v>
      </c>
      <c r="AU44" s="50">
        <f>VLOOKUP($A44,'RevPAR Raw Data'!$B$6:$BE$43,'RevPAR Raw Data'!AH$1,FALSE)</f>
        <v>47.906132623860998</v>
      </c>
      <c r="AV44" s="50">
        <f>VLOOKUP($A44,'RevPAR Raw Data'!$B$6:$BE$43,'RevPAR Raw Data'!AI$1,FALSE)</f>
        <v>53.274629427676501</v>
      </c>
      <c r="AW44" s="50">
        <f>VLOOKUP($A44,'RevPAR Raw Data'!$B$6:$BE$43,'RevPAR Raw Data'!AJ$1,FALSE)</f>
        <v>52.967791835136602</v>
      </c>
      <c r="AX44" s="50">
        <f>VLOOKUP($A44,'RevPAR Raw Data'!$B$6:$BE$43,'RevPAR Raw Data'!AK$1,FALSE)</f>
        <v>58.7569211631548</v>
      </c>
      <c r="AY44" s="51">
        <f>VLOOKUP($A44,'RevPAR Raw Data'!$B$6:$BE$43,'RevPAR Raw Data'!AL$1,FALSE)</f>
        <v>49.385282978359903</v>
      </c>
      <c r="AZ44" s="50">
        <f>VLOOKUP($A44,'RevPAR Raw Data'!$B$6:$BE$43,'RevPAR Raw Data'!AN$1,FALSE)</f>
        <v>72.440468728644603</v>
      </c>
      <c r="BA44" s="50">
        <f>VLOOKUP($A44,'RevPAR Raw Data'!$B$6:$BE$43,'RevPAR Raw Data'!AO$1,FALSE)</f>
        <v>76.247000704726602</v>
      </c>
      <c r="BB44" s="51">
        <f>VLOOKUP($A44,'RevPAR Raw Data'!$B$6:$BE$43,'RevPAR Raw Data'!AP$1,FALSE)</f>
        <v>74.343734716685603</v>
      </c>
      <c r="BC44" s="52">
        <f>VLOOKUP($A44,'RevPAR Raw Data'!$B$6:$BE$43,'RevPAR Raw Data'!AR$1,FALSE)</f>
        <v>56.516269189310101</v>
      </c>
      <c r="BE44" s="172">
        <f>(VLOOKUP($A44,'RevPAR Raw Data'!$B$6:$BE$43,'RevPAR Raw Data'!AT$1,FALSE))/100</f>
        <v>1.8982302591468502E-2</v>
      </c>
      <c r="BF44" s="162">
        <f>(VLOOKUP($A44,'RevPAR Raw Data'!$B$6:$BE$43,'RevPAR Raw Data'!AU$1,FALSE))/100</f>
        <v>9.6538960081432701E-2</v>
      </c>
      <c r="BG44" s="162">
        <f>(VLOOKUP($A44,'RevPAR Raw Data'!$B$6:$BE$43,'RevPAR Raw Data'!AV$1,FALSE))/100</f>
        <v>9.8927796890327102E-2</v>
      </c>
      <c r="BH44" s="162">
        <f>(VLOOKUP($A44,'RevPAR Raw Data'!$B$6:$BE$43,'RevPAR Raw Data'!AW$1,FALSE))/100</f>
        <v>7.6685063329625797E-2</v>
      </c>
      <c r="BI44" s="162">
        <f>(VLOOKUP($A44,'RevPAR Raw Data'!$B$6:$BE$43,'RevPAR Raw Data'!AX$1,FALSE))/100</f>
        <v>5.7020787653415998E-2</v>
      </c>
      <c r="BJ44" s="173">
        <f>(VLOOKUP($A44,'RevPAR Raw Data'!$B$6:$BE$43,'RevPAR Raw Data'!AY$1,FALSE))/100</f>
        <v>7.202263468098119E-2</v>
      </c>
      <c r="BK44" s="162">
        <f>(VLOOKUP($A44,'RevPAR Raw Data'!$B$6:$BE$43,'RevPAR Raw Data'!BA$1,FALSE))/100</f>
        <v>8.5477950732864794E-2</v>
      </c>
      <c r="BL44" s="162">
        <f>(VLOOKUP($A44,'RevPAR Raw Data'!$B$6:$BE$43,'RevPAR Raw Data'!BB$1,FALSE))/100</f>
        <v>9.2368058843806999E-2</v>
      </c>
      <c r="BM44" s="173">
        <f>(VLOOKUP($A44,'RevPAR Raw Data'!$B$6:$BE$43,'RevPAR Raw Data'!BC$1,FALSE))/100</f>
        <v>8.90003083020868E-2</v>
      </c>
      <c r="BN44" s="174">
        <f>(VLOOKUP($A44,'RevPAR Raw Data'!$B$6:$BE$43,'RevPAR Raw Data'!BE$1,FALSE))/100</f>
        <v>7.8341064511387601E-2</v>
      </c>
    </row>
    <row r="45" spans="1:66" x14ac:dyDescent="0.45">
      <c r="A45" s="59"/>
      <c r="B45" s="177"/>
      <c r="C45" s="181"/>
      <c r="D45" s="181"/>
      <c r="E45" s="181"/>
      <c r="F45" s="181"/>
      <c r="G45" s="182"/>
      <c r="H45" s="181"/>
      <c r="I45" s="181"/>
      <c r="J45" s="182"/>
      <c r="K45" s="178"/>
      <c r="M45" s="189"/>
      <c r="N45" s="191"/>
      <c r="O45" s="191"/>
      <c r="P45" s="191"/>
      <c r="Q45" s="191"/>
      <c r="R45" s="192"/>
      <c r="S45" s="191"/>
      <c r="T45" s="191"/>
      <c r="U45" s="192"/>
      <c r="V45" s="190"/>
      <c r="X45" s="55"/>
      <c r="Y45" s="56"/>
      <c r="Z45" s="56"/>
      <c r="AA45" s="56"/>
      <c r="AB45" s="56"/>
      <c r="AC45" s="57"/>
      <c r="AD45" s="56"/>
      <c r="AE45" s="56"/>
      <c r="AF45" s="57"/>
      <c r="AG45" s="58"/>
      <c r="AI45" s="189"/>
      <c r="AJ45" s="191"/>
      <c r="AK45" s="191"/>
      <c r="AL45" s="191"/>
      <c r="AM45" s="191"/>
      <c r="AN45" s="192"/>
      <c r="AO45" s="191"/>
      <c r="AP45" s="191"/>
      <c r="AQ45" s="192"/>
      <c r="AR45" s="190"/>
      <c r="AT45" s="55"/>
      <c r="AU45" s="56"/>
      <c r="AV45" s="56"/>
      <c r="AW45" s="56"/>
      <c r="AX45" s="56"/>
      <c r="AY45" s="57"/>
      <c r="AZ45" s="56"/>
      <c r="BA45" s="56"/>
      <c r="BB45" s="57"/>
      <c r="BC45" s="58"/>
      <c r="BE45" s="177"/>
      <c r="BF45" s="181"/>
      <c r="BG45" s="181"/>
      <c r="BH45" s="181"/>
      <c r="BI45" s="181"/>
      <c r="BJ45" s="182"/>
      <c r="BK45" s="181"/>
      <c r="BL45" s="181"/>
      <c r="BM45" s="182"/>
      <c r="BN45" s="178"/>
    </row>
    <row r="46" spans="1:66" x14ac:dyDescent="0.45">
      <c r="A46" s="46" t="s">
        <v>76</v>
      </c>
      <c r="B46" s="177"/>
      <c r="C46" s="181"/>
      <c r="D46" s="181"/>
      <c r="E46" s="181"/>
      <c r="F46" s="181"/>
      <c r="G46" s="182"/>
      <c r="H46" s="181"/>
      <c r="I46" s="181"/>
      <c r="J46" s="182"/>
      <c r="K46" s="178"/>
      <c r="M46" s="189"/>
      <c r="N46" s="191"/>
      <c r="O46" s="191"/>
      <c r="P46" s="191"/>
      <c r="Q46" s="191"/>
      <c r="R46" s="192"/>
      <c r="S46" s="191"/>
      <c r="T46" s="191"/>
      <c r="U46" s="192"/>
      <c r="V46" s="190"/>
      <c r="X46" s="55"/>
      <c r="Y46" s="56"/>
      <c r="Z46" s="56"/>
      <c r="AA46" s="56"/>
      <c r="AB46" s="56"/>
      <c r="AC46" s="57"/>
      <c r="AD46" s="56"/>
      <c r="AE46" s="56"/>
      <c r="AF46" s="57"/>
      <c r="AG46" s="58"/>
      <c r="AI46" s="189"/>
      <c r="AJ46" s="191"/>
      <c r="AK46" s="191"/>
      <c r="AL46" s="191"/>
      <c r="AM46" s="191"/>
      <c r="AN46" s="192"/>
      <c r="AO46" s="191"/>
      <c r="AP46" s="191"/>
      <c r="AQ46" s="192"/>
      <c r="AR46" s="190"/>
      <c r="AT46" s="55"/>
      <c r="AU46" s="56"/>
      <c r="AV46" s="56"/>
      <c r="AW46" s="56"/>
      <c r="AX46" s="56"/>
      <c r="AY46" s="57"/>
      <c r="AZ46" s="56"/>
      <c r="BA46" s="56"/>
      <c r="BB46" s="57"/>
      <c r="BC46" s="58"/>
      <c r="BE46" s="177"/>
      <c r="BF46" s="181"/>
      <c r="BG46" s="181"/>
      <c r="BH46" s="181"/>
      <c r="BI46" s="181"/>
      <c r="BJ46" s="182"/>
      <c r="BK46" s="181"/>
      <c r="BL46" s="181"/>
      <c r="BM46" s="182"/>
      <c r="BN46" s="178"/>
    </row>
    <row r="47" spans="1:66" x14ac:dyDescent="0.45">
      <c r="A47" s="59" t="s">
        <v>77</v>
      </c>
      <c r="B47" s="172">
        <f>(VLOOKUP($A47,'Occupancy Raw Data'!$B$8:$BE$45,'Occupancy Raw Data'!AG$3,FALSE))/100</f>
        <v>0.40252987619427899</v>
      </c>
      <c r="C47" s="162">
        <f>(VLOOKUP($A47,'Occupancy Raw Data'!$B$8:$BE$45,'Occupancy Raw Data'!AH$3,FALSE))/100</f>
        <v>0.55153032234285904</v>
      </c>
      <c r="D47" s="162">
        <f>(VLOOKUP($A47,'Occupancy Raw Data'!$B$8:$BE$45,'Occupancy Raw Data'!AI$3,FALSE))/100</f>
        <v>0.60391295667797895</v>
      </c>
      <c r="E47" s="162">
        <f>(VLOOKUP($A47,'Occupancy Raw Data'!$B$8:$BE$45,'Occupancy Raw Data'!AJ$3,FALSE))/100</f>
        <v>0.59825391218882895</v>
      </c>
      <c r="F47" s="162">
        <f>(VLOOKUP($A47,'Occupancy Raw Data'!$B$8:$BE$45,'Occupancy Raw Data'!AK$3,FALSE))/100</f>
        <v>0.58365710951057304</v>
      </c>
      <c r="G47" s="173">
        <f>(VLOOKUP($A47,'Occupancy Raw Data'!$B$8:$BE$45,'Occupancy Raw Data'!AL$3,FALSE))/100</f>
        <v>0.54798353656663601</v>
      </c>
      <c r="H47" s="162">
        <f>(VLOOKUP($A47,'Occupancy Raw Data'!$B$8:$BE$45,'Occupancy Raw Data'!AN$3,FALSE))/100</f>
        <v>0.61745012823072298</v>
      </c>
      <c r="I47" s="162">
        <f>(VLOOKUP($A47,'Occupancy Raw Data'!$B$8:$BE$45,'Occupancy Raw Data'!AO$3,FALSE))/100</f>
        <v>0.62525147043014795</v>
      </c>
      <c r="J47" s="173">
        <f>(VLOOKUP($A47,'Occupancy Raw Data'!$B$8:$BE$45,'Occupancy Raw Data'!AP$3,FALSE))/100</f>
        <v>0.62135079933043502</v>
      </c>
      <c r="K47" s="174">
        <f>(VLOOKUP($A47,'Occupancy Raw Data'!$B$8:$BE$45,'Occupancy Raw Data'!AR$3,FALSE))/100</f>
        <v>0.56894630148045999</v>
      </c>
      <c r="M47" s="161">
        <f>(VLOOKUP($A47,'Occupancy Raw Data'!$B$8:$BE$45,'Occupancy Raw Data'!AT$3,FALSE))/100</f>
        <v>-2.3486675202824898E-2</v>
      </c>
      <c r="N47" s="158">
        <f>(VLOOKUP($A47,'Occupancy Raw Data'!$B$8:$BE$45,'Occupancy Raw Data'!AU$3,FALSE))/100</f>
        <v>4.4069685841093199E-2</v>
      </c>
      <c r="O47" s="158">
        <f>(VLOOKUP($A47,'Occupancy Raw Data'!$B$8:$BE$45,'Occupancy Raw Data'!AV$3,FALSE))/100</f>
        <v>3.0052206512929298E-2</v>
      </c>
      <c r="P47" s="158">
        <f>(VLOOKUP($A47,'Occupancy Raw Data'!$B$8:$BE$45,'Occupancy Raw Data'!AW$3,FALSE))/100</f>
        <v>2.54107211855546E-2</v>
      </c>
      <c r="Q47" s="158">
        <f>(VLOOKUP($A47,'Occupancy Raw Data'!$B$8:$BE$45,'Occupancy Raw Data'!AX$3,FALSE))/100</f>
        <v>2.1651855799727802E-2</v>
      </c>
      <c r="R47" s="159">
        <f>(VLOOKUP($A47,'Occupancy Raw Data'!$B$8:$BE$45,'Occupancy Raw Data'!AY$3,FALSE))/100</f>
        <v>2.1796262186080502E-2</v>
      </c>
      <c r="S47" s="158">
        <f>(VLOOKUP($A47,'Occupancy Raw Data'!$B$8:$BE$45,'Occupancy Raw Data'!BA$3,FALSE))/100</f>
        <v>4.0654250678257398E-2</v>
      </c>
      <c r="T47" s="158">
        <f>(VLOOKUP($A47,'Occupancy Raw Data'!$B$8:$BE$45,'Occupancy Raw Data'!BB$3,FALSE))/100</f>
        <v>4.6769684122001498E-2</v>
      </c>
      <c r="U47" s="159">
        <f>(VLOOKUP($A47,'Occupancy Raw Data'!$B$8:$BE$45,'Occupancy Raw Data'!BC$3,FALSE))/100</f>
        <v>4.3722205044013203E-2</v>
      </c>
      <c r="V47" s="160">
        <f>(VLOOKUP($A47,'Occupancy Raw Data'!$B$8:$BE$45,'Occupancy Raw Data'!BE$3,FALSE))/100</f>
        <v>2.8551307453963698E-2</v>
      </c>
      <c r="X47" s="49">
        <f>VLOOKUP($A47,'ADR Raw Data'!$B$6:$BE$43,'ADR Raw Data'!AG$1,FALSE)</f>
        <v>99.253397950811802</v>
      </c>
      <c r="Y47" s="50">
        <f>VLOOKUP($A47,'ADR Raw Data'!$B$6:$BE$43,'ADR Raw Data'!AH$1,FALSE)</f>
        <v>109.393841259675</v>
      </c>
      <c r="Z47" s="50">
        <f>VLOOKUP($A47,'ADR Raw Data'!$B$6:$BE$43,'ADR Raw Data'!AI$1,FALSE)</f>
        <v>113.29029574062299</v>
      </c>
      <c r="AA47" s="50">
        <f>VLOOKUP($A47,'ADR Raw Data'!$B$6:$BE$43,'ADR Raw Data'!AJ$1,FALSE)</f>
        <v>115.372113382875</v>
      </c>
      <c r="AB47" s="50">
        <f>VLOOKUP($A47,'ADR Raw Data'!$B$6:$BE$43,'ADR Raw Data'!AK$1,FALSE)</f>
        <v>114.326422406988</v>
      </c>
      <c r="AC47" s="51">
        <f>VLOOKUP($A47,'ADR Raw Data'!$B$6:$BE$43,'ADR Raw Data'!AL$1,FALSE)</f>
        <v>111.11940652552801</v>
      </c>
      <c r="AD47" s="50">
        <f>VLOOKUP($A47,'ADR Raw Data'!$B$6:$BE$43,'ADR Raw Data'!AN$1,FALSE)</f>
        <v>124.97054232524501</v>
      </c>
      <c r="AE47" s="50">
        <f>VLOOKUP($A47,'ADR Raw Data'!$B$6:$BE$43,'ADR Raw Data'!AO$1,FALSE)</f>
        <v>125.76577681169999</v>
      </c>
      <c r="AF47" s="51">
        <f>VLOOKUP($A47,'ADR Raw Data'!$B$6:$BE$43,'ADR Raw Data'!AP$1,FALSE)</f>
        <v>125.370655701239</v>
      </c>
      <c r="AG47" s="52">
        <f>VLOOKUP($A47,'ADR Raw Data'!$B$6:$BE$43,'ADR Raw Data'!AR$1,FALSE)</f>
        <v>115.56638230349201</v>
      </c>
      <c r="AI47" s="161">
        <f>(VLOOKUP($A47,'ADR Raw Data'!$B$6:$BE$43,'ADR Raw Data'!AT$1,FALSE))/100</f>
        <v>-4.5788397893634196E-3</v>
      </c>
      <c r="AJ47" s="158">
        <f>(VLOOKUP($A47,'ADR Raw Data'!$B$6:$BE$43,'ADR Raw Data'!AU$1,FALSE))/100</f>
        <v>3.8059188405965297E-2</v>
      </c>
      <c r="AK47" s="158">
        <f>(VLOOKUP($A47,'ADR Raw Data'!$B$6:$BE$43,'ADR Raw Data'!AV$1,FALSE))/100</f>
        <v>2.53310546159283E-2</v>
      </c>
      <c r="AL47" s="158">
        <f>(VLOOKUP($A47,'ADR Raw Data'!$B$6:$BE$43,'ADR Raw Data'!AW$1,FALSE))/100</f>
        <v>4.1898560399944697E-2</v>
      </c>
      <c r="AM47" s="158">
        <f>(VLOOKUP($A47,'ADR Raw Data'!$B$6:$BE$43,'ADR Raw Data'!AX$1,FALSE))/100</f>
        <v>2.2456628948642199E-2</v>
      </c>
      <c r="AN47" s="159">
        <f>(VLOOKUP($A47,'ADR Raw Data'!$B$6:$BE$43,'ADR Raw Data'!AY$1,FALSE))/100</f>
        <v>2.73401716051185E-2</v>
      </c>
      <c r="AO47" s="158">
        <f>(VLOOKUP($A47,'ADR Raw Data'!$B$6:$BE$43,'ADR Raw Data'!BA$1,FALSE))/100</f>
        <v>1.14088173624027E-2</v>
      </c>
      <c r="AP47" s="158">
        <f>(VLOOKUP($A47,'ADR Raw Data'!$B$6:$BE$43,'ADR Raw Data'!BB$1,FALSE))/100</f>
        <v>1.73905807276711E-2</v>
      </c>
      <c r="AQ47" s="159">
        <f>(VLOOKUP($A47,'ADR Raw Data'!$B$6:$BE$43,'ADR Raw Data'!BC$1,FALSE))/100</f>
        <v>1.44198056789639E-2</v>
      </c>
      <c r="AR47" s="160">
        <f>(VLOOKUP($A47,'ADR Raw Data'!$B$6:$BE$43,'ADR Raw Data'!BE$1,FALSE))/100</f>
        <v>2.3581199767159302E-2</v>
      </c>
      <c r="AT47" s="49">
        <f>VLOOKUP($A47,'RevPAR Raw Data'!$B$6:$BE$43,'RevPAR Raw Data'!AG$1,FALSE)</f>
        <v>39.9524579890018</v>
      </c>
      <c r="AU47" s="50">
        <f>VLOOKUP($A47,'RevPAR Raw Data'!$B$6:$BE$43,'RevPAR Raw Data'!AH$1,FALSE)</f>
        <v>60.334020532272604</v>
      </c>
      <c r="AV47" s="50">
        <f>VLOOKUP($A47,'RevPAR Raw Data'!$B$6:$BE$43,'RevPAR Raw Data'!AI$1,FALSE)</f>
        <v>68.4174774636423</v>
      </c>
      <c r="AW47" s="50">
        <f>VLOOKUP($A47,'RevPAR Raw Data'!$B$6:$BE$43,'RevPAR Raw Data'!AJ$1,FALSE)</f>
        <v>69.021818188798605</v>
      </c>
      <c r="AX47" s="50">
        <f>VLOOKUP($A47,'RevPAR Raw Data'!$B$6:$BE$43,'RevPAR Raw Data'!AK$1,FALSE)</f>
        <v>66.727429242747604</v>
      </c>
      <c r="AY47" s="51">
        <f>VLOOKUP($A47,'RevPAR Raw Data'!$B$6:$BE$43,'RevPAR Raw Data'!AL$1,FALSE)</f>
        <v>60.891605369045003</v>
      </c>
      <c r="AZ47" s="50">
        <f>VLOOKUP($A47,'RevPAR Raw Data'!$B$6:$BE$43,'RevPAR Raw Data'!AN$1,FALSE)</f>
        <v>77.163077383786103</v>
      </c>
      <c r="BA47" s="50">
        <f>VLOOKUP($A47,'RevPAR Raw Data'!$B$6:$BE$43,'RevPAR Raw Data'!AO$1,FALSE)</f>
        <v>78.6352368813059</v>
      </c>
      <c r="BB47" s="51">
        <f>VLOOKUP($A47,'RevPAR Raw Data'!$B$6:$BE$43,'RevPAR Raw Data'!AP$1,FALSE)</f>
        <v>77.899157132545994</v>
      </c>
      <c r="BC47" s="52">
        <f>VLOOKUP($A47,'RevPAR Raw Data'!$B$6:$BE$43,'RevPAR Raw Data'!AR$1,FALSE)</f>
        <v>65.751065787048802</v>
      </c>
      <c r="BE47" s="172">
        <f>(VLOOKUP($A47,'RevPAR Raw Data'!$B$6:$BE$43,'RevPAR Raw Data'!AT$1,FALSE))/100</f>
        <v>-2.79579732692498E-2</v>
      </c>
      <c r="BF47" s="162">
        <f>(VLOOKUP($A47,'RevPAR Raw Data'!$B$6:$BE$43,'RevPAR Raw Data'!AU$1,FALSE))/100</f>
        <v>8.3806130723476396E-2</v>
      </c>
      <c r="BG47" s="162">
        <f>(VLOOKUP($A47,'RevPAR Raw Data'!$B$6:$BE$43,'RevPAR Raw Data'!AV$1,FALSE))/100</f>
        <v>5.61445152133659E-2</v>
      </c>
      <c r="BH47" s="162">
        <f>(VLOOKUP($A47,'RevPAR Raw Data'!$B$6:$BE$43,'RevPAR Raw Data'!AW$1,FALSE))/100</f>
        <v>6.83739542218985E-2</v>
      </c>
      <c r="BI47" s="162">
        <f>(VLOOKUP($A47,'RevPAR Raw Data'!$B$6:$BE$43,'RevPAR Raw Data'!AX$1,FALSE))/100</f>
        <v>4.4594712440114002E-2</v>
      </c>
      <c r="BJ47" s="173">
        <f>(VLOOKUP($A47,'RevPAR Raw Data'!$B$6:$BE$43,'RevPAR Raw Data'!AY$1,FALSE))/100</f>
        <v>4.9732347339716695E-2</v>
      </c>
      <c r="BK47" s="162">
        <f>(VLOOKUP($A47,'RevPAR Raw Data'!$B$6:$BE$43,'RevPAR Raw Data'!BA$1,FALSE))/100</f>
        <v>5.2526884961653704E-2</v>
      </c>
      <c r="BL47" s="162">
        <f>(VLOOKUP($A47,'RevPAR Raw Data'!$B$6:$BE$43,'RevPAR Raw Data'!BB$1,FALSE))/100</f>
        <v>6.4973616817004004E-2</v>
      </c>
      <c r="BM47" s="173">
        <f>(VLOOKUP($A47,'RevPAR Raw Data'!$B$6:$BE$43,'RevPAR Raw Data'!BC$1,FALSE))/100</f>
        <v>5.8772476423567699E-2</v>
      </c>
      <c r="BN47" s="174">
        <f>(VLOOKUP($A47,'RevPAR Raw Data'!$B$6:$BE$43,'RevPAR Raw Data'!BE$1,FALSE))/100</f>
        <v>5.2805781305808604E-2</v>
      </c>
    </row>
    <row r="48" spans="1:66" x14ac:dyDescent="0.45">
      <c r="A48" s="59" t="s">
        <v>78</v>
      </c>
      <c r="B48" s="172">
        <f>(VLOOKUP($A48,'Occupancy Raw Data'!$B$8:$BE$45,'Occupancy Raw Data'!AG$3,FALSE))/100</f>
        <v>0.38213448006254802</v>
      </c>
      <c r="C48" s="162">
        <f>(VLOOKUP($A48,'Occupancy Raw Data'!$B$8:$BE$45,'Occupancy Raw Data'!AH$3,FALSE))/100</f>
        <v>0.53752931978107799</v>
      </c>
      <c r="D48" s="162">
        <f>(VLOOKUP($A48,'Occupancy Raw Data'!$B$8:$BE$45,'Occupancy Raw Data'!AI$3,FALSE))/100</f>
        <v>0.56548084440969493</v>
      </c>
      <c r="E48" s="162">
        <f>(VLOOKUP($A48,'Occupancy Raw Data'!$B$8:$BE$45,'Occupancy Raw Data'!AJ$3,FALSE))/100</f>
        <v>0.55062548866301697</v>
      </c>
      <c r="F48" s="162">
        <f>(VLOOKUP($A48,'Occupancy Raw Data'!$B$8:$BE$45,'Occupancy Raw Data'!AK$3,FALSE))/100</f>
        <v>0.52619233776387797</v>
      </c>
      <c r="G48" s="173">
        <f>(VLOOKUP($A48,'Occupancy Raw Data'!$B$8:$BE$45,'Occupancy Raw Data'!AL$3,FALSE))/100</f>
        <v>0.51239249413604293</v>
      </c>
      <c r="H48" s="162">
        <f>(VLOOKUP($A48,'Occupancy Raw Data'!$B$8:$BE$45,'Occupancy Raw Data'!AN$3,FALSE))/100</f>
        <v>0.44722439405785702</v>
      </c>
      <c r="I48" s="162">
        <f>(VLOOKUP($A48,'Occupancy Raw Data'!$B$8:$BE$45,'Occupancy Raw Data'!AO$3,FALSE))/100</f>
        <v>0.44644253322908495</v>
      </c>
      <c r="J48" s="173">
        <f>(VLOOKUP($A48,'Occupancy Raw Data'!$B$8:$BE$45,'Occupancy Raw Data'!AP$3,FALSE))/100</f>
        <v>0.44683346364347104</v>
      </c>
      <c r="K48" s="174">
        <f>(VLOOKUP($A48,'Occupancy Raw Data'!$B$8:$BE$45,'Occupancy Raw Data'!AR$3,FALSE))/100</f>
        <v>0.49366134256673705</v>
      </c>
      <c r="M48" s="161">
        <f>(VLOOKUP($A48,'Occupancy Raw Data'!$B$8:$BE$45,'Occupancy Raw Data'!AT$3,FALSE))/100</f>
        <v>-2.5909317389137997E-2</v>
      </c>
      <c r="N48" s="158">
        <f>(VLOOKUP($A48,'Occupancy Raw Data'!$B$8:$BE$45,'Occupancy Raw Data'!AU$3,FALSE))/100</f>
        <v>1.4011799410029399E-2</v>
      </c>
      <c r="O48" s="158">
        <f>(VLOOKUP($A48,'Occupancy Raw Data'!$B$8:$BE$45,'Occupancy Raw Data'!AV$3,FALSE))/100</f>
        <v>2.91711134827463E-2</v>
      </c>
      <c r="P48" s="158">
        <f>(VLOOKUP($A48,'Occupancy Raw Data'!$B$8:$BE$45,'Occupancy Raw Data'!AW$3,FALSE))/100</f>
        <v>4.6362339514978597E-3</v>
      </c>
      <c r="Q48" s="158">
        <f>(VLOOKUP($A48,'Occupancy Raw Data'!$B$8:$BE$45,'Occupancy Raw Data'!AX$3,FALSE))/100</f>
        <v>-2.2512708787218498E-2</v>
      </c>
      <c r="R48" s="159">
        <f>(VLOOKUP($A48,'Occupancy Raw Data'!$B$8:$BE$45,'Occupancy Raw Data'!AY$3,FALSE))/100</f>
        <v>1.4517114914425399E-3</v>
      </c>
      <c r="S48" s="158">
        <f>(VLOOKUP($A48,'Occupancy Raw Data'!$B$8:$BE$45,'Occupancy Raw Data'!BA$3,FALSE))/100</f>
        <v>-0.11041990668740199</v>
      </c>
      <c r="T48" s="158">
        <f>(VLOOKUP($A48,'Occupancy Raw Data'!$B$8:$BE$45,'Occupancy Raw Data'!BB$3,FALSE))/100</f>
        <v>-4.7142261159782997E-2</v>
      </c>
      <c r="U48" s="159">
        <f>(VLOOKUP($A48,'Occupancy Raw Data'!$B$8:$BE$45,'Occupancy Raw Data'!BC$3,FALSE))/100</f>
        <v>-7.9895351177299206E-2</v>
      </c>
      <c r="V48" s="160">
        <f>(VLOOKUP($A48,'Occupancy Raw Data'!$B$8:$BE$45,'Occupancy Raw Data'!BE$3,FALSE))/100</f>
        <v>-2.0933709918591101E-2</v>
      </c>
      <c r="X48" s="49">
        <f>VLOOKUP($A48,'ADR Raw Data'!$B$6:$BE$43,'ADR Raw Data'!AG$1,FALSE)</f>
        <v>95.397248081841397</v>
      </c>
      <c r="Y48" s="50">
        <f>VLOOKUP($A48,'ADR Raw Data'!$B$6:$BE$43,'ADR Raw Data'!AH$1,FALSE)</f>
        <v>101.357614545454</v>
      </c>
      <c r="Z48" s="50">
        <f>VLOOKUP($A48,'ADR Raw Data'!$B$6:$BE$43,'ADR Raw Data'!AI$1,FALSE)</f>
        <v>103.36848945731001</v>
      </c>
      <c r="AA48" s="50">
        <f>VLOOKUP($A48,'ADR Raw Data'!$B$6:$BE$43,'ADR Raw Data'!AJ$1,FALSE)</f>
        <v>105.820134895278</v>
      </c>
      <c r="AB48" s="50">
        <f>VLOOKUP($A48,'ADR Raw Data'!$B$6:$BE$43,'ADR Raw Data'!AK$1,FALSE)</f>
        <v>107.07703566121801</v>
      </c>
      <c r="AC48" s="51">
        <f>VLOOKUP($A48,'ADR Raw Data'!$B$6:$BE$43,'ADR Raw Data'!AL$1,FALSE)</f>
        <v>103.046219577325</v>
      </c>
      <c r="AD48" s="50">
        <f>VLOOKUP($A48,'ADR Raw Data'!$B$6:$BE$43,'ADR Raw Data'!AN$1,FALSE)</f>
        <v>114.351284965034</v>
      </c>
      <c r="AE48" s="50">
        <f>VLOOKUP($A48,'ADR Raw Data'!$B$6:$BE$43,'ADR Raw Data'!AO$1,FALSE)</f>
        <v>118.98208844133001</v>
      </c>
      <c r="AF48" s="51">
        <f>VLOOKUP($A48,'ADR Raw Data'!$B$6:$BE$43,'ADR Raw Data'!AP$1,FALSE)</f>
        <v>116.664660979877</v>
      </c>
      <c r="AG48" s="52">
        <f>VLOOKUP($A48,'ADR Raw Data'!$B$6:$BE$43,'ADR Raw Data'!AR$1,FALSE)</f>
        <v>106.56811075287</v>
      </c>
      <c r="AI48" s="161">
        <f>(VLOOKUP($A48,'ADR Raw Data'!$B$6:$BE$43,'ADR Raw Data'!AT$1,FALSE))/100</f>
        <v>5.46215814798168E-2</v>
      </c>
      <c r="AJ48" s="158">
        <f>(VLOOKUP($A48,'ADR Raw Data'!$B$6:$BE$43,'ADR Raw Data'!AU$1,FALSE))/100</f>
        <v>7.6745028303039295E-2</v>
      </c>
      <c r="AK48" s="158">
        <f>(VLOOKUP($A48,'ADR Raw Data'!$B$6:$BE$43,'ADR Raw Data'!AV$1,FALSE))/100</f>
        <v>8.9556670710884898E-2</v>
      </c>
      <c r="AL48" s="158">
        <f>(VLOOKUP($A48,'ADR Raw Data'!$B$6:$BE$43,'ADR Raw Data'!AW$1,FALSE))/100</f>
        <v>8.0455338043816299E-2</v>
      </c>
      <c r="AM48" s="158">
        <f>(VLOOKUP($A48,'ADR Raw Data'!$B$6:$BE$43,'ADR Raw Data'!AX$1,FALSE))/100</f>
        <v>4.2918339989909703E-2</v>
      </c>
      <c r="AN48" s="159">
        <f>(VLOOKUP($A48,'ADR Raw Data'!$B$6:$BE$43,'ADR Raw Data'!AY$1,FALSE))/100</f>
        <v>6.9607823523657408E-2</v>
      </c>
      <c r="AO48" s="158">
        <f>(VLOOKUP($A48,'ADR Raw Data'!$B$6:$BE$43,'ADR Raw Data'!BA$1,FALSE))/100</f>
        <v>3.0920462497730103E-2</v>
      </c>
      <c r="AP48" s="158">
        <f>(VLOOKUP($A48,'ADR Raw Data'!$B$6:$BE$43,'ADR Raw Data'!BB$1,FALSE))/100</f>
        <v>0.108695631529797</v>
      </c>
      <c r="AQ48" s="159">
        <f>(VLOOKUP($A48,'ADR Raw Data'!$B$6:$BE$43,'ADR Raw Data'!BC$1,FALSE))/100</f>
        <v>6.8525714785141897E-2</v>
      </c>
      <c r="AR48" s="160">
        <f>(VLOOKUP($A48,'ADR Raw Data'!$B$6:$BE$43,'ADR Raw Data'!BE$1,FALSE))/100</f>
        <v>6.70225706445602E-2</v>
      </c>
      <c r="AT48" s="49">
        <f>VLOOKUP($A48,'RevPAR Raw Data'!$B$6:$BE$43,'RevPAR Raw Data'!AG$1,FALSE)</f>
        <v>36.454577795152403</v>
      </c>
      <c r="AU48" s="50">
        <f>VLOOKUP($A48,'RevPAR Raw Data'!$B$6:$BE$43,'RevPAR Raw Data'!AH$1,FALSE)</f>
        <v>54.482689601250897</v>
      </c>
      <c r="AV48" s="50">
        <f>VLOOKUP($A48,'RevPAR Raw Data'!$B$6:$BE$43,'RevPAR Raw Data'!AI$1,FALSE)</f>
        <v>58.4529007036747</v>
      </c>
      <c r="AW48" s="50">
        <f>VLOOKUP($A48,'RevPAR Raw Data'!$B$6:$BE$43,'RevPAR Raw Data'!AJ$1,FALSE)</f>
        <v>58.2672634870992</v>
      </c>
      <c r="AX48" s="50">
        <f>VLOOKUP($A48,'RevPAR Raw Data'!$B$6:$BE$43,'RevPAR Raw Data'!AK$1,FALSE)</f>
        <v>56.343115715402597</v>
      </c>
      <c r="AY48" s="51">
        <f>VLOOKUP($A48,'RevPAR Raw Data'!$B$6:$BE$43,'RevPAR Raw Data'!AL$1,FALSE)</f>
        <v>52.800109460515998</v>
      </c>
      <c r="AZ48" s="50">
        <f>VLOOKUP($A48,'RevPAR Raw Data'!$B$6:$BE$43,'RevPAR Raw Data'!AN$1,FALSE)</f>
        <v>51.140684128225097</v>
      </c>
      <c r="BA48" s="50">
        <f>VLOOKUP($A48,'RevPAR Raw Data'!$B$6:$BE$43,'RevPAR Raw Data'!AO$1,FALSE)</f>
        <v>53.118664972634797</v>
      </c>
      <c r="BB48" s="51">
        <f>VLOOKUP($A48,'RevPAR Raw Data'!$B$6:$BE$43,'RevPAR Raw Data'!AP$1,FALSE)</f>
        <v>52.129674550430003</v>
      </c>
      <c r="BC48" s="52">
        <f>VLOOKUP($A48,'RevPAR Raw Data'!$B$6:$BE$43,'RevPAR Raw Data'!AR$1,FALSE)</f>
        <v>52.608556629062797</v>
      </c>
      <c r="BE48" s="172">
        <f>(VLOOKUP($A48,'RevPAR Raw Data'!$B$6:$BE$43,'RevPAR Raw Data'!AT$1,FALSE))/100</f>
        <v>2.72970561998215E-2</v>
      </c>
      <c r="BF48" s="162">
        <f>(VLOOKUP($A48,'RevPAR Raw Data'!$B$6:$BE$43,'RevPAR Raw Data'!AU$1,FALSE))/100</f>
        <v>9.1832163655368004E-2</v>
      </c>
      <c r="BG48" s="162">
        <f>(VLOOKUP($A48,'RevPAR Raw Data'!$B$6:$BE$43,'RevPAR Raw Data'!AV$1,FALSE))/100</f>
        <v>0.12134025199807499</v>
      </c>
      <c r="BH48" s="162">
        <f>(VLOOKUP($A48,'RevPAR Raw Data'!$B$6:$BE$43,'RevPAR Raw Data'!AW$1,FALSE))/100</f>
        <v>8.5464581765132192E-2</v>
      </c>
      <c r="BI48" s="162">
        <f>(VLOOKUP($A48,'RevPAR Raw Data'!$B$6:$BE$43,'RevPAR Raw Data'!AX$1,FALSE))/100</f>
        <v>1.9439423112867501E-2</v>
      </c>
      <c r="BJ48" s="173">
        <f>(VLOOKUP($A48,'RevPAR Raw Data'!$B$6:$BE$43,'RevPAR Raw Data'!AY$1,FALSE))/100</f>
        <v>7.1160585492403505E-2</v>
      </c>
      <c r="BK48" s="162">
        <f>(VLOOKUP($A48,'RevPAR Raw Data'!$B$6:$BE$43,'RevPAR Raw Data'!BA$1,FALSE))/100</f>
        <v>-8.291367877340329E-2</v>
      </c>
      <c r="BL48" s="162">
        <f>(VLOOKUP($A48,'RevPAR Raw Data'!$B$6:$BE$43,'RevPAR Raw Data'!BB$1,FALSE))/100</f>
        <v>5.6429212521509099E-2</v>
      </c>
      <c r="BM48" s="173">
        <f>(VLOOKUP($A48,'RevPAR Raw Data'!$B$6:$BE$43,'RevPAR Raw Data'!BC$1,FALSE))/100</f>
        <v>-1.68445224395916E-2</v>
      </c>
      <c r="BN48" s="174">
        <f>(VLOOKUP($A48,'RevPAR Raw Data'!$B$6:$BE$43,'RevPAR Raw Data'!BE$1,FALSE))/100</f>
        <v>4.46858296740976E-2</v>
      </c>
    </row>
    <row r="49" spans="1:66" x14ac:dyDescent="0.45">
      <c r="A49" s="59" t="s">
        <v>79</v>
      </c>
      <c r="B49" s="172">
        <f>(VLOOKUP($A49,'Occupancy Raw Data'!$B$8:$BE$45,'Occupancy Raw Data'!AG$3,FALSE))/100</f>
        <v>0.33387978142076497</v>
      </c>
      <c r="C49" s="162">
        <f>(VLOOKUP($A49,'Occupancy Raw Data'!$B$8:$BE$45,'Occupancy Raw Data'!AH$3,FALSE))/100</f>
        <v>0.44080145719489899</v>
      </c>
      <c r="D49" s="162">
        <f>(VLOOKUP($A49,'Occupancy Raw Data'!$B$8:$BE$45,'Occupancy Raw Data'!AI$3,FALSE))/100</f>
        <v>0.46083788706739498</v>
      </c>
      <c r="E49" s="162">
        <f>(VLOOKUP($A49,'Occupancy Raw Data'!$B$8:$BE$45,'Occupancy Raw Data'!AJ$3,FALSE))/100</f>
        <v>0.44954462659380601</v>
      </c>
      <c r="F49" s="162">
        <f>(VLOOKUP($A49,'Occupancy Raw Data'!$B$8:$BE$45,'Occupancy Raw Data'!AK$3,FALSE))/100</f>
        <v>0.45428051001821401</v>
      </c>
      <c r="G49" s="173">
        <f>(VLOOKUP($A49,'Occupancy Raw Data'!$B$8:$BE$45,'Occupancy Raw Data'!AL$3,FALSE))/100</f>
        <v>0.42786885245901601</v>
      </c>
      <c r="H49" s="162">
        <f>(VLOOKUP($A49,'Occupancy Raw Data'!$B$8:$BE$45,'Occupancy Raw Data'!AN$3,FALSE))/100</f>
        <v>0.47568940493468703</v>
      </c>
      <c r="I49" s="162">
        <f>(VLOOKUP($A49,'Occupancy Raw Data'!$B$8:$BE$45,'Occupancy Raw Data'!AO$3,FALSE))/100</f>
        <v>0.46190130624092801</v>
      </c>
      <c r="J49" s="173">
        <f>(VLOOKUP($A49,'Occupancy Raw Data'!$B$8:$BE$45,'Occupancy Raw Data'!AP$3,FALSE))/100</f>
        <v>0.46879535558780799</v>
      </c>
      <c r="K49" s="174">
        <f>(VLOOKUP($A49,'Occupancy Raw Data'!$B$8:$BE$45,'Occupancy Raw Data'!AR$3,FALSE))/100</f>
        <v>0.43959557103498398</v>
      </c>
      <c r="M49" s="161">
        <f>(VLOOKUP($A49,'Occupancy Raw Data'!$B$8:$BE$45,'Occupancy Raw Data'!AT$3,FALSE))/100</f>
        <v>0.10021697203471501</v>
      </c>
      <c r="N49" s="158">
        <f>(VLOOKUP($A49,'Occupancy Raw Data'!$B$8:$BE$45,'Occupancy Raw Data'!AU$3,FALSE))/100</f>
        <v>6.6490568778025796E-2</v>
      </c>
      <c r="O49" s="158">
        <f>(VLOOKUP($A49,'Occupancy Raw Data'!$B$8:$BE$45,'Occupancy Raw Data'!AV$3,FALSE))/100</f>
        <v>5.3705467054413099E-2</v>
      </c>
      <c r="P49" s="158">
        <f>(VLOOKUP($A49,'Occupancy Raw Data'!$B$8:$BE$45,'Occupancy Raw Data'!AW$3,FALSE))/100</f>
        <v>7.4701269813507998E-2</v>
      </c>
      <c r="Q49" s="158">
        <f>(VLOOKUP($A49,'Occupancy Raw Data'!$B$8:$BE$45,'Occupancy Raw Data'!AX$3,FALSE))/100</f>
        <v>8.7808570228573787E-2</v>
      </c>
      <c r="R49" s="159">
        <f>(VLOOKUP($A49,'Occupancy Raw Data'!$B$8:$BE$45,'Occupancy Raw Data'!AY$3,FALSE))/100</f>
        <v>7.5023259628354905E-2</v>
      </c>
      <c r="S49" s="158">
        <f>(VLOOKUP($A49,'Occupancy Raw Data'!$B$8:$BE$45,'Occupancy Raw Data'!BA$3,FALSE))/100</f>
        <v>8.4691843731639599E-2</v>
      </c>
      <c r="T49" s="158">
        <f>(VLOOKUP($A49,'Occupancy Raw Data'!$B$8:$BE$45,'Occupancy Raw Data'!BB$3,FALSE))/100</f>
        <v>0.11244756727883899</v>
      </c>
      <c r="U49" s="159">
        <f>(VLOOKUP($A49,'Occupancy Raw Data'!$B$8:$BE$45,'Occupancy Raw Data'!BC$3,FALSE))/100</f>
        <v>9.8190375410193001E-2</v>
      </c>
      <c r="V49" s="160">
        <f>(VLOOKUP($A49,'Occupancy Raw Data'!$B$8:$BE$45,'Occupancy Raw Data'!BE$3,FALSE))/100</f>
        <v>8.2171399088119199E-2</v>
      </c>
      <c r="X49" s="49">
        <f>VLOOKUP($A49,'ADR Raw Data'!$B$6:$BE$43,'ADR Raw Data'!AG$1,FALSE)</f>
        <v>93.646503000545493</v>
      </c>
      <c r="Y49" s="50">
        <f>VLOOKUP($A49,'ADR Raw Data'!$B$6:$BE$43,'ADR Raw Data'!AH$1,FALSE)</f>
        <v>97.284152892561906</v>
      </c>
      <c r="Z49" s="50">
        <f>VLOOKUP($A49,'ADR Raw Data'!$B$6:$BE$43,'ADR Raw Data'!AI$1,FALSE)</f>
        <v>98.047498023715406</v>
      </c>
      <c r="AA49" s="50">
        <f>VLOOKUP($A49,'ADR Raw Data'!$B$6:$BE$43,'ADR Raw Data'!AJ$1,FALSE)</f>
        <v>99.674683954619098</v>
      </c>
      <c r="AB49" s="50">
        <f>VLOOKUP($A49,'ADR Raw Data'!$B$6:$BE$43,'ADR Raw Data'!AK$1,FALSE)</f>
        <v>99.940477145148293</v>
      </c>
      <c r="AC49" s="51">
        <f>VLOOKUP($A49,'ADR Raw Data'!$B$6:$BE$43,'ADR Raw Data'!AL$1,FALSE)</f>
        <v>97.947256704980802</v>
      </c>
      <c r="AD49" s="50">
        <f>VLOOKUP($A49,'ADR Raw Data'!$B$6:$BE$43,'ADR Raw Data'!AN$1,FALSE)</f>
        <v>106.73590770404201</v>
      </c>
      <c r="AE49" s="50">
        <f>VLOOKUP($A49,'ADR Raw Data'!$B$6:$BE$43,'ADR Raw Data'!AO$1,FALSE)</f>
        <v>106.81723095050999</v>
      </c>
      <c r="AF49" s="51">
        <f>VLOOKUP($A49,'ADR Raw Data'!$B$6:$BE$43,'ADR Raw Data'!AP$1,FALSE)</f>
        <v>106.775971362229</v>
      </c>
      <c r="AG49" s="52">
        <f>VLOOKUP($A49,'ADR Raw Data'!$B$6:$BE$43,'ADR Raw Data'!AR$1,FALSE)</f>
        <v>100.644992017974</v>
      </c>
      <c r="AI49" s="161">
        <f>(VLOOKUP($A49,'ADR Raw Data'!$B$6:$BE$43,'ADR Raw Data'!AT$1,FALSE))/100</f>
        <v>3.9836676096341998E-2</v>
      </c>
      <c r="AJ49" s="158">
        <f>(VLOOKUP($A49,'ADR Raw Data'!$B$6:$BE$43,'ADR Raw Data'!AU$1,FALSE))/100</f>
        <v>1.8290436013944499E-2</v>
      </c>
      <c r="AK49" s="158">
        <f>(VLOOKUP($A49,'ADR Raw Data'!$B$6:$BE$43,'ADR Raw Data'!AV$1,FALSE))/100</f>
        <v>2.1192297794755701E-2</v>
      </c>
      <c r="AL49" s="158">
        <f>(VLOOKUP($A49,'ADR Raw Data'!$B$6:$BE$43,'ADR Raw Data'!AW$1,FALSE))/100</f>
        <v>5.2059573119920703E-2</v>
      </c>
      <c r="AM49" s="158">
        <f>(VLOOKUP($A49,'ADR Raw Data'!$B$6:$BE$43,'ADR Raw Data'!AX$1,FALSE))/100</f>
        <v>4.2551223028858901E-2</v>
      </c>
      <c r="AN49" s="159">
        <f>(VLOOKUP($A49,'ADR Raw Data'!$B$6:$BE$43,'ADR Raw Data'!AY$1,FALSE))/100</f>
        <v>3.4211281037638604E-2</v>
      </c>
      <c r="AO49" s="158">
        <f>(VLOOKUP($A49,'ADR Raw Data'!$B$6:$BE$43,'ADR Raw Data'!BA$1,FALSE))/100</f>
        <v>-4.3749233581697702E-2</v>
      </c>
      <c r="AP49" s="158">
        <f>(VLOOKUP($A49,'ADR Raw Data'!$B$6:$BE$43,'ADR Raw Data'!BB$1,FALSE))/100</f>
        <v>-1.4379292513774899E-2</v>
      </c>
      <c r="AQ49" s="159">
        <f>(VLOOKUP($A49,'ADR Raw Data'!$B$6:$BE$43,'ADR Raw Data'!BC$1,FALSE))/100</f>
        <v>-2.9677251973745801E-2</v>
      </c>
      <c r="AR49" s="160">
        <f>(VLOOKUP($A49,'ADR Raw Data'!$B$6:$BE$43,'ADR Raw Data'!BE$1,FALSE))/100</f>
        <v>1.3665510471731299E-2</v>
      </c>
      <c r="AT49" s="49">
        <f>VLOOKUP($A49,'RevPAR Raw Data'!$B$6:$BE$43,'RevPAR Raw Data'!AG$1,FALSE)</f>
        <v>31.266673952641099</v>
      </c>
      <c r="AU49" s="50">
        <f>VLOOKUP($A49,'RevPAR Raw Data'!$B$6:$BE$43,'RevPAR Raw Data'!AH$1,FALSE)</f>
        <v>42.882996357012701</v>
      </c>
      <c r="AV49" s="50">
        <f>VLOOKUP($A49,'RevPAR Raw Data'!$B$6:$BE$43,'RevPAR Raw Data'!AI$1,FALSE)</f>
        <v>45.184001821493602</v>
      </c>
      <c r="AW49" s="50">
        <f>VLOOKUP($A49,'RevPAR Raw Data'!$B$6:$BE$43,'RevPAR Raw Data'!AJ$1,FALSE)</f>
        <v>44.808218579234897</v>
      </c>
      <c r="AX49" s="50">
        <f>VLOOKUP($A49,'RevPAR Raw Data'!$B$6:$BE$43,'RevPAR Raw Data'!AK$1,FALSE)</f>
        <v>45.401010928961703</v>
      </c>
      <c r="AY49" s="51">
        <f>VLOOKUP($A49,'RevPAR Raw Data'!$B$6:$BE$43,'RevPAR Raw Data'!AL$1,FALSE)</f>
        <v>41.908580327868798</v>
      </c>
      <c r="AZ49" s="50">
        <f>VLOOKUP($A49,'RevPAR Raw Data'!$B$6:$BE$43,'RevPAR Raw Data'!AN$1,FALSE)</f>
        <v>50.7731404208998</v>
      </c>
      <c r="BA49" s="50">
        <f>VLOOKUP($A49,'RevPAR Raw Data'!$B$6:$BE$43,'RevPAR Raw Data'!AO$1,FALSE)</f>
        <v>49.3390185050798</v>
      </c>
      <c r="BB49" s="51">
        <f>VLOOKUP($A49,'RevPAR Raw Data'!$B$6:$BE$43,'RevPAR Raw Data'!AP$1,FALSE)</f>
        <v>50.0560794629898</v>
      </c>
      <c r="BC49" s="52">
        <f>VLOOKUP($A49,'RevPAR Raw Data'!$B$6:$BE$43,'RevPAR Raw Data'!AR$1,FALSE)</f>
        <v>44.2430927379529</v>
      </c>
      <c r="BE49" s="172">
        <f>(VLOOKUP($A49,'RevPAR Raw Data'!$B$6:$BE$43,'RevPAR Raw Data'!AT$1,FALSE))/100</f>
        <v>0.14404595918536001</v>
      </c>
      <c r="BF49" s="162">
        <f>(VLOOKUP($A49,'RevPAR Raw Data'!$B$6:$BE$43,'RevPAR Raw Data'!AU$1,FALSE))/100</f>
        <v>8.5997146285735598E-2</v>
      </c>
      <c r="BG49" s="162">
        <f>(VLOOKUP($A49,'RevPAR Raw Data'!$B$6:$BE$43,'RevPAR Raw Data'!AV$1,FALSE))/100</f>
        <v>7.6035907100192507E-2</v>
      </c>
      <c r="BH49" s="162">
        <f>(VLOOKUP($A49,'RevPAR Raw Data'!$B$6:$BE$43,'RevPAR Raw Data'!AW$1,FALSE))/100</f>
        <v>0.13064975915143601</v>
      </c>
      <c r="BI49" s="162">
        <f>(VLOOKUP($A49,'RevPAR Raw Data'!$B$6:$BE$43,'RevPAR Raw Data'!AX$1,FALSE))/100</f>
        <v>0.13409615531307401</v>
      </c>
      <c r="BJ49" s="173">
        <f>(VLOOKUP($A49,'RevPAR Raw Data'!$B$6:$BE$43,'RevPAR Raw Data'!AY$1,FALSE))/100</f>
        <v>0.11180118248549901</v>
      </c>
      <c r="BK49" s="162">
        <f>(VLOOKUP($A49,'RevPAR Raw Data'!$B$6:$BE$43,'RevPAR Raw Data'!BA$1,FALSE))/100</f>
        <v>3.7237406896061705E-2</v>
      </c>
      <c r="BL49" s="162">
        <f>(VLOOKUP($A49,'RevPAR Raw Data'!$B$6:$BE$43,'RevPAR Raw Data'!BB$1,FALSE))/100</f>
        <v>9.6451358302700102E-2</v>
      </c>
      <c r="BM49" s="173">
        <f>(VLOOKUP($A49,'RevPAR Raw Data'!$B$6:$BE$43,'RevPAR Raw Data'!BC$1,FALSE))/100</f>
        <v>6.5599102924002103E-2</v>
      </c>
      <c r="BN49" s="174">
        <f>(VLOOKUP($A49,'RevPAR Raw Data'!$B$6:$BE$43,'RevPAR Raw Data'!BE$1,FALSE))/100</f>
        <v>9.6959823674566098E-2</v>
      </c>
    </row>
    <row r="50" spans="1:66" x14ac:dyDescent="0.45">
      <c r="A50" s="59" t="s">
        <v>80</v>
      </c>
      <c r="B50" s="172">
        <f>(VLOOKUP($A50,'Occupancy Raw Data'!$B$8:$BE$45,'Occupancy Raw Data'!AG$3,FALSE))/100</f>
        <v>0.40815003978133096</v>
      </c>
      <c r="C50" s="162">
        <f>(VLOOKUP($A50,'Occupancy Raw Data'!$B$8:$BE$45,'Occupancy Raw Data'!AH$3,FALSE))/100</f>
        <v>0.47776736904242401</v>
      </c>
      <c r="D50" s="162">
        <f>(VLOOKUP($A50,'Occupancy Raw Data'!$B$8:$BE$45,'Occupancy Raw Data'!AI$3,FALSE))/100</f>
        <v>0.50756486923491506</v>
      </c>
      <c r="E50" s="162">
        <f>(VLOOKUP($A50,'Occupancy Raw Data'!$B$8:$BE$45,'Occupancy Raw Data'!AJ$3,FALSE))/100</f>
        <v>0.53953109360162199</v>
      </c>
      <c r="F50" s="162">
        <f>(VLOOKUP($A50,'Occupancy Raw Data'!$B$8:$BE$45,'Occupancy Raw Data'!AK$3,FALSE))/100</f>
        <v>0.55474424453969096</v>
      </c>
      <c r="G50" s="173">
        <f>(VLOOKUP($A50,'Occupancy Raw Data'!$B$8:$BE$45,'Occupancy Raw Data'!AL$3,FALSE))/100</f>
        <v>0.49755152323999602</v>
      </c>
      <c r="H50" s="162">
        <f>(VLOOKUP($A50,'Occupancy Raw Data'!$B$8:$BE$45,'Occupancy Raw Data'!AN$3,FALSE))/100</f>
        <v>0.60386135564509902</v>
      </c>
      <c r="I50" s="162">
        <f>(VLOOKUP($A50,'Occupancy Raw Data'!$B$8:$BE$45,'Occupancy Raw Data'!AO$3,FALSE))/100</f>
        <v>0.59863845186458908</v>
      </c>
      <c r="J50" s="173">
        <f>(VLOOKUP($A50,'Occupancy Raw Data'!$B$8:$BE$45,'Occupancy Raw Data'!AP$3,FALSE))/100</f>
        <v>0.601249903754844</v>
      </c>
      <c r="K50" s="174">
        <f>(VLOOKUP($A50,'Occupancy Raw Data'!$B$8:$BE$45,'Occupancy Raw Data'!AR$3,FALSE))/100</f>
        <v>0.52717963195852402</v>
      </c>
      <c r="M50" s="161">
        <f>(VLOOKUP($A50,'Occupancy Raw Data'!$B$8:$BE$45,'Occupancy Raw Data'!AT$3,FALSE))/100</f>
        <v>8.0204909874243294E-2</v>
      </c>
      <c r="N50" s="158">
        <f>(VLOOKUP($A50,'Occupancy Raw Data'!$B$8:$BE$45,'Occupancy Raw Data'!AU$3,FALSE))/100</f>
        <v>6.58093738292896E-2</v>
      </c>
      <c r="O50" s="158">
        <f>(VLOOKUP($A50,'Occupancy Raw Data'!$B$8:$BE$45,'Occupancy Raw Data'!AV$3,FALSE))/100</f>
        <v>6.4391347732804693E-2</v>
      </c>
      <c r="P50" s="158">
        <f>(VLOOKUP($A50,'Occupancy Raw Data'!$B$8:$BE$45,'Occupancy Raw Data'!AW$3,FALSE))/100</f>
        <v>7.5426738638996807E-2</v>
      </c>
      <c r="Q50" s="158">
        <f>(VLOOKUP($A50,'Occupancy Raw Data'!$B$8:$BE$45,'Occupancy Raw Data'!AX$3,FALSE))/100</f>
        <v>7.8755969711066007E-2</v>
      </c>
      <c r="R50" s="159">
        <f>(VLOOKUP($A50,'Occupancy Raw Data'!$B$8:$BE$45,'Occupancy Raw Data'!AY$3,FALSE))/100</f>
        <v>7.28151492198537E-2</v>
      </c>
      <c r="S50" s="158">
        <f>(VLOOKUP($A50,'Occupancy Raw Data'!$B$8:$BE$45,'Occupancy Raw Data'!BA$3,FALSE))/100</f>
        <v>1.9666452600661598E-2</v>
      </c>
      <c r="T50" s="158">
        <f>(VLOOKUP($A50,'Occupancy Raw Data'!$B$8:$BE$45,'Occupancy Raw Data'!BB$3,FALSE))/100</f>
        <v>-1.98166075172313E-3</v>
      </c>
      <c r="U50" s="159">
        <f>(VLOOKUP($A50,'Occupancy Raw Data'!$B$8:$BE$45,'Occupancy Raw Data'!BC$3,FALSE))/100</f>
        <v>8.7732722997673988E-3</v>
      </c>
      <c r="V50" s="160">
        <f>(VLOOKUP($A50,'Occupancy Raw Data'!$B$8:$BE$45,'Occupancy Raw Data'!BE$3,FALSE))/100</f>
        <v>5.1071565500278401E-2</v>
      </c>
      <c r="X50" s="49">
        <f>VLOOKUP($A50,'ADR Raw Data'!$B$6:$BE$43,'ADR Raw Data'!AG$1,FALSE)</f>
        <v>93.398054110138105</v>
      </c>
      <c r="Y50" s="50">
        <f>VLOOKUP($A50,'ADR Raw Data'!$B$6:$BE$43,'ADR Raw Data'!AH$1,FALSE)</f>
        <v>96.116346678126803</v>
      </c>
      <c r="Z50" s="50">
        <f>VLOOKUP($A50,'ADR Raw Data'!$B$6:$BE$43,'ADR Raw Data'!AI$1,FALSE)</f>
        <v>99.124834713355597</v>
      </c>
      <c r="AA50" s="50">
        <f>VLOOKUP($A50,'ADR Raw Data'!$B$6:$BE$43,'ADR Raw Data'!AJ$1,FALSE)</f>
        <v>103.007751019777</v>
      </c>
      <c r="AB50" s="50">
        <f>VLOOKUP($A50,'ADR Raw Data'!$B$6:$BE$43,'ADR Raw Data'!AK$1,FALSE)</f>
        <v>106.577867519489</v>
      </c>
      <c r="AC50" s="51">
        <f>VLOOKUP($A50,'ADR Raw Data'!$B$6:$BE$43,'ADR Raw Data'!AL$1,FALSE)</f>
        <v>100.111561866491</v>
      </c>
      <c r="AD50" s="50">
        <f>VLOOKUP($A50,'ADR Raw Data'!$B$6:$BE$43,'ADR Raw Data'!AN$1,FALSE)</f>
        <v>117.16913125710499</v>
      </c>
      <c r="AE50" s="50">
        <f>VLOOKUP($A50,'ADR Raw Data'!$B$6:$BE$43,'ADR Raw Data'!AO$1,FALSE)</f>
        <v>119.846812398846</v>
      </c>
      <c r="AF50" s="51">
        <f>VLOOKUP($A50,'ADR Raw Data'!$B$6:$BE$43,'ADR Raw Data'!AP$1,FALSE)</f>
        <v>118.502156745565</v>
      </c>
      <c r="AG50" s="52">
        <f>VLOOKUP($A50,'ADR Raw Data'!$B$6:$BE$43,'ADR Raw Data'!AR$1,FALSE)</f>
        <v>106.104283853849</v>
      </c>
      <c r="AI50" s="161">
        <f>(VLOOKUP($A50,'ADR Raw Data'!$B$6:$BE$43,'ADR Raw Data'!AT$1,FALSE))/100</f>
        <v>1.0044944528312999E-2</v>
      </c>
      <c r="AJ50" s="158">
        <f>(VLOOKUP($A50,'ADR Raw Data'!$B$6:$BE$43,'ADR Raw Data'!AU$1,FALSE))/100</f>
        <v>7.4686302046944597E-3</v>
      </c>
      <c r="AK50" s="158">
        <f>(VLOOKUP($A50,'ADR Raw Data'!$B$6:$BE$43,'ADR Raw Data'!AV$1,FALSE))/100</f>
        <v>1.30378613683023E-2</v>
      </c>
      <c r="AL50" s="158">
        <f>(VLOOKUP($A50,'ADR Raw Data'!$B$6:$BE$43,'ADR Raw Data'!AW$1,FALSE))/100</f>
        <v>2.2719435372719799E-2</v>
      </c>
      <c r="AM50" s="158">
        <f>(VLOOKUP($A50,'ADR Raw Data'!$B$6:$BE$43,'ADR Raw Data'!AX$1,FALSE))/100</f>
        <v>4.9539458930313807E-2</v>
      </c>
      <c r="AN50" s="159">
        <f>(VLOOKUP($A50,'ADR Raw Data'!$B$6:$BE$43,'ADR Raw Data'!AY$1,FALSE))/100</f>
        <v>2.2162942081963E-2</v>
      </c>
      <c r="AO50" s="158">
        <f>(VLOOKUP($A50,'ADR Raw Data'!$B$6:$BE$43,'ADR Raw Data'!BA$1,FALSE))/100</f>
        <v>-7.7628364976038396E-3</v>
      </c>
      <c r="AP50" s="158">
        <f>(VLOOKUP($A50,'ADR Raw Data'!$B$6:$BE$43,'ADR Raw Data'!BB$1,FALSE))/100</f>
        <v>-2.0721215041286701E-2</v>
      </c>
      <c r="AQ50" s="159">
        <f>(VLOOKUP($A50,'ADR Raw Data'!$B$6:$BE$43,'ADR Raw Data'!BC$1,FALSE))/100</f>
        <v>-1.45186229433538E-2</v>
      </c>
      <c r="AR50" s="160">
        <f>(VLOOKUP($A50,'ADR Raw Data'!$B$6:$BE$43,'ADR Raw Data'!BE$1,FALSE))/100</f>
        <v>5.5883049187211795E-3</v>
      </c>
      <c r="AT50" s="49">
        <f>VLOOKUP($A50,'RevPAR Raw Data'!$B$6:$BE$43,'RevPAR Raw Data'!AG$1,FALSE)</f>
        <v>38.120419500551797</v>
      </c>
      <c r="AU50" s="50">
        <f>VLOOKUP($A50,'RevPAR Raw Data'!$B$6:$BE$43,'RevPAR Raw Data'!AH$1,FALSE)</f>
        <v>45.921254074378197</v>
      </c>
      <c r="AV50" s="50">
        <f>VLOOKUP($A50,'RevPAR Raw Data'!$B$6:$BE$43,'RevPAR Raw Data'!AI$1,FALSE)</f>
        <v>50.312283769216897</v>
      </c>
      <c r="AW50" s="50">
        <f>VLOOKUP($A50,'RevPAR Raw Data'!$B$6:$BE$43,'RevPAR Raw Data'!AJ$1,FALSE)</f>
        <v>55.575884557143901</v>
      </c>
      <c r="AX50" s="50">
        <f>VLOOKUP($A50,'RevPAR Raw Data'!$B$6:$BE$43,'RevPAR Raw Data'!AK$1,FALSE)</f>
        <v>59.123458601750301</v>
      </c>
      <c r="AY50" s="51">
        <f>VLOOKUP($A50,'RevPAR Raw Data'!$B$6:$BE$43,'RevPAR Raw Data'!AL$1,FALSE)</f>
        <v>49.810660100608203</v>
      </c>
      <c r="AZ50" s="50">
        <f>VLOOKUP($A50,'RevPAR Raw Data'!$B$6:$BE$43,'RevPAR Raw Data'!AN$1,FALSE)</f>
        <v>70.753910440674403</v>
      </c>
      <c r="BA50" s="50">
        <f>VLOOKUP($A50,'RevPAR Raw Data'!$B$6:$BE$43,'RevPAR Raw Data'!AO$1,FALSE)</f>
        <v>71.744910235351398</v>
      </c>
      <c r="BB50" s="51">
        <f>VLOOKUP($A50,'RevPAR Raw Data'!$B$6:$BE$43,'RevPAR Raw Data'!AP$1,FALSE)</f>
        <v>71.249410338012893</v>
      </c>
      <c r="BC50" s="52">
        <f>VLOOKUP($A50,'RevPAR Raw Data'!$B$6:$BE$43,'RevPAR Raw Data'!AR$1,FALSE)</f>
        <v>55.936017311295302</v>
      </c>
      <c r="BE50" s="172">
        <f>(VLOOKUP($A50,'RevPAR Raw Data'!$B$6:$BE$43,'RevPAR Raw Data'!AT$1,FALSE))/100</f>
        <v>9.1055508273141503E-2</v>
      </c>
      <c r="BF50" s="162">
        <f>(VLOOKUP($A50,'RevPAR Raw Data'!$B$6:$BE$43,'RevPAR Raw Data'!AU$1,FALSE))/100</f>
        <v>7.3769509911117595E-2</v>
      </c>
      <c r="BG50" s="162">
        <f>(VLOOKUP($A50,'RevPAR Raw Data'!$B$6:$BE$43,'RevPAR Raw Data'!AV$1,FALSE))/100</f>
        <v>7.8268734566165496E-2</v>
      </c>
      <c r="BH50" s="162">
        <f>(VLOOKUP($A50,'RevPAR Raw Data'!$B$6:$BE$43,'RevPAR Raw Data'!AW$1,FALSE))/100</f>
        <v>9.9859826925600401E-2</v>
      </c>
      <c r="BI50" s="162">
        <f>(VLOOKUP($A50,'RevPAR Raw Data'!$B$6:$BE$43,'RevPAR Raw Data'!AX$1,FALSE))/100</f>
        <v>0.13219695676839799</v>
      </c>
      <c r="BJ50" s="173">
        <f>(VLOOKUP($A50,'RevPAR Raw Data'!$B$6:$BE$43,'RevPAR Raw Data'!AY$1,FALSE))/100</f>
        <v>9.6591889236665798E-2</v>
      </c>
      <c r="BK50" s="162">
        <f>(VLOOKUP($A50,'RevPAR Raw Data'!$B$6:$BE$43,'RevPAR Raw Data'!BA$1,FALSE))/100</f>
        <v>1.1750948647030902E-2</v>
      </c>
      <c r="BL50" s="162">
        <f>(VLOOKUP($A50,'RevPAR Raw Data'!$B$6:$BE$43,'RevPAR Raw Data'!BB$1,FALSE))/100</f>
        <v>-2.26618133744345E-2</v>
      </c>
      <c r="BM50" s="173">
        <f>(VLOOKUP($A50,'RevPAR Raw Data'!$B$6:$BE$43,'RevPAR Raw Data'!BC$1,FALSE))/100</f>
        <v>-5.8727264760860898E-3</v>
      </c>
      <c r="BN50" s="174">
        <f>(VLOOKUP($A50,'RevPAR Raw Data'!$B$6:$BE$43,'RevPAR Raw Data'!BE$1,FALSE))/100</f>
        <v>5.6945273899691597E-2</v>
      </c>
    </row>
    <row r="51" spans="1:66" x14ac:dyDescent="0.45">
      <c r="A51" s="62" t="s">
        <v>81</v>
      </c>
      <c r="B51" s="172">
        <f>(VLOOKUP($A51,'Occupancy Raw Data'!$B$8:$BE$45,'Occupancy Raw Data'!AG$3,FALSE))/100</f>
        <v>0.46726329773403102</v>
      </c>
      <c r="C51" s="162">
        <f>(VLOOKUP($A51,'Occupancy Raw Data'!$B$8:$BE$45,'Occupancy Raw Data'!AH$3,FALSE))/100</f>
        <v>0.63761003791639403</v>
      </c>
      <c r="D51" s="162">
        <f>(VLOOKUP($A51,'Occupancy Raw Data'!$B$8:$BE$45,'Occupancy Raw Data'!AI$3,FALSE))/100</f>
        <v>0.708010665758942</v>
      </c>
      <c r="E51" s="162">
        <f>(VLOOKUP($A51,'Occupancy Raw Data'!$B$8:$BE$45,'Occupancy Raw Data'!AJ$3,FALSE))/100</f>
        <v>0.72706341777059091</v>
      </c>
      <c r="F51" s="162">
        <f>(VLOOKUP($A51,'Occupancy Raw Data'!$B$8:$BE$45,'Occupancy Raw Data'!AK$3,FALSE))/100</f>
        <v>0.66208076853979303</v>
      </c>
      <c r="G51" s="173">
        <f>(VLOOKUP($A51,'Occupancy Raw Data'!$B$8:$BE$45,'Occupancy Raw Data'!AL$3,FALSE))/100</f>
        <v>0.64040514640320001</v>
      </c>
      <c r="H51" s="162">
        <f>(VLOOKUP($A51,'Occupancy Raw Data'!$B$8:$BE$45,'Occupancy Raw Data'!AN$3,FALSE))/100</f>
        <v>0.60636447016329498</v>
      </c>
      <c r="I51" s="162">
        <f>(VLOOKUP($A51,'Occupancy Raw Data'!$B$8:$BE$45,'Occupancy Raw Data'!AO$3,FALSE))/100</f>
        <v>0.59793965525392601</v>
      </c>
      <c r="J51" s="173">
        <f>(VLOOKUP($A51,'Occupancy Raw Data'!$B$8:$BE$45,'Occupancy Raw Data'!AP$3,FALSE))/100</f>
        <v>0.60215206270861099</v>
      </c>
      <c r="K51" s="174">
        <f>(VLOOKUP($A51,'Occupancy Raw Data'!$B$8:$BE$45,'Occupancy Raw Data'!AR$3,FALSE))/100</f>
        <v>0.62947571606391595</v>
      </c>
      <c r="M51" s="161">
        <f>(VLOOKUP($A51,'Occupancy Raw Data'!$B$8:$BE$45,'Occupancy Raw Data'!AT$3,FALSE))/100</f>
        <v>8.1901530088410904E-2</v>
      </c>
      <c r="N51" s="158">
        <f>(VLOOKUP($A51,'Occupancy Raw Data'!$B$8:$BE$45,'Occupancy Raw Data'!AU$3,FALSE))/100</f>
        <v>0.12874049898510601</v>
      </c>
      <c r="O51" s="158">
        <f>(VLOOKUP($A51,'Occupancy Raw Data'!$B$8:$BE$45,'Occupancy Raw Data'!AV$3,FALSE))/100</f>
        <v>0.117526299975068</v>
      </c>
      <c r="P51" s="158">
        <f>(VLOOKUP($A51,'Occupancy Raw Data'!$B$8:$BE$45,'Occupancy Raw Data'!AW$3,FALSE))/100</f>
        <v>0.13602410236089399</v>
      </c>
      <c r="Q51" s="158">
        <f>(VLOOKUP($A51,'Occupancy Raw Data'!$B$8:$BE$45,'Occupancy Raw Data'!AX$3,FALSE))/100</f>
        <v>0.13299824386183398</v>
      </c>
      <c r="R51" s="159">
        <f>(VLOOKUP($A51,'Occupancy Raw Data'!$B$8:$BE$45,'Occupancy Raw Data'!AY$3,FALSE))/100</f>
        <v>0.12166902154695199</v>
      </c>
      <c r="S51" s="158">
        <f>(VLOOKUP($A51,'Occupancy Raw Data'!$B$8:$BE$45,'Occupancy Raw Data'!BA$3,FALSE))/100</f>
        <v>0.10960856683289799</v>
      </c>
      <c r="T51" s="158">
        <f>(VLOOKUP($A51,'Occupancy Raw Data'!$B$8:$BE$45,'Occupancy Raw Data'!BB$3,FALSE))/100</f>
        <v>0.10147991611969</v>
      </c>
      <c r="U51" s="159">
        <f>(VLOOKUP($A51,'Occupancy Raw Data'!$B$8:$BE$45,'Occupancy Raw Data'!BC$3,FALSE))/100</f>
        <v>0.105557706263037</v>
      </c>
      <c r="V51" s="160">
        <f>(VLOOKUP($A51,'Occupancy Raw Data'!$B$8:$BE$45,'Occupancy Raw Data'!BE$3,FALSE))/100</f>
        <v>0.117215122905485</v>
      </c>
      <c r="X51" s="49">
        <f>VLOOKUP($A51,'ADR Raw Data'!$B$6:$BE$43,'ADR Raw Data'!AG$1,FALSE)</f>
        <v>124.95459286089999</v>
      </c>
      <c r="Y51" s="50">
        <f>VLOOKUP($A51,'ADR Raw Data'!$B$6:$BE$43,'ADR Raw Data'!AH$1,FALSE)</f>
        <v>150.011501712811</v>
      </c>
      <c r="Z51" s="50">
        <f>VLOOKUP($A51,'ADR Raw Data'!$B$6:$BE$43,'ADR Raw Data'!AI$1,FALSE)</f>
        <v>162.574230453334</v>
      </c>
      <c r="AA51" s="50">
        <f>VLOOKUP($A51,'ADR Raw Data'!$B$6:$BE$43,'ADR Raw Data'!AJ$1,FALSE)</f>
        <v>159.58974009506599</v>
      </c>
      <c r="AB51" s="50">
        <f>VLOOKUP($A51,'ADR Raw Data'!$B$6:$BE$43,'ADR Raw Data'!AK$1,FALSE)</f>
        <v>137.872326302109</v>
      </c>
      <c r="AC51" s="51">
        <f>VLOOKUP($A51,'ADR Raw Data'!$B$6:$BE$43,'ADR Raw Data'!AL$1,FALSE)</f>
        <v>148.79761052905101</v>
      </c>
      <c r="AD51" s="50">
        <f>VLOOKUP($A51,'ADR Raw Data'!$B$6:$BE$43,'ADR Raw Data'!AN$1,FALSE)</f>
        <v>122.64232345992799</v>
      </c>
      <c r="AE51" s="50">
        <f>VLOOKUP($A51,'ADR Raw Data'!$B$6:$BE$43,'ADR Raw Data'!AO$1,FALSE)</f>
        <v>120.329180865783</v>
      </c>
      <c r="AF51" s="51">
        <f>VLOOKUP($A51,'ADR Raw Data'!$B$6:$BE$43,'ADR Raw Data'!AP$1,FALSE)</f>
        <v>121.493843058587</v>
      </c>
      <c r="AG51" s="52">
        <f>VLOOKUP($A51,'ADR Raw Data'!$B$6:$BE$43,'ADR Raw Data'!AR$1,FALSE)</f>
        <v>141.33517056500901</v>
      </c>
      <c r="AI51" s="161">
        <f>(VLOOKUP($A51,'ADR Raw Data'!$B$6:$BE$43,'ADR Raw Data'!AT$1,FALSE))/100</f>
        <v>5.34323828215722E-2</v>
      </c>
      <c r="AJ51" s="158">
        <f>(VLOOKUP($A51,'ADR Raw Data'!$B$6:$BE$43,'ADR Raw Data'!AU$1,FALSE))/100</f>
        <v>9.2588725319466894E-2</v>
      </c>
      <c r="AK51" s="158">
        <f>(VLOOKUP($A51,'ADR Raw Data'!$B$6:$BE$43,'ADR Raw Data'!AV$1,FALSE))/100</f>
        <v>0.11815286183679399</v>
      </c>
      <c r="AL51" s="158">
        <f>(VLOOKUP($A51,'ADR Raw Data'!$B$6:$BE$43,'ADR Raw Data'!AW$1,FALSE))/100</f>
        <v>0.12188054739074899</v>
      </c>
      <c r="AM51" s="158">
        <f>(VLOOKUP($A51,'ADR Raw Data'!$B$6:$BE$43,'ADR Raw Data'!AX$1,FALSE))/100</f>
        <v>6.3703575645201405E-2</v>
      </c>
      <c r="AN51" s="159">
        <f>(VLOOKUP($A51,'ADR Raw Data'!$B$6:$BE$43,'ADR Raw Data'!AY$1,FALSE))/100</f>
        <v>9.565513653816779E-2</v>
      </c>
      <c r="AO51" s="158">
        <f>(VLOOKUP($A51,'ADR Raw Data'!$B$6:$BE$43,'ADR Raw Data'!BA$1,FALSE))/100</f>
        <v>4.3324064809131195E-2</v>
      </c>
      <c r="AP51" s="158">
        <f>(VLOOKUP($A51,'ADR Raw Data'!$B$6:$BE$43,'ADR Raw Data'!BB$1,FALSE))/100</f>
        <v>4.0944290078719699E-2</v>
      </c>
      <c r="AQ51" s="159">
        <f>(VLOOKUP($A51,'ADR Raw Data'!$B$6:$BE$43,'ADR Raw Data'!BC$1,FALSE))/100</f>
        <v>4.2184506408133399E-2</v>
      </c>
      <c r="AR51" s="160">
        <f>(VLOOKUP($A51,'ADR Raw Data'!$B$6:$BE$43,'ADR Raw Data'!BE$1,FALSE))/100</f>
        <v>8.3053178358175106E-2</v>
      </c>
      <c r="AT51" s="49">
        <f>VLOOKUP($A51,'RevPAR Raw Data'!$B$6:$BE$43,'RevPAR Raw Data'!AG$1,FALSE)</f>
        <v>58.386695127197697</v>
      </c>
      <c r="AU51" s="50">
        <f>VLOOKUP($A51,'RevPAR Raw Data'!$B$6:$BE$43,'RevPAR Raw Data'!AH$1,FALSE)</f>
        <v>95.648839295000798</v>
      </c>
      <c r="AV51" s="50">
        <f>VLOOKUP($A51,'RevPAR Raw Data'!$B$6:$BE$43,'RevPAR Raw Data'!AI$1,FALSE)</f>
        <v>115.104289138513</v>
      </c>
      <c r="AW51" s="50">
        <f>VLOOKUP($A51,'RevPAR Raw Data'!$B$6:$BE$43,'RevPAR Raw Data'!AJ$1,FALSE)</f>
        <v>116.03186187463901</v>
      </c>
      <c r="AX51" s="50">
        <f>VLOOKUP($A51,'RevPAR Raw Data'!$B$6:$BE$43,'RevPAR Raw Data'!AK$1,FALSE)</f>
        <v>91.282615758469703</v>
      </c>
      <c r="AY51" s="51">
        <f>VLOOKUP($A51,'RevPAR Raw Data'!$B$6:$BE$43,'RevPAR Raw Data'!AL$1,FALSE)</f>
        <v>95.290755555303406</v>
      </c>
      <c r="AZ51" s="50">
        <f>VLOOKUP($A51,'RevPAR Raw Data'!$B$6:$BE$43,'RevPAR Raw Data'!AN$1,FALSE)</f>
        <v>74.3659474843748</v>
      </c>
      <c r="BA51" s="50">
        <f>VLOOKUP($A51,'RevPAR Raw Data'!$B$6:$BE$43,'RevPAR Raw Data'!AO$1,FALSE)</f>
        <v>71.949588923874003</v>
      </c>
      <c r="BB51" s="51">
        <f>VLOOKUP($A51,'RevPAR Raw Data'!$B$6:$BE$43,'RevPAR Raw Data'!AP$1,FALSE)</f>
        <v>73.157768204124395</v>
      </c>
      <c r="BC51" s="52">
        <f>VLOOKUP($A51,'RevPAR Raw Data'!$B$6:$BE$43,'RevPAR Raw Data'!AR$1,FALSE)</f>
        <v>88.967057696424902</v>
      </c>
      <c r="BE51" s="172">
        <f>(VLOOKUP($A51,'RevPAR Raw Data'!$B$6:$BE$43,'RevPAR Raw Data'!AT$1,FALSE))/100</f>
        <v>0.13971010681933899</v>
      </c>
      <c r="BF51" s="162">
        <f>(VLOOKUP($A51,'RevPAR Raw Data'!$B$6:$BE$43,'RevPAR Raw Data'!AU$1,FALSE))/100</f>
        <v>0.233249143002596</v>
      </c>
      <c r="BG51" s="162">
        <f>(VLOOKUP($A51,'RevPAR Raw Data'!$B$6:$BE$43,'RevPAR Raw Data'!AV$1,FALSE))/100</f>
        <v>0.24956523049500701</v>
      </c>
      <c r="BH51" s="162">
        <f>(VLOOKUP($A51,'RevPAR Raw Data'!$B$6:$BE$43,'RevPAR Raw Data'!AW$1,FALSE))/100</f>
        <v>0.27448334180572603</v>
      </c>
      <c r="BI51" s="162">
        <f>(VLOOKUP($A51,'RevPAR Raw Data'!$B$6:$BE$43,'RevPAR Raw Data'!AX$1,FALSE))/100</f>
        <v>0.20517428319556699</v>
      </c>
      <c r="BJ51" s="173">
        <f>(VLOOKUP($A51,'RevPAR Raw Data'!$B$6:$BE$43,'RevPAR Raw Data'!AY$1,FALSE))/100</f>
        <v>0.22896242495365901</v>
      </c>
      <c r="BK51" s="162">
        <f>(VLOOKUP($A51,'RevPAR Raw Data'!$B$6:$BE$43,'RevPAR Raw Data'!BA$1,FALSE))/100</f>
        <v>0.15768132029513299</v>
      </c>
      <c r="BL51" s="162">
        <f>(VLOOKUP($A51,'RevPAR Raw Data'!$B$6:$BE$43,'RevPAR Raw Data'!BB$1,FALSE))/100</f>
        <v>0.14657922932117901</v>
      </c>
      <c r="BM51" s="173">
        <f>(VLOOKUP($A51,'RevPAR Raw Data'!$B$6:$BE$43,'RevPAR Raw Data'!BC$1,FALSE))/100</f>
        <v>0.15219511240745201</v>
      </c>
      <c r="BN51" s="174">
        <f>(VLOOKUP($A51,'RevPAR Raw Data'!$B$6:$BE$43,'RevPAR Raw Data'!BE$1,FALSE))/100</f>
        <v>0.21000338977260502</v>
      </c>
    </row>
    <row r="52" spans="1:66" x14ac:dyDescent="0.45">
      <c r="A52" s="59" t="s">
        <v>82</v>
      </c>
      <c r="B52" s="172">
        <f>(VLOOKUP($A52,'Occupancy Raw Data'!$B$8:$BE$45,'Occupancy Raw Data'!AG$3,FALSE))/100</f>
        <v>0.36969493234725598</v>
      </c>
      <c r="C52" s="162">
        <f>(VLOOKUP($A52,'Occupancy Raw Data'!$B$8:$BE$45,'Occupancy Raw Data'!AH$3,FALSE))/100</f>
        <v>0.47512395999663803</v>
      </c>
      <c r="D52" s="162">
        <f>(VLOOKUP($A52,'Occupancy Raw Data'!$B$8:$BE$45,'Occupancy Raw Data'!AI$3,FALSE))/100</f>
        <v>0.502689301621985</v>
      </c>
      <c r="E52" s="162">
        <f>(VLOOKUP($A52,'Occupancy Raw Data'!$B$8:$BE$45,'Occupancy Raw Data'!AJ$3,FALSE))/100</f>
        <v>0.47317001428691396</v>
      </c>
      <c r="F52" s="162">
        <f>(VLOOKUP($A52,'Occupancy Raw Data'!$B$8:$BE$45,'Occupancy Raw Data'!AK$3,FALSE))/100</f>
        <v>0.46157240104210401</v>
      </c>
      <c r="G52" s="173">
        <f>(VLOOKUP($A52,'Occupancy Raw Data'!$B$8:$BE$45,'Occupancy Raw Data'!AL$3,FALSE))/100</f>
        <v>0.45645012185897899</v>
      </c>
      <c r="H52" s="162">
        <f>(VLOOKUP($A52,'Occupancy Raw Data'!$B$8:$BE$45,'Occupancy Raw Data'!AN$3,FALSE))/100</f>
        <v>0.50943356584586896</v>
      </c>
      <c r="I52" s="162">
        <f>(VLOOKUP($A52,'Occupancy Raw Data'!$B$8:$BE$45,'Occupancy Raw Data'!AO$3,FALSE))/100</f>
        <v>0.528300697537608</v>
      </c>
      <c r="J52" s="173">
        <f>(VLOOKUP($A52,'Occupancy Raw Data'!$B$8:$BE$45,'Occupancy Raw Data'!AP$3,FALSE))/100</f>
        <v>0.51886713169173804</v>
      </c>
      <c r="K52" s="174">
        <f>(VLOOKUP($A52,'Occupancy Raw Data'!$B$8:$BE$45,'Occupancy Raw Data'!AR$3,FALSE))/100</f>
        <v>0.47428355323976801</v>
      </c>
      <c r="M52" s="161">
        <f>(VLOOKUP($A52,'Occupancy Raw Data'!$B$8:$BE$45,'Occupancy Raw Data'!AT$3,FALSE))/100</f>
        <v>7.1142362723814703E-2</v>
      </c>
      <c r="N52" s="158">
        <f>(VLOOKUP($A52,'Occupancy Raw Data'!$B$8:$BE$45,'Occupancy Raw Data'!AU$3,FALSE))/100</f>
        <v>7.5438734335341207E-2</v>
      </c>
      <c r="O52" s="158">
        <f>(VLOOKUP($A52,'Occupancy Raw Data'!$B$8:$BE$45,'Occupancy Raw Data'!AV$3,FALSE))/100</f>
        <v>7.1487305515224905E-2</v>
      </c>
      <c r="P52" s="158">
        <f>(VLOOKUP($A52,'Occupancy Raw Data'!$B$8:$BE$45,'Occupancy Raw Data'!AW$3,FALSE))/100</f>
        <v>6.7741030806067304E-2</v>
      </c>
      <c r="Q52" s="158">
        <f>(VLOOKUP($A52,'Occupancy Raw Data'!$B$8:$BE$45,'Occupancy Raw Data'!AX$3,FALSE))/100</f>
        <v>7.1519513453850492E-2</v>
      </c>
      <c r="R52" s="159">
        <f>(VLOOKUP($A52,'Occupancy Raw Data'!$B$8:$BE$45,'Occupancy Raw Data'!AY$3,FALSE))/100</f>
        <v>7.1478094204752096E-2</v>
      </c>
      <c r="S52" s="158">
        <f>(VLOOKUP($A52,'Occupancy Raw Data'!$B$8:$BE$45,'Occupancy Raw Data'!BA$3,FALSE))/100</f>
        <v>7.5237098016202E-2</v>
      </c>
      <c r="T52" s="158">
        <f>(VLOOKUP($A52,'Occupancy Raw Data'!$B$8:$BE$45,'Occupancy Raw Data'!BB$3,FALSE))/100</f>
        <v>0.148094402732519</v>
      </c>
      <c r="U52" s="159">
        <f>(VLOOKUP($A52,'Occupancy Raw Data'!$B$8:$BE$45,'Occupancy Raw Data'!BC$3,FALSE))/100</f>
        <v>0.111133999727363</v>
      </c>
      <c r="V52" s="160">
        <f>(VLOOKUP($A52,'Occupancy Raw Data'!$B$8:$BE$45,'Occupancy Raw Data'!BE$3,FALSE))/100</f>
        <v>8.3658479701705202E-2</v>
      </c>
      <c r="X52" s="49">
        <f>VLOOKUP($A52,'ADR Raw Data'!$B$6:$BE$43,'ADR Raw Data'!AG$1,FALSE)</f>
        <v>87.673929302114104</v>
      </c>
      <c r="Y52" s="50">
        <f>VLOOKUP($A52,'ADR Raw Data'!$B$6:$BE$43,'ADR Raw Data'!AH$1,FALSE)</f>
        <v>92.0526452639957</v>
      </c>
      <c r="Z52" s="50">
        <f>VLOOKUP($A52,'ADR Raw Data'!$B$6:$BE$43,'ADR Raw Data'!AI$1,FALSE)</f>
        <v>93.687852127392702</v>
      </c>
      <c r="AA52" s="50">
        <f>VLOOKUP($A52,'ADR Raw Data'!$B$6:$BE$43,'ADR Raw Data'!AJ$1,FALSE)</f>
        <v>93.725427378890799</v>
      </c>
      <c r="AB52" s="50">
        <f>VLOOKUP($A52,'ADR Raw Data'!$B$6:$BE$43,'ADR Raw Data'!AK$1,FALSE)</f>
        <v>93.690624061177104</v>
      </c>
      <c r="AC52" s="51">
        <f>VLOOKUP($A52,'ADR Raw Data'!$B$6:$BE$43,'ADR Raw Data'!AL$1,FALSE)</f>
        <v>92.381604772338093</v>
      </c>
      <c r="AD52" s="50">
        <f>VLOOKUP($A52,'ADR Raw Data'!$B$6:$BE$43,'ADR Raw Data'!AN$1,FALSE)</f>
        <v>106.16126159937301</v>
      </c>
      <c r="AE52" s="50">
        <f>VLOOKUP($A52,'ADR Raw Data'!$B$6:$BE$43,'ADR Raw Data'!AO$1,FALSE)</f>
        <v>107.74191807516399</v>
      </c>
      <c r="AF52" s="51">
        <f>VLOOKUP($A52,'ADR Raw Data'!$B$6:$BE$43,'ADR Raw Data'!AP$1,FALSE)</f>
        <v>106.965958859734</v>
      </c>
      <c r="AG52" s="52">
        <f>VLOOKUP($A52,'ADR Raw Data'!$B$6:$BE$43,'ADR Raw Data'!AR$1,FALSE)</f>
        <v>96.940265286233199</v>
      </c>
      <c r="AI52" s="161">
        <f>(VLOOKUP($A52,'ADR Raw Data'!$B$6:$BE$43,'ADR Raw Data'!AT$1,FALSE))/100</f>
        <v>-9.9897008118490891E-4</v>
      </c>
      <c r="AJ52" s="158">
        <f>(VLOOKUP($A52,'ADR Raw Data'!$B$6:$BE$43,'ADR Raw Data'!AU$1,FALSE))/100</f>
        <v>5.5131297849234694E-3</v>
      </c>
      <c r="AK52" s="158">
        <f>(VLOOKUP($A52,'ADR Raw Data'!$B$6:$BE$43,'ADR Raw Data'!AV$1,FALSE))/100</f>
        <v>1.54129450643088E-2</v>
      </c>
      <c r="AL52" s="158">
        <f>(VLOOKUP($A52,'ADR Raw Data'!$B$6:$BE$43,'ADR Raw Data'!AW$1,FALSE))/100</f>
        <v>5.1170338103685101E-3</v>
      </c>
      <c r="AM52" s="158">
        <f>(VLOOKUP($A52,'ADR Raw Data'!$B$6:$BE$43,'ADR Raw Data'!AX$1,FALSE))/100</f>
        <v>6.2346400918057501E-3</v>
      </c>
      <c r="AN52" s="159">
        <f>(VLOOKUP($A52,'ADR Raw Data'!$B$6:$BE$43,'ADR Raw Data'!AY$1,FALSE))/100</f>
        <v>6.7500961345513602E-3</v>
      </c>
      <c r="AO52" s="158">
        <f>(VLOOKUP($A52,'ADR Raw Data'!$B$6:$BE$43,'ADR Raw Data'!BA$1,FALSE))/100</f>
        <v>2.93342384841534E-2</v>
      </c>
      <c r="AP52" s="158">
        <f>(VLOOKUP($A52,'ADR Raw Data'!$B$6:$BE$43,'ADR Raw Data'!BB$1,FALSE))/100</f>
        <v>6.1833341070530297E-2</v>
      </c>
      <c r="AQ52" s="159">
        <f>(VLOOKUP($A52,'ADR Raw Data'!$B$6:$BE$43,'ADR Raw Data'!BC$1,FALSE))/100</f>
        <v>4.5467360084207604E-2</v>
      </c>
      <c r="AR52" s="160">
        <f>(VLOOKUP($A52,'ADR Raw Data'!$B$6:$BE$43,'ADR Raw Data'!BE$1,FALSE))/100</f>
        <v>2.0761583272813803E-2</v>
      </c>
      <c r="AT52" s="49">
        <f>VLOOKUP($A52,'RevPAR Raw Data'!$B$6:$BE$43,'RevPAR Raw Data'!AG$1,FALSE)</f>
        <v>32.412607361963097</v>
      </c>
      <c r="AU52" s="50">
        <f>VLOOKUP($A52,'RevPAR Raw Data'!$B$6:$BE$43,'RevPAR Raw Data'!AH$1,FALSE)</f>
        <v>43.736417345995399</v>
      </c>
      <c r="AV52" s="50">
        <f>VLOOKUP($A52,'RevPAR Raw Data'!$B$6:$BE$43,'RevPAR Raw Data'!AI$1,FALSE)</f>
        <v>47.0958809563828</v>
      </c>
      <c r="AW52" s="50">
        <f>VLOOKUP($A52,'RevPAR Raw Data'!$B$6:$BE$43,'RevPAR Raw Data'!AJ$1,FALSE)</f>
        <v>44.348061811916899</v>
      </c>
      <c r="AX52" s="50">
        <f>VLOOKUP($A52,'RevPAR Raw Data'!$B$6:$BE$43,'RevPAR Raw Data'!AK$1,FALSE)</f>
        <v>43.245006303050602</v>
      </c>
      <c r="AY52" s="51">
        <f>VLOOKUP($A52,'RevPAR Raw Data'!$B$6:$BE$43,'RevPAR Raw Data'!AL$1,FALSE)</f>
        <v>42.167594755861799</v>
      </c>
      <c r="AZ52" s="50">
        <f>VLOOKUP($A52,'RevPAR Raw Data'!$B$6:$BE$43,'RevPAR Raw Data'!AN$1,FALSE)</f>
        <v>54.082110051264799</v>
      </c>
      <c r="BA52" s="50">
        <f>VLOOKUP($A52,'RevPAR Raw Data'!$B$6:$BE$43,'RevPAR Raw Data'!AO$1,FALSE)</f>
        <v>56.920130473149001</v>
      </c>
      <c r="BB52" s="51">
        <f>VLOOKUP($A52,'RevPAR Raw Data'!$B$6:$BE$43,'RevPAR Raw Data'!AP$1,FALSE)</f>
        <v>55.501120262206904</v>
      </c>
      <c r="BC52" s="52">
        <f>VLOOKUP($A52,'RevPAR Raw Data'!$B$6:$BE$43,'RevPAR Raw Data'!AR$1,FALSE)</f>
        <v>45.977173471960398</v>
      </c>
      <c r="BE52" s="172">
        <f>(VLOOKUP($A52,'RevPAR Raw Data'!$B$6:$BE$43,'RevPAR Raw Data'!AT$1,FALSE))/100</f>
        <v>7.0072323550763899E-2</v>
      </c>
      <c r="BF52" s="162">
        <f>(VLOOKUP($A52,'RevPAR Raw Data'!$B$6:$BE$43,'RevPAR Raw Data'!AU$1,FALSE))/100</f>
        <v>8.1367767653465803E-2</v>
      </c>
      <c r="BG52" s="162">
        <f>(VLOOKUP($A52,'RevPAR Raw Data'!$B$6:$BE$43,'RevPAR Raw Data'!AV$1,FALSE))/100</f>
        <v>8.8002080492235291E-2</v>
      </c>
      <c r="BH52" s="162">
        <f>(VLOOKUP($A52,'RevPAR Raw Data'!$B$6:$BE$43,'RevPAR Raw Data'!AW$1,FALSE))/100</f>
        <v>7.3204697761419704E-2</v>
      </c>
      <c r="BI52" s="162">
        <f>(VLOOKUP($A52,'RevPAR Raw Data'!$B$6:$BE$43,'RevPAR Raw Data'!AX$1,FALSE))/100</f>
        <v>7.8200051971582099E-2</v>
      </c>
      <c r="BJ52" s="173">
        <f>(VLOOKUP($A52,'RevPAR Raw Data'!$B$6:$BE$43,'RevPAR Raw Data'!AY$1,FALSE))/100</f>
        <v>7.8710674346700107E-2</v>
      </c>
      <c r="BK52" s="162">
        <f>(VLOOKUP($A52,'RevPAR Raw Data'!$B$6:$BE$43,'RevPAR Raw Data'!BA$1,FALSE))/100</f>
        <v>0.10677835947641799</v>
      </c>
      <c r="BL52" s="162">
        <f>(VLOOKUP($A52,'RevPAR Raw Data'!$B$6:$BE$43,'RevPAR Raw Data'!BB$1,FALSE))/100</f>
        <v>0.21908491551784601</v>
      </c>
      <c r="BM52" s="173">
        <f>(VLOOKUP($A52,'RevPAR Raw Data'!$B$6:$BE$43,'RevPAR Raw Data'!BC$1,FALSE))/100</f>
        <v>0.16165432939477298</v>
      </c>
      <c r="BN52" s="174">
        <f>(VLOOKUP($A52,'RevPAR Raw Data'!$B$6:$BE$43,'RevPAR Raw Data'!BE$1,FALSE))/100</f>
        <v>0.106156945467323</v>
      </c>
    </row>
    <row r="53" spans="1:66" x14ac:dyDescent="0.45">
      <c r="A53" s="59" t="s">
        <v>83</v>
      </c>
      <c r="B53" s="172">
        <f>(VLOOKUP($A53,'Occupancy Raw Data'!$B$8:$BE$45,'Occupancy Raw Data'!AG$3,FALSE))/100</f>
        <v>0.43348075543867998</v>
      </c>
      <c r="C53" s="162">
        <f>(VLOOKUP($A53,'Occupancy Raw Data'!$B$8:$BE$45,'Occupancy Raw Data'!AH$3,FALSE))/100</f>
        <v>0.60668180731532306</v>
      </c>
      <c r="D53" s="162">
        <f>(VLOOKUP($A53,'Occupancy Raw Data'!$B$8:$BE$45,'Occupancy Raw Data'!AI$3,FALSE))/100</f>
        <v>0.612957207745637</v>
      </c>
      <c r="E53" s="162">
        <f>(VLOOKUP($A53,'Occupancy Raw Data'!$B$8:$BE$45,'Occupancy Raw Data'!AJ$3,FALSE))/100</f>
        <v>0.57428878795123095</v>
      </c>
      <c r="F53" s="162">
        <f>(VLOOKUP($A53,'Occupancy Raw Data'!$B$8:$BE$45,'Occupancy Raw Data'!AK$3,FALSE))/100</f>
        <v>0.55821180970595197</v>
      </c>
      <c r="G53" s="173">
        <f>(VLOOKUP($A53,'Occupancy Raw Data'!$B$8:$BE$45,'Occupancy Raw Data'!AL$3,FALSE))/100</f>
        <v>0.55712407363136496</v>
      </c>
      <c r="H53" s="162">
        <f>(VLOOKUP($A53,'Occupancy Raw Data'!$B$8:$BE$45,'Occupancy Raw Data'!AN$3,FALSE))/100</f>
        <v>0.53532153956490491</v>
      </c>
      <c r="I53" s="162">
        <f>(VLOOKUP($A53,'Occupancy Raw Data'!$B$8:$BE$45,'Occupancy Raw Data'!AO$3,FALSE))/100</f>
        <v>0.528030121922065</v>
      </c>
      <c r="J53" s="173">
        <f>(VLOOKUP($A53,'Occupancy Raw Data'!$B$8:$BE$45,'Occupancy Raw Data'!AP$3,FALSE))/100</f>
        <v>0.53167583074348501</v>
      </c>
      <c r="K53" s="174">
        <f>(VLOOKUP($A53,'Occupancy Raw Data'!$B$8:$BE$45,'Occupancy Raw Data'!AR$3,FALSE))/100</f>
        <v>0.54985314709196997</v>
      </c>
      <c r="M53" s="161">
        <f>(VLOOKUP($A53,'Occupancy Raw Data'!$B$8:$BE$45,'Occupancy Raw Data'!AT$3,FALSE))/100</f>
        <v>1.3615202144965399E-2</v>
      </c>
      <c r="N53" s="158">
        <f>(VLOOKUP($A53,'Occupancy Raw Data'!$B$8:$BE$45,'Occupancy Raw Data'!AU$3,FALSE))/100</f>
        <v>4.4132587094434302E-2</v>
      </c>
      <c r="O53" s="158">
        <f>(VLOOKUP($A53,'Occupancy Raw Data'!$B$8:$BE$45,'Occupancy Raw Data'!AV$3,FALSE))/100</f>
        <v>2.3777108309740301E-2</v>
      </c>
      <c r="P53" s="158">
        <f>(VLOOKUP($A53,'Occupancy Raw Data'!$B$8:$BE$45,'Occupancy Raw Data'!AW$3,FALSE))/100</f>
        <v>3.7046442932631E-3</v>
      </c>
      <c r="Q53" s="158">
        <f>(VLOOKUP($A53,'Occupancy Raw Data'!$B$8:$BE$45,'Occupancy Raw Data'!AX$3,FALSE))/100</f>
        <v>3.4109415291799998E-2</v>
      </c>
      <c r="R53" s="159">
        <f>(VLOOKUP($A53,'Occupancy Raw Data'!$B$8:$BE$45,'Occupancy Raw Data'!AY$3,FALSE))/100</f>
        <v>2.4355929002812703E-2</v>
      </c>
      <c r="S53" s="158">
        <f>(VLOOKUP($A53,'Occupancy Raw Data'!$B$8:$BE$45,'Occupancy Raw Data'!BA$3,FALSE))/100</f>
        <v>6.7997845137477003E-2</v>
      </c>
      <c r="T53" s="158">
        <f>(VLOOKUP($A53,'Occupancy Raw Data'!$B$8:$BE$45,'Occupancy Raw Data'!BB$3,FALSE))/100</f>
        <v>6.3965987313019793E-2</v>
      </c>
      <c r="U53" s="159">
        <f>(VLOOKUP($A53,'Occupancy Raw Data'!$B$8:$BE$45,'Occupancy Raw Data'!BC$3,FALSE))/100</f>
        <v>6.5991927189935601E-2</v>
      </c>
      <c r="V53" s="160">
        <f>(VLOOKUP($A53,'Occupancy Raw Data'!$B$8:$BE$45,'Occupancy Raw Data'!BE$3,FALSE))/100</f>
        <v>3.5528926306040501E-2</v>
      </c>
      <c r="X53" s="49">
        <f>VLOOKUP($A53,'ADR Raw Data'!$B$6:$BE$43,'ADR Raw Data'!AG$1,FALSE)</f>
        <v>94.165701089204404</v>
      </c>
      <c r="Y53" s="50">
        <f>VLOOKUP($A53,'ADR Raw Data'!$B$6:$BE$43,'ADR Raw Data'!AH$1,FALSE)</f>
        <v>107.86551669786201</v>
      </c>
      <c r="Z53" s="50">
        <f>VLOOKUP($A53,'ADR Raw Data'!$B$6:$BE$43,'ADR Raw Data'!AI$1,FALSE)</f>
        <v>108.848888455538</v>
      </c>
      <c r="AA53" s="50">
        <f>VLOOKUP($A53,'ADR Raw Data'!$B$6:$BE$43,'ADR Raw Data'!AJ$1,FALSE)</f>
        <v>108.632740139452</v>
      </c>
      <c r="AB53" s="50">
        <f>VLOOKUP($A53,'ADR Raw Data'!$B$6:$BE$43,'ADR Raw Data'!AK$1,FALSE)</f>
        <v>105.370108137044</v>
      </c>
      <c r="AC53" s="51">
        <f>VLOOKUP($A53,'ADR Raw Data'!$B$6:$BE$43,'ADR Raw Data'!AL$1,FALSE)</f>
        <v>105.608137913278</v>
      </c>
      <c r="AD53" s="50">
        <f>VLOOKUP($A53,'ADR Raw Data'!$B$6:$BE$43,'ADR Raw Data'!AN$1,FALSE)</f>
        <v>103.745027352908</v>
      </c>
      <c r="AE53" s="50">
        <f>VLOOKUP($A53,'ADR Raw Data'!$B$6:$BE$43,'ADR Raw Data'!AO$1,FALSE)</f>
        <v>101.12540464063299</v>
      </c>
      <c r="AF53" s="51">
        <f>VLOOKUP($A53,'ADR Raw Data'!$B$6:$BE$43,'ADR Raw Data'!AP$1,FALSE)</f>
        <v>102.444197392086</v>
      </c>
      <c r="AG53" s="52">
        <f>VLOOKUP($A53,'ADR Raw Data'!$B$6:$BE$43,'ADR Raw Data'!AR$1,FALSE)</f>
        <v>104.734039222993</v>
      </c>
      <c r="AI53" s="161">
        <f>(VLOOKUP($A53,'ADR Raw Data'!$B$6:$BE$43,'ADR Raw Data'!AT$1,FALSE))/100</f>
        <v>7.2045493339167502E-2</v>
      </c>
      <c r="AJ53" s="158">
        <f>(VLOOKUP($A53,'ADR Raw Data'!$B$6:$BE$43,'ADR Raw Data'!AU$1,FALSE))/100</f>
        <v>9.9078325845564308E-2</v>
      </c>
      <c r="AK53" s="158">
        <f>(VLOOKUP($A53,'ADR Raw Data'!$B$6:$BE$43,'ADR Raw Data'!AV$1,FALSE))/100</f>
        <v>9.3801582486981602E-2</v>
      </c>
      <c r="AL53" s="158">
        <f>(VLOOKUP($A53,'ADR Raw Data'!$B$6:$BE$43,'ADR Raw Data'!AW$1,FALSE))/100</f>
        <v>9.72388530745322E-2</v>
      </c>
      <c r="AM53" s="158">
        <f>(VLOOKUP($A53,'ADR Raw Data'!$B$6:$BE$43,'ADR Raw Data'!AX$1,FALSE))/100</f>
        <v>0.10185942779348099</v>
      </c>
      <c r="AN53" s="159">
        <f>(VLOOKUP($A53,'ADR Raw Data'!$B$6:$BE$43,'ADR Raw Data'!AY$1,FALSE))/100</f>
        <v>9.4311177432459897E-2</v>
      </c>
      <c r="AO53" s="158">
        <f>(VLOOKUP($A53,'ADR Raw Data'!$B$6:$BE$43,'ADR Raw Data'!BA$1,FALSE))/100</f>
        <v>6.6317039356684593E-2</v>
      </c>
      <c r="AP53" s="158">
        <f>(VLOOKUP($A53,'ADR Raw Data'!$B$6:$BE$43,'ADR Raw Data'!BB$1,FALSE))/100</f>
        <v>5.4983798291540695E-2</v>
      </c>
      <c r="AQ53" s="159">
        <f>(VLOOKUP($A53,'ADR Raw Data'!$B$6:$BE$43,'ADR Raw Data'!BC$1,FALSE))/100</f>
        <v>6.0746389676645494E-2</v>
      </c>
      <c r="AR53" s="160">
        <f>(VLOOKUP($A53,'ADR Raw Data'!$B$6:$BE$43,'ADR Raw Data'!BE$1,FALSE))/100</f>
        <v>8.5039639867148409E-2</v>
      </c>
      <c r="AT53" s="49">
        <f>VLOOKUP($A53,'RevPAR Raw Data'!$B$6:$BE$43,'RevPAR Raw Data'!AG$1,FALSE)</f>
        <v>40.819019244561296</v>
      </c>
      <c r="AU53" s="50">
        <f>VLOOKUP($A53,'RevPAR Raw Data'!$B$6:$BE$43,'RevPAR Raw Data'!AH$1,FALSE)</f>
        <v>65.440046617260293</v>
      </c>
      <c r="AV53" s="50">
        <f>VLOOKUP($A53,'RevPAR Raw Data'!$B$6:$BE$43,'RevPAR Raw Data'!AI$1,FALSE)</f>
        <v>66.719710733922994</v>
      </c>
      <c r="AW53" s="50">
        <f>VLOOKUP($A53,'RevPAR Raw Data'!$B$6:$BE$43,'RevPAR Raw Data'!AJ$1,FALSE)</f>
        <v>62.386564666507198</v>
      </c>
      <c r="AX53" s="50">
        <f>VLOOKUP($A53,'RevPAR Raw Data'!$B$6:$BE$43,'RevPAR Raw Data'!AK$1,FALSE)</f>
        <v>58.8188387520918</v>
      </c>
      <c r="AY53" s="51">
        <f>VLOOKUP($A53,'RevPAR Raw Data'!$B$6:$BE$43,'RevPAR Raw Data'!AL$1,FALSE)</f>
        <v>58.836836002868701</v>
      </c>
      <c r="AZ53" s="50">
        <f>VLOOKUP($A53,'RevPAR Raw Data'!$B$6:$BE$43,'RevPAR Raw Data'!AN$1,FALSE)</f>
        <v>55.536947764762097</v>
      </c>
      <c r="BA53" s="50">
        <f>VLOOKUP($A53,'RevPAR Raw Data'!$B$6:$BE$43,'RevPAR Raw Data'!AO$1,FALSE)</f>
        <v>53.397259741812</v>
      </c>
      <c r="BB53" s="51">
        <f>VLOOKUP($A53,'RevPAR Raw Data'!$B$6:$BE$43,'RevPAR Raw Data'!AP$1,FALSE)</f>
        <v>54.467103753287098</v>
      </c>
      <c r="BC53" s="52">
        <f>VLOOKUP($A53,'RevPAR Raw Data'!$B$6:$BE$43,'RevPAR Raw Data'!AR$1,FALSE)</f>
        <v>57.588341074416803</v>
      </c>
      <c r="BE53" s="172">
        <f>(VLOOKUP($A53,'RevPAR Raw Data'!$B$6:$BE$43,'RevPAR Raw Data'!AT$1,FALSE))/100</f>
        <v>8.6641609439579506E-2</v>
      </c>
      <c r="BF53" s="162">
        <f>(VLOOKUP($A53,'RevPAR Raw Data'!$B$6:$BE$43,'RevPAR Raw Data'!AU$1,FALSE))/100</f>
        <v>0.14758349578454799</v>
      </c>
      <c r="BG53" s="162">
        <f>(VLOOKUP($A53,'RevPAR Raw Data'!$B$6:$BE$43,'RevPAR Raw Data'!AV$1,FALSE))/100</f>
        <v>0.11980902118314</v>
      </c>
      <c r="BH53" s="162">
        <f>(VLOOKUP($A53,'RevPAR Raw Data'!$B$6:$BE$43,'RevPAR Raw Data'!AW$1,FALSE))/100</f>
        <v>0.10130373272992101</v>
      </c>
      <c r="BI53" s="162">
        <f>(VLOOKUP($A53,'RevPAR Raw Data'!$B$6:$BE$43,'RevPAR Raw Data'!AX$1,FALSE))/100</f>
        <v>0.13944320860927401</v>
      </c>
      <c r="BJ53" s="173">
        <f>(VLOOKUP($A53,'RevPAR Raw Data'!$B$6:$BE$43,'RevPAR Raw Data'!AY$1,FALSE))/100</f>
        <v>0.120964142776989</v>
      </c>
      <c r="BK53" s="162">
        <f>(VLOOKUP($A53,'RevPAR Raw Data'!$B$6:$BE$43,'RevPAR Raw Data'!BA$1,FALSE))/100</f>
        <v>0.13882430026631298</v>
      </c>
      <c r="BL53" s="162">
        <f>(VLOOKUP($A53,'RevPAR Raw Data'!$B$6:$BE$43,'RevPAR Raw Data'!BB$1,FALSE))/100</f>
        <v>0.122466878548498</v>
      </c>
      <c r="BM53" s="173">
        <f>(VLOOKUP($A53,'RevPAR Raw Data'!$B$6:$BE$43,'RevPAR Raw Data'!BC$1,FALSE))/100</f>
        <v>0.13074708819117301</v>
      </c>
      <c r="BN53" s="174">
        <f>(VLOOKUP($A53,'RevPAR Raw Data'!$B$6:$BE$43,'RevPAR Raw Data'!BE$1,FALSE))/100</f>
        <v>0.12358993327112101</v>
      </c>
    </row>
    <row r="54" spans="1:66" x14ac:dyDescent="0.45">
      <c r="A54" s="62" t="s">
        <v>84</v>
      </c>
      <c r="B54" s="172">
        <f>(VLOOKUP($A54,'Occupancy Raw Data'!$B$8:$BE$45,'Occupancy Raw Data'!AG$3,FALSE))/100</f>
        <v>0.42202149554081797</v>
      </c>
      <c r="C54" s="162">
        <f>(VLOOKUP($A54,'Occupancy Raw Data'!$B$8:$BE$45,'Occupancy Raw Data'!AH$3,FALSE))/100</f>
        <v>0.51557855019437393</v>
      </c>
      <c r="D54" s="162">
        <f>(VLOOKUP($A54,'Occupancy Raw Data'!$B$8:$BE$45,'Occupancy Raw Data'!AI$3,FALSE))/100</f>
        <v>0.55428195746626996</v>
      </c>
      <c r="E54" s="162">
        <f>(VLOOKUP($A54,'Occupancy Raw Data'!$B$8:$BE$45,'Occupancy Raw Data'!AJ$3,FALSE))/100</f>
        <v>0.51706494397438807</v>
      </c>
      <c r="F54" s="162">
        <f>(VLOOKUP($A54,'Occupancy Raw Data'!$B$8:$BE$45,'Occupancy Raw Data'!AK$3,FALSE))/100</f>
        <v>0.50743196890006803</v>
      </c>
      <c r="G54" s="173">
        <f>(VLOOKUP($A54,'Occupancy Raw Data'!$B$8:$BE$45,'Occupancy Raw Data'!AL$3,FALSE))/100</f>
        <v>0.50327578321518407</v>
      </c>
      <c r="H54" s="162">
        <f>(VLOOKUP($A54,'Occupancy Raw Data'!$B$8:$BE$45,'Occupancy Raw Data'!AN$3,FALSE))/100</f>
        <v>0.55385319002972699</v>
      </c>
      <c r="I54" s="162">
        <f>(VLOOKUP($A54,'Occupancy Raw Data'!$B$8:$BE$45,'Occupancy Raw Data'!AO$3,FALSE))/100</f>
        <v>0.57480562542876701</v>
      </c>
      <c r="J54" s="173">
        <f>(VLOOKUP($A54,'Occupancy Raw Data'!$B$8:$BE$45,'Occupancy Raw Data'!AP$3,FALSE))/100</f>
        <v>0.564329407729247</v>
      </c>
      <c r="K54" s="174">
        <f>(VLOOKUP($A54,'Occupancy Raw Data'!$B$8:$BE$45,'Occupancy Raw Data'!AR$3,FALSE))/100</f>
        <v>0.520719675933487</v>
      </c>
      <c r="M54" s="161">
        <f>(VLOOKUP($A54,'Occupancy Raw Data'!$B$8:$BE$45,'Occupancy Raw Data'!AT$3,FALSE))/100</f>
        <v>0.24549868610544601</v>
      </c>
      <c r="N54" s="158">
        <f>(VLOOKUP($A54,'Occupancy Raw Data'!$B$8:$BE$45,'Occupancy Raw Data'!AU$3,FALSE))/100</f>
        <v>0.19409221159548401</v>
      </c>
      <c r="O54" s="158">
        <f>(VLOOKUP($A54,'Occupancy Raw Data'!$B$8:$BE$45,'Occupancy Raw Data'!AV$3,FALSE))/100</f>
        <v>0.16433119152266101</v>
      </c>
      <c r="P54" s="158">
        <f>(VLOOKUP($A54,'Occupancy Raw Data'!$B$8:$BE$45,'Occupancy Raw Data'!AW$3,FALSE))/100</f>
        <v>0.19432816996383001</v>
      </c>
      <c r="Q54" s="158">
        <f>(VLOOKUP($A54,'Occupancy Raw Data'!$B$8:$BE$45,'Occupancy Raw Data'!AX$3,FALSE))/100</f>
        <v>0.15786154039081399</v>
      </c>
      <c r="R54" s="159">
        <f>(VLOOKUP($A54,'Occupancy Raw Data'!$B$8:$BE$45,'Occupancy Raw Data'!AY$3,FALSE))/100</f>
        <v>0.18817806130210801</v>
      </c>
      <c r="S54" s="158">
        <f>(VLOOKUP($A54,'Occupancy Raw Data'!$B$8:$BE$45,'Occupancy Raw Data'!BA$3,FALSE))/100</f>
        <v>0.24206959767747199</v>
      </c>
      <c r="T54" s="158">
        <f>(VLOOKUP($A54,'Occupancy Raw Data'!$B$8:$BE$45,'Occupancy Raw Data'!BB$3,FALSE))/100</f>
        <v>0.32079816529136201</v>
      </c>
      <c r="U54" s="159">
        <f>(VLOOKUP($A54,'Occupancy Raw Data'!$B$8:$BE$45,'Occupancy Raw Data'!BC$3,FALSE))/100</f>
        <v>0.28095513863029997</v>
      </c>
      <c r="V54" s="160">
        <f>(VLOOKUP($A54,'Occupancy Raw Data'!$B$8:$BE$45,'Occupancy Raw Data'!BE$3,FALSE))/100</f>
        <v>0.21543641744283501</v>
      </c>
      <c r="X54" s="49">
        <f>VLOOKUP($A54,'ADR Raw Data'!$B$6:$BE$43,'ADR Raw Data'!AG$1,FALSE)</f>
        <v>101.345694933622</v>
      </c>
      <c r="Y54" s="50">
        <f>VLOOKUP($A54,'ADR Raw Data'!$B$6:$BE$43,'ADR Raw Data'!AH$1,FALSE)</f>
        <v>106.087812274768</v>
      </c>
      <c r="Z54" s="50">
        <f>VLOOKUP($A54,'ADR Raw Data'!$B$6:$BE$43,'ADR Raw Data'!AI$1,FALSE)</f>
        <v>107.893023567634</v>
      </c>
      <c r="AA54" s="50">
        <f>VLOOKUP($A54,'ADR Raw Data'!$B$6:$BE$43,'ADR Raw Data'!AJ$1,FALSE)</f>
        <v>107.728635082094</v>
      </c>
      <c r="AB54" s="50">
        <f>VLOOKUP($A54,'ADR Raw Data'!$B$6:$BE$43,'ADR Raw Data'!AK$1,FALSE)</f>
        <v>110.05623028391101</v>
      </c>
      <c r="AC54" s="51">
        <f>VLOOKUP($A54,'ADR Raw Data'!$B$6:$BE$43,'ADR Raw Data'!AL$1,FALSE)</f>
        <v>106.82753978621599</v>
      </c>
      <c r="AD54" s="50">
        <f>VLOOKUP($A54,'ADR Raw Data'!$B$6:$BE$43,'ADR Raw Data'!AN$1,FALSE)</f>
        <v>136.58460208505301</v>
      </c>
      <c r="AE54" s="50">
        <f>VLOOKUP($A54,'ADR Raw Data'!$B$6:$BE$43,'ADR Raw Data'!AO$1,FALSE)</f>
        <v>142.089730468944</v>
      </c>
      <c r="AF54" s="51">
        <f>VLOOKUP($A54,'ADR Raw Data'!$B$6:$BE$43,'ADR Raw Data'!AP$1,FALSE)</f>
        <v>139.38826491072501</v>
      </c>
      <c r="AG54" s="52">
        <f>VLOOKUP($A54,'ADR Raw Data'!$B$6:$BE$43,'ADR Raw Data'!AR$1,FALSE)</f>
        <v>116.909726077887</v>
      </c>
      <c r="AI54" s="161">
        <f>(VLOOKUP($A54,'ADR Raw Data'!$B$6:$BE$43,'ADR Raw Data'!AT$1,FALSE))/100</f>
        <v>6.6269825879241601E-2</v>
      </c>
      <c r="AJ54" s="158">
        <f>(VLOOKUP($A54,'ADR Raw Data'!$B$6:$BE$43,'ADR Raw Data'!AU$1,FALSE))/100</f>
        <v>7.4943181647575796E-2</v>
      </c>
      <c r="AK54" s="158">
        <f>(VLOOKUP($A54,'ADR Raw Data'!$B$6:$BE$43,'ADR Raw Data'!AV$1,FALSE))/100</f>
        <v>0.101129175117012</v>
      </c>
      <c r="AL54" s="158">
        <f>(VLOOKUP($A54,'ADR Raw Data'!$B$6:$BE$43,'ADR Raw Data'!AW$1,FALSE))/100</f>
        <v>8.7616548711397596E-2</v>
      </c>
      <c r="AM54" s="158">
        <f>(VLOOKUP($A54,'ADR Raw Data'!$B$6:$BE$43,'ADR Raw Data'!AX$1,FALSE))/100</f>
        <v>7.6671280766802095E-3</v>
      </c>
      <c r="AN54" s="159">
        <f>(VLOOKUP($A54,'ADR Raw Data'!$B$6:$BE$43,'ADR Raw Data'!AY$1,FALSE))/100</f>
        <v>6.6130967879780206E-2</v>
      </c>
      <c r="AO54" s="158">
        <f>(VLOOKUP($A54,'ADR Raw Data'!$B$6:$BE$43,'ADR Raw Data'!BA$1,FALSE))/100</f>
        <v>0.14768628560800201</v>
      </c>
      <c r="AP54" s="158">
        <f>(VLOOKUP($A54,'ADR Raw Data'!$B$6:$BE$43,'ADR Raw Data'!BB$1,FALSE))/100</f>
        <v>0.26498370702100599</v>
      </c>
      <c r="AQ54" s="159">
        <f>(VLOOKUP($A54,'ADR Raw Data'!$B$6:$BE$43,'ADR Raw Data'!BC$1,FALSE))/100</f>
        <v>0.20465912152972698</v>
      </c>
      <c r="AR54" s="160">
        <f>(VLOOKUP($A54,'ADR Raw Data'!$B$6:$BE$43,'ADR Raw Data'!BE$1,FALSE))/100</f>
        <v>0.11600844637545001</v>
      </c>
      <c r="AT54" s="49">
        <f>VLOOKUP($A54,'RevPAR Raw Data'!$B$6:$BE$43,'RevPAR Raw Data'!AG$1,FALSE)</f>
        <v>42.770061742510798</v>
      </c>
      <c r="AU54" s="50">
        <f>VLOOKUP($A54,'RevPAR Raw Data'!$B$6:$BE$43,'RevPAR Raw Data'!AH$1,FALSE)</f>
        <v>54.696600445918101</v>
      </c>
      <c r="AV54" s="50">
        <f>VLOOKUP($A54,'RevPAR Raw Data'!$B$6:$BE$43,'RevPAR Raw Data'!AI$1,FALSE)</f>
        <v>59.803156300022799</v>
      </c>
      <c r="AW54" s="50">
        <f>VLOOKUP($A54,'RevPAR Raw Data'!$B$6:$BE$43,'RevPAR Raw Data'!AJ$1,FALSE)</f>
        <v>55.7027006631603</v>
      </c>
      <c r="AX54" s="50">
        <f>VLOOKUP($A54,'RevPAR Raw Data'!$B$6:$BE$43,'RevPAR Raw Data'!AK$1,FALSE)</f>
        <v>55.846049622684603</v>
      </c>
      <c r="AY54" s="51">
        <f>VLOOKUP($A54,'RevPAR Raw Data'!$B$6:$BE$43,'RevPAR Raw Data'!AL$1,FALSE)</f>
        <v>53.763713754859303</v>
      </c>
      <c r="AZ54" s="50">
        <f>VLOOKUP($A54,'RevPAR Raw Data'!$B$6:$BE$43,'RevPAR Raw Data'!AN$1,FALSE)</f>
        <v>75.647817573747901</v>
      </c>
      <c r="BA54" s="50">
        <f>VLOOKUP($A54,'RevPAR Raw Data'!$B$6:$BE$43,'RevPAR Raw Data'!AO$1,FALSE)</f>
        <v>81.673976389206402</v>
      </c>
      <c r="BB54" s="51">
        <f>VLOOKUP($A54,'RevPAR Raw Data'!$B$6:$BE$43,'RevPAR Raw Data'!AP$1,FALSE)</f>
        <v>78.660896981477194</v>
      </c>
      <c r="BC54" s="52">
        <f>VLOOKUP($A54,'RevPAR Raw Data'!$B$6:$BE$43,'RevPAR Raw Data'!AR$1,FALSE)</f>
        <v>60.877194676750101</v>
      </c>
      <c r="BE54" s="172">
        <f>(VLOOKUP($A54,'RevPAR Raw Data'!$B$6:$BE$43,'RevPAR Raw Data'!AT$1,FALSE))/100</f>
        <v>0.32803766716647798</v>
      </c>
      <c r="BF54" s="162">
        <f>(VLOOKUP($A54,'RevPAR Raw Data'!$B$6:$BE$43,'RevPAR Raw Data'!AU$1,FALSE))/100</f>
        <v>0.28358128111304004</v>
      </c>
      <c r="BG54" s="162">
        <f>(VLOOKUP($A54,'RevPAR Raw Data'!$B$6:$BE$43,'RevPAR Raw Data'!AV$1,FALSE))/100</f>
        <v>0.282079044484356</v>
      </c>
      <c r="BH54" s="162">
        <f>(VLOOKUP($A54,'RevPAR Raw Data'!$B$6:$BE$43,'RevPAR Raw Data'!AW$1,FALSE))/100</f>
        <v>0.29897108224486002</v>
      </c>
      <c r="BI54" s="162">
        <f>(VLOOKUP($A54,'RevPAR Raw Data'!$B$6:$BE$43,'RevPAR Raw Data'!AX$1,FALSE))/100</f>
        <v>0.16673901311605299</v>
      </c>
      <c r="BJ54" s="173">
        <f>(VLOOKUP($A54,'RevPAR Raw Data'!$B$6:$BE$43,'RevPAR Raw Data'!AY$1,FALSE))/100</f>
        <v>0.26675342650953804</v>
      </c>
      <c r="BK54" s="162">
        <f>(VLOOKUP($A54,'RevPAR Raw Data'!$B$6:$BE$43,'RevPAR Raw Data'!BA$1,FALSE))/100</f>
        <v>0.42550624302508405</v>
      </c>
      <c r="BL54" s="162">
        <f>(VLOOKUP($A54,'RevPAR Raw Data'!$B$6:$BE$43,'RevPAR Raw Data'!BB$1,FALSE))/100</f>
        <v>0.67078815935681102</v>
      </c>
      <c r="BM54" s="173">
        <f>(VLOOKUP($A54,'RevPAR Raw Data'!$B$6:$BE$43,'RevPAR Raw Data'!BC$1,FALSE))/100</f>
        <v>0.54311429202136796</v>
      </c>
      <c r="BN54" s="174">
        <f>(VLOOKUP($A54,'RevPAR Raw Data'!$B$6:$BE$43,'RevPAR Raw Data'!BE$1,FALSE))/100</f>
        <v>0.35643730789852102</v>
      </c>
    </row>
    <row r="55" spans="1:66" x14ac:dyDescent="0.45">
      <c r="A55" s="59" t="s">
        <v>85</v>
      </c>
      <c r="B55" s="172">
        <f>(VLOOKUP($A55,'Occupancy Raw Data'!$B$8:$BE$45,'Occupancy Raw Data'!AG$3,FALSE))/100</f>
        <v>0.32687338501291896</v>
      </c>
      <c r="C55" s="162">
        <f>(VLOOKUP($A55,'Occupancy Raw Data'!$B$8:$BE$45,'Occupancy Raw Data'!AH$3,FALSE))/100</f>
        <v>0.45558785529715701</v>
      </c>
      <c r="D55" s="162">
        <f>(VLOOKUP($A55,'Occupancy Raw Data'!$B$8:$BE$45,'Occupancy Raw Data'!AI$3,FALSE))/100</f>
        <v>0.46608527131782901</v>
      </c>
      <c r="E55" s="162">
        <f>(VLOOKUP($A55,'Occupancy Raw Data'!$B$8:$BE$45,'Occupancy Raw Data'!AJ$3,FALSE))/100</f>
        <v>0.46317829457364296</v>
      </c>
      <c r="F55" s="162">
        <f>(VLOOKUP($A55,'Occupancy Raw Data'!$B$8:$BE$45,'Occupancy Raw Data'!AK$3,FALSE))/100</f>
        <v>0.41941214470284199</v>
      </c>
      <c r="G55" s="173">
        <f>(VLOOKUP($A55,'Occupancy Raw Data'!$B$8:$BE$45,'Occupancy Raw Data'!AL$3,FALSE))/100</f>
        <v>0.42622739018087796</v>
      </c>
      <c r="H55" s="162">
        <f>(VLOOKUP($A55,'Occupancy Raw Data'!$B$8:$BE$45,'Occupancy Raw Data'!AN$3,FALSE))/100</f>
        <v>0.42377260981912102</v>
      </c>
      <c r="I55" s="162">
        <f>(VLOOKUP($A55,'Occupancy Raw Data'!$B$8:$BE$45,'Occupancy Raw Data'!AO$3,FALSE))/100</f>
        <v>0.38049095607235101</v>
      </c>
      <c r="J55" s="173">
        <f>(VLOOKUP($A55,'Occupancy Raw Data'!$B$8:$BE$45,'Occupancy Raw Data'!AP$3,FALSE))/100</f>
        <v>0.40213178294573604</v>
      </c>
      <c r="K55" s="174">
        <f>(VLOOKUP($A55,'Occupancy Raw Data'!$B$8:$BE$45,'Occupancy Raw Data'!AR$3,FALSE))/100</f>
        <v>0.41934293097083702</v>
      </c>
      <c r="M55" s="161">
        <f>(VLOOKUP($A55,'Occupancy Raw Data'!$B$8:$BE$45,'Occupancy Raw Data'!AT$3,FALSE))/100</f>
        <v>-0.123309592203465</v>
      </c>
      <c r="N55" s="158">
        <f>(VLOOKUP($A55,'Occupancy Raw Data'!$B$8:$BE$45,'Occupancy Raw Data'!AU$3,FALSE))/100</f>
        <v>-0.13665581513300201</v>
      </c>
      <c r="O55" s="158">
        <f>(VLOOKUP($A55,'Occupancy Raw Data'!$B$8:$BE$45,'Occupancy Raw Data'!AV$3,FALSE))/100</f>
        <v>-0.14030860142836399</v>
      </c>
      <c r="P55" s="158">
        <f>(VLOOKUP($A55,'Occupancy Raw Data'!$B$8:$BE$45,'Occupancy Raw Data'!AW$3,FALSE))/100</f>
        <v>-0.117668879691243</v>
      </c>
      <c r="Q55" s="158">
        <f>(VLOOKUP($A55,'Occupancy Raw Data'!$B$8:$BE$45,'Occupancy Raw Data'!AX$3,FALSE))/100</f>
        <v>-0.10545930825213899</v>
      </c>
      <c r="R55" s="159">
        <f>(VLOOKUP($A55,'Occupancy Raw Data'!$B$8:$BE$45,'Occupancy Raw Data'!AY$3,FALSE))/100</f>
        <v>-0.12533239469978499</v>
      </c>
      <c r="S55" s="158">
        <f>(VLOOKUP($A55,'Occupancy Raw Data'!$B$8:$BE$45,'Occupancy Raw Data'!BA$3,FALSE))/100</f>
        <v>-0.13519437911912399</v>
      </c>
      <c r="T55" s="158">
        <f>(VLOOKUP($A55,'Occupancy Raw Data'!$B$8:$BE$45,'Occupancy Raw Data'!BB$3,FALSE))/100</f>
        <v>-9.4425292099710706E-2</v>
      </c>
      <c r="U55" s="159">
        <f>(VLOOKUP($A55,'Occupancy Raw Data'!$B$8:$BE$45,'Occupancy Raw Data'!BC$3,FALSE))/100</f>
        <v>-0.116374320423205</v>
      </c>
      <c r="V55" s="160">
        <f>(VLOOKUP($A55,'Occupancy Raw Data'!$B$8:$BE$45,'Occupancy Raw Data'!BE$3,FALSE))/100</f>
        <v>-0.122896107983261</v>
      </c>
      <c r="X55" s="49">
        <f>VLOOKUP($A55,'ADR Raw Data'!$B$6:$BE$43,'ADR Raw Data'!AG$1,FALSE)</f>
        <v>79.766343873517698</v>
      </c>
      <c r="Y55" s="50">
        <f>VLOOKUP($A55,'ADR Raw Data'!$B$6:$BE$43,'ADR Raw Data'!AH$1,FALSE)</f>
        <v>85.755739099609997</v>
      </c>
      <c r="Z55" s="50">
        <f>VLOOKUP($A55,'ADR Raw Data'!$B$6:$BE$43,'ADR Raw Data'!AI$1,FALSE)</f>
        <v>86.655623700623707</v>
      </c>
      <c r="AA55" s="50">
        <f>VLOOKUP($A55,'ADR Raw Data'!$B$6:$BE$43,'ADR Raw Data'!AJ$1,FALSE)</f>
        <v>86.253591352859104</v>
      </c>
      <c r="AB55" s="50">
        <f>VLOOKUP($A55,'ADR Raw Data'!$B$6:$BE$43,'ADR Raw Data'!AK$1,FALSE)</f>
        <v>84.7705737389295</v>
      </c>
      <c r="AC55" s="51">
        <f>VLOOKUP($A55,'ADR Raw Data'!$B$6:$BE$43,'ADR Raw Data'!AL$1,FALSE)</f>
        <v>84.948213852682599</v>
      </c>
      <c r="AD55" s="50">
        <f>VLOOKUP($A55,'ADR Raw Data'!$B$6:$BE$43,'ADR Raw Data'!AN$1,FALSE)</f>
        <v>85.634024390243894</v>
      </c>
      <c r="AE55" s="50">
        <f>VLOOKUP($A55,'ADR Raw Data'!$B$6:$BE$43,'ADR Raw Data'!AO$1,FALSE)</f>
        <v>85.073242784380298</v>
      </c>
      <c r="AF55" s="51">
        <f>VLOOKUP($A55,'ADR Raw Data'!$B$6:$BE$43,'ADR Raw Data'!AP$1,FALSE)</f>
        <v>85.368722891566193</v>
      </c>
      <c r="AG55" s="52">
        <f>VLOOKUP($A55,'ADR Raw Data'!$B$6:$BE$43,'ADR Raw Data'!AR$1,FALSE)</f>
        <v>85.063428147007002</v>
      </c>
      <c r="AI55" s="161">
        <f>(VLOOKUP($A55,'ADR Raw Data'!$B$6:$BE$43,'ADR Raw Data'!AT$1,FALSE))/100</f>
        <v>6.41335266999287E-3</v>
      </c>
      <c r="AJ55" s="158">
        <f>(VLOOKUP($A55,'ADR Raw Data'!$B$6:$BE$43,'ADR Raw Data'!AU$1,FALSE))/100</f>
        <v>1.8982637589777401E-3</v>
      </c>
      <c r="AK55" s="158">
        <f>(VLOOKUP($A55,'ADR Raw Data'!$B$6:$BE$43,'ADR Raw Data'!AV$1,FALSE))/100</f>
        <v>2.0503401594901799E-2</v>
      </c>
      <c r="AL55" s="158">
        <f>(VLOOKUP($A55,'ADR Raw Data'!$B$6:$BE$43,'ADR Raw Data'!AW$1,FALSE))/100</f>
        <v>1.2628695678384E-3</v>
      </c>
      <c r="AM55" s="158">
        <f>(VLOOKUP($A55,'ADR Raw Data'!$B$6:$BE$43,'ADR Raw Data'!AX$1,FALSE))/100</f>
        <v>7.23119959406797E-3</v>
      </c>
      <c r="AN55" s="159">
        <f>(VLOOKUP($A55,'ADR Raw Data'!$B$6:$BE$43,'ADR Raw Data'!AY$1,FALSE))/100</f>
        <v>7.4957314281960197E-3</v>
      </c>
      <c r="AO55" s="158">
        <f>(VLOOKUP($A55,'ADR Raw Data'!$B$6:$BE$43,'ADR Raw Data'!BA$1,FALSE))/100</f>
        <v>-3.6805615845627998E-2</v>
      </c>
      <c r="AP55" s="158">
        <f>(VLOOKUP($A55,'ADR Raw Data'!$B$6:$BE$43,'ADR Raw Data'!BB$1,FALSE))/100</f>
        <v>2.0984122439824403E-2</v>
      </c>
      <c r="AQ55" s="159">
        <f>(VLOOKUP($A55,'ADR Raw Data'!$B$6:$BE$43,'ADR Raw Data'!BC$1,FALSE))/100</f>
        <v>-1.11314492963833E-2</v>
      </c>
      <c r="AR55" s="160">
        <f>(VLOOKUP($A55,'ADR Raw Data'!$B$6:$BE$43,'ADR Raw Data'!BE$1,FALSE))/100</f>
        <v>2.3522955085347897E-3</v>
      </c>
      <c r="AT55" s="49">
        <f>VLOOKUP($A55,'RevPAR Raw Data'!$B$6:$BE$43,'RevPAR Raw Data'!AG$1,FALSE)</f>
        <v>26.073494832041298</v>
      </c>
      <c r="AU55" s="50">
        <f>VLOOKUP($A55,'RevPAR Raw Data'!$B$6:$BE$43,'RevPAR Raw Data'!AH$1,FALSE)</f>
        <v>39.069273255813897</v>
      </c>
      <c r="AV55" s="50">
        <f>VLOOKUP($A55,'RevPAR Raw Data'!$B$6:$BE$43,'RevPAR Raw Data'!AI$1,FALSE)</f>
        <v>40.388909883720899</v>
      </c>
      <c r="AW55" s="50">
        <f>VLOOKUP($A55,'RevPAR Raw Data'!$B$6:$BE$43,'RevPAR Raw Data'!AJ$1,FALSE)</f>
        <v>39.950791343669202</v>
      </c>
      <c r="AX55" s="50">
        <f>VLOOKUP($A55,'RevPAR Raw Data'!$B$6:$BE$43,'RevPAR Raw Data'!AK$1,FALSE)</f>
        <v>35.553808139534802</v>
      </c>
      <c r="AY55" s="51">
        <f>VLOOKUP($A55,'RevPAR Raw Data'!$B$6:$BE$43,'RevPAR Raw Data'!AL$1,FALSE)</f>
        <v>36.207255490956001</v>
      </c>
      <c r="AZ55" s="50">
        <f>VLOOKUP($A55,'RevPAR Raw Data'!$B$6:$BE$43,'RevPAR Raw Data'!AN$1,FALSE)</f>
        <v>36.289354005167901</v>
      </c>
      <c r="BA55" s="50">
        <f>VLOOKUP($A55,'RevPAR Raw Data'!$B$6:$BE$43,'RevPAR Raw Data'!AO$1,FALSE)</f>
        <v>32.369599483204098</v>
      </c>
      <c r="BB55" s="51">
        <f>VLOOKUP($A55,'RevPAR Raw Data'!$B$6:$BE$43,'RevPAR Raw Data'!AP$1,FALSE)</f>
        <v>34.329476744186003</v>
      </c>
      <c r="BC55" s="52">
        <f>VLOOKUP($A55,'RevPAR Raw Data'!$B$6:$BE$43,'RevPAR Raw Data'!AR$1,FALSE)</f>
        <v>35.6707472775932</v>
      </c>
      <c r="BE55" s="172">
        <f>(VLOOKUP($A55,'RevPAR Raw Data'!$B$6:$BE$43,'RevPAR Raw Data'!AT$1,FALSE))/100</f>
        <v>-0.117687067435866</v>
      </c>
      <c r="BF55" s="162">
        <f>(VLOOKUP($A55,'RevPAR Raw Data'!$B$6:$BE$43,'RevPAR Raw Data'!AU$1,FALSE))/100</f>
        <v>-0.13501696015534501</v>
      </c>
      <c r="BG55" s="162">
        <f>(VLOOKUP($A55,'RevPAR Raw Data'!$B$6:$BE$43,'RevPAR Raw Data'!AV$1,FALSE))/100</f>
        <v>-0.122682003435767</v>
      </c>
      <c r="BH55" s="162">
        <f>(VLOOKUP($A55,'RevPAR Raw Data'!$B$6:$BE$43,'RevPAR Raw Data'!AW$1,FALSE))/100</f>
        <v>-0.116554610570648</v>
      </c>
      <c r="BI55" s="162">
        <f>(VLOOKUP($A55,'RevPAR Raw Data'!$B$6:$BE$43,'RevPAR Raw Data'!AX$1,FALSE))/100</f>
        <v>-9.8990705965095002E-2</v>
      </c>
      <c r="BJ55" s="173">
        <f>(VLOOKUP($A55,'RevPAR Raw Data'!$B$6:$BE$43,'RevPAR Raw Data'!AY$1,FALSE))/100</f>
        <v>-0.118776121241512</v>
      </c>
      <c r="BK55" s="162">
        <f>(VLOOKUP($A55,'RevPAR Raw Data'!$B$6:$BE$43,'RevPAR Raw Data'!BA$1,FALSE))/100</f>
        <v>-0.167024082582405</v>
      </c>
      <c r="BL55" s="162">
        <f>(VLOOKUP($A55,'RevPAR Raw Data'!$B$6:$BE$43,'RevPAR Raw Data'!BB$1,FALSE))/100</f>
        <v>-7.5422601550722709E-2</v>
      </c>
      <c r="BM55" s="173">
        <f>(VLOOKUP($A55,'RevPAR Raw Data'!$B$6:$BE$43,'RevPAR Raw Data'!BC$1,FALSE))/100</f>
        <v>-0.12621035487239701</v>
      </c>
      <c r="BN55" s="174">
        <f>(VLOOKUP($A55,'RevPAR Raw Data'!$B$6:$BE$43,'RevPAR Raw Data'!BE$1,FALSE))/100</f>
        <v>-0.120832900437552</v>
      </c>
    </row>
    <row r="56" spans="1:66" ht="16.5" thickBot="1" x14ac:dyDescent="0.5">
      <c r="A56" s="59" t="s">
        <v>86</v>
      </c>
      <c r="B56" s="183">
        <f>(VLOOKUP($A56,'Occupancy Raw Data'!$B$8:$BE$45,'Occupancy Raw Data'!AG$3,FALSE))/100</f>
        <v>0.37375862068965504</v>
      </c>
      <c r="C56" s="170">
        <f>(VLOOKUP($A56,'Occupancy Raw Data'!$B$8:$BE$45,'Occupancy Raw Data'!AH$3,FALSE))/100</f>
        <v>0.53613793103448204</v>
      </c>
      <c r="D56" s="170">
        <f>(VLOOKUP($A56,'Occupancy Raw Data'!$B$8:$BE$45,'Occupancy Raw Data'!AI$3,FALSE))/100</f>
        <v>0.56793103448275806</v>
      </c>
      <c r="E56" s="170">
        <f>(VLOOKUP($A56,'Occupancy Raw Data'!$B$8:$BE$45,'Occupancy Raw Data'!AJ$3,FALSE))/100</f>
        <v>0.53917241379310299</v>
      </c>
      <c r="F56" s="170">
        <f>(VLOOKUP($A56,'Occupancy Raw Data'!$B$8:$BE$45,'Occupancy Raw Data'!AK$3,FALSE))/100</f>
        <v>0.50610344827586207</v>
      </c>
      <c r="G56" s="184">
        <f>(VLOOKUP($A56,'Occupancy Raw Data'!$B$8:$BE$45,'Occupancy Raw Data'!AL$3,FALSE))/100</f>
        <v>0.50462068965517193</v>
      </c>
      <c r="H56" s="170">
        <f>(VLOOKUP($A56,'Occupancy Raw Data'!$B$8:$BE$45,'Occupancy Raw Data'!AN$3,FALSE))/100</f>
        <v>0.52768965517241295</v>
      </c>
      <c r="I56" s="170">
        <f>(VLOOKUP($A56,'Occupancy Raw Data'!$B$8:$BE$45,'Occupancy Raw Data'!AO$3,FALSE))/100</f>
        <v>0.54858620689655102</v>
      </c>
      <c r="J56" s="184">
        <f>(VLOOKUP($A56,'Occupancy Raw Data'!$B$8:$BE$45,'Occupancy Raw Data'!AP$3,FALSE))/100</f>
        <v>0.53813793103448193</v>
      </c>
      <c r="K56" s="185">
        <f>(VLOOKUP($A56,'Occupancy Raw Data'!$B$8:$BE$45,'Occupancy Raw Data'!AR$3,FALSE))/100</f>
        <v>0.51419704433497504</v>
      </c>
      <c r="M56" s="167">
        <f>(VLOOKUP($A56,'Occupancy Raw Data'!$B$8:$BE$45,'Occupancy Raw Data'!AT$3,FALSE))/100</f>
        <v>-0.142150100769386</v>
      </c>
      <c r="N56" s="168">
        <f>(VLOOKUP($A56,'Occupancy Raw Data'!$B$8:$BE$45,'Occupancy Raw Data'!AU$3,FALSE))/100</f>
        <v>-3.1392358345628299E-2</v>
      </c>
      <c r="O56" s="168">
        <f>(VLOOKUP($A56,'Occupancy Raw Data'!$B$8:$BE$45,'Occupancy Raw Data'!AV$3,FALSE))/100</f>
        <v>-9.7612732095490699E-3</v>
      </c>
      <c r="P56" s="168">
        <f>(VLOOKUP($A56,'Occupancy Raw Data'!$B$8:$BE$45,'Occupancy Raw Data'!AW$3,FALSE))/100</f>
        <v>-4.2645421939529499E-2</v>
      </c>
      <c r="Q56" s="168">
        <f>(VLOOKUP($A56,'Occupancy Raw Data'!$B$8:$BE$45,'Occupancy Raw Data'!AX$3,FALSE))/100</f>
        <v>-8.3165885133115208E-2</v>
      </c>
      <c r="R56" s="169">
        <f>(VLOOKUP($A56,'Occupancy Raw Data'!$B$8:$BE$45,'Occupancy Raw Data'!AY$3,FALSE))/100</f>
        <v>-5.7818460852011595E-2</v>
      </c>
      <c r="S56" s="168">
        <f>(VLOOKUP($A56,'Occupancy Raw Data'!$B$8:$BE$45,'Occupancy Raw Data'!BA$3,FALSE))/100</f>
        <v>-5.4886170653411996E-2</v>
      </c>
      <c r="T56" s="168">
        <f>(VLOOKUP($A56,'Occupancy Raw Data'!$B$8:$BE$45,'Occupancy Raw Data'!BB$3,FALSE))/100</f>
        <v>-4.37898243727128E-3</v>
      </c>
      <c r="U56" s="169">
        <f>(VLOOKUP($A56,'Occupancy Raw Data'!$B$8:$BE$45,'Occupancy Raw Data'!BC$3,FALSE))/100</f>
        <v>-2.97995661152986E-2</v>
      </c>
      <c r="V56" s="171">
        <f>(VLOOKUP($A56,'Occupancy Raw Data'!$B$8:$BE$45,'Occupancy Raw Data'!BE$3,FALSE))/100</f>
        <v>-4.9611417456312097E-2</v>
      </c>
      <c r="X56" s="63">
        <f>VLOOKUP($A56,'ADR Raw Data'!$B$6:$BE$43,'ADR Raw Data'!AG$1,FALSE)</f>
        <v>101.261764922963</v>
      </c>
      <c r="Y56" s="64">
        <f>VLOOKUP($A56,'ADR Raw Data'!$B$6:$BE$43,'ADR Raw Data'!AH$1,FALSE)</f>
        <v>111.31451697967501</v>
      </c>
      <c r="Z56" s="64">
        <f>VLOOKUP($A56,'ADR Raw Data'!$B$6:$BE$43,'ADR Raw Data'!AI$1,FALSE)</f>
        <v>115.150766241651</v>
      </c>
      <c r="AA56" s="64">
        <f>VLOOKUP($A56,'ADR Raw Data'!$B$6:$BE$43,'ADR Raw Data'!AJ$1,FALSE)</f>
        <v>125.121299565106</v>
      </c>
      <c r="AB56" s="64">
        <f>VLOOKUP($A56,'ADR Raw Data'!$B$6:$BE$43,'ADR Raw Data'!AK$1,FALSE)</f>
        <v>124.02318593718</v>
      </c>
      <c r="AC56" s="65">
        <f>VLOOKUP($A56,'ADR Raw Data'!$B$6:$BE$43,'ADR Raw Data'!AL$1,FALSE)</f>
        <v>116.188498564985</v>
      </c>
      <c r="AD56" s="64">
        <f>VLOOKUP($A56,'ADR Raw Data'!$B$6:$BE$43,'ADR Raw Data'!AN$1,FALSE)</f>
        <v>139.732602104162</v>
      </c>
      <c r="AE56" s="64">
        <f>VLOOKUP($A56,'ADR Raw Data'!$B$6:$BE$43,'ADR Raw Data'!AO$1,FALSE)</f>
        <v>137.87248412848001</v>
      </c>
      <c r="AF56" s="65">
        <f>VLOOKUP($A56,'ADR Raw Data'!$B$6:$BE$43,'ADR Raw Data'!AP$1,FALSE)</f>
        <v>138.78448545431201</v>
      </c>
      <c r="AG56" s="66">
        <f>VLOOKUP($A56,'ADR Raw Data'!$B$6:$BE$43,'ADR Raw Data'!AR$1,FALSE)</f>
        <v>122.94508440152499</v>
      </c>
      <c r="AI56" s="167">
        <f>(VLOOKUP($A56,'ADR Raw Data'!$B$6:$BE$43,'ADR Raw Data'!AT$1,FALSE))/100</f>
        <v>1.8995172799163402E-3</v>
      </c>
      <c r="AJ56" s="168">
        <f>(VLOOKUP($A56,'ADR Raw Data'!$B$6:$BE$43,'ADR Raw Data'!AU$1,FALSE))/100</f>
        <v>4.7328224748030195E-2</v>
      </c>
      <c r="AK56" s="168">
        <f>(VLOOKUP($A56,'ADR Raw Data'!$B$6:$BE$43,'ADR Raw Data'!AV$1,FALSE))/100</f>
        <v>7.8952432034718301E-2</v>
      </c>
      <c r="AL56" s="168">
        <f>(VLOOKUP($A56,'ADR Raw Data'!$B$6:$BE$43,'ADR Raw Data'!AW$1,FALSE))/100</f>
        <v>0.14133621878753799</v>
      </c>
      <c r="AM56" s="168">
        <f>(VLOOKUP($A56,'ADR Raw Data'!$B$6:$BE$43,'ADR Raw Data'!AX$1,FALSE))/100</f>
        <v>9.6600600483378402E-2</v>
      </c>
      <c r="AN56" s="169">
        <f>(VLOOKUP($A56,'ADR Raw Data'!$B$6:$BE$43,'ADR Raw Data'!AY$1,FALSE))/100</f>
        <v>7.9440468455869592E-2</v>
      </c>
      <c r="AO56" s="168">
        <f>(VLOOKUP($A56,'ADR Raw Data'!$B$6:$BE$43,'ADR Raw Data'!BA$1,FALSE))/100</f>
        <v>0.120456085859922</v>
      </c>
      <c r="AP56" s="168">
        <f>(VLOOKUP($A56,'ADR Raw Data'!$B$6:$BE$43,'ADR Raw Data'!BB$1,FALSE))/100</f>
        <v>0.10489634915712101</v>
      </c>
      <c r="AQ56" s="169">
        <f>(VLOOKUP($A56,'ADR Raw Data'!$B$6:$BE$43,'ADR Raw Data'!BC$1,FALSE))/100</f>
        <v>0.11253133966953699</v>
      </c>
      <c r="AR56" s="171">
        <f>(VLOOKUP($A56,'ADR Raw Data'!$B$6:$BE$43,'ADR Raw Data'!BE$1,FALSE))/100</f>
        <v>9.1398850899928497E-2</v>
      </c>
      <c r="AT56" s="63">
        <f>VLOOKUP($A56,'RevPAR Raw Data'!$B$6:$BE$43,'RevPAR Raw Data'!AG$1,FALSE)</f>
        <v>37.847457586206801</v>
      </c>
      <c r="AU56" s="64">
        <f>VLOOKUP($A56,'RevPAR Raw Data'!$B$6:$BE$43,'RevPAR Raw Data'!AH$1,FALSE)</f>
        <v>59.679934827586202</v>
      </c>
      <c r="AV56" s="64">
        <f>VLOOKUP($A56,'RevPAR Raw Data'!$B$6:$BE$43,'RevPAR Raw Data'!AI$1,FALSE)</f>
        <v>65.3976937931034</v>
      </c>
      <c r="AW56" s="64">
        <f>VLOOKUP($A56,'RevPAR Raw Data'!$B$6:$BE$43,'RevPAR Raw Data'!AJ$1,FALSE)</f>
        <v>67.461953103448195</v>
      </c>
      <c r="AX56" s="64">
        <f>VLOOKUP($A56,'RevPAR Raw Data'!$B$6:$BE$43,'RevPAR Raw Data'!AK$1,FALSE)</f>
        <v>62.768562068965501</v>
      </c>
      <c r="AY56" s="65">
        <f>VLOOKUP($A56,'RevPAR Raw Data'!$B$6:$BE$43,'RevPAR Raw Data'!AL$1,FALSE)</f>
        <v>58.631120275862003</v>
      </c>
      <c r="AZ56" s="64">
        <f>VLOOKUP($A56,'RevPAR Raw Data'!$B$6:$BE$43,'RevPAR Raw Data'!AN$1,FALSE)</f>
        <v>73.735448620689596</v>
      </c>
      <c r="BA56" s="64">
        <f>VLOOKUP($A56,'RevPAR Raw Data'!$B$6:$BE$43,'RevPAR Raw Data'!AO$1,FALSE)</f>
        <v>75.634943103448194</v>
      </c>
      <c r="BB56" s="65">
        <f>VLOOKUP($A56,'RevPAR Raw Data'!$B$6:$BE$43,'RevPAR Raw Data'!AP$1,FALSE)</f>
        <v>74.685195862068895</v>
      </c>
      <c r="BC56" s="66">
        <f>VLOOKUP($A56,'RevPAR Raw Data'!$B$6:$BE$43,'RevPAR Raw Data'!AR$1,FALSE)</f>
        <v>63.2179990147783</v>
      </c>
      <c r="BE56" s="183">
        <f>(VLOOKUP($A56,'RevPAR Raw Data'!$B$6:$BE$43,'RevPAR Raw Data'!AT$1,FALSE))/100</f>
        <v>-0.140520600062222</v>
      </c>
      <c r="BF56" s="170">
        <f>(VLOOKUP($A56,'RevPAR Raw Data'!$B$6:$BE$43,'RevPAR Raw Data'!AU$1,FALSE))/100</f>
        <v>1.44501218112492E-2</v>
      </c>
      <c r="BG56" s="170">
        <f>(VLOOKUP($A56,'RevPAR Raw Data'!$B$6:$BE$43,'RevPAR Raw Data'!AV$1,FALSE))/100</f>
        <v>6.8420482565519997E-2</v>
      </c>
      <c r="BH56" s="170">
        <f>(VLOOKUP($A56,'RevPAR Raw Data'!$B$6:$BE$43,'RevPAR Raw Data'!AW$1,FALSE))/100</f>
        <v>9.266345416247701E-2</v>
      </c>
      <c r="BI56" s="170">
        <f>(VLOOKUP($A56,'RevPAR Raw Data'!$B$6:$BE$43,'RevPAR Raw Data'!AX$1,FALSE))/100</f>
        <v>5.4008409066725908E-3</v>
      </c>
      <c r="BJ56" s="184">
        <f>(VLOOKUP($A56,'RevPAR Raw Data'!$B$6:$BE$43,'RevPAR Raw Data'!AY$1,FALSE))/100</f>
        <v>1.70288819883768E-2</v>
      </c>
      <c r="BK56" s="170">
        <f>(VLOOKUP($A56,'RevPAR Raw Data'!$B$6:$BE$43,'RevPAR Raw Data'!BA$1,FALSE))/100</f>
        <v>5.8958541921760602E-2</v>
      </c>
      <c r="BL56" s="170">
        <f>(VLOOKUP($A56,'RevPAR Raw Data'!$B$6:$BE$43,'RevPAR Raw Data'!BB$1,FALSE))/100</f>
        <v>0.100058027449156</v>
      </c>
      <c r="BM56" s="184">
        <f>(VLOOKUP($A56,'RevPAR Raw Data'!$B$6:$BE$43,'RevPAR Raw Data'!BC$1,FALSE))/100</f>
        <v>7.9378388457713597E-2</v>
      </c>
      <c r="BN56" s="185">
        <f>(VLOOKUP($A56,'RevPAR Raw Data'!$B$6:$BE$43,'RevPAR Raw Data'!BE$1,FALSE))/100</f>
        <v>3.7253006896592805E-2</v>
      </c>
    </row>
    <row r="57" spans="1:66" ht="14.25" customHeight="1" x14ac:dyDescent="0.45">
      <c r="A57" s="198" t="s">
        <v>123</v>
      </c>
      <c r="B57" s="198"/>
      <c r="C57" s="198"/>
      <c r="D57" s="198"/>
      <c r="E57" s="198"/>
      <c r="F57" s="198"/>
      <c r="G57" s="198"/>
      <c r="H57" s="198"/>
      <c r="I57" s="198"/>
      <c r="J57" s="198"/>
      <c r="K57" s="198"/>
    </row>
    <row r="58" spans="1:66" x14ac:dyDescent="0.45">
      <c r="A58" s="198"/>
      <c r="B58" s="198"/>
      <c r="C58" s="198"/>
      <c r="D58" s="198"/>
      <c r="E58" s="198"/>
      <c r="F58" s="198"/>
      <c r="G58" s="198"/>
      <c r="H58" s="198"/>
      <c r="I58" s="198"/>
      <c r="J58" s="198"/>
      <c r="K58" s="198"/>
    </row>
    <row r="59" spans="1:66" x14ac:dyDescent="0.45">
      <c r="A59" s="198"/>
      <c r="B59" s="198"/>
      <c r="C59" s="198"/>
      <c r="D59" s="198"/>
      <c r="E59" s="198"/>
      <c r="F59" s="198"/>
      <c r="G59" s="198"/>
      <c r="H59" s="198"/>
      <c r="I59" s="198"/>
      <c r="J59" s="198"/>
      <c r="K59" s="198"/>
    </row>
  </sheetData>
  <sheetProtection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3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C11" sqref="AC11"/>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7"/>
      <c r="B1" s="78" t="s">
        <v>98</v>
      </c>
      <c r="D1" s="7"/>
      <c r="E1" s="7"/>
      <c r="F1" s="7"/>
      <c r="G1" s="7"/>
      <c r="H1" s="7"/>
      <c r="I1" s="7"/>
      <c r="J1" s="7"/>
      <c r="K1" s="7"/>
      <c r="L1" s="7"/>
      <c r="M1" s="7"/>
      <c r="N1" s="7"/>
      <c r="O1" s="7"/>
      <c r="P1" s="7"/>
      <c r="Q1" s="7"/>
      <c r="R1" s="7"/>
      <c r="S1" s="7"/>
      <c r="T1" s="7"/>
      <c r="U1" s="7"/>
      <c r="V1" s="7"/>
      <c r="W1" s="7"/>
      <c r="X1" s="7"/>
      <c r="Y1" s="186"/>
      <c r="Z1" s="186"/>
      <c r="AA1" s="186"/>
      <c r="AB1" s="186"/>
      <c r="AC1" s="186"/>
      <c r="AD1" s="186"/>
      <c r="AE1" s="186"/>
      <c r="AF1" s="186"/>
      <c r="AG1" s="186"/>
      <c r="AH1" s="186"/>
      <c r="AI1" s="186"/>
      <c r="AJ1" s="186"/>
      <c r="AK1" s="186"/>
      <c r="AL1" s="186"/>
    </row>
    <row r="2" spans="1:50" ht="15" customHeight="1" x14ac:dyDescent="0.25">
      <c r="A2" s="7"/>
      <c r="B2" t="s">
        <v>136</v>
      </c>
      <c r="C2" s="7"/>
      <c r="D2" s="7"/>
      <c r="E2" s="7"/>
      <c r="F2" s="7"/>
      <c r="G2" s="7"/>
      <c r="H2" s="7"/>
      <c r="I2" s="7"/>
      <c r="J2" s="7"/>
      <c r="K2" s="7"/>
      <c r="L2" s="7"/>
      <c r="M2" s="7"/>
      <c r="N2" s="7"/>
      <c r="O2" s="7"/>
      <c r="P2" s="7"/>
      <c r="Q2" s="7"/>
      <c r="R2" s="7"/>
      <c r="S2" s="7"/>
      <c r="T2" s="7"/>
      <c r="U2" s="7"/>
      <c r="V2" s="7"/>
      <c r="W2" s="7"/>
      <c r="X2" s="7"/>
      <c r="Y2" s="186"/>
      <c r="Z2" s="186"/>
      <c r="AA2" s="186"/>
      <c r="AB2" s="186"/>
      <c r="AC2" s="186"/>
      <c r="AD2" s="186"/>
      <c r="AE2" s="186"/>
      <c r="AF2" s="186"/>
      <c r="AG2" s="186"/>
      <c r="AH2" s="186"/>
      <c r="AI2" s="186"/>
      <c r="AJ2" s="186"/>
      <c r="AK2" s="186"/>
      <c r="AL2" s="186"/>
    </row>
    <row r="3" spans="1:50" x14ac:dyDescent="0.25">
      <c r="A3" s="7"/>
      <c r="B3" s="7"/>
      <c r="C3" s="7"/>
      <c r="D3" s="7"/>
      <c r="E3" s="7"/>
      <c r="F3" s="7"/>
      <c r="G3" s="7"/>
      <c r="H3" s="7"/>
      <c r="I3" s="7"/>
      <c r="J3" s="7"/>
      <c r="K3" s="7"/>
      <c r="L3" s="7"/>
      <c r="M3" s="7"/>
      <c r="N3" s="7"/>
      <c r="O3" s="7"/>
      <c r="P3" s="7"/>
      <c r="Q3" s="7"/>
      <c r="R3" s="7"/>
      <c r="S3" s="7"/>
      <c r="T3" s="7"/>
      <c r="U3" s="7"/>
      <c r="V3" s="7"/>
      <c r="W3" s="7"/>
      <c r="X3" s="7"/>
      <c r="Y3" s="186"/>
      <c r="Z3" s="186"/>
      <c r="AA3" s="186"/>
      <c r="AB3" s="186"/>
      <c r="AC3" s="186"/>
      <c r="AD3" s="186"/>
      <c r="AE3" s="186"/>
      <c r="AF3" s="186"/>
      <c r="AG3" s="186"/>
      <c r="AH3" s="186"/>
      <c r="AI3" s="186"/>
      <c r="AJ3" s="186"/>
      <c r="AK3" s="186"/>
      <c r="AL3" s="186"/>
    </row>
    <row r="4" spans="1:50" x14ac:dyDescent="0.25">
      <c r="A4" s="7"/>
      <c r="B4" s="7"/>
      <c r="C4" s="7"/>
      <c r="D4" s="7"/>
      <c r="E4" s="7"/>
      <c r="F4" s="7"/>
      <c r="G4" s="7"/>
      <c r="H4" s="7"/>
      <c r="I4" s="7"/>
      <c r="J4" s="7"/>
      <c r="K4" s="7"/>
      <c r="L4" s="7"/>
      <c r="M4" s="7"/>
      <c r="N4" s="7"/>
      <c r="O4" s="7"/>
      <c r="P4" s="7"/>
      <c r="Q4" s="7"/>
      <c r="R4" s="7"/>
      <c r="S4" s="7"/>
      <c r="T4" s="7"/>
      <c r="U4" s="7"/>
      <c r="V4" s="7"/>
      <c r="W4" s="7"/>
      <c r="X4" s="7"/>
      <c r="Y4" s="186"/>
      <c r="Z4" s="186"/>
      <c r="AA4" s="186"/>
      <c r="AB4" s="186"/>
      <c r="AC4" s="186"/>
      <c r="AD4" s="186"/>
      <c r="AE4" s="186"/>
      <c r="AF4" s="186"/>
      <c r="AG4" s="186"/>
      <c r="AH4" s="186"/>
      <c r="AI4" s="186"/>
      <c r="AJ4" s="186"/>
      <c r="AK4" s="186"/>
      <c r="AL4" s="186"/>
    </row>
    <row r="5" spans="1:50" x14ac:dyDescent="0.25">
      <c r="A5" s="7"/>
      <c r="B5" s="7"/>
      <c r="C5" s="7"/>
      <c r="D5" s="7"/>
      <c r="E5" s="7"/>
      <c r="F5" s="7"/>
      <c r="G5" s="7"/>
      <c r="H5" s="7"/>
      <c r="I5" s="7"/>
      <c r="J5" s="7"/>
      <c r="K5" s="7"/>
      <c r="L5" s="7"/>
      <c r="M5" s="7"/>
      <c r="N5" s="7"/>
      <c r="O5" s="7"/>
      <c r="P5" s="7"/>
      <c r="Q5" s="7"/>
      <c r="R5" s="7"/>
      <c r="S5" s="7"/>
      <c r="T5" s="7"/>
      <c r="U5" s="7"/>
      <c r="V5" s="7"/>
      <c r="W5" s="7"/>
      <c r="X5" s="7"/>
      <c r="Y5" s="186"/>
      <c r="Z5" s="186"/>
      <c r="AA5" s="186"/>
      <c r="AB5" s="186"/>
      <c r="AC5" s="186"/>
      <c r="AD5" s="186"/>
      <c r="AE5" s="186"/>
      <c r="AF5" s="186"/>
      <c r="AG5" s="186"/>
      <c r="AH5" s="186"/>
      <c r="AI5" s="186"/>
      <c r="AJ5" s="186"/>
      <c r="AK5" s="186"/>
      <c r="AL5" s="186"/>
    </row>
    <row r="6" spans="1:50" x14ac:dyDescent="0.25">
      <c r="A6" s="7"/>
      <c r="B6" s="7"/>
      <c r="C6" s="7"/>
      <c r="D6" s="7"/>
      <c r="E6" s="7"/>
      <c r="F6" s="7"/>
      <c r="G6" s="7"/>
      <c r="H6" s="7"/>
      <c r="I6" s="7"/>
      <c r="J6" s="7"/>
      <c r="K6" s="7"/>
      <c r="L6" s="7"/>
      <c r="M6" s="7"/>
      <c r="N6" s="7"/>
      <c r="O6" s="7"/>
      <c r="P6" s="7"/>
      <c r="Q6" s="7"/>
      <c r="R6" s="7"/>
      <c r="S6" s="7"/>
      <c r="T6" s="7"/>
      <c r="U6" s="7"/>
      <c r="V6" s="7"/>
      <c r="W6" s="7"/>
      <c r="X6" s="7"/>
      <c r="Y6" s="186"/>
      <c r="Z6" s="186"/>
      <c r="AA6" s="186"/>
      <c r="AB6" s="186"/>
      <c r="AC6" s="186"/>
      <c r="AD6" s="186"/>
      <c r="AE6" s="186"/>
      <c r="AF6" s="186"/>
      <c r="AG6" s="186"/>
      <c r="AH6" s="186"/>
      <c r="AI6" s="186"/>
      <c r="AJ6" s="186"/>
      <c r="AK6" s="186"/>
      <c r="AL6" s="186"/>
    </row>
    <row r="7" spans="1:50" x14ac:dyDescent="0.25">
      <c r="A7" s="7"/>
      <c r="B7" s="7"/>
      <c r="C7" s="7"/>
      <c r="D7" s="7"/>
      <c r="E7" s="7"/>
      <c r="F7" s="7"/>
      <c r="G7" s="7"/>
      <c r="H7" s="7"/>
      <c r="I7" s="7"/>
      <c r="J7" s="7"/>
      <c r="K7" s="7"/>
      <c r="L7" s="7"/>
      <c r="M7" s="7"/>
      <c r="N7" s="7"/>
      <c r="O7" s="7"/>
      <c r="P7" s="7"/>
      <c r="Q7" s="7"/>
      <c r="R7" s="7"/>
      <c r="S7" s="7"/>
      <c r="T7" s="7"/>
      <c r="U7" s="7"/>
      <c r="V7" s="7"/>
      <c r="W7" s="7"/>
      <c r="X7" s="7"/>
      <c r="Y7" s="186"/>
      <c r="Z7" s="186"/>
      <c r="AA7" s="186"/>
      <c r="AB7" s="186"/>
      <c r="AC7" s="186"/>
      <c r="AD7" s="186"/>
      <c r="AE7" s="186"/>
      <c r="AF7" s="186"/>
      <c r="AG7" s="186"/>
      <c r="AH7" s="186"/>
      <c r="AI7" s="186"/>
      <c r="AJ7" s="186"/>
      <c r="AK7" s="186"/>
      <c r="AL7" s="186"/>
    </row>
    <row r="8" spans="1:50" ht="18" customHeight="1" x14ac:dyDescent="0.35">
      <c r="A8" s="79"/>
      <c r="B8" s="7"/>
      <c r="C8" s="7"/>
      <c r="D8" s="205">
        <v>2024</v>
      </c>
      <c r="E8" s="205"/>
      <c r="F8" s="205"/>
      <c r="G8" s="205"/>
      <c r="H8" s="205"/>
      <c r="I8" s="205"/>
      <c r="J8" s="205"/>
      <c r="K8" s="79"/>
      <c r="L8" s="79"/>
      <c r="M8" s="79"/>
      <c r="N8" s="79"/>
      <c r="O8" s="7"/>
      <c r="P8" s="205">
        <v>2023</v>
      </c>
      <c r="Q8" s="205"/>
      <c r="R8" s="205"/>
      <c r="S8" s="205"/>
      <c r="T8" s="205"/>
      <c r="U8" s="205"/>
      <c r="V8" s="205"/>
      <c r="W8" s="79"/>
      <c r="X8" s="79"/>
      <c r="Y8" s="186"/>
      <c r="Z8" s="186"/>
      <c r="AA8" s="186"/>
      <c r="AB8" s="186"/>
      <c r="AC8" s="186"/>
      <c r="AD8" s="186"/>
      <c r="AE8" s="186"/>
      <c r="AF8" s="186"/>
      <c r="AG8" s="186"/>
      <c r="AH8" s="186"/>
      <c r="AI8" s="186"/>
      <c r="AJ8" s="186"/>
      <c r="AK8" s="186"/>
      <c r="AL8" s="186"/>
    </row>
    <row r="9" spans="1:50" ht="15.75" customHeight="1" x14ac:dyDescent="0.35">
      <c r="A9" s="80"/>
      <c r="B9" s="81"/>
      <c r="C9" s="81"/>
      <c r="D9" s="82" t="s">
        <v>0</v>
      </c>
      <c r="E9" s="82" t="s">
        <v>1</v>
      </c>
      <c r="F9" s="82" t="s">
        <v>99</v>
      </c>
      <c r="G9" s="82" t="s">
        <v>2</v>
      </c>
      <c r="H9" s="82" t="s">
        <v>100</v>
      </c>
      <c r="I9" s="82" t="s">
        <v>3</v>
      </c>
      <c r="J9" s="82" t="s">
        <v>4</v>
      </c>
      <c r="K9" s="80"/>
      <c r="L9" s="80"/>
      <c r="M9" s="81"/>
      <c r="N9" s="81"/>
      <c r="O9" s="81"/>
      <c r="P9" s="82" t="s">
        <v>0</v>
      </c>
      <c r="Q9" s="82" t="s">
        <v>1</v>
      </c>
      <c r="R9" s="82" t="s">
        <v>99</v>
      </c>
      <c r="S9" s="82" t="s">
        <v>2</v>
      </c>
      <c r="T9" s="82" t="s">
        <v>100</v>
      </c>
      <c r="U9" s="82" t="s">
        <v>3</v>
      </c>
      <c r="V9" s="82" t="s">
        <v>4</v>
      </c>
      <c r="W9" s="80"/>
      <c r="X9" s="80"/>
      <c r="Y9" s="83"/>
      <c r="Z9" s="83"/>
      <c r="AA9" s="83"/>
      <c r="AB9" s="83"/>
      <c r="AC9" s="83"/>
      <c r="AD9" s="83"/>
      <c r="AE9" s="83"/>
      <c r="AF9" s="83"/>
      <c r="AG9" s="83"/>
      <c r="AH9" s="83"/>
      <c r="AI9" s="83"/>
      <c r="AJ9" s="83"/>
      <c r="AK9" s="83"/>
      <c r="AL9" s="83"/>
      <c r="AM9" s="84"/>
      <c r="AN9" s="84"/>
      <c r="AO9" s="84"/>
      <c r="AP9" s="84"/>
      <c r="AQ9" s="84"/>
      <c r="AR9" s="84"/>
      <c r="AS9" s="84"/>
      <c r="AT9" s="84"/>
      <c r="AU9" s="84"/>
      <c r="AV9" s="84"/>
      <c r="AW9" s="84"/>
      <c r="AX9" s="84"/>
    </row>
    <row r="10" spans="1:50" ht="20.149999999999999" customHeight="1" x14ac:dyDescent="0.25">
      <c r="A10" s="187"/>
      <c r="B10" s="7"/>
      <c r="C10" s="85" t="s">
        <v>125</v>
      </c>
      <c r="D10" s="86">
        <v>17</v>
      </c>
      <c r="E10" s="87">
        <v>18</v>
      </c>
      <c r="F10" s="87">
        <v>19</v>
      </c>
      <c r="G10" s="87">
        <v>20</v>
      </c>
      <c r="H10" s="87">
        <v>21</v>
      </c>
      <c r="I10" s="87">
        <v>22</v>
      </c>
      <c r="J10" s="88">
        <v>23</v>
      </c>
      <c r="K10" s="187"/>
      <c r="L10" s="187"/>
      <c r="M10" s="200" t="s">
        <v>101</v>
      </c>
      <c r="N10" s="201"/>
      <c r="O10" s="85" t="s">
        <v>125</v>
      </c>
      <c r="P10" s="86">
        <v>19</v>
      </c>
      <c r="Q10" s="87">
        <v>20</v>
      </c>
      <c r="R10" s="87">
        <v>21</v>
      </c>
      <c r="S10" s="87">
        <v>22</v>
      </c>
      <c r="T10" s="87">
        <v>23</v>
      </c>
      <c r="U10" s="87">
        <v>24</v>
      </c>
      <c r="V10" s="88">
        <v>25</v>
      </c>
      <c r="W10" s="187"/>
      <c r="X10" s="187"/>
      <c r="Y10" s="186"/>
      <c r="Z10" s="186"/>
      <c r="AA10" s="186"/>
      <c r="AB10" s="186"/>
      <c r="AC10" s="186"/>
      <c r="AD10" s="186"/>
      <c r="AE10" s="186"/>
      <c r="AF10" s="186"/>
      <c r="AG10" s="186"/>
      <c r="AH10" s="186"/>
      <c r="AI10" s="186"/>
      <c r="AJ10" s="186"/>
      <c r="AK10" s="186"/>
      <c r="AL10" s="186"/>
    </row>
    <row r="11" spans="1:50" ht="20.149999999999999" customHeight="1" x14ac:dyDescent="0.25">
      <c r="A11" s="187"/>
      <c r="B11" s="7"/>
      <c r="C11" s="85" t="s">
        <v>125</v>
      </c>
      <c r="D11" s="89">
        <v>24</v>
      </c>
      <c r="E11" s="90">
        <v>25</v>
      </c>
      <c r="F11" s="90">
        <v>26</v>
      </c>
      <c r="G11" s="90">
        <v>27</v>
      </c>
      <c r="H11" s="90">
        <v>28</v>
      </c>
      <c r="I11" s="90">
        <v>29</v>
      </c>
      <c r="J11" s="91">
        <v>30</v>
      </c>
      <c r="K11" s="187"/>
      <c r="L11" s="187"/>
      <c r="M11" s="200" t="s">
        <v>101</v>
      </c>
      <c r="N11" s="201"/>
      <c r="O11" s="85" t="s">
        <v>128</v>
      </c>
      <c r="P11" s="89">
        <v>26</v>
      </c>
      <c r="Q11" s="90">
        <v>27</v>
      </c>
      <c r="R11" s="90">
        <v>28</v>
      </c>
      <c r="S11" s="90">
        <v>29</v>
      </c>
      <c r="T11" s="90">
        <v>30</v>
      </c>
      <c r="U11" s="90">
        <v>1</v>
      </c>
      <c r="V11" s="91">
        <v>2</v>
      </c>
      <c r="W11" s="187"/>
      <c r="X11" s="187"/>
      <c r="Y11" s="186"/>
      <c r="Z11" s="186"/>
      <c r="AA11" s="186"/>
      <c r="AB11" s="186"/>
      <c r="AC11" s="186"/>
      <c r="AD11" s="186"/>
      <c r="AE11" s="186"/>
      <c r="AF11" s="186"/>
      <c r="AG11" s="186"/>
      <c r="AH11" s="186"/>
      <c r="AI11" s="186"/>
      <c r="AJ11" s="186"/>
      <c r="AK11" s="186"/>
      <c r="AL11" s="186"/>
    </row>
    <row r="12" spans="1:50" ht="20.149999999999999" customHeight="1" x14ac:dyDescent="0.25">
      <c r="A12" s="187"/>
      <c r="B12" s="7"/>
      <c r="C12" s="85" t="s">
        <v>130</v>
      </c>
      <c r="D12" s="92">
        <v>1</v>
      </c>
      <c r="E12" s="93">
        <v>2</v>
      </c>
      <c r="F12" s="93">
        <v>3</v>
      </c>
      <c r="G12" s="93">
        <v>4</v>
      </c>
      <c r="H12" s="93">
        <v>5</v>
      </c>
      <c r="I12" s="93">
        <v>6</v>
      </c>
      <c r="J12" s="94">
        <v>7</v>
      </c>
      <c r="K12" s="187"/>
      <c r="L12" s="187"/>
      <c r="M12" s="200" t="s">
        <v>101</v>
      </c>
      <c r="N12" s="201"/>
      <c r="O12" s="85" t="s">
        <v>130</v>
      </c>
      <c r="P12" s="92">
        <v>3</v>
      </c>
      <c r="Q12" s="93">
        <v>4</v>
      </c>
      <c r="R12" s="93">
        <v>5</v>
      </c>
      <c r="S12" s="93">
        <v>6</v>
      </c>
      <c r="T12" s="93">
        <v>7</v>
      </c>
      <c r="U12" s="93">
        <v>8</v>
      </c>
      <c r="V12" s="94">
        <v>9</v>
      </c>
      <c r="W12" s="187"/>
      <c r="X12" s="187"/>
      <c r="Y12" s="186"/>
      <c r="Z12" s="186"/>
      <c r="AA12" s="186"/>
      <c r="AB12" s="186"/>
      <c r="AC12" s="186"/>
      <c r="AD12" s="186"/>
      <c r="AE12" s="186"/>
      <c r="AF12" s="186"/>
      <c r="AG12" s="186"/>
      <c r="AH12" s="186"/>
      <c r="AI12" s="186"/>
      <c r="AJ12" s="186"/>
      <c r="AK12" s="186"/>
      <c r="AL12" s="186"/>
    </row>
    <row r="13" spans="1:50" ht="20.149999999999999" customHeight="1" x14ac:dyDescent="0.25">
      <c r="A13" s="187"/>
      <c r="B13" s="7"/>
      <c r="C13" s="85" t="s">
        <v>130</v>
      </c>
      <c r="D13" s="106">
        <v>8</v>
      </c>
      <c r="E13" s="107">
        <v>9</v>
      </c>
      <c r="F13" s="107">
        <v>10</v>
      </c>
      <c r="G13" s="107">
        <v>11</v>
      </c>
      <c r="H13" s="107">
        <v>12</v>
      </c>
      <c r="I13" s="107">
        <v>13</v>
      </c>
      <c r="J13" s="108">
        <v>14</v>
      </c>
      <c r="K13" s="187"/>
      <c r="L13" s="187"/>
      <c r="M13" s="200" t="s">
        <v>101</v>
      </c>
      <c r="N13" s="201"/>
      <c r="O13" s="85" t="s">
        <v>130</v>
      </c>
      <c r="P13" s="106">
        <v>10</v>
      </c>
      <c r="Q13" s="107">
        <v>11</v>
      </c>
      <c r="R13" s="107">
        <v>12</v>
      </c>
      <c r="S13" s="107">
        <v>13</v>
      </c>
      <c r="T13" s="107">
        <v>14</v>
      </c>
      <c r="U13" s="107">
        <v>15</v>
      </c>
      <c r="V13" s="108">
        <v>16</v>
      </c>
      <c r="W13" s="187"/>
      <c r="X13" s="187"/>
      <c r="Y13" s="186"/>
      <c r="Z13" s="186"/>
      <c r="AA13" s="186"/>
      <c r="AB13" s="186"/>
      <c r="AC13" s="186"/>
      <c r="AD13" s="186"/>
      <c r="AE13" s="186"/>
      <c r="AF13" s="186"/>
      <c r="AG13" s="186"/>
      <c r="AH13" s="186"/>
      <c r="AI13" s="186"/>
      <c r="AJ13" s="186"/>
      <c r="AK13" s="186"/>
      <c r="AL13" s="186"/>
    </row>
    <row r="14" spans="1:50" ht="20.149999999999999" customHeight="1" x14ac:dyDescent="0.25">
      <c r="A14" s="187"/>
      <c r="B14" s="7"/>
      <c r="C14" s="85" t="s">
        <v>130</v>
      </c>
      <c r="D14" s="95">
        <v>15</v>
      </c>
      <c r="E14" s="96">
        <v>16</v>
      </c>
      <c r="F14" s="96">
        <v>17</v>
      </c>
      <c r="G14" s="96">
        <v>18</v>
      </c>
      <c r="H14" s="96">
        <v>19</v>
      </c>
      <c r="I14" s="96">
        <v>20</v>
      </c>
      <c r="J14" s="97">
        <v>21</v>
      </c>
      <c r="K14" s="187"/>
      <c r="L14" s="187"/>
      <c r="M14" s="200" t="s">
        <v>101</v>
      </c>
      <c r="N14" s="201"/>
      <c r="O14" s="85" t="s">
        <v>130</v>
      </c>
      <c r="P14" s="95">
        <v>17</v>
      </c>
      <c r="Q14" s="96">
        <v>18</v>
      </c>
      <c r="R14" s="96">
        <v>19</v>
      </c>
      <c r="S14" s="96">
        <v>20</v>
      </c>
      <c r="T14" s="96">
        <v>21</v>
      </c>
      <c r="U14" s="96">
        <v>22</v>
      </c>
      <c r="V14" s="97">
        <v>23</v>
      </c>
      <c r="W14" s="187"/>
      <c r="X14" s="187"/>
      <c r="Y14" s="186"/>
      <c r="Z14" s="186"/>
      <c r="AA14" s="186"/>
      <c r="AB14" s="186"/>
      <c r="AC14" s="186"/>
      <c r="AD14" s="186"/>
      <c r="AE14" s="186"/>
      <c r="AF14" s="186"/>
      <c r="AG14" s="186"/>
      <c r="AH14" s="186"/>
      <c r="AI14" s="186"/>
      <c r="AJ14" s="186"/>
      <c r="AK14" s="186"/>
      <c r="AL14" s="186"/>
    </row>
    <row r="15" spans="1:50" ht="20.149999999999999" customHeight="1" x14ac:dyDescent="0.25">
      <c r="A15" s="187"/>
      <c r="B15" s="7"/>
      <c r="C15" s="85" t="s">
        <v>130</v>
      </c>
      <c r="D15" s="109">
        <v>22</v>
      </c>
      <c r="E15" s="110">
        <v>23</v>
      </c>
      <c r="F15" s="110">
        <v>24</v>
      </c>
      <c r="G15" s="110">
        <v>25</v>
      </c>
      <c r="H15" s="110">
        <v>26</v>
      </c>
      <c r="I15" s="110">
        <v>27</v>
      </c>
      <c r="J15" s="111">
        <v>28</v>
      </c>
      <c r="K15" s="187"/>
      <c r="L15" s="187"/>
      <c r="M15" s="200" t="s">
        <v>101</v>
      </c>
      <c r="N15" s="201"/>
      <c r="O15" s="85" t="s">
        <v>130</v>
      </c>
      <c r="P15" s="109">
        <v>24</v>
      </c>
      <c r="Q15" s="110">
        <v>25</v>
      </c>
      <c r="R15" s="110">
        <v>26</v>
      </c>
      <c r="S15" s="110">
        <v>27</v>
      </c>
      <c r="T15" s="110">
        <v>28</v>
      </c>
      <c r="U15" s="110">
        <v>29</v>
      </c>
      <c r="V15" s="111">
        <v>30</v>
      </c>
      <c r="W15" s="187"/>
      <c r="X15" s="187"/>
      <c r="Y15" s="186"/>
      <c r="Z15" s="186"/>
      <c r="AA15" s="186"/>
      <c r="AB15" s="186"/>
      <c r="AC15" s="186"/>
      <c r="AD15" s="186"/>
      <c r="AE15" s="186"/>
      <c r="AF15" s="186"/>
      <c r="AG15" s="186"/>
      <c r="AH15" s="186"/>
      <c r="AI15" s="186"/>
      <c r="AJ15" s="186"/>
      <c r="AK15" s="186"/>
      <c r="AL15" s="186"/>
    </row>
    <row r="16" spans="1:50" x14ac:dyDescent="0.25">
      <c r="A16" s="7"/>
      <c r="B16" s="7"/>
      <c r="C16" s="7"/>
      <c r="D16" s="7"/>
      <c r="E16" s="7"/>
      <c r="F16" s="7"/>
      <c r="G16" s="7"/>
      <c r="H16" s="7"/>
      <c r="I16" s="7"/>
      <c r="J16" s="7"/>
      <c r="K16" s="7"/>
      <c r="L16" s="7"/>
      <c r="M16" s="7"/>
      <c r="N16" s="7"/>
      <c r="O16" s="7"/>
      <c r="P16" s="7"/>
      <c r="Q16" s="7"/>
      <c r="R16" s="7"/>
      <c r="S16" s="7"/>
      <c r="T16" s="7"/>
      <c r="U16" s="7"/>
      <c r="V16" s="7"/>
      <c r="W16" s="7"/>
      <c r="X16" s="7"/>
      <c r="Y16" s="186"/>
      <c r="Z16" s="186"/>
      <c r="AA16" s="186"/>
      <c r="AB16" s="186"/>
      <c r="AC16" s="186"/>
      <c r="AD16" s="186"/>
      <c r="AE16" s="186"/>
      <c r="AF16" s="186"/>
      <c r="AG16" s="186"/>
      <c r="AH16" s="186"/>
      <c r="AI16" s="186"/>
      <c r="AJ16" s="186"/>
      <c r="AK16" s="186"/>
      <c r="AL16" s="186"/>
    </row>
    <row r="17" spans="1:50" x14ac:dyDescent="0.25">
      <c r="A17" s="7"/>
      <c r="B17" s="7"/>
      <c r="C17" s="7"/>
      <c r="D17" s="7"/>
      <c r="E17" s="7"/>
      <c r="F17" s="7"/>
      <c r="G17" s="7"/>
      <c r="H17" s="7"/>
      <c r="I17" s="7"/>
      <c r="J17" s="7"/>
      <c r="K17" s="7"/>
      <c r="L17" s="7"/>
      <c r="M17" s="7"/>
      <c r="N17" s="7"/>
      <c r="O17" s="7"/>
      <c r="P17" s="7"/>
      <c r="Q17" s="7"/>
      <c r="R17" s="7"/>
      <c r="S17" s="7"/>
      <c r="T17" s="7"/>
      <c r="U17" s="7"/>
      <c r="V17" s="7"/>
      <c r="W17" s="7"/>
      <c r="X17" s="7"/>
      <c r="Y17" s="186"/>
      <c r="Z17" s="186"/>
      <c r="AA17" s="186"/>
      <c r="AB17" s="186"/>
      <c r="AC17" s="186"/>
      <c r="AD17" s="186"/>
      <c r="AE17" s="186"/>
      <c r="AF17" s="186"/>
      <c r="AG17" s="186"/>
      <c r="AH17" s="186"/>
      <c r="AI17" s="186"/>
      <c r="AJ17" s="186"/>
      <c r="AK17" s="186"/>
      <c r="AL17" s="186"/>
    </row>
    <row r="18" spans="1:50" ht="13" x14ac:dyDescent="0.3">
      <c r="A18" s="7"/>
      <c r="B18" s="7"/>
      <c r="C18" s="7"/>
      <c r="D18" s="206" t="s">
        <v>102</v>
      </c>
      <c r="E18" s="206"/>
      <c r="F18" s="206"/>
      <c r="G18" s="206"/>
      <c r="H18" s="206"/>
      <c r="I18" s="206"/>
      <c r="J18" s="206"/>
      <c r="K18" s="7"/>
      <c r="L18" s="7"/>
      <c r="M18" s="7"/>
      <c r="N18" s="7"/>
      <c r="O18" s="7"/>
      <c r="P18" s="206" t="s">
        <v>103</v>
      </c>
      <c r="Q18" s="206"/>
      <c r="R18" s="206"/>
      <c r="S18" s="206"/>
      <c r="T18" s="206"/>
      <c r="U18" s="206"/>
      <c r="V18" s="206"/>
      <c r="W18" s="7"/>
      <c r="X18" s="7"/>
      <c r="Y18" s="186"/>
      <c r="Z18" s="186"/>
      <c r="AA18" s="186"/>
      <c r="AB18" s="186"/>
      <c r="AC18" s="186"/>
      <c r="AD18" s="186"/>
      <c r="AE18" s="186"/>
      <c r="AF18" s="186"/>
      <c r="AG18" s="186"/>
      <c r="AH18" s="186"/>
      <c r="AI18" s="186"/>
      <c r="AJ18" s="186"/>
      <c r="AK18" s="186"/>
      <c r="AL18" s="186"/>
    </row>
    <row r="19" spans="1:50" ht="13.15" customHeight="1" x14ac:dyDescent="0.25">
      <c r="A19" s="7"/>
      <c r="B19" s="7"/>
      <c r="C19" s="202" t="s">
        <v>129</v>
      </c>
      <c r="D19" s="202"/>
      <c r="E19" s="202"/>
      <c r="F19" s="202"/>
      <c r="G19" s="7"/>
      <c r="H19" s="7" t="s">
        <v>127</v>
      </c>
      <c r="I19" s="7"/>
      <c r="J19" s="7"/>
      <c r="K19" s="7"/>
      <c r="L19" s="7"/>
      <c r="M19" s="7"/>
      <c r="N19" s="7"/>
      <c r="O19" s="202" t="s">
        <v>126</v>
      </c>
      <c r="P19" s="202"/>
      <c r="Q19" s="202"/>
      <c r="R19" s="202"/>
      <c r="S19" s="7"/>
      <c r="T19" s="7" t="s">
        <v>127</v>
      </c>
      <c r="U19" s="7"/>
      <c r="V19" s="7"/>
      <c r="W19" s="7"/>
      <c r="X19" s="7"/>
      <c r="Y19" s="186"/>
      <c r="Z19" s="186"/>
      <c r="AA19" s="186"/>
      <c r="AB19" s="186"/>
      <c r="AC19" s="186"/>
      <c r="AD19" s="186"/>
      <c r="AE19" s="186"/>
      <c r="AF19" s="186"/>
      <c r="AG19" s="186"/>
      <c r="AH19" s="186"/>
      <c r="AI19" s="186"/>
      <c r="AJ19" s="186"/>
      <c r="AK19" s="186"/>
      <c r="AL19" s="186"/>
    </row>
    <row r="20" spans="1:50" x14ac:dyDescent="0.25">
      <c r="A20" s="98"/>
      <c r="B20" s="98"/>
      <c r="C20" s="202" t="s">
        <v>137</v>
      </c>
      <c r="D20" s="202"/>
      <c r="E20" s="202"/>
      <c r="F20" s="202"/>
      <c r="G20" s="7"/>
      <c r="H20" s="7" t="s">
        <v>138</v>
      </c>
      <c r="I20" s="7"/>
      <c r="J20" s="7"/>
      <c r="K20" s="98"/>
      <c r="L20" s="98"/>
      <c r="M20" s="98"/>
      <c r="N20" s="98"/>
      <c r="O20" s="202" t="s">
        <v>131</v>
      </c>
      <c r="P20" s="202"/>
      <c r="Q20" s="202"/>
      <c r="R20" s="202"/>
      <c r="S20" s="7"/>
      <c r="T20" s="7" t="s">
        <v>132</v>
      </c>
      <c r="U20" s="7"/>
      <c r="V20" s="7"/>
      <c r="W20" s="7"/>
      <c r="X20" s="7"/>
      <c r="Y20" s="99"/>
      <c r="Z20" s="99"/>
      <c r="AA20" s="99"/>
      <c r="AB20" s="99"/>
      <c r="AC20" s="99"/>
      <c r="AD20" s="99"/>
      <c r="AE20" s="99"/>
      <c r="AF20" s="99"/>
      <c r="AG20" s="99"/>
      <c r="AH20" s="99"/>
      <c r="AI20" s="99"/>
      <c r="AJ20" s="99"/>
      <c r="AK20" s="99"/>
      <c r="AL20" s="99"/>
      <c r="AM20" s="1"/>
      <c r="AN20" s="1"/>
      <c r="AO20" s="1"/>
      <c r="AP20" s="1"/>
      <c r="AQ20" s="1"/>
      <c r="AR20" s="1"/>
      <c r="AS20" s="1"/>
      <c r="AT20" s="1"/>
      <c r="AU20" s="1"/>
      <c r="AV20" s="1"/>
      <c r="AW20" s="1"/>
      <c r="AX20" s="1"/>
    </row>
    <row r="21" spans="1:50" x14ac:dyDescent="0.25">
      <c r="A21" s="100"/>
      <c r="B21" s="100"/>
      <c r="C21" s="202" t="s">
        <v>139</v>
      </c>
      <c r="D21" s="202"/>
      <c r="E21" s="202"/>
      <c r="F21" s="202"/>
      <c r="G21" s="7"/>
      <c r="H21" s="7" t="s">
        <v>140</v>
      </c>
      <c r="I21" s="7"/>
      <c r="J21" s="7"/>
      <c r="K21" s="98"/>
      <c r="L21" s="98"/>
      <c r="M21" s="98"/>
      <c r="N21" s="98"/>
      <c r="O21" s="202" t="s">
        <v>141</v>
      </c>
      <c r="P21" s="202"/>
      <c r="Q21" s="202"/>
      <c r="R21" s="202"/>
      <c r="S21" s="101"/>
      <c r="T21" s="101" t="s">
        <v>138</v>
      </c>
      <c r="U21" s="101"/>
      <c r="V21" s="101"/>
      <c r="W21" s="101"/>
      <c r="X21" s="101"/>
      <c r="Y21" s="99"/>
      <c r="Z21" s="99"/>
      <c r="AA21" s="99"/>
      <c r="AB21" s="99"/>
      <c r="AC21" s="99"/>
      <c r="AD21" s="99"/>
      <c r="AE21" s="99"/>
      <c r="AF21" s="99"/>
      <c r="AG21" s="99"/>
      <c r="AH21" s="99"/>
      <c r="AI21" s="99"/>
      <c r="AJ21" s="99"/>
      <c r="AK21" s="99"/>
      <c r="AL21" s="99"/>
      <c r="AM21" s="1"/>
      <c r="AN21" s="1"/>
      <c r="AO21" s="1"/>
      <c r="AP21" s="1"/>
      <c r="AQ21" s="1"/>
      <c r="AR21" s="1"/>
      <c r="AS21" s="1"/>
      <c r="AT21" s="1"/>
      <c r="AU21" s="1"/>
      <c r="AV21" s="1"/>
      <c r="AW21" s="1"/>
      <c r="AX21" s="1"/>
    </row>
    <row r="22" spans="1:50" x14ac:dyDescent="0.25">
      <c r="A22" s="98"/>
      <c r="B22" s="98"/>
      <c r="C22" s="202" t="s">
        <v>142</v>
      </c>
      <c r="D22" s="202"/>
      <c r="E22" s="202"/>
      <c r="F22" s="202"/>
      <c r="G22" s="7"/>
      <c r="H22" s="7" t="s">
        <v>143</v>
      </c>
      <c r="I22" s="7"/>
      <c r="J22" s="7"/>
      <c r="K22" s="98"/>
      <c r="L22" s="98"/>
      <c r="M22" s="98"/>
      <c r="N22" s="98"/>
      <c r="O22" s="202" t="s">
        <v>144</v>
      </c>
      <c r="P22" s="202"/>
      <c r="Q22" s="202"/>
      <c r="R22" s="202"/>
      <c r="S22" s="7"/>
      <c r="T22" s="7" t="s">
        <v>140</v>
      </c>
      <c r="U22" s="7"/>
      <c r="V22" s="7"/>
      <c r="W22" s="7"/>
      <c r="X22" s="7"/>
      <c r="Y22" s="99"/>
      <c r="Z22" s="99"/>
      <c r="AA22" s="99"/>
      <c r="AB22" s="99"/>
      <c r="AC22" s="99"/>
      <c r="AD22" s="99"/>
      <c r="AE22" s="99"/>
      <c r="AF22" s="99"/>
      <c r="AG22" s="99"/>
      <c r="AH22" s="99"/>
      <c r="AI22" s="99"/>
      <c r="AJ22" s="99"/>
      <c r="AK22" s="99"/>
      <c r="AL22" s="99"/>
      <c r="AM22" s="1"/>
      <c r="AN22" s="1"/>
      <c r="AO22" s="1"/>
      <c r="AP22" s="1"/>
      <c r="AQ22" s="1"/>
      <c r="AR22" s="1"/>
      <c r="AS22" s="1"/>
      <c r="AT22" s="1"/>
      <c r="AU22" s="1"/>
      <c r="AV22" s="1"/>
      <c r="AW22" s="1"/>
      <c r="AX22" s="1"/>
    </row>
    <row r="23" spans="1:50" x14ac:dyDescent="0.25">
      <c r="A23" s="98"/>
      <c r="B23" s="98"/>
      <c r="C23" s="202" t="s">
        <v>142</v>
      </c>
      <c r="D23" s="202"/>
      <c r="E23" s="202"/>
      <c r="F23" s="202"/>
      <c r="G23" s="7"/>
      <c r="H23" s="7" t="s">
        <v>132</v>
      </c>
      <c r="I23" s="7"/>
      <c r="J23" s="98"/>
      <c r="K23" s="98"/>
      <c r="L23" s="98"/>
      <c r="M23" s="98"/>
      <c r="N23" s="98"/>
      <c r="O23" s="202" t="s">
        <v>145</v>
      </c>
      <c r="P23" s="202"/>
      <c r="Q23" s="202"/>
      <c r="R23" s="202"/>
      <c r="S23" s="7"/>
      <c r="T23" s="7" t="s">
        <v>143</v>
      </c>
      <c r="U23" s="7"/>
      <c r="V23" s="7"/>
      <c r="W23" s="7"/>
      <c r="X23" s="98"/>
      <c r="Y23" s="99"/>
      <c r="Z23" s="99"/>
      <c r="AA23" s="99"/>
      <c r="AB23" s="99"/>
      <c r="AC23" s="99"/>
      <c r="AD23" s="99"/>
      <c r="AE23" s="99"/>
      <c r="AF23" s="99"/>
      <c r="AG23" s="99"/>
      <c r="AH23" s="99"/>
      <c r="AI23" s="99"/>
      <c r="AJ23" s="99"/>
      <c r="AK23" s="99"/>
      <c r="AL23" s="99"/>
      <c r="AM23" s="1"/>
      <c r="AN23" s="1"/>
      <c r="AO23" s="1"/>
      <c r="AP23" s="1"/>
      <c r="AQ23" s="1"/>
      <c r="AR23" s="1"/>
      <c r="AS23" s="1"/>
      <c r="AT23" s="1"/>
      <c r="AU23" s="1"/>
      <c r="AV23" s="1"/>
      <c r="AW23" s="1"/>
      <c r="AX23" s="1"/>
    </row>
    <row r="24" spans="1:50" x14ac:dyDescent="0.25">
      <c r="A24" s="7"/>
      <c r="B24" s="7"/>
      <c r="C24" s="202"/>
      <c r="D24" s="202"/>
      <c r="E24" s="202"/>
      <c r="F24" s="202"/>
      <c r="G24" s="7"/>
      <c r="H24" s="7"/>
      <c r="I24" s="7"/>
      <c r="J24" s="7"/>
      <c r="K24" s="7"/>
      <c r="L24" s="7"/>
      <c r="M24" s="7"/>
      <c r="N24" s="7"/>
      <c r="O24" s="202"/>
      <c r="P24" s="202"/>
      <c r="Q24" s="202"/>
      <c r="R24" s="202"/>
      <c r="S24" s="7"/>
      <c r="T24" s="7"/>
      <c r="U24" s="7"/>
      <c r="V24" s="7"/>
      <c r="W24" s="7"/>
      <c r="X24" s="7"/>
      <c r="Y24" s="186"/>
      <c r="Z24" s="186"/>
      <c r="AA24" s="186"/>
      <c r="AB24" s="186"/>
      <c r="AC24" s="186"/>
      <c r="AD24" s="186"/>
      <c r="AE24" s="186"/>
      <c r="AF24" s="186"/>
      <c r="AG24" s="186"/>
      <c r="AH24" s="186"/>
      <c r="AI24" s="186"/>
      <c r="AJ24" s="186"/>
      <c r="AK24" s="186"/>
      <c r="AL24" s="186"/>
    </row>
    <row r="25" spans="1:50" ht="12.75" customHeight="1" x14ac:dyDescent="0.25">
      <c r="Y25" s="186"/>
      <c r="Z25" s="186"/>
      <c r="AA25" s="186"/>
      <c r="AB25" s="186"/>
      <c r="AC25" s="186"/>
      <c r="AD25" s="186"/>
      <c r="AE25" s="186"/>
      <c r="AF25" s="186"/>
      <c r="AG25" s="186"/>
      <c r="AH25" s="186"/>
      <c r="AI25" s="186"/>
      <c r="AJ25" s="186"/>
      <c r="AK25" s="186"/>
      <c r="AL25" s="186"/>
    </row>
    <row r="26" spans="1:50" x14ac:dyDescent="0.25">
      <c r="A26" s="7"/>
      <c r="B26" s="7"/>
      <c r="C26" s="202"/>
      <c r="D26" s="202"/>
      <c r="E26" s="202"/>
      <c r="F26" s="202"/>
      <c r="G26" s="7"/>
      <c r="H26" s="7"/>
      <c r="I26" s="7"/>
      <c r="J26" s="7"/>
      <c r="K26" s="7"/>
      <c r="L26" s="7"/>
      <c r="M26" s="7"/>
      <c r="N26" s="7"/>
      <c r="O26" s="202"/>
      <c r="P26" s="202"/>
      <c r="Q26" s="202"/>
      <c r="R26" s="202"/>
      <c r="S26" s="7"/>
      <c r="T26" s="7"/>
      <c r="U26" s="7"/>
      <c r="V26" s="7"/>
      <c r="W26" s="7"/>
      <c r="X26" s="7"/>
      <c r="Y26" s="186"/>
      <c r="Z26" s="186"/>
      <c r="AA26" s="186"/>
      <c r="AB26" s="186"/>
      <c r="AC26" s="186"/>
      <c r="AD26" s="186"/>
      <c r="AE26" s="186"/>
      <c r="AF26" s="186"/>
      <c r="AG26" s="186"/>
      <c r="AH26" s="186"/>
      <c r="AI26" s="186"/>
      <c r="AJ26" s="186"/>
      <c r="AK26" s="186"/>
      <c r="AL26" s="186"/>
    </row>
    <row r="27" spans="1:50" x14ac:dyDescent="0.25">
      <c r="A27" s="7"/>
      <c r="B27" s="7"/>
      <c r="C27" s="202"/>
      <c r="D27" s="203"/>
      <c r="E27" s="203"/>
      <c r="F27" s="7"/>
      <c r="G27" s="7"/>
      <c r="H27" s="7"/>
      <c r="I27" s="7"/>
      <c r="J27" s="7"/>
      <c r="K27" s="7"/>
      <c r="L27" s="7"/>
      <c r="M27" s="7"/>
      <c r="N27" s="7"/>
      <c r="O27" s="202"/>
      <c r="P27" s="203"/>
      <c r="Q27" s="203"/>
      <c r="R27" s="7"/>
      <c r="S27" s="7"/>
      <c r="T27" s="7"/>
      <c r="U27" s="7"/>
      <c r="V27" s="7"/>
      <c r="W27" s="7"/>
      <c r="X27" s="7"/>
      <c r="Y27" s="186"/>
      <c r="Z27" s="186"/>
      <c r="AA27" s="186"/>
      <c r="AB27" s="186"/>
      <c r="AC27" s="186"/>
      <c r="AD27" s="186"/>
      <c r="AE27" s="186"/>
      <c r="AF27" s="186"/>
      <c r="AG27" s="186"/>
      <c r="AH27" s="186"/>
      <c r="AI27" s="186"/>
      <c r="AJ27" s="186"/>
      <c r="AK27" s="186"/>
      <c r="AL27" s="186"/>
    </row>
    <row r="28" spans="1:50" x14ac:dyDescent="0.25">
      <c r="A28" s="7"/>
      <c r="B28" s="7"/>
      <c r="C28" s="202"/>
      <c r="D28" s="203"/>
      <c r="E28" s="203"/>
      <c r="F28" s="7"/>
      <c r="G28" s="7"/>
      <c r="H28" s="7"/>
      <c r="I28" s="7"/>
      <c r="J28" s="7"/>
      <c r="K28" s="7"/>
      <c r="L28" s="7"/>
      <c r="M28" s="7"/>
      <c r="N28" s="7"/>
      <c r="O28" s="202"/>
      <c r="P28" s="203"/>
      <c r="Q28" s="203"/>
      <c r="R28" s="7"/>
      <c r="S28" s="7"/>
      <c r="T28" s="7"/>
      <c r="U28" s="7"/>
      <c r="V28" s="7"/>
      <c r="W28" s="7"/>
      <c r="X28" s="7"/>
      <c r="Y28" s="186"/>
      <c r="Z28" s="186"/>
      <c r="AA28" s="186"/>
      <c r="AB28" s="186"/>
      <c r="AC28" s="186"/>
      <c r="AD28" s="186"/>
      <c r="AE28" s="186"/>
      <c r="AF28" s="186"/>
      <c r="AG28" s="186"/>
      <c r="AH28" s="186"/>
      <c r="AI28" s="186"/>
      <c r="AJ28" s="186"/>
      <c r="AK28" s="186"/>
      <c r="AL28" s="186"/>
    </row>
    <row r="29" spans="1:50" x14ac:dyDescent="0.25">
      <c r="A29" s="7"/>
      <c r="B29" s="7"/>
      <c r="C29" s="202"/>
      <c r="D29" s="203"/>
      <c r="E29" s="203"/>
      <c r="F29" s="7"/>
      <c r="G29" s="7"/>
      <c r="H29" s="7"/>
      <c r="I29" s="7"/>
      <c r="J29" s="7"/>
      <c r="K29" s="7"/>
      <c r="L29" s="7"/>
      <c r="M29" s="7"/>
      <c r="N29" s="7"/>
      <c r="O29" s="202"/>
      <c r="P29" s="203"/>
      <c r="Q29" s="203"/>
      <c r="R29" s="7"/>
      <c r="T29" s="7"/>
      <c r="U29" s="7"/>
      <c r="V29" s="7"/>
      <c r="W29" s="7"/>
      <c r="X29" s="7"/>
      <c r="Y29" s="186"/>
      <c r="Z29" s="186"/>
      <c r="AA29" s="186"/>
      <c r="AB29" s="186"/>
      <c r="AC29" s="186"/>
      <c r="AD29" s="186"/>
      <c r="AE29" s="186"/>
      <c r="AF29" s="186"/>
      <c r="AG29" s="186"/>
      <c r="AH29" s="186"/>
      <c r="AI29" s="186"/>
      <c r="AJ29" s="186"/>
      <c r="AK29" s="186"/>
      <c r="AL29" s="186"/>
    </row>
    <row r="30" spans="1:50" ht="13" x14ac:dyDescent="0.3">
      <c r="A30" s="7"/>
      <c r="B30" s="7"/>
      <c r="C30" s="188"/>
      <c r="D30" s="7"/>
      <c r="E30" s="7"/>
      <c r="F30" s="7"/>
      <c r="G30" s="102" t="s">
        <v>104</v>
      </c>
      <c r="H30" s="7">
        <v>30</v>
      </c>
      <c r="I30" s="7"/>
      <c r="J30" s="7"/>
      <c r="K30" s="7"/>
      <c r="L30" s="7"/>
      <c r="M30" s="7"/>
      <c r="N30" s="7"/>
      <c r="O30" s="188"/>
      <c r="P30" s="7"/>
      <c r="Q30" s="7"/>
      <c r="R30" s="7"/>
      <c r="S30" s="102" t="s">
        <v>104</v>
      </c>
      <c r="T30" s="7">
        <v>30</v>
      </c>
      <c r="U30" s="7"/>
      <c r="V30" s="7"/>
      <c r="W30" s="7"/>
      <c r="X30" s="7"/>
      <c r="Y30" s="186"/>
      <c r="Z30" s="186"/>
      <c r="AA30" s="186"/>
      <c r="AB30" s="186"/>
      <c r="AC30" s="186"/>
      <c r="AD30" s="186"/>
      <c r="AE30" s="186"/>
      <c r="AF30" s="186"/>
      <c r="AG30" s="186"/>
      <c r="AH30" s="186"/>
      <c r="AI30" s="186"/>
      <c r="AJ30" s="186"/>
      <c r="AK30" s="186"/>
      <c r="AL30" s="186"/>
    </row>
    <row r="31" spans="1:50" ht="13" x14ac:dyDescent="0.3">
      <c r="A31" s="7"/>
      <c r="B31" s="7"/>
      <c r="C31" s="188"/>
      <c r="D31" s="7"/>
      <c r="E31" s="7"/>
      <c r="F31" s="7"/>
      <c r="G31" s="102" t="s">
        <v>105</v>
      </c>
      <c r="H31" s="7">
        <v>12</v>
      </c>
      <c r="I31" s="7"/>
      <c r="J31" s="7"/>
      <c r="K31" s="7"/>
      <c r="L31" s="7"/>
      <c r="M31" s="7"/>
      <c r="N31" s="7"/>
      <c r="O31" s="188"/>
      <c r="P31" s="7"/>
      <c r="Q31" s="7"/>
      <c r="R31" s="7"/>
      <c r="S31" s="102" t="s">
        <v>105</v>
      </c>
      <c r="T31" s="7">
        <v>12</v>
      </c>
      <c r="U31" s="7"/>
      <c r="V31" s="7"/>
      <c r="W31" s="7"/>
      <c r="X31" s="7"/>
      <c r="Y31" s="186"/>
      <c r="Z31" s="186"/>
      <c r="AA31" s="186"/>
      <c r="AB31" s="186"/>
      <c r="AC31" s="186"/>
      <c r="AD31" s="186"/>
      <c r="AE31" s="186"/>
      <c r="AF31" s="186"/>
      <c r="AG31" s="186"/>
      <c r="AH31" s="186"/>
      <c r="AI31" s="186"/>
      <c r="AJ31" s="186"/>
      <c r="AK31" s="186"/>
      <c r="AL31" s="186"/>
    </row>
    <row r="32" spans="1:50" x14ac:dyDescent="0.25">
      <c r="A32" s="7"/>
      <c r="B32" s="7"/>
      <c r="C32" s="188"/>
      <c r="D32" s="7"/>
      <c r="E32" s="7"/>
      <c r="F32" s="7"/>
      <c r="G32" s="7"/>
      <c r="H32" s="7"/>
      <c r="I32" s="7"/>
      <c r="J32" s="7"/>
      <c r="K32" s="7"/>
      <c r="L32" s="7"/>
      <c r="M32" s="7"/>
      <c r="N32" s="7"/>
      <c r="O32" s="188"/>
      <c r="P32" s="7"/>
      <c r="Q32" s="7"/>
      <c r="R32" s="7"/>
      <c r="S32" s="7"/>
      <c r="T32" s="7"/>
      <c r="U32" s="7"/>
      <c r="V32" s="7"/>
      <c r="W32" s="7"/>
      <c r="X32" s="7"/>
      <c r="Y32" s="186"/>
      <c r="Z32" s="186"/>
      <c r="AA32" s="186"/>
      <c r="AB32" s="186"/>
      <c r="AC32" s="186"/>
      <c r="AD32" s="186"/>
      <c r="AE32" s="186"/>
      <c r="AF32" s="186"/>
      <c r="AG32" s="186"/>
      <c r="AH32" s="186"/>
      <c r="AI32" s="186"/>
      <c r="AJ32" s="186"/>
      <c r="AK32" s="186"/>
      <c r="AL32" s="186"/>
    </row>
    <row r="33" spans="1:38" x14ac:dyDescent="0.25">
      <c r="A33" s="7"/>
      <c r="B33" s="7"/>
      <c r="C33" s="188"/>
      <c r="D33" s="7"/>
      <c r="E33" s="7"/>
      <c r="F33" s="7"/>
      <c r="G33" s="7"/>
      <c r="H33" s="7"/>
      <c r="I33" s="7"/>
      <c r="J33" s="7"/>
      <c r="K33" s="7"/>
      <c r="L33" s="7"/>
      <c r="M33" s="7"/>
      <c r="N33" s="7"/>
      <c r="O33" s="188"/>
      <c r="P33" s="7"/>
      <c r="Q33" s="7"/>
      <c r="R33" s="7"/>
      <c r="S33" s="7"/>
      <c r="T33" s="7"/>
      <c r="U33" s="7"/>
      <c r="V33" s="7"/>
      <c r="W33" s="7"/>
      <c r="X33" s="7"/>
      <c r="Y33" s="186"/>
      <c r="Z33" s="186"/>
      <c r="AA33" s="186"/>
      <c r="AB33" s="186"/>
      <c r="AC33" s="186"/>
      <c r="AD33" s="186"/>
      <c r="AE33" s="186"/>
      <c r="AF33" s="186"/>
      <c r="AG33" s="186"/>
      <c r="AH33" s="186"/>
      <c r="AI33" s="186"/>
      <c r="AJ33" s="186"/>
      <c r="AK33" s="186"/>
      <c r="AL33" s="186"/>
    </row>
    <row r="34" spans="1:38" ht="13" x14ac:dyDescent="0.3">
      <c r="A34" s="7"/>
      <c r="B34" s="103"/>
      <c r="C34" s="104"/>
      <c r="D34" s="7"/>
      <c r="E34" s="7"/>
      <c r="F34" s="7"/>
      <c r="G34" s="7"/>
      <c r="H34" s="7"/>
      <c r="I34" s="7"/>
      <c r="J34" s="7"/>
      <c r="K34" s="7"/>
      <c r="L34" s="7"/>
      <c r="M34" s="7"/>
      <c r="N34" s="7"/>
      <c r="O34" s="188"/>
      <c r="P34" s="7"/>
      <c r="Q34" s="7"/>
      <c r="R34" s="7"/>
      <c r="S34" s="7"/>
      <c r="T34" s="7"/>
      <c r="U34" s="7"/>
      <c r="V34" s="7"/>
      <c r="W34" s="7"/>
      <c r="X34" s="7"/>
      <c r="Y34" s="186"/>
      <c r="Z34" s="186"/>
      <c r="AA34" s="186"/>
      <c r="AB34" s="186"/>
      <c r="AC34" s="186"/>
      <c r="AD34" s="186"/>
      <c r="AE34" s="186"/>
      <c r="AF34" s="186"/>
      <c r="AG34" s="186"/>
      <c r="AH34" s="186"/>
      <c r="AI34" s="186"/>
      <c r="AJ34" s="186"/>
      <c r="AK34" s="186"/>
      <c r="AL34" s="186"/>
    </row>
    <row r="35" spans="1:38" ht="13" x14ac:dyDescent="0.3">
      <c r="A35" s="7"/>
      <c r="B35" s="103"/>
      <c r="C35" s="104"/>
      <c r="D35" s="7"/>
      <c r="E35" s="7"/>
      <c r="F35" s="7"/>
      <c r="G35" s="7"/>
      <c r="H35" s="7"/>
      <c r="I35" s="7"/>
      <c r="J35" s="7"/>
      <c r="K35" s="7"/>
      <c r="L35" s="7"/>
      <c r="M35" s="7"/>
      <c r="N35" s="7"/>
      <c r="O35" s="7"/>
      <c r="P35" s="7"/>
      <c r="Q35" s="7"/>
      <c r="R35" s="7"/>
      <c r="S35" s="7"/>
      <c r="T35" s="7"/>
      <c r="U35" s="7"/>
      <c r="V35" s="7"/>
      <c r="W35" s="7"/>
      <c r="X35" s="7"/>
      <c r="Y35" s="186"/>
      <c r="Z35" s="186"/>
      <c r="AA35" s="186"/>
      <c r="AB35" s="186"/>
      <c r="AC35" s="186"/>
      <c r="AD35" s="186"/>
      <c r="AE35" s="186"/>
      <c r="AF35" s="186"/>
      <c r="AG35" s="186"/>
      <c r="AH35" s="186"/>
      <c r="AI35" s="186"/>
      <c r="AJ35" s="186"/>
      <c r="AK35" s="186"/>
      <c r="AL35" s="186"/>
    </row>
    <row r="36" spans="1:38" ht="13" x14ac:dyDescent="0.3">
      <c r="A36" s="7"/>
      <c r="B36" s="7"/>
      <c r="C36" s="104"/>
      <c r="D36" s="7"/>
      <c r="E36" s="7"/>
      <c r="F36" s="7"/>
      <c r="G36" s="7"/>
      <c r="H36" s="7"/>
      <c r="I36" s="7"/>
      <c r="J36" s="7"/>
      <c r="K36" s="7"/>
      <c r="L36" s="7"/>
      <c r="M36" s="7"/>
      <c r="N36" s="7"/>
      <c r="O36" s="7"/>
      <c r="P36" s="7"/>
      <c r="Q36" s="7"/>
      <c r="R36" s="7"/>
      <c r="S36" s="7"/>
      <c r="T36" s="7"/>
      <c r="U36" s="7"/>
      <c r="V36" s="7"/>
      <c r="W36" s="7"/>
      <c r="X36" s="7"/>
      <c r="Y36" s="186"/>
      <c r="Z36" s="186"/>
      <c r="AA36" s="186"/>
      <c r="AB36" s="186"/>
      <c r="AC36" s="186"/>
      <c r="AD36" s="186"/>
      <c r="AE36" s="186"/>
      <c r="AF36" s="186"/>
      <c r="AG36" s="186"/>
      <c r="AH36" s="186"/>
      <c r="AI36" s="186"/>
      <c r="AJ36" s="186"/>
      <c r="AK36" s="186"/>
      <c r="AL36" s="186"/>
    </row>
    <row r="37" spans="1:38" ht="13" x14ac:dyDescent="0.3">
      <c r="A37" s="7"/>
      <c r="C37" s="105" t="s">
        <v>133</v>
      </c>
      <c r="D37" s="7"/>
      <c r="E37" s="7"/>
      <c r="F37" s="7"/>
      <c r="G37" s="7"/>
      <c r="H37" s="7"/>
      <c r="I37" s="7"/>
      <c r="J37" s="7"/>
      <c r="K37" s="7"/>
      <c r="L37" s="7"/>
      <c r="M37" s="7"/>
      <c r="N37" s="7"/>
      <c r="O37" s="7"/>
      <c r="P37" s="7"/>
      <c r="Q37" s="7"/>
      <c r="R37" s="7"/>
      <c r="S37" s="7"/>
      <c r="T37" s="7"/>
      <c r="U37" s="7"/>
      <c r="V37" s="7"/>
      <c r="W37" s="7"/>
      <c r="X37" s="7"/>
      <c r="Y37" s="186"/>
      <c r="Z37" s="186"/>
      <c r="AA37" s="186"/>
      <c r="AB37" s="186"/>
      <c r="AC37" s="186"/>
      <c r="AD37" s="186"/>
      <c r="AE37" s="186"/>
      <c r="AF37" s="186"/>
      <c r="AG37" s="186"/>
      <c r="AH37" s="186"/>
      <c r="AI37" s="186"/>
      <c r="AJ37" s="186"/>
      <c r="AK37" s="186"/>
      <c r="AL37" s="186"/>
    </row>
    <row r="38" spans="1:38" x14ac:dyDescent="0.25">
      <c r="A38" s="7"/>
      <c r="B38" s="7"/>
      <c r="C38" s="7"/>
      <c r="D38" s="7"/>
      <c r="E38" s="7"/>
      <c r="F38" s="7"/>
      <c r="G38" s="7"/>
      <c r="H38" s="7"/>
      <c r="I38" s="7"/>
      <c r="J38" s="7"/>
      <c r="K38" s="7"/>
      <c r="L38" s="7"/>
      <c r="M38" s="7"/>
      <c r="N38" s="7"/>
      <c r="O38" s="7"/>
      <c r="P38" s="7"/>
      <c r="Q38" s="7"/>
      <c r="R38" s="7"/>
      <c r="S38" s="7"/>
      <c r="T38" s="7"/>
      <c r="U38" s="7"/>
      <c r="V38" s="7"/>
      <c r="W38" s="7"/>
      <c r="X38" s="7"/>
      <c r="Y38" s="186"/>
      <c r="Z38" s="186"/>
      <c r="AA38" s="186"/>
      <c r="AB38" s="186"/>
      <c r="AC38" s="186"/>
      <c r="AD38" s="186"/>
      <c r="AE38" s="186"/>
      <c r="AF38" s="186"/>
      <c r="AG38" s="186"/>
      <c r="AH38" s="186"/>
      <c r="AI38" s="186"/>
      <c r="AJ38" s="186"/>
      <c r="AK38" s="186"/>
      <c r="AL38" s="186"/>
    </row>
    <row r="39" spans="1:38" x14ac:dyDescent="0.25">
      <c r="A39" s="7"/>
      <c r="B39" s="7"/>
      <c r="C39" s="7"/>
      <c r="D39" s="7"/>
      <c r="E39" s="7"/>
      <c r="F39" s="7"/>
      <c r="G39" s="7"/>
      <c r="H39" s="7"/>
      <c r="I39" s="7"/>
      <c r="J39" s="7"/>
      <c r="K39" s="7"/>
      <c r="L39" s="7"/>
      <c r="M39" s="7"/>
      <c r="N39" s="7"/>
      <c r="O39" s="7"/>
      <c r="P39" s="7"/>
      <c r="Q39" s="7"/>
      <c r="R39" s="7"/>
      <c r="S39" s="7"/>
      <c r="T39" s="7"/>
      <c r="U39" s="7"/>
      <c r="V39" s="7"/>
      <c r="W39" s="7"/>
      <c r="X39" s="7"/>
      <c r="Y39" s="186"/>
      <c r="Z39" s="186"/>
      <c r="AA39" s="186"/>
      <c r="AB39" s="186"/>
      <c r="AC39" s="186"/>
      <c r="AD39" s="186"/>
      <c r="AE39" s="186"/>
      <c r="AF39" s="186"/>
      <c r="AG39" s="186"/>
      <c r="AH39" s="186"/>
      <c r="AI39" s="186"/>
      <c r="AJ39" s="186"/>
      <c r="AK39" s="186"/>
      <c r="AL39" s="186"/>
    </row>
    <row r="40" spans="1:38" x14ac:dyDescent="0.25">
      <c r="A40" s="7"/>
      <c r="B40" s="7"/>
      <c r="C40" s="7"/>
      <c r="D40" s="7"/>
      <c r="E40" s="7"/>
      <c r="F40" s="7"/>
      <c r="G40" s="7"/>
      <c r="H40" s="7"/>
      <c r="I40" s="7"/>
      <c r="J40" s="7"/>
      <c r="K40" s="7"/>
      <c r="L40" s="7"/>
      <c r="M40" s="7"/>
      <c r="N40" s="7"/>
      <c r="O40" s="7"/>
      <c r="P40" s="7"/>
      <c r="Q40" s="7"/>
      <c r="R40" s="7"/>
      <c r="S40" s="7"/>
      <c r="T40" s="7"/>
      <c r="U40" s="7"/>
      <c r="V40" s="7"/>
      <c r="W40" s="7"/>
      <c r="X40" s="7"/>
      <c r="Y40" s="186"/>
      <c r="Z40" s="186"/>
      <c r="AA40" s="186"/>
      <c r="AB40" s="186"/>
      <c r="AC40" s="186"/>
      <c r="AD40" s="186"/>
      <c r="AE40" s="186"/>
      <c r="AF40" s="186"/>
      <c r="AG40" s="186"/>
      <c r="AH40" s="186"/>
      <c r="AI40" s="186"/>
      <c r="AJ40" s="186"/>
      <c r="AK40" s="186"/>
      <c r="AL40" s="186"/>
    </row>
    <row r="41" spans="1:38" x14ac:dyDescent="0.25">
      <c r="A41" s="7"/>
      <c r="B41" s="7"/>
      <c r="C41" s="7"/>
      <c r="D41" s="7"/>
      <c r="E41" s="7"/>
      <c r="F41" s="7"/>
      <c r="G41" s="7"/>
      <c r="H41" s="7"/>
      <c r="I41" s="7"/>
      <c r="J41" s="7"/>
      <c r="K41" s="7"/>
      <c r="L41" s="7"/>
      <c r="M41" s="7"/>
      <c r="N41" s="7"/>
      <c r="O41" s="7"/>
      <c r="P41" s="7"/>
      <c r="Q41" s="7"/>
      <c r="R41" s="7"/>
      <c r="S41" s="7"/>
      <c r="T41" s="7"/>
      <c r="U41" s="7"/>
      <c r="V41" s="7"/>
      <c r="W41" s="7"/>
      <c r="X41" s="7"/>
      <c r="Y41" s="186"/>
      <c r="Z41" s="186"/>
      <c r="AA41" s="186"/>
      <c r="AB41" s="186"/>
      <c r="AC41" s="186"/>
      <c r="AD41" s="186"/>
      <c r="AE41" s="186"/>
      <c r="AF41" s="186"/>
      <c r="AG41" s="186"/>
      <c r="AH41" s="186"/>
      <c r="AI41" s="186"/>
      <c r="AJ41" s="186"/>
      <c r="AK41" s="186"/>
      <c r="AL41" s="186"/>
    </row>
    <row r="42" spans="1:38" x14ac:dyDescent="0.25">
      <c r="A42" s="7"/>
      <c r="B42" s="7"/>
      <c r="C42" s="7"/>
      <c r="D42" s="7"/>
      <c r="E42" s="7"/>
      <c r="F42" s="7"/>
      <c r="G42" s="7"/>
      <c r="H42" s="7"/>
      <c r="I42" s="7"/>
      <c r="J42" s="7"/>
      <c r="K42" s="7"/>
      <c r="L42" s="7"/>
      <c r="M42" s="7"/>
      <c r="N42" s="7"/>
      <c r="O42" s="7"/>
      <c r="P42" s="7"/>
      <c r="Q42" s="7"/>
      <c r="R42" s="7"/>
      <c r="S42" s="7"/>
      <c r="T42" s="7"/>
      <c r="U42" s="7"/>
      <c r="V42" s="7"/>
      <c r="W42" s="7"/>
      <c r="X42" s="7"/>
      <c r="Y42" s="186"/>
      <c r="Z42" s="186"/>
      <c r="AA42" s="186"/>
      <c r="AB42" s="186"/>
      <c r="AC42" s="186"/>
      <c r="AD42" s="186"/>
      <c r="AE42" s="186"/>
      <c r="AF42" s="186"/>
      <c r="AG42" s="186"/>
      <c r="AH42" s="186"/>
      <c r="AI42" s="186"/>
      <c r="AJ42" s="186"/>
      <c r="AK42" s="186"/>
      <c r="AL42" s="186"/>
    </row>
    <row r="43" spans="1:38" ht="12.75" customHeight="1" x14ac:dyDescent="0.25">
      <c r="A43" s="7"/>
      <c r="X43" s="7"/>
      <c r="Y43" s="186"/>
      <c r="Z43" s="186"/>
      <c r="AA43" s="186"/>
      <c r="AB43" s="186"/>
      <c r="AC43" s="186"/>
      <c r="AD43" s="186"/>
      <c r="AE43" s="186"/>
      <c r="AF43" s="186"/>
      <c r="AG43" s="186"/>
      <c r="AH43" s="186"/>
      <c r="AI43" s="186"/>
      <c r="AJ43" s="186"/>
      <c r="AK43" s="186"/>
      <c r="AL43" s="186"/>
    </row>
    <row r="44" spans="1:38" ht="41.25" customHeight="1" x14ac:dyDescent="0.25">
      <c r="A44" s="7"/>
      <c r="B44" s="204" t="s">
        <v>110</v>
      </c>
      <c r="C44" s="204"/>
      <c r="D44" s="204"/>
      <c r="E44" s="204"/>
      <c r="F44" s="204"/>
      <c r="G44" s="204"/>
      <c r="H44" s="204"/>
      <c r="I44" s="204"/>
      <c r="J44" s="204"/>
      <c r="K44" s="204"/>
      <c r="L44" s="204"/>
      <c r="M44" s="204"/>
      <c r="N44" s="204"/>
      <c r="O44" s="204"/>
      <c r="P44" s="204"/>
      <c r="Q44" s="204"/>
      <c r="R44" s="204"/>
      <c r="S44" s="204"/>
      <c r="T44" s="204"/>
      <c r="U44" s="204"/>
      <c r="V44" s="204"/>
      <c r="W44" s="204"/>
      <c r="X44" s="7"/>
      <c r="Y44" s="186"/>
      <c r="Z44" s="186"/>
      <c r="AA44" s="186"/>
      <c r="AB44" s="186"/>
      <c r="AC44" s="186"/>
      <c r="AD44" s="186"/>
      <c r="AE44" s="186"/>
      <c r="AF44" s="186"/>
      <c r="AG44" s="186"/>
      <c r="AH44" s="186"/>
      <c r="AI44" s="186"/>
      <c r="AJ44" s="186"/>
      <c r="AK44" s="186"/>
      <c r="AL44" s="186"/>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186"/>
      <c r="Z45" s="186"/>
      <c r="AA45" s="186"/>
      <c r="AB45" s="186"/>
      <c r="AC45" s="186"/>
      <c r="AD45" s="186"/>
      <c r="AE45" s="186"/>
      <c r="AF45" s="186"/>
      <c r="AG45" s="186"/>
      <c r="AH45" s="186"/>
      <c r="AI45" s="186"/>
      <c r="AJ45" s="186"/>
      <c r="AK45" s="186"/>
      <c r="AL45" s="186"/>
    </row>
    <row r="46" spans="1:38" x14ac:dyDescent="0.25">
      <c r="A46" s="186"/>
      <c r="B46" s="186"/>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row>
    <row r="47" spans="1:38" x14ac:dyDescent="0.25">
      <c r="A47" s="186"/>
      <c r="B47" s="186"/>
      <c r="C47" s="186"/>
      <c r="D47" s="186"/>
      <c r="E47" s="186"/>
      <c r="F47" s="186"/>
      <c r="G47" s="186"/>
      <c r="H47" s="186"/>
      <c r="I47" s="186"/>
      <c r="J47" s="186"/>
      <c r="K47" s="186"/>
      <c r="L47" s="186"/>
      <c r="M47" s="186"/>
      <c r="N47" s="186"/>
      <c r="O47" s="186"/>
      <c r="P47" s="186"/>
      <c r="Q47" s="186"/>
      <c r="R47" s="186"/>
      <c r="S47" s="186"/>
      <c r="T47" s="186"/>
      <c r="U47" s="186"/>
      <c r="V47" s="186"/>
      <c r="W47" s="186"/>
      <c r="X47" s="186"/>
      <c r="Y47" s="186"/>
      <c r="Z47" s="186"/>
      <c r="AA47" s="186"/>
      <c r="AB47" s="186"/>
      <c r="AC47" s="186"/>
      <c r="AD47" s="186"/>
      <c r="AE47" s="186"/>
      <c r="AF47" s="186"/>
      <c r="AG47" s="186"/>
      <c r="AH47" s="186"/>
      <c r="AI47" s="186"/>
      <c r="AJ47" s="186"/>
      <c r="AK47" s="186"/>
      <c r="AL47" s="186"/>
    </row>
    <row r="48" spans="1:38" x14ac:dyDescent="0.25">
      <c r="A48" s="186"/>
      <c r="B48" s="186"/>
      <c r="C48" s="186"/>
      <c r="D48" s="186"/>
      <c r="E48" s="186"/>
      <c r="F48" s="186"/>
      <c r="G48" s="186"/>
      <c r="H48" s="186"/>
      <c r="I48" s="186"/>
      <c r="J48" s="186"/>
      <c r="K48" s="186"/>
      <c r="L48" s="186"/>
      <c r="M48" s="186"/>
      <c r="N48" s="186"/>
      <c r="O48" s="186"/>
      <c r="P48" s="186"/>
      <c r="Q48" s="186"/>
      <c r="R48" s="186"/>
      <c r="S48" s="186"/>
      <c r="T48" s="186"/>
      <c r="U48" s="186"/>
      <c r="V48" s="186"/>
      <c r="W48" s="186"/>
      <c r="X48" s="186"/>
      <c r="Y48" s="186"/>
      <c r="Z48" s="186"/>
      <c r="AA48" s="186"/>
      <c r="AB48" s="186"/>
      <c r="AC48" s="186"/>
      <c r="AD48" s="186"/>
      <c r="AE48" s="186"/>
      <c r="AF48" s="186"/>
      <c r="AG48" s="186"/>
      <c r="AH48" s="186"/>
      <c r="AI48" s="186"/>
      <c r="AJ48" s="186"/>
      <c r="AK48" s="186"/>
      <c r="AL48" s="186"/>
    </row>
    <row r="49" spans="1:38" x14ac:dyDescent="0.25">
      <c r="A49" s="186"/>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c r="Z49" s="186"/>
      <c r="AA49" s="186"/>
      <c r="AB49" s="186"/>
      <c r="AC49" s="186"/>
      <c r="AD49" s="186"/>
      <c r="AE49" s="186"/>
      <c r="AF49" s="186"/>
      <c r="AG49" s="186"/>
      <c r="AH49" s="186"/>
      <c r="AI49" s="186"/>
      <c r="AJ49" s="186"/>
      <c r="AK49" s="186"/>
      <c r="AL49" s="186"/>
    </row>
    <row r="50" spans="1:38" x14ac:dyDescent="0.25">
      <c r="A50" s="186"/>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c r="AD50" s="186"/>
      <c r="AE50" s="186"/>
      <c r="AF50" s="186"/>
      <c r="AG50" s="186"/>
      <c r="AH50" s="186"/>
      <c r="AI50" s="186"/>
      <c r="AJ50" s="186"/>
      <c r="AK50" s="186"/>
      <c r="AL50" s="186"/>
    </row>
    <row r="51" spans="1:38" x14ac:dyDescent="0.25">
      <c r="A51" s="186"/>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c r="Z51" s="186"/>
      <c r="AA51" s="186"/>
      <c r="AB51" s="186"/>
      <c r="AC51" s="186"/>
      <c r="AD51" s="186"/>
      <c r="AE51" s="186"/>
      <c r="AF51" s="186"/>
      <c r="AG51" s="186"/>
      <c r="AH51" s="186"/>
      <c r="AI51" s="186"/>
      <c r="AJ51" s="186"/>
      <c r="AK51" s="186"/>
      <c r="AL51" s="186"/>
    </row>
    <row r="52" spans="1:38" x14ac:dyDescent="0.25">
      <c r="A52" s="186"/>
      <c r="B52" s="186"/>
      <c r="C52" s="186"/>
      <c r="D52" s="186"/>
      <c r="E52" s="186"/>
      <c r="F52" s="186"/>
      <c r="G52" s="186"/>
      <c r="H52" s="186"/>
      <c r="I52" s="186"/>
      <c r="J52" s="186"/>
      <c r="K52" s="186"/>
      <c r="L52" s="186"/>
      <c r="M52" s="186"/>
      <c r="N52" s="186"/>
      <c r="O52" s="186"/>
      <c r="P52" s="186"/>
      <c r="Q52" s="186"/>
      <c r="R52" s="186"/>
      <c r="S52" s="186"/>
      <c r="T52" s="186"/>
      <c r="U52" s="186"/>
      <c r="V52" s="186"/>
      <c r="W52" s="186"/>
      <c r="X52" s="186"/>
      <c r="Y52" s="186"/>
      <c r="Z52" s="186"/>
      <c r="AA52" s="186"/>
      <c r="AB52" s="186"/>
      <c r="AC52" s="186"/>
      <c r="AD52" s="186"/>
      <c r="AE52" s="186"/>
      <c r="AF52" s="186"/>
      <c r="AG52" s="186"/>
      <c r="AH52" s="186"/>
      <c r="AI52" s="186"/>
      <c r="AJ52" s="186"/>
      <c r="AK52" s="186"/>
      <c r="AL52" s="186"/>
    </row>
    <row r="53" spans="1:38" x14ac:dyDescent="0.25">
      <c r="A53" s="186"/>
      <c r="B53" s="186"/>
      <c r="C53" s="186"/>
      <c r="D53" s="186"/>
      <c r="E53" s="186"/>
      <c r="F53" s="186"/>
      <c r="G53" s="186"/>
      <c r="H53" s="186"/>
      <c r="I53" s="186"/>
      <c r="J53" s="186"/>
      <c r="K53" s="186"/>
      <c r="L53" s="186"/>
      <c r="M53" s="186"/>
      <c r="N53" s="186"/>
      <c r="O53" s="186"/>
      <c r="P53" s="186"/>
      <c r="Q53" s="186"/>
      <c r="R53" s="186"/>
      <c r="S53" s="186"/>
      <c r="T53" s="186"/>
      <c r="U53" s="186"/>
      <c r="V53" s="186"/>
      <c r="W53" s="186"/>
      <c r="X53" s="186"/>
      <c r="Y53" s="186"/>
      <c r="Z53" s="186"/>
      <c r="AA53" s="186"/>
      <c r="AB53" s="186"/>
      <c r="AC53" s="186"/>
      <c r="AD53" s="186"/>
      <c r="AE53" s="186"/>
      <c r="AF53" s="186"/>
      <c r="AG53" s="186"/>
      <c r="AH53" s="186"/>
      <c r="AI53" s="186"/>
      <c r="AJ53" s="186"/>
      <c r="AK53" s="186"/>
      <c r="AL53" s="186"/>
    </row>
    <row r="54" spans="1:38" x14ac:dyDescent="0.25">
      <c r="A54" s="186"/>
      <c r="B54" s="186"/>
      <c r="C54" s="186"/>
      <c r="D54" s="186"/>
      <c r="E54" s="186"/>
      <c r="F54" s="186"/>
      <c r="G54" s="186"/>
      <c r="H54" s="186"/>
      <c r="I54" s="186"/>
      <c r="J54" s="186"/>
      <c r="K54" s="186"/>
      <c r="L54" s="186"/>
      <c r="M54" s="186"/>
      <c r="N54" s="186"/>
      <c r="O54" s="186"/>
      <c r="P54" s="186"/>
      <c r="Q54" s="186"/>
      <c r="R54" s="186"/>
      <c r="S54" s="186"/>
      <c r="T54" s="186"/>
      <c r="U54" s="186"/>
      <c r="V54" s="186"/>
      <c r="W54" s="186"/>
      <c r="X54" s="186"/>
      <c r="Y54" s="186"/>
      <c r="Z54" s="186"/>
      <c r="AA54" s="186"/>
      <c r="AB54" s="186"/>
      <c r="AC54" s="186"/>
      <c r="AD54" s="186"/>
      <c r="AE54" s="186"/>
      <c r="AF54" s="186"/>
      <c r="AG54" s="186"/>
      <c r="AH54" s="186"/>
      <c r="AI54" s="186"/>
      <c r="AJ54" s="186"/>
      <c r="AK54" s="186"/>
      <c r="AL54" s="186"/>
    </row>
    <row r="55" spans="1:38" x14ac:dyDescent="0.25">
      <c r="A55" s="186"/>
      <c r="B55" s="186"/>
      <c r="C55" s="186"/>
      <c r="D55" s="186"/>
      <c r="E55" s="186"/>
      <c r="F55" s="186"/>
      <c r="G55" s="186"/>
      <c r="H55" s="186"/>
      <c r="I55" s="186"/>
      <c r="J55" s="186"/>
      <c r="K55" s="186"/>
      <c r="L55" s="186"/>
      <c r="M55" s="186"/>
      <c r="N55" s="186"/>
      <c r="O55" s="186"/>
      <c r="P55" s="186"/>
      <c r="Q55" s="186"/>
      <c r="R55" s="186"/>
      <c r="S55" s="186"/>
      <c r="T55" s="186"/>
      <c r="U55" s="186"/>
      <c r="V55" s="186"/>
      <c r="W55" s="186"/>
      <c r="X55" s="186"/>
      <c r="Y55" s="186"/>
      <c r="Z55" s="186"/>
      <c r="AA55" s="186"/>
      <c r="AB55" s="186"/>
      <c r="AC55" s="186"/>
      <c r="AD55" s="186"/>
      <c r="AE55" s="186"/>
      <c r="AF55" s="186"/>
      <c r="AG55" s="186"/>
      <c r="AH55" s="186"/>
      <c r="AI55" s="186"/>
      <c r="AJ55" s="186"/>
      <c r="AK55" s="186"/>
      <c r="AL55" s="186"/>
    </row>
    <row r="56" spans="1:38" x14ac:dyDescent="0.25">
      <c r="A56" s="186"/>
      <c r="B56" s="186"/>
      <c r="C56" s="186"/>
      <c r="D56" s="186"/>
      <c r="E56" s="186"/>
      <c r="F56" s="186"/>
      <c r="G56" s="186"/>
      <c r="H56" s="186"/>
      <c r="I56" s="186"/>
      <c r="J56" s="186"/>
      <c r="K56" s="186"/>
      <c r="L56" s="186"/>
      <c r="M56" s="186"/>
      <c r="N56" s="186"/>
      <c r="O56" s="186"/>
      <c r="P56" s="186"/>
      <c r="Q56" s="186"/>
      <c r="R56" s="186"/>
      <c r="S56" s="186"/>
      <c r="T56" s="186"/>
      <c r="U56" s="186"/>
      <c r="V56" s="186"/>
      <c r="W56" s="186"/>
      <c r="X56" s="186"/>
      <c r="Y56" s="186"/>
      <c r="Z56" s="186"/>
      <c r="AA56" s="186"/>
      <c r="AB56" s="186"/>
      <c r="AC56" s="186"/>
      <c r="AD56" s="186"/>
      <c r="AE56" s="186"/>
      <c r="AF56" s="186"/>
      <c r="AG56" s="186"/>
      <c r="AH56" s="186"/>
      <c r="AI56" s="186"/>
      <c r="AJ56" s="186"/>
      <c r="AK56" s="186"/>
      <c r="AL56" s="186"/>
    </row>
    <row r="57" spans="1:38" x14ac:dyDescent="0.25">
      <c r="A57" s="186"/>
      <c r="B57" s="186"/>
      <c r="C57" s="186"/>
      <c r="D57" s="186"/>
      <c r="E57" s="186"/>
      <c r="F57" s="186"/>
      <c r="G57" s="186"/>
      <c r="H57" s="186"/>
      <c r="I57" s="186"/>
      <c r="J57" s="186"/>
      <c r="K57" s="186"/>
      <c r="L57" s="186"/>
      <c r="M57" s="186"/>
      <c r="N57" s="186"/>
      <c r="O57" s="186"/>
      <c r="P57" s="186"/>
      <c r="Q57" s="186"/>
      <c r="R57" s="186"/>
      <c r="S57" s="186"/>
      <c r="T57" s="186"/>
      <c r="U57" s="186"/>
      <c r="V57" s="186"/>
      <c r="W57" s="186"/>
      <c r="X57" s="186"/>
      <c r="Y57" s="186"/>
      <c r="Z57" s="186"/>
      <c r="AA57" s="186"/>
      <c r="AB57" s="186"/>
      <c r="AC57" s="186"/>
      <c r="AD57" s="186"/>
      <c r="AE57" s="186"/>
      <c r="AF57" s="186"/>
      <c r="AG57" s="186"/>
      <c r="AH57" s="186"/>
      <c r="AI57" s="186"/>
      <c r="AJ57" s="186"/>
      <c r="AK57" s="186"/>
      <c r="AL57" s="186"/>
    </row>
    <row r="58" spans="1:38" x14ac:dyDescent="0.25">
      <c r="A58" s="186"/>
      <c r="B58" s="186"/>
      <c r="C58" s="186"/>
      <c r="D58" s="186"/>
      <c r="E58" s="186"/>
      <c r="F58" s="186"/>
      <c r="G58" s="186"/>
      <c r="H58" s="186"/>
      <c r="I58" s="186"/>
      <c r="J58" s="186"/>
      <c r="K58" s="186"/>
      <c r="L58" s="186"/>
      <c r="M58" s="186"/>
      <c r="N58" s="186"/>
      <c r="O58" s="186"/>
      <c r="P58" s="186"/>
      <c r="Q58" s="186"/>
      <c r="R58" s="186"/>
      <c r="S58" s="186"/>
      <c r="T58" s="186"/>
      <c r="U58" s="186"/>
      <c r="V58" s="186"/>
      <c r="W58" s="186"/>
      <c r="X58" s="186"/>
      <c r="Y58" s="186"/>
      <c r="Z58" s="186"/>
      <c r="AA58" s="186"/>
      <c r="AB58" s="186"/>
      <c r="AC58" s="186"/>
      <c r="AD58" s="186"/>
      <c r="AE58" s="186"/>
      <c r="AF58" s="186"/>
      <c r="AG58" s="186"/>
      <c r="AH58" s="186"/>
      <c r="AI58" s="186"/>
      <c r="AJ58" s="186"/>
      <c r="AK58" s="186"/>
      <c r="AL58" s="186"/>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15" zoomScale="80" zoomScaleNormal="80" workbookViewId="0">
      <selection activeCell="L63" activeCellId="1" sqref="AG42:BE51 L63"/>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1" t="s">
        <v>108</v>
      </c>
      <c r="B1" s="71" t="s">
        <v>134</v>
      </c>
    </row>
    <row r="2" spans="1:57" ht="54" x14ac:dyDescent="0.4">
      <c r="A2" s="72" t="s">
        <v>107</v>
      </c>
      <c r="B2" s="72" t="s">
        <v>135</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207" t="s">
        <v>5</v>
      </c>
      <c r="E4" s="208"/>
      <c r="G4" s="209" t="s">
        <v>6</v>
      </c>
      <c r="H4" s="210"/>
      <c r="I4" s="210"/>
      <c r="J4" s="210"/>
      <c r="K4" s="210"/>
      <c r="L4" s="210"/>
      <c r="M4" s="210"/>
      <c r="N4" s="210"/>
      <c r="O4" s="210"/>
      <c r="P4" s="210"/>
      <c r="Q4" s="210"/>
      <c r="R4" s="210"/>
      <c r="T4" s="209" t="s">
        <v>7</v>
      </c>
      <c r="U4" s="210"/>
      <c r="V4" s="210"/>
      <c r="W4" s="210"/>
      <c r="X4" s="210"/>
      <c r="Y4" s="210"/>
      <c r="Z4" s="210"/>
      <c r="AA4" s="210"/>
      <c r="AB4" s="210"/>
      <c r="AC4" s="210"/>
      <c r="AD4" s="210"/>
      <c r="AE4" s="210"/>
      <c r="AF4" s="4"/>
      <c r="AG4" s="209" t="s">
        <v>34</v>
      </c>
      <c r="AH4" s="210"/>
      <c r="AI4" s="210"/>
      <c r="AJ4" s="210"/>
      <c r="AK4" s="210"/>
      <c r="AL4" s="210"/>
      <c r="AM4" s="210"/>
      <c r="AN4" s="210"/>
      <c r="AO4" s="210"/>
      <c r="AP4" s="210"/>
      <c r="AQ4" s="210"/>
      <c r="AR4" s="210"/>
      <c r="AT4" s="209" t="s">
        <v>35</v>
      </c>
      <c r="AU4" s="210"/>
      <c r="AV4" s="210"/>
      <c r="AW4" s="210"/>
      <c r="AX4" s="210"/>
      <c r="AY4" s="210"/>
      <c r="AZ4" s="210"/>
      <c r="BA4" s="210"/>
      <c r="BB4" s="210"/>
      <c r="BC4" s="210"/>
      <c r="BD4" s="210"/>
      <c r="BE4" s="210"/>
    </row>
    <row r="5" spans="1:57" ht="13" x14ac:dyDescent="0.25">
      <c r="A5" s="32"/>
      <c r="B5" s="32"/>
      <c r="C5" s="3"/>
      <c r="D5" s="211" t="s">
        <v>8</v>
      </c>
      <c r="E5" s="213" t="s">
        <v>9</v>
      </c>
      <c r="F5" s="5"/>
      <c r="G5" s="215" t="s">
        <v>0</v>
      </c>
      <c r="H5" s="217" t="s">
        <v>1</v>
      </c>
      <c r="I5" s="217" t="s">
        <v>10</v>
      </c>
      <c r="J5" s="217" t="s">
        <v>2</v>
      </c>
      <c r="K5" s="217" t="s">
        <v>11</v>
      </c>
      <c r="L5" s="219" t="s">
        <v>12</v>
      </c>
      <c r="M5" s="5"/>
      <c r="N5" s="215" t="s">
        <v>3</v>
      </c>
      <c r="O5" s="217" t="s">
        <v>4</v>
      </c>
      <c r="P5" s="219" t="s">
        <v>13</v>
      </c>
      <c r="Q5" s="2"/>
      <c r="R5" s="221" t="s">
        <v>14</v>
      </c>
      <c r="S5" s="2"/>
      <c r="T5" s="215" t="s">
        <v>0</v>
      </c>
      <c r="U5" s="217" t="s">
        <v>1</v>
      </c>
      <c r="V5" s="217" t="s">
        <v>10</v>
      </c>
      <c r="W5" s="217" t="s">
        <v>2</v>
      </c>
      <c r="X5" s="217" t="s">
        <v>11</v>
      </c>
      <c r="Y5" s="219" t="s">
        <v>12</v>
      </c>
      <c r="Z5" s="2"/>
      <c r="AA5" s="215" t="s">
        <v>3</v>
      </c>
      <c r="AB5" s="217" t="s">
        <v>4</v>
      </c>
      <c r="AC5" s="219" t="s">
        <v>13</v>
      </c>
      <c r="AD5" s="1"/>
      <c r="AE5" s="223" t="s">
        <v>14</v>
      </c>
      <c r="AF5" s="38"/>
      <c r="AG5" s="215" t="s">
        <v>0</v>
      </c>
      <c r="AH5" s="217" t="s">
        <v>1</v>
      </c>
      <c r="AI5" s="217" t="s">
        <v>10</v>
      </c>
      <c r="AJ5" s="217" t="s">
        <v>2</v>
      </c>
      <c r="AK5" s="217" t="s">
        <v>11</v>
      </c>
      <c r="AL5" s="219" t="s">
        <v>12</v>
      </c>
      <c r="AM5" s="5"/>
      <c r="AN5" s="215" t="s">
        <v>3</v>
      </c>
      <c r="AO5" s="217" t="s">
        <v>4</v>
      </c>
      <c r="AP5" s="219" t="s">
        <v>13</v>
      </c>
      <c r="AQ5" s="2"/>
      <c r="AR5" s="221" t="s">
        <v>14</v>
      </c>
      <c r="AS5" s="2"/>
      <c r="AT5" s="215" t="s">
        <v>0</v>
      </c>
      <c r="AU5" s="217" t="s">
        <v>1</v>
      </c>
      <c r="AV5" s="217" t="s">
        <v>10</v>
      </c>
      <c r="AW5" s="217" t="s">
        <v>2</v>
      </c>
      <c r="AX5" s="217" t="s">
        <v>11</v>
      </c>
      <c r="AY5" s="219" t="s">
        <v>12</v>
      </c>
      <c r="AZ5" s="2"/>
      <c r="BA5" s="215" t="s">
        <v>3</v>
      </c>
      <c r="BB5" s="217" t="s">
        <v>4</v>
      </c>
      <c r="BC5" s="219" t="s">
        <v>13</v>
      </c>
      <c r="BD5" s="1"/>
      <c r="BE5" s="223" t="s">
        <v>14</v>
      </c>
    </row>
    <row r="6" spans="1:57" ht="13" x14ac:dyDescent="0.25">
      <c r="A6" s="32"/>
      <c r="B6" s="32"/>
      <c r="C6" s="3"/>
      <c r="D6" s="212"/>
      <c r="E6" s="214"/>
      <c r="F6" s="5"/>
      <c r="G6" s="216"/>
      <c r="H6" s="218"/>
      <c r="I6" s="218"/>
      <c r="J6" s="218"/>
      <c r="K6" s="218"/>
      <c r="L6" s="220"/>
      <c r="M6" s="5"/>
      <c r="N6" s="216"/>
      <c r="O6" s="218"/>
      <c r="P6" s="220"/>
      <c r="Q6" s="2"/>
      <c r="R6" s="222"/>
      <c r="S6" s="2"/>
      <c r="T6" s="216"/>
      <c r="U6" s="218"/>
      <c r="V6" s="218"/>
      <c r="W6" s="218"/>
      <c r="X6" s="218"/>
      <c r="Y6" s="220"/>
      <c r="Z6" s="2"/>
      <c r="AA6" s="216"/>
      <c r="AB6" s="218"/>
      <c r="AC6" s="220"/>
      <c r="AD6" s="1"/>
      <c r="AE6" s="224"/>
      <c r="AF6" s="39"/>
      <c r="AG6" s="216"/>
      <c r="AH6" s="218"/>
      <c r="AI6" s="218"/>
      <c r="AJ6" s="218"/>
      <c r="AK6" s="218"/>
      <c r="AL6" s="220"/>
      <c r="AM6" s="5"/>
      <c r="AN6" s="216"/>
      <c r="AO6" s="218"/>
      <c r="AP6" s="220"/>
      <c r="AQ6" s="2"/>
      <c r="AR6" s="222"/>
      <c r="AS6" s="2"/>
      <c r="AT6" s="216"/>
      <c r="AU6" s="218"/>
      <c r="AV6" s="218"/>
      <c r="AW6" s="218"/>
      <c r="AX6" s="218"/>
      <c r="AY6" s="220"/>
      <c r="AZ6" s="2"/>
      <c r="BA6" s="216"/>
      <c r="BB6" s="218"/>
      <c r="BC6" s="220"/>
      <c r="BD6" s="1"/>
      <c r="BE6" s="224"/>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15">
        <v>47.659193355916202</v>
      </c>
      <c r="H8" s="118">
        <v>59.261059795819101</v>
      </c>
      <c r="I8" s="118">
        <v>63.244830827486503</v>
      </c>
      <c r="J8" s="118">
        <v>62.442698830490102</v>
      </c>
      <c r="K8" s="118">
        <v>58.921140745789899</v>
      </c>
      <c r="L8" s="119">
        <v>58.305652960305501</v>
      </c>
      <c r="M8" s="116"/>
      <c r="N8" s="125">
        <v>61.683141437150901</v>
      </c>
      <c r="O8" s="126">
        <v>63.155217999563597</v>
      </c>
      <c r="P8" s="127">
        <v>62.419179718357199</v>
      </c>
      <c r="Q8" s="116"/>
      <c r="R8" s="133">
        <v>59.480954192032101</v>
      </c>
      <c r="S8" s="117"/>
      <c r="T8" s="115">
        <v>8.5388115808015908</v>
      </c>
      <c r="U8" s="118">
        <v>9.7665400540930793</v>
      </c>
      <c r="V8" s="118">
        <v>8.9866083455255801</v>
      </c>
      <c r="W8" s="118">
        <v>8.5620816593922893</v>
      </c>
      <c r="X8" s="118">
        <v>9.1002930059885703</v>
      </c>
      <c r="Y8" s="119">
        <v>9.0020254468825502</v>
      </c>
      <c r="Z8" s="116"/>
      <c r="AA8" s="125">
        <v>8.0195455631702401</v>
      </c>
      <c r="AB8" s="126">
        <v>6.6206460669058398</v>
      </c>
      <c r="AC8" s="127">
        <v>7.3072585378357298</v>
      </c>
      <c r="AD8" s="116"/>
      <c r="AE8" s="133">
        <v>8.4882284989581098</v>
      </c>
      <c r="AF8" s="29"/>
      <c r="AG8" s="115">
        <v>44.971334080476801</v>
      </c>
      <c r="AH8" s="118">
        <v>54.452747891094397</v>
      </c>
      <c r="AI8" s="118">
        <v>58.186891044088703</v>
      </c>
      <c r="AJ8" s="118">
        <v>58.9192339849767</v>
      </c>
      <c r="AK8" s="118">
        <v>58.251788616690398</v>
      </c>
      <c r="AL8" s="119">
        <v>54.956453545101702</v>
      </c>
      <c r="AM8" s="116"/>
      <c r="AN8" s="125">
        <v>62.296817510571501</v>
      </c>
      <c r="AO8" s="126">
        <v>62.087837624140903</v>
      </c>
      <c r="AP8" s="127">
        <v>62.192327793130303</v>
      </c>
      <c r="AQ8" s="116"/>
      <c r="AR8" s="133">
        <v>57.023950514167502</v>
      </c>
      <c r="AS8" s="117"/>
      <c r="AT8" s="115">
        <v>4.9585146581894302</v>
      </c>
      <c r="AU8" s="118">
        <v>6.1956730985655701</v>
      </c>
      <c r="AV8" s="118">
        <v>5.9114187558229299</v>
      </c>
      <c r="AW8" s="118">
        <v>5.55993562790478</v>
      </c>
      <c r="AX8" s="118">
        <v>4.8920488392036496</v>
      </c>
      <c r="AY8" s="119">
        <v>5.5179715652247499</v>
      </c>
      <c r="AZ8" s="116"/>
      <c r="BA8" s="125">
        <v>4.04493708573027</v>
      </c>
      <c r="BB8" s="126">
        <v>3.7851110451786298</v>
      </c>
      <c r="BC8" s="127">
        <v>3.9150807387201501</v>
      </c>
      <c r="BD8" s="116"/>
      <c r="BE8" s="133">
        <v>5.0130643320828199</v>
      </c>
    </row>
    <row r="9" spans="1:57" x14ac:dyDescent="0.25">
      <c r="A9" s="20" t="s">
        <v>18</v>
      </c>
      <c r="B9" s="3" t="str">
        <f>TRIM(A9)</f>
        <v>Virginia</v>
      </c>
      <c r="C9" s="10"/>
      <c r="D9" s="24" t="s">
        <v>16</v>
      </c>
      <c r="E9" s="27" t="s">
        <v>17</v>
      </c>
      <c r="F9" s="3"/>
      <c r="G9" s="120">
        <v>46.009887225779103</v>
      </c>
      <c r="H9" s="116">
        <v>62.659202413829597</v>
      </c>
      <c r="I9" s="116">
        <v>67.052970843281798</v>
      </c>
      <c r="J9" s="116">
        <v>66.342910933925097</v>
      </c>
      <c r="K9" s="116">
        <v>60.542737626941097</v>
      </c>
      <c r="L9" s="121">
        <v>60.521541808751302</v>
      </c>
      <c r="M9" s="116"/>
      <c r="N9" s="128">
        <v>59.929929118690303</v>
      </c>
      <c r="O9" s="136">
        <v>60.565180257965501</v>
      </c>
      <c r="P9" s="129">
        <v>60.247554688327902</v>
      </c>
      <c r="Q9" s="116"/>
      <c r="R9" s="134">
        <v>60.443259774344597</v>
      </c>
      <c r="S9" s="117"/>
      <c r="T9" s="120">
        <v>12.2737437209408</v>
      </c>
      <c r="U9" s="116">
        <v>13.1555785109447</v>
      </c>
      <c r="V9" s="116">
        <v>10.0174828924713</v>
      </c>
      <c r="W9" s="116">
        <v>12.0511383654342</v>
      </c>
      <c r="X9" s="116">
        <v>14.1568609935059</v>
      </c>
      <c r="Y9" s="121">
        <v>12.266353673629</v>
      </c>
      <c r="Z9" s="116"/>
      <c r="AA9" s="128">
        <v>13.7232906443095</v>
      </c>
      <c r="AB9" s="136">
        <v>14.124839138966699</v>
      </c>
      <c r="AC9" s="129">
        <v>13.9247695467573</v>
      </c>
      <c r="AD9" s="116"/>
      <c r="AE9" s="134">
        <v>12.7337148225118</v>
      </c>
      <c r="AF9" s="30"/>
      <c r="AG9" s="120">
        <v>42.197429653553101</v>
      </c>
      <c r="AH9" s="116">
        <v>55.323998342384698</v>
      </c>
      <c r="AI9" s="116">
        <v>60.054589132649703</v>
      </c>
      <c r="AJ9" s="116">
        <v>60.673079020262101</v>
      </c>
      <c r="AK9" s="116">
        <v>58.2332376777184</v>
      </c>
      <c r="AL9" s="121">
        <v>55.296576964625501</v>
      </c>
      <c r="AM9" s="116"/>
      <c r="AN9" s="128">
        <v>58.863108108950101</v>
      </c>
      <c r="AO9" s="136">
        <v>58.892551580600298</v>
      </c>
      <c r="AP9" s="129">
        <v>58.877829844775199</v>
      </c>
      <c r="AQ9" s="116"/>
      <c r="AR9" s="134">
        <v>56.319823271467499</v>
      </c>
      <c r="AS9" s="117"/>
      <c r="AT9" s="120">
        <v>5.2064853619586904</v>
      </c>
      <c r="AU9" s="116">
        <v>8.3699237011269094</v>
      </c>
      <c r="AV9" s="116">
        <v>7.6050901304494003</v>
      </c>
      <c r="AW9" s="116">
        <v>8.3804172065855003</v>
      </c>
      <c r="AX9" s="116">
        <v>7.9354386612960504</v>
      </c>
      <c r="AY9" s="121">
        <v>7.6211336387760102</v>
      </c>
      <c r="AZ9" s="116"/>
      <c r="BA9" s="128">
        <v>6.3702681361390399</v>
      </c>
      <c r="BB9" s="136">
        <v>6.7435349414739703</v>
      </c>
      <c r="BC9" s="129">
        <v>6.5566209410211496</v>
      </c>
      <c r="BD9" s="116"/>
      <c r="BE9" s="134">
        <v>7.3020266517339998</v>
      </c>
    </row>
    <row r="10" spans="1:57" x14ac:dyDescent="0.25">
      <c r="A10" s="21" t="s">
        <v>19</v>
      </c>
      <c r="B10" s="3" t="str">
        <f t="shared" ref="B10:B45" si="0">TRIM(A10)</f>
        <v>Norfolk/Virginia Beach, VA</v>
      </c>
      <c r="C10" s="3"/>
      <c r="D10" s="24" t="s">
        <v>16</v>
      </c>
      <c r="E10" s="27" t="s">
        <v>17</v>
      </c>
      <c r="F10" s="3"/>
      <c r="G10" s="120">
        <v>44.778961453347698</v>
      </c>
      <c r="H10" s="116">
        <v>53.033811949976801</v>
      </c>
      <c r="I10" s="116">
        <v>53.170191961298897</v>
      </c>
      <c r="J10" s="116">
        <v>54.019350522361101</v>
      </c>
      <c r="K10" s="116">
        <v>54.129998456075299</v>
      </c>
      <c r="L10" s="121">
        <v>51.826462868611998</v>
      </c>
      <c r="M10" s="116"/>
      <c r="N10" s="128">
        <v>58.6022335443363</v>
      </c>
      <c r="O10" s="136">
        <v>61.8367556996551</v>
      </c>
      <c r="P10" s="129">
        <v>60.2194946219957</v>
      </c>
      <c r="Q10" s="116"/>
      <c r="R10" s="134">
        <v>54.224471941007302</v>
      </c>
      <c r="S10" s="117"/>
      <c r="T10" s="120">
        <v>15.2451484307726</v>
      </c>
      <c r="U10" s="116">
        <v>9.7093698179487706</v>
      </c>
      <c r="V10" s="116">
        <v>3.0529079077407402</v>
      </c>
      <c r="W10" s="116">
        <v>7.1543195812051197</v>
      </c>
      <c r="X10" s="116">
        <v>12.175141832918699</v>
      </c>
      <c r="Y10" s="121">
        <v>9.1275123302856205</v>
      </c>
      <c r="Z10" s="116"/>
      <c r="AA10" s="128">
        <v>6.4096086029383104</v>
      </c>
      <c r="AB10" s="136">
        <v>2.7184306578722999</v>
      </c>
      <c r="AC10" s="129">
        <v>4.4819179707662098</v>
      </c>
      <c r="AD10" s="116"/>
      <c r="AE10" s="134">
        <v>7.6093304307299103</v>
      </c>
      <c r="AF10" s="30"/>
      <c r="AG10" s="120">
        <v>40.879265091863502</v>
      </c>
      <c r="AH10" s="116">
        <v>47.870670577942398</v>
      </c>
      <c r="AI10" s="116">
        <v>50.854304976583798</v>
      </c>
      <c r="AJ10" s="116">
        <v>54.067598167876</v>
      </c>
      <c r="AK10" s="116">
        <v>55.661700375688298</v>
      </c>
      <c r="AL10" s="121">
        <v>49.866707837990802</v>
      </c>
      <c r="AM10" s="116"/>
      <c r="AN10" s="128">
        <v>60.462662755390802</v>
      </c>
      <c r="AO10" s="136">
        <v>59.939014976069103</v>
      </c>
      <c r="AP10" s="129">
        <v>60.200838865729999</v>
      </c>
      <c r="AQ10" s="116"/>
      <c r="AR10" s="134">
        <v>52.819316703059101</v>
      </c>
      <c r="AS10" s="117"/>
      <c r="AT10" s="120">
        <v>8.3730220560112993</v>
      </c>
      <c r="AU10" s="116">
        <v>6.8566314958232804</v>
      </c>
      <c r="AV10" s="116">
        <v>6.6447692284705502</v>
      </c>
      <c r="AW10" s="116">
        <v>7.7796581500871902</v>
      </c>
      <c r="AX10" s="116">
        <v>8.2156073147420692</v>
      </c>
      <c r="AY10" s="121">
        <v>7.56110098421148</v>
      </c>
      <c r="AZ10" s="116"/>
      <c r="BA10" s="128">
        <v>2.0565704373043001</v>
      </c>
      <c r="BB10" s="136">
        <v>-0.149649580740702</v>
      </c>
      <c r="BC10" s="129">
        <v>0.94620410949315703</v>
      </c>
      <c r="BD10" s="116"/>
      <c r="BE10" s="134">
        <v>5.3138058430686401</v>
      </c>
    </row>
    <row r="11" spans="1:57" x14ac:dyDescent="0.25">
      <c r="A11" s="21" t="s">
        <v>20</v>
      </c>
      <c r="B11" s="2" t="s">
        <v>71</v>
      </c>
      <c r="C11" s="3"/>
      <c r="D11" s="24" t="s">
        <v>16</v>
      </c>
      <c r="E11" s="27" t="s">
        <v>17</v>
      </c>
      <c r="F11" s="3"/>
      <c r="G11" s="120">
        <v>44.488325666174802</v>
      </c>
      <c r="H11" s="116">
        <v>61.886988976651303</v>
      </c>
      <c r="I11" s="116">
        <v>66.960333304400606</v>
      </c>
      <c r="J11" s="116">
        <v>66.157451610103195</v>
      </c>
      <c r="K11" s="116">
        <v>59.508723201111003</v>
      </c>
      <c r="L11" s="121">
        <v>59.800364551688197</v>
      </c>
      <c r="M11" s="116"/>
      <c r="N11" s="128">
        <v>61.296762433816497</v>
      </c>
      <c r="O11" s="136">
        <v>69.872406909122404</v>
      </c>
      <c r="P11" s="129">
        <v>65.584584671469401</v>
      </c>
      <c r="Q11" s="116"/>
      <c r="R11" s="134">
        <v>61.452998871625702</v>
      </c>
      <c r="S11" s="117"/>
      <c r="T11" s="120">
        <v>2.00931595624836</v>
      </c>
      <c r="U11" s="116">
        <v>5.78515551529141</v>
      </c>
      <c r="V11" s="116">
        <v>2.4409086931617501</v>
      </c>
      <c r="W11" s="116">
        <v>1.85502275598621</v>
      </c>
      <c r="X11" s="116">
        <v>4.1183415784272199</v>
      </c>
      <c r="Y11" s="121">
        <v>3.2511766978172898</v>
      </c>
      <c r="Z11" s="116"/>
      <c r="AA11" s="128">
        <v>13.338718605084599</v>
      </c>
      <c r="AB11" s="136">
        <v>22.593276429648</v>
      </c>
      <c r="AC11" s="129">
        <v>18.0873257787451</v>
      </c>
      <c r="AD11" s="116"/>
      <c r="AE11" s="134">
        <v>7.3642676619562701</v>
      </c>
      <c r="AF11" s="30"/>
      <c r="AG11" s="120">
        <v>41.973061918357502</v>
      </c>
      <c r="AH11" s="116">
        <v>56.259532005751801</v>
      </c>
      <c r="AI11" s="116">
        <v>62.229291036646401</v>
      </c>
      <c r="AJ11" s="116">
        <v>61.460194343980099</v>
      </c>
      <c r="AK11" s="116">
        <v>59.748790796984601</v>
      </c>
      <c r="AL11" s="121">
        <v>56.335112757380898</v>
      </c>
      <c r="AM11" s="116"/>
      <c r="AN11" s="128">
        <v>63.0735544032419</v>
      </c>
      <c r="AO11" s="136">
        <v>65.710924223277701</v>
      </c>
      <c r="AP11" s="129">
        <v>64.392239313259793</v>
      </c>
      <c r="AQ11" s="116"/>
      <c r="AR11" s="134">
        <v>58.6372563972471</v>
      </c>
      <c r="AS11" s="117"/>
      <c r="AT11" s="120">
        <v>-2.8271116608790301</v>
      </c>
      <c r="AU11" s="116">
        <v>4.0738481649753702</v>
      </c>
      <c r="AV11" s="116">
        <v>3.6967144142769901</v>
      </c>
      <c r="AW11" s="116">
        <v>2.3810854587851402</v>
      </c>
      <c r="AX11" s="116">
        <v>1.60289644554513</v>
      </c>
      <c r="AY11" s="121">
        <v>2.0196261856059099</v>
      </c>
      <c r="AZ11" s="116"/>
      <c r="BA11" s="128">
        <v>4.0657711955480904</v>
      </c>
      <c r="BB11" s="136">
        <v>5.7638664047161701</v>
      </c>
      <c r="BC11" s="129">
        <v>4.9253370241816903</v>
      </c>
      <c r="BD11" s="116"/>
      <c r="BE11" s="134">
        <v>2.9140225482240001</v>
      </c>
    </row>
    <row r="12" spans="1:57" x14ac:dyDescent="0.25">
      <c r="A12" s="21" t="s">
        <v>21</v>
      </c>
      <c r="B12" s="3" t="str">
        <f t="shared" si="0"/>
        <v>Virginia Area</v>
      </c>
      <c r="C12" s="3"/>
      <c r="D12" s="24" t="s">
        <v>16</v>
      </c>
      <c r="E12" s="27" t="s">
        <v>17</v>
      </c>
      <c r="F12" s="3"/>
      <c r="G12" s="120">
        <v>36.008590704297603</v>
      </c>
      <c r="H12" s="116">
        <v>50.5030697761281</v>
      </c>
      <c r="I12" s="116">
        <v>53.782944650652396</v>
      </c>
      <c r="J12" s="116">
        <v>52.0227840418329</v>
      </c>
      <c r="K12" s="116">
        <v>50.131895324135598</v>
      </c>
      <c r="L12" s="121">
        <v>48.489856899409297</v>
      </c>
      <c r="M12" s="116"/>
      <c r="N12" s="128">
        <v>51.175385764642698</v>
      </c>
      <c r="O12" s="136">
        <v>47.970212666619901</v>
      </c>
      <c r="P12" s="129">
        <v>49.572799215631299</v>
      </c>
      <c r="Q12" s="116"/>
      <c r="R12" s="134">
        <v>48.799268989758502</v>
      </c>
      <c r="S12" s="117"/>
      <c r="T12" s="120">
        <v>7.09953019711309</v>
      </c>
      <c r="U12" s="116">
        <v>4.8229479028616096</v>
      </c>
      <c r="V12" s="116">
        <v>2.1102349910904898</v>
      </c>
      <c r="W12" s="116">
        <v>0.54394439658279903</v>
      </c>
      <c r="X12" s="116">
        <v>-1.5312250176386299</v>
      </c>
      <c r="Y12" s="121">
        <v>2.2452311825791802</v>
      </c>
      <c r="Z12" s="116"/>
      <c r="AA12" s="128">
        <v>0.476987437944217</v>
      </c>
      <c r="AB12" s="136">
        <v>4.9964887480312097</v>
      </c>
      <c r="AC12" s="129">
        <v>2.6140677838329198</v>
      </c>
      <c r="AD12" s="116"/>
      <c r="AE12" s="134">
        <v>2.3520101128632098</v>
      </c>
      <c r="AF12" s="30"/>
      <c r="AG12" s="120">
        <v>37.485171314926298</v>
      </c>
      <c r="AH12" s="116">
        <v>50.631527529017703</v>
      </c>
      <c r="AI12" s="116">
        <v>53.461189551301402</v>
      </c>
      <c r="AJ12" s="116">
        <v>51.218278244283603</v>
      </c>
      <c r="AK12" s="116">
        <v>49.7772789653648</v>
      </c>
      <c r="AL12" s="121">
        <v>48.514689120978801</v>
      </c>
      <c r="AM12" s="116"/>
      <c r="AN12" s="128">
        <v>52.611840498645201</v>
      </c>
      <c r="AO12" s="136">
        <v>52.822904189875899</v>
      </c>
      <c r="AP12" s="129">
        <v>52.717372344260497</v>
      </c>
      <c r="AQ12" s="116"/>
      <c r="AR12" s="134">
        <v>49.715565479750602</v>
      </c>
      <c r="AS12" s="117"/>
      <c r="AT12" s="120">
        <v>0.63512837722355997</v>
      </c>
      <c r="AU12" s="116">
        <v>3.72377873250361</v>
      </c>
      <c r="AV12" s="116">
        <v>2.6033540834150299</v>
      </c>
      <c r="AW12" s="116">
        <v>2.5830765128495101</v>
      </c>
      <c r="AX12" s="116">
        <v>1.9725516897342501</v>
      </c>
      <c r="AY12" s="121">
        <v>2.39050494056174</v>
      </c>
      <c r="AZ12" s="116"/>
      <c r="BA12" s="128">
        <v>4.41948236859659</v>
      </c>
      <c r="BB12" s="136">
        <v>8.5984178845710808</v>
      </c>
      <c r="BC12" s="129">
        <v>6.472140773704</v>
      </c>
      <c r="BD12" s="116"/>
      <c r="BE12" s="134">
        <v>3.5956452224072102</v>
      </c>
    </row>
    <row r="13" spans="1:57" x14ac:dyDescent="0.25">
      <c r="A13" s="34" t="s">
        <v>22</v>
      </c>
      <c r="B13" s="2" t="s">
        <v>87</v>
      </c>
      <c r="C13" s="3"/>
      <c r="D13" s="24" t="s">
        <v>16</v>
      </c>
      <c r="E13" s="27" t="s">
        <v>17</v>
      </c>
      <c r="F13" s="3"/>
      <c r="G13" s="120">
        <v>60.3301533041491</v>
      </c>
      <c r="H13" s="116">
        <v>81.951635499786804</v>
      </c>
      <c r="I13" s="116">
        <v>89.044345763124198</v>
      </c>
      <c r="J13" s="116">
        <v>87.191848171320601</v>
      </c>
      <c r="K13" s="116">
        <v>77.183145263965599</v>
      </c>
      <c r="L13" s="121">
        <v>79.140225600469293</v>
      </c>
      <c r="M13" s="116"/>
      <c r="N13" s="128">
        <v>72.004116015836104</v>
      </c>
      <c r="O13" s="136">
        <v>69.500497061234398</v>
      </c>
      <c r="P13" s="129">
        <v>70.752306538535294</v>
      </c>
      <c r="Q13" s="116"/>
      <c r="R13" s="134">
        <v>76.743677297059605</v>
      </c>
      <c r="S13" s="117"/>
      <c r="T13" s="120">
        <v>33.089383906501403</v>
      </c>
      <c r="U13" s="116">
        <v>29.2068495158472</v>
      </c>
      <c r="V13" s="116">
        <v>27.083358478389599</v>
      </c>
      <c r="W13" s="116">
        <v>32.0602303248399</v>
      </c>
      <c r="X13" s="116">
        <v>39.824395868595197</v>
      </c>
      <c r="Y13" s="121">
        <v>31.8787139890924</v>
      </c>
      <c r="Z13" s="116"/>
      <c r="AA13" s="128">
        <v>37.303908926566699</v>
      </c>
      <c r="AB13" s="136">
        <v>28.8184396054648</v>
      </c>
      <c r="AC13" s="129">
        <v>33.000924198509097</v>
      </c>
      <c r="AD13" s="116"/>
      <c r="AE13" s="134">
        <v>32.172472544540902</v>
      </c>
      <c r="AF13" s="30"/>
      <c r="AG13" s="120">
        <v>48.169874066401299</v>
      </c>
      <c r="AH13" s="116">
        <v>63.6184107387772</v>
      </c>
      <c r="AI13" s="116">
        <v>70.297077244228802</v>
      </c>
      <c r="AJ13" s="116">
        <v>71.909401352891194</v>
      </c>
      <c r="AK13" s="116">
        <v>66.393717889448098</v>
      </c>
      <c r="AL13" s="121">
        <v>64.077675444429502</v>
      </c>
      <c r="AM13" s="116"/>
      <c r="AN13" s="128">
        <v>62.7997348289908</v>
      </c>
      <c r="AO13" s="136">
        <v>62.060919550256003</v>
      </c>
      <c r="AP13" s="129">
        <v>62.430327189623398</v>
      </c>
      <c r="AQ13" s="116"/>
      <c r="AR13" s="134">
        <v>63.607004954363298</v>
      </c>
      <c r="AS13" s="117"/>
      <c r="AT13" s="120">
        <v>10.9333974154326</v>
      </c>
      <c r="AU13" s="116">
        <v>14.071139252035</v>
      </c>
      <c r="AV13" s="116">
        <v>13.2916966768439</v>
      </c>
      <c r="AW13" s="116">
        <v>15.5343179143215</v>
      </c>
      <c r="AX13" s="116">
        <v>14.523112776576401</v>
      </c>
      <c r="AY13" s="121">
        <v>13.831847218384199</v>
      </c>
      <c r="AZ13" s="116"/>
      <c r="BA13" s="128">
        <v>10.6606891722037</v>
      </c>
      <c r="BB13" s="136">
        <v>10.229611711997901</v>
      </c>
      <c r="BC13" s="129">
        <v>10.446003741529401</v>
      </c>
      <c r="BD13" s="116"/>
      <c r="BE13" s="134">
        <v>12.861610432059299</v>
      </c>
    </row>
    <row r="14" spans="1:57" x14ac:dyDescent="0.25">
      <c r="A14" s="21" t="s">
        <v>23</v>
      </c>
      <c r="B14" s="3" t="str">
        <f t="shared" si="0"/>
        <v>Arlington, VA</v>
      </c>
      <c r="C14" s="3"/>
      <c r="D14" s="24" t="s">
        <v>16</v>
      </c>
      <c r="E14" s="27" t="s">
        <v>17</v>
      </c>
      <c r="F14" s="3"/>
      <c r="G14" s="120">
        <v>70.479666319082298</v>
      </c>
      <c r="H14" s="116">
        <v>94.379562043795602</v>
      </c>
      <c r="I14" s="116">
        <v>96.558915537017697</v>
      </c>
      <c r="J14" s="116">
        <v>96.006256517205401</v>
      </c>
      <c r="K14" s="116">
        <v>91.668404588112594</v>
      </c>
      <c r="L14" s="121">
        <v>89.818561001042696</v>
      </c>
      <c r="M14" s="116"/>
      <c r="N14" s="128">
        <v>87.904066736183495</v>
      </c>
      <c r="O14" s="136">
        <v>75.401459854014504</v>
      </c>
      <c r="P14" s="129">
        <v>81.652763295099007</v>
      </c>
      <c r="Q14" s="116"/>
      <c r="R14" s="134">
        <v>87.485475942201603</v>
      </c>
      <c r="S14" s="117"/>
      <c r="T14" s="120">
        <v>24.7195409831196</v>
      </c>
      <c r="U14" s="116">
        <v>21.123770567858401</v>
      </c>
      <c r="V14" s="116">
        <v>14.659275837389799</v>
      </c>
      <c r="W14" s="116">
        <v>30.339352593466099</v>
      </c>
      <c r="X14" s="116">
        <v>58.992515617034201</v>
      </c>
      <c r="Y14" s="121">
        <v>28.327362052907901</v>
      </c>
      <c r="Z14" s="116"/>
      <c r="AA14" s="128">
        <v>61.909200837531401</v>
      </c>
      <c r="AB14" s="136">
        <v>53.205649665641403</v>
      </c>
      <c r="AC14" s="129">
        <v>57.770849652332501</v>
      </c>
      <c r="AD14" s="116"/>
      <c r="AE14" s="134">
        <v>35.0481144442032</v>
      </c>
      <c r="AF14" s="30"/>
      <c r="AG14" s="120">
        <v>50.414494264859201</v>
      </c>
      <c r="AH14" s="116">
        <v>69.502085505735096</v>
      </c>
      <c r="AI14" s="116">
        <v>75.336287799791407</v>
      </c>
      <c r="AJ14" s="116">
        <v>77.656412930135502</v>
      </c>
      <c r="AK14" s="116">
        <v>71.306047966631894</v>
      </c>
      <c r="AL14" s="121">
        <v>68.843065693430603</v>
      </c>
      <c r="AM14" s="116"/>
      <c r="AN14" s="128">
        <v>63.712200208550499</v>
      </c>
      <c r="AO14" s="136">
        <v>59.8592283628779</v>
      </c>
      <c r="AP14" s="129">
        <v>61.785714285714199</v>
      </c>
      <c r="AQ14" s="116"/>
      <c r="AR14" s="134">
        <v>66.826679576940194</v>
      </c>
      <c r="AS14" s="117"/>
      <c r="AT14" s="120">
        <v>11.2453249280017</v>
      </c>
      <c r="AU14" s="116">
        <v>12.522210427058299</v>
      </c>
      <c r="AV14" s="116">
        <v>9.0074723032999202</v>
      </c>
      <c r="AW14" s="116">
        <v>13.933689694046899</v>
      </c>
      <c r="AX14" s="116">
        <v>18.141496113952901</v>
      </c>
      <c r="AY14" s="121">
        <v>12.963911708311899</v>
      </c>
      <c r="AZ14" s="116"/>
      <c r="BA14" s="128">
        <v>20.522815345227301</v>
      </c>
      <c r="BB14" s="136">
        <v>18.477692611020199</v>
      </c>
      <c r="BC14" s="129">
        <v>19.5233936991877</v>
      </c>
      <c r="BD14" s="116"/>
      <c r="BE14" s="134">
        <v>14.625673127649801</v>
      </c>
    </row>
    <row r="15" spans="1:57" x14ac:dyDescent="0.25">
      <c r="A15" s="21" t="s">
        <v>24</v>
      </c>
      <c r="B15" s="3" t="str">
        <f t="shared" si="0"/>
        <v>Suburban Virginia Area</v>
      </c>
      <c r="C15" s="3"/>
      <c r="D15" s="24" t="s">
        <v>16</v>
      </c>
      <c r="E15" s="27" t="s">
        <v>17</v>
      </c>
      <c r="F15" s="3"/>
      <c r="G15" s="120">
        <v>47.635770726200903</v>
      </c>
      <c r="H15" s="116">
        <v>65.496049165935005</v>
      </c>
      <c r="I15" s="116">
        <v>74.965508591496302</v>
      </c>
      <c r="J15" s="116">
        <v>72.507211839959794</v>
      </c>
      <c r="K15" s="116">
        <v>62.122162297754898</v>
      </c>
      <c r="L15" s="121">
        <v>64.545340524269406</v>
      </c>
      <c r="M15" s="116"/>
      <c r="N15" s="128">
        <v>55.186253605919902</v>
      </c>
      <c r="O15" s="136">
        <v>57.494042393076597</v>
      </c>
      <c r="P15" s="129">
        <v>56.340147999498299</v>
      </c>
      <c r="Q15" s="116"/>
      <c r="R15" s="134">
        <v>62.200999802906203</v>
      </c>
      <c r="S15" s="117"/>
      <c r="T15" s="120">
        <v>17.139553593005601</v>
      </c>
      <c r="U15" s="116">
        <v>16.554561001753299</v>
      </c>
      <c r="V15" s="116">
        <v>25.204668146938801</v>
      </c>
      <c r="W15" s="116">
        <v>21.251555934050501</v>
      </c>
      <c r="X15" s="116">
        <v>23.623102972532202</v>
      </c>
      <c r="Y15" s="121">
        <v>20.969323453848201</v>
      </c>
      <c r="Z15" s="116"/>
      <c r="AA15" s="128">
        <v>15.539868149164301</v>
      </c>
      <c r="AB15" s="136">
        <v>15.1906814620916</v>
      </c>
      <c r="AC15" s="129">
        <v>15.361434874856901</v>
      </c>
      <c r="AD15" s="116"/>
      <c r="AE15" s="134">
        <v>19.466399262966899</v>
      </c>
      <c r="AF15" s="30"/>
      <c r="AG15" s="120">
        <v>42.4087545465947</v>
      </c>
      <c r="AH15" s="116">
        <v>56.399724068731899</v>
      </c>
      <c r="AI15" s="116">
        <v>61.372758058447197</v>
      </c>
      <c r="AJ15" s="116">
        <v>62.391822400602003</v>
      </c>
      <c r="AK15" s="116">
        <v>58.660479117019896</v>
      </c>
      <c r="AL15" s="121">
        <v>56.246707638279098</v>
      </c>
      <c r="AM15" s="116"/>
      <c r="AN15" s="128">
        <v>55.951335758183802</v>
      </c>
      <c r="AO15" s="136">
        <v>56.550232033111698</v>
      </c>
      <c r="AP15" s="129">
        <v>56.2507838956478</v>
      </c>
      <c r="AQ15" s="116"/>
      <c r="AR15" s="134">
        <v>56.247872283241598</v>
      </c>
      <c r="AS15" s="117"/>
      <c r="AT15" s="120">
        <v>3.9365294103813602</v>
      </c>
      <c r="AU15" s="116">
        <v>5.8959259917430797</v>
      </c>
      <c r="AV15" s="116">
        <v>7.8776923947591397</v>
      </c>
      <c r="AW15" s="116">
        <v>8.6660969504933405</v>
      </c>
      <c r="AX15" s="116">
        <v>9.0402004639481799</v>
      </c>
      <c r="AY15" s="121">
        <v>7.2729205017199998</v>
      </c>
      <c r="AZ15" s="116"/>
      <c r="BA15" s="128">
        <v>5.1835023302592003</v>
      </c>
      <c r="BB15" s="136">
        <v>6.6611626936650703</v>
      </c>
      <c r="BC15" s="129">
        <v>5.9211120975271303</v>
      </c>
      <c r="BD15" s="116"/>
      <c r="BE15" s="134">
        <v>6.8838505595841104</v>
      </c>
    </row>
    <row r="16" spans="1:57" x14ac:dyDescent="0.25">
      <c r="A16" s="21" t="s">
        <v>25</v>
      </c>
      <c r="B16" s="3" t="str">
        <f t="shared" si="0"/>
        <v>Alexandria, VA</v>
      </c>
      <c r="C16" s="3"/>
      <c r="D16" s="24" t="s">
        <v>16</v>
      </c>
      <c r="E16" s="27" t="s">
        <v>17</v>
      </c>
      <c r="F16" s="3"/>
      <c r="G16" s="120">
        <v>53.812231635139803</v>
      </c>
      <c r="H16" s="116">
        <v>83.126378089822396</v>
      </c>
      <c r="I16" s="116">
        <v>94.290356272484601</v>
      </c>
      <c r="J16" s="116">
        <v>92.189857258906798</v>
      </c>
      <c r="K16" s="116">
        <v>76.581176743646196</v>
      </c>
      <c r="L16" s="121">
        <v>80</v>
      </c>
      <c r="M16" s="116"/>
      <c r="N16" s="128">
        <v>72.217709179528796</v>
      </c>
      <c r="O16" s="136">
        <v>69.792271092027306</v>
      </c>
      <c r="P16" s="129">
        <v>71.004990135778101</v>
      </c>
      <c r="Q16" s="116"/>
      <c r="R16" s="134">
        <v>77.429997181650805</v>
      </c>
      <c r="S16" s="117"/>
      <c r="T16" s="120">
        <v>21.130278268903002</v>
      </c>
      <c r="U16" s="116">
        <v>43.574346109001198</v>
      </c>
      <c r="V16" s="116">
        <v>41.682367802110399</v>
      </c>
      <c r="W16" s="116">
        <v>44.424066775689099</v>
      </c>
      <c r="X16" s="116">
        <v>47.640826637437101</v>
      </c>
      <c r="Y16" s="121">
        <v>40.559954289445699</v>
      </c>
      <c r="Z16" s="116"/>
      <c r="AA16" s="128">
        <v>38.053835709534397</v>
      </c>
      <c r="AB16" s="136">
        <v>30.321286944774599</v>
      </c>
      <c r="AC16" s="129">
        <v>34.142175549983399</v>
      </c>
      <c r="AD16" s="116"/>
      <c r="AE16" s="134">
        <v>38.819821225513799</v>
      </c>
      <c r="AF16" s="30"/>
      <c r="AG16" s="120">
        <v>44.325171173262099</v>
      </c>
      <c r="AH16" s="116">
        <v>61.570152025066697</v>
      </c>
      <c r="AI16" s="116">
        <v>69.798073575490307</v>
      </c>
      <c r="AJ16" s="116">
        <v>72.844377393524397</v>
      </c>
      <c r="AK16" s="116">
        <v>66.513867935476298</v>
      </c>
      <c r="AL16" s="121">
        <v>63.010328420564001</v>
      </c>
      <c r="AM16" s="116"/>
      <c r="AN16" s="128">
        <v>62.016943251711702</v>
      </c>
      <c r="AO16" s="136">
        <v>61.451201114076802</v>
      </c>
      <c r="AP16" s="129">
        <v>61.734072182894202</v>
      </c>
      <c r="AQ16" s="116"/>
      <c r="AR16" s="134">
        <v>62.6456837812297</v>
      </c>
      <c r="AS16" s="117"/>
      <c r="AT16" s="120">
        <v>11.2764992518175</v>
      </c>
      <c r="AU16" s="116">
        <v>20.406804624471899</v>
      </c>
      <c r="AV16" s="116">
        <v>17.8156731700563</v>
      </c>
      <c r="AW16" s="116">
        <v>19.919586297903901</v>
      </c>
      <c r="AX16" s="116">
        <v>18.154643644238</v>
      </c>
      <c r="AY16" s="121">
        <v>17.886405855869</v>
      </c>
      <c r="AZ16" s="116"/>
      <c r="BA16" s="128">
        <v>9.5786420748121195</v>
      </c>
      <c r="BB16" s="136">
        <v>8.4749753983265705</v>
      </c>
      <c r="BC16" s="129">
        <v>9.0265464815905805</v>
      </c>
      <c r="BD16" s="116"/>
      <c r="BE16" s="134">
        <v>15.249531737520099</v>
      </c>
    </row>
    <row r="17" spans="1:57" x14ac:dyDescent="0.25">
      <c r="A17" s="21" t="s">
        <v>26</v>
      </c>
      <c r="B17" s="3" t="str">
        <f t="shared" si="0"/>
        <v>Fairfax/Tysons Corner, VA</v>
      </c>
      <c r="C17" s="3"/>
      <c r="D17" s="24" t="s">
        <v>16</v>
      </c>
      <c r="E17" s="27" t="s">
        <v>17</v>
      </c>
      <c r="F17" s="3"/>
      <c r="G17" s="120">
        <v>51.631059039742702</v>
      </c>
      <c r="H17" s="116">
        <v>81.357684355616797</v>
      </c>
      <c r="I17" s="116">
        <v>92.384562370778696</v>
      </c>
      <c r="J17" s="116">
        <v>91.706868826096894</v>
      </c>
      <c r="K17" s="116">
        <v>72.271996324373902</v>
      </c>
      <c r="L17" s="121">
        <v>77.870434183321805</v>
      </c>
      <c r="M17" s="116"/>
      <c r="N17" s="128">
        <v>62.6464507236388</v>
      </c>
      <c r="O17" s="136">
        <v>63.082931311739003</v>
      </c>
      <c r="P17" s="129">
        <v>62.864691017688898</v>
      </c>
      <c r="Q17" s="116"/>
      <c r="R17" s="134">
        <v>73.583078993141001</v>
      </c>
      <c r="S17" s="117"/>
      <c r="T17" s="120">
        <v>14.9940339652529</v>
      </c>
      <c r="U17" s="116">
        <v>19.672120682845598</v>
      </c>
      <c r="V17" s="116">
        <v>16.575067403278901</v>
      </c>
      <c r="W17" s="116">
        <v>17.5885851392398</v>
      </c>
      <c r="X17" s="116">
        <v>21.553464474826399</v>
      </c>
      <c r="Y17" s="121">
        <v>18.136478151910701</v>
      </c>
      <c r="Z17" s="116"/>
      <c r="AA17" s="128">
        <v>19.323290275769001</v>
      </c>
      <c r="AB17" s="136">
        <v>17.013024111251799</v>
      </c>
      <c r="AC17" s="129">
        <v>18.152855756373</v>
      </c>
      <c r="AD17" s="116"/>
      <c r="AE17" s="134">
        <v>18.140475441882799</v>
      </c>
      <c r="AF17" s="30"/>
      <c r="AG17" s="120">
        <v>44.523891569032799</v>
      </c>
      <c r="AH17" s="116">
        <v>65.787962324833401</v>
      </c>
      <c r="AI17" s="116">
        <v>76.453020905122898</v>
      </c>
      <c r="AJ17" s="116">
        <v>79.074776016540298</v>
      </c>
      <c r="AK17" s="116">
        <v>68.2000918906501</v>
      </c>
      <c r="AL17" s="121">
        <v>66.807948541235902</v>
      </c>
      <c r="AM17" s="116"/>
      <c r="AN17" s="128">
        <v>61.572478750287097</v>
      </c>
      <c r="AO17" s="136">
        <v>59.5508844475074</v>
      </c>
      <c r="AP17" s="129">
        <v>60.561681598897302</v>
      </c>
      <c r="AQ17" s="116"/>
      <c r="AR17" s="134">
        <v>65.023300843424806</v>
      </c>
      <c r="AS17" s="117"/>
      <c r="AT17" s="120">
        <v>7.1544752255764497</v>
      </c>
      <c r="AU17" s="116">
        <v>14.6701870751049</v>
      </c>
      <c r="AV17" s="116">
        <v>12.976079210148299</v>
      </c>
      <c r="AW17" s="116">
        <v>13.436735826156101</v>
      </c>
      <c r="AX17" s="116">
        <v>10.6258342901329</v>
      </c>
      <c r="AY17" s="121">
        <v>12.1119125601103</v>
      </c>
      <c r="AZ17" s="116"/>
      <c r="BA17" s="128">
        <v>7.8382766395983898</v>
      </c>
      <c r="BB17" s="136">
        <v>7.7987774939978198</v>
      </c>
      <c r="BC17" s="129">
        <v>7.8188530779504699</v>
      </c>
      <c r="BD17" s="116"/>
      <c r="BE17" s="134">
        <v>10.936453935748901</v>
      </c>
    </row>
    <row r="18" spans="1:57" x14ac:dyDescent="0.25">
      <c r="A18" s="21" t="s">
        <v>27</v>
      </c>
      <c r="B18" s="3" t="str">
        <f t="shared" si="0"/>
        <v>I-95 Fredericksburg, VA</v>
      </c>
      <c r="C18" s="3"/>
      <c r="D18" s="24" t="s">
        <v>16</v>
      </c>
      <c r="E18" s="27" t="s">
        <v>17</v>
      </c>
      <c r="F18" s="3"/>
      <c r="G18" s="120">
        <v>48.977310830445902</v>
      </c>
      <c r="H18" s="116">
        <v>60.791326701687701</v>
      </c>
      <c r="I18" s="116">
        <v>69.051078573823602</v>
      </c>
      <c r="J18" s="116">
        <v>70.437017994858607</v>
      </c>
      <c r="K18" s="116">
        <v>61.6631273052419</v>
      </c>
      <c r="L18" s="121">
        <v>62.183972281211503</v>
      </c>
      <c r="M18" s="116"/>
      <c r="N18" s="128">
        <v>61.506650273834801</v>
      </c>
      <c r="O18" s="136">
        <v>60.187772437688601</v>
      </c>
      <c r="P18" s="129">
        <v>60.847211355761701</v>
      </c>
      <c r="Q18" s="116"/>
      <c r="R18" s="134">
        <v>61.8020405882259</v>
      </c>
      <c r="S18" s="117"/>
      <c r="T18" s="120">
        <v>17.670594446254398</v>
      </c>
      <c r="U18" s="116">
        <v>15.4871569844309</v>
      </c>
      <c r="V18" s="116">
        <v>27.267374198413901</v>
      </c>
      <c r="W18" s="116">
        <v>24.329117423605101</v>
      </c>
      <c r="X18" s="116">
        <v>20.913411703656902</v>
      </c>
      <c r="Y18" s="121">
        <v>21.372680629080602</v>
      </c>
      <c r="Z18" s="116"/>
      <c r="AA18" s="128">
        <v>13.7584234918337</v>
      </c>
      <c r="AB18" s="136">
        <v>13.1979224460992</v>
      </c>
      <c r="AC18" s="129">
        <v>13.480518161626399</v>
      </c>
      <c r="AD18" s="116"/>
      <c r="AE18" s="134">
        <v>19.043778542151401</v>
      </c>
      <c r="AF18" s="30"/>
      <c r="AG18" s="120">
        <v>45.875352683185703</v>
      </c>
      <c r="AH18" s="116">
        <v>53.8581885232161</v>
      </c>
      <c r="AI18" s="116">
        <v>58.861820416829602</v>
      </c>
      <c r="AJ18" s="116">
        <v>60.624685701514203</v>
      </c>
      <c r="AK18" s="116">
        <v>60.183270939263501</v>
      </c>
      <c r="AL18" s="121">
        <v>55.880495940728402</v>
      </c>
      <c r="AM18" s="116"/>
      <c r="AN18" s="128">
        <v>60.842599318321497</v>
      </c>
      <c r="AO18" s="136">
        <v>61.219757501257099</v>
      </c>
      <c r="AP18" s="129">
        <v>61.031178409789298</v>
      </c>
      <c r="AQ18" s="116"/>
      <c r="AR18" s="134">
        <v>57.352101883373699</v>
      </c>
      <c r="AS18" s="117"/>
      <c r="AT18" s="120">
        <v>8.2525388336305507</v>
      </c>
      <c r="AU18" s="116">
        <v>8.2725057511406597</v>
      </c>
      <c r="AV18" s="116">
        <v>10.5997575262366</v>
      </c>
      <c r="AW18" s="116">
        <v>9.65464535343561</v>
      </c>
      <c r="AX18" s="116">
        <v>13.1517641435504</v>
      </c>
      <c r="AY18" s="121">
        <v>10.0803461433142</v>
      </c>
      <c r="AZ18" s="116"/>
      <c r="BA18" s="128">
        <v>10.544590748589901</v>
      </c>
      <c r="BB18" s="136">
        <v>10.418512677701401</v>
      </c>
      <c r="BC18" s="129">
        <v>10.4813209613393</v>
      </c>
      <c r="BD18" s="116"/>
      <c r="BE18" s="134">
        <v>10.201917379533</v>
      </c>
    </row>
    <row r="19" spans="1:57" x14ac:dyDescent="0.25">
      <c r="A19" s="21" t="s">
        <v>28</v>
      </c>
      <c r="B19" s="3" t="str">
        <f t="shared" si="0"/>
        <v>Dulles Airport Area, VA</v>
      </c>
      <c r="C19" s="3"/>
      <c r="D19" s="24" t="s">
        <v>16</v>
      </c>
      <c r="E19" s="27" t="s">
        <v>17</v>
      </c>
      <c r="F19" s="3"/>
      <c r="G19" s="120">
        <v>56.926614293926001</v>
      </c>
      <c r="H19" s="116">
        <v>88.493964360988599</v>
      </c>
      <c r="I19" s="116">
        <v>95.918758382831896</v>
      </c>
      <c r="J19" s="116">
        <v>94.184709714504606</v>
      </c>
      <c r="K19" s="116">
        <v>74.908986395861206</v>
      </c>
      <c r="L19" s="121">
        <v>82.086606629622494</v>
      </c>
      <c r="M19" s="116"/>
      <c r="N19" s="128">
        <v>60.730024908986302</v>
      </c>
      <c r="O19" s="136">
        <v>65.280705115922501</v>
      </c>
      <c r="P19" s="129">
        <v>63.005365012454398</v>
      </c>
      <c r="Q19" s="116"/>
      <c r="R19" s="134">
        <v>76.634823310431599</v>
      </c>
      <c r="S19" s="117"/>
      <c r="T19" s="120">
        <v>3.9709577073056601</v>
      </c>
      <c r="U19" s="116">
        <v>17.434966300798401</v>
      </c>
      <c r="V19" s="116">
        <v>10.3301201169464</v>
      </c>
      <c r="W19" s="116">
        <v>16.5917343600644</v>
      </c>
      <c r="X19" s="116">
        <v>11.1770427404152</v>
      </c>
      <c r="Y19" s="121">
        <v>12.384026894737699</v>
      </c>
      <c r="Z19" s="116"/>
      <c r="AA19" s="128">
        <v>18.405016199470001</v>
      </c>
      <c r="AB19" s="136">
        <v>19.685077101227101</v>
      </c>
      <c r="AC19" s="129">
        <v>19.064723126520601</v>
      </c>
      <c r="AD19" s="116"/>
      <c r="AE19" s="134">
        <v>13.885054501278599</v>
      </c>
      <c r="AF19" s="30"/>
      <c r="AG19" s="120">
        <v>50.464648400076598</v>
      </c>
      <c r="AH19" s="116">
        <v>71.1079708756466</v>
      </c>
      <c r="AI19" s="116">
        <v>77.972312703583</v>
      </c>
      <c r="AJ19" s="116">
        <v>78.645334355240394</v>
      </c>
      <c r="AK19" s="116">
        <v>69.014657980455993</v>
      </c>
      <c r="AL19" s="121">
        <v>69.440984863000494</v>
      </c>
      <c r="AM19" s="116"/>
      <c r="AN19" s="128">
        <v>59.297758191224297</v>
      </c>
      <c r="AO19" s="136">
        <v>59.827074152136397</v>
      </c>
      <c r="AP19" s="129">
        <v>59.562416171680297</v>
      </c>
      <c r="AQ19" s="116"/>
      <c r="AR19" s="134">
        <v>66.618536665480505</v>
      </c>
      <c r="AS19" s="117"/>
      <c r="AT19" s="120">
        <v>6.5861905201318196</v>
      </c>
      <c r="AU19" s="116">
        <v>13.669241286033101</v>
      </c>
      <c r="AV19" s="116">
        <v>11.944996155550999</v>
      </c>
      <c r="AW19" s="116">
        <v>14.017618754444699</v>
      </c>
      <c r="AX19" s="116">
        <v>9.0293008287078393</v>
      </c>
      <c r="AY19" s="121">
        <v>11.3438528934242</v>
      </c>
      <c r="AZ19" s="116"/>
      <c r="BA19" s="128">
        <v>8.6640244842705307</v>
      </c>
      <c r="BB19" s="136">
        <v>7.2203690274677497</v>
      </c>
      <c r="BC19" s="129">
        <v>7.93416266125565</v>
      </c>
      <c r="BD19" s="116"/>
      <c r="BE19" s="134">
        <v>10.4525182340907</v>
      </c>
    </row>
    <row r="20" spans="1:57" x14ac:dyDescent="0.25">
      <c r="A20" s="21" t="s">
        <v>29</v>
      </c>
      <c r="B20" s="3" t="str">
        <f t="shared" si="0"/>
        <v>Williamsburg, VA</v>
      </c>
      <c r="C20" s="3"/>
      <c r="D20" s="24" t="s">
        <v>16</v>
      </c>
      <c r="E20" s="27" t="s">
        <v>17</v>
      </c>
      <c r="F20" s="3"/>
      <c r="G20" s="120">
        <v>40.824607329842898</v>
      </c>
      <c r="H20" s="116">
        <v>42.277486910994703</v>
      </c>
      <c r="I20" s="116">
        <v>40.392670157067997</v>
      </c>
      <c r="J20" s="116">
        <v>45.7853403141361</v>
      </c>
      <c r="K20" s="116">
        <v>51.007853403141297</v>
      </c>
      <c r="L20" s="121">
        <v>44.0575916230366</v>
      </c>
      <c r="M20" s="116"/>
      <c r="N20" s="128">
        <v>62.159685863874302</v>
      </c>
      <c r="O20" s="136">
        <v>71.361256544502595</v>
      </c>
      <c r="P20" s="129">
        <v>66.760471204188406</v>
      </c>
      <c r="Q20" s="116"/>
      <c r="R20" s="134">
        <v>50.544128646222802</v>
      </c>
      <c r="S20" s="117"/>
      <c r="T20" s="120">
        <v>15.075771600474299</v>
      </c>
      <c r="U20" s="116">
        <v>8.5008743560841395</v>
      </c>
      <c r="V20" s="116">
        <v>3.8726830349603101</v>
      </c>
      <c r="W20" s="116">
        <v>15.909761635489099</v>
      </c>
      <c r="X20" s="116">
        <v>20.074777635878402</v>
      </c>
      <c r="Y20" s="121">
        <v>12.7894389145311</v>
      </c>
      <c r="Z20" s="116"/>
      <c r="AA20" s="128">
        <v>10.041192670883699</v>
      </c>
      <c r="AB20" s="136">
        <v>1.64297344780914</v>
      </c>
      <c r="AC20" s="129">
        <v>5.3873527486910904</v>
      </c>
      <c r="AD20" s="116"/>
      <c r="AE20" s="134">
        <v>9.87702453868466</v>
      </c>
      <c r="AF20" s="30"/>
      <c r="AG20" s="120">
        <v>36.066753926701502</v>
      </c>
      <c r="AH20" s="116">
        <v>37.133507853403103</v>
      </c>
      <c r="AI20" s="116">
        <v>40.4712041884816</v>
      </c>
      <c r="AJ20" s="116">
        <v>47.765052356020902</v>
      </c>
      <c r="AK20" s="116">
        <v>52.8174083769633</v>
      </c>
      <c r="AL20" s="121">
        <v>42.850785340314097</v>
      </c>
      <c r="AM20" s="116"/>
      <c r="AN20" s="128">
        <v>64.469895287958096</v>
      </c>
      <c r="AO20" s="136">
        <v>66.937172774869097</v>
      </c>
      <c r="AP20" s="129">
        <v>65.703534031413596</v>
      </c>
      <c r="AQ20" s="116"/>
      <c r="AR20" s="134">
        <v>49.380142109199703</v>
      </c>
      <c r="AS20" s="117"/>
      <c r="AT20" s="120">
        <v>8.7759084930234899</v>
      </c>
      <c r="AU20" s="116">
        <v>6.2563976825927199</v>
      </c>
      <c r="AV20" s="116">
        <v>10.6856519805057</v>
      </c>
      <c r="AW20" s="116">
        <v>15.3596672759379</v>
      </c>
      <c r="AX20" s="116">
        <v>16.052720731811799</v>
      </c>
      <c r="AY20" s="121">
        <v>11.832308078510399</v>
      </c>
      <c r="AZ20" s="116"/>
      <c r="BA20" s="128">
        <v>4.2883341024610901</v>
      </c>
      <c r="BB20" s="136">
        <v>2.1272295147674001</v>
      </c>
      <c r="BC20" s="129">
        <v>3.1761867123029299</v>
      </c>
      <c r="BD20" s="116"/>
      <c r="BE20" s="134">
        <v>8.37574636125761</v>
      </c>
    </row>
    <row r="21" spans="1:57" x14ac:dyDescent="0.25">
      <c r="A21" s="21" t="s">
        <v>30</v>
      </c>
      <c r="B21" s="3" t="str">
        <f t="shared" si="0"/>
        <v>Virginia Beach, VA</v>
      </c>
      <c r="C21" s="3"/>
      <c r="D21" s="24" t="s">
        <v>16</v>
      </c>
      <c r="E21" s="27" t="s">
        <v>17</v>
      </c>
      <c r="F21" s="3"/>
      <c r="G21" s="120">
        <v>39.955374930273301</v>
      </c>
      <c r="H21" s="116">
        <v>47.350386484978799</v>
      </c>
      <c r="I21" s="116">
        <v>45.525539883656002</v>
      </c>
      <c r="J21" s="116">
        <v>46.4738226153478</v>
      </c>
      <c r="K21" s="116">
        <v>48.864451350705203</v>
      </c>
      <c r="L21" s="121">
        <v>45.633915052992201</v>
      </c>
      <c r="M21" s="116"/>
      <c r="N21" s="128">
        <v>55.8291497330464</v>
      </c>
      <c r="O21" s="136">
        <v>58.442903817037198</v>
      </c>
      <c r="P21" s="129">
        <v>57.136026775041799</v>
      </c>
      <c r="Q21" s="116"/>
      <c r="R21" s="134">
        <v>48.920232687863503</v>
      </c>
      <c r="S21" s="117"/>
      <c r="T21" s="120">
        <v>30.507715145849801</v>
      </c>
      <c r="U21" s="116">
        <v>24.959602196159999</v>
      </c>
      <c r="V21" s="116">
        <v>4.5895300092197404</v>
      </c>
      <c r="W21" s="116">
        <v>13.105834826799899</v>
      </c>
      <c r="X21" s="116">
        <v>24.150143103675099</v>
      </c>
      <c r="Y21" s="121">
        <v>18.539711427976499</v>
      </c>
      <c r="Z21" s="116"/>
      <c r="AA21" s="128">
        <v>14.8438289147074</v>
      </c>
      <c r="AB21" s="136">
        <v>8.1292834815733492</v>
      </c>
      <c r="AC21" s="129">
        <v>11.308787565166901</v>
      </c>
      <c r="AD21" s="116"/>
      <c r="AE21" s="134">
        <v>16.024539553149001</v>
      </c>
      <c r="AF21" s="30"/>
      <c r="AG21" s="120">
        <v>34.341381783408998</v>
      </c>
      <c r="AH21" s="116">
        <v>40.515180492469497</v>
      </c>
      <c r="AI21" s="116">
        <v>43.252450394453703</v>
      </c>
      <c r="AJ21" s="116">
        <v>45.258586341541097</v>
      </c>
      <c r="AK21" s="116">
        <v>48.6034743804287</v>
      </c>
      <c r="AL21" s="121">
        <v>42.394214678460401</v>
      </c>
      <c r="AM21" s="116"/>
      <c r="AN21" s="128">
        <v>56.580205594071202</v>
      </c>
      <c r="AO21" s="136">
        <v>56.5104789226233</v>
      </c>
      <c r="AP21" s="129">
        <v>56.545342258347198</v>
      </c>
      <c r="AQ21" s="116"/>
      <c r="AR21" s="134">
        <v>46.437393986999503</v>
      </c>
      <c r="AS21" s="117"/>
      <c r="AT21" s="120">
        <v>13.0980380245832</v>
      </c>
      <c r="AU21" s="116">
        <v>10.675184684235401</v>
      </c>
      <c r="AV21" s="116">
        <v>6.4166774817505701</v>
      </c>
      <c r="AW21" s="116">
        <v>5.1118519513097604</v>
      </c>
      <c r="AX21" s="116">
        <v>9.2794246553510202</v>
      </c>
      <c r="AY21" s="121">
        <v>8.6196453439999594</v>
      </c>
      <c r="AZ21" s="116"/>
      <c r="BA21" s="128">
        <v>7.9791997844870304</v>
      </c>
      <c r="BB21" s="136">
        <v>5.7942950926258403</v>
      </c>
      <c r="BC21" s="129">
        <v>6.8762553535798903</v>
      </c>
      <c r="BD21" s="116"/>
      <c r="BE21" s="134">
        <v>8.0066954825676699</v>
      </c>
    </row>
    <row r="22" spans="1:57" x14ac:dyDescent="0.25">
      <c r="A22" s="34" t="s">
        <v>31</v>
      </c>
      <c r="B22" s="3" t="str">
        <f t="shared" si="0"/>
        <v>Norfolk/Portsmouth, VA</v>
      </c>
      <c r="C22" s="3"/>
      <c r="D22" s="24" t="s">
        <v>16</v>
      </c>
      <c r="E22" s="27" t="s">
        <v>17</v>
      </c>
      <c r="F22" s="3"/>
      <c r="G22" s="120">
        <v>52.406322145267197</v>
      </c>
      <c r="H22" s="116">
        <v>63.683182383235597</v>
      </c>
      <c r="I22" s="116">
        <v>65.2282010300124</v>
      </c>
      <c r="J22" s="116">
        <v>62.884034807316603</v>
      </c>
      <c r="K22" s="116">
        <v>60.4155567394778</v>
      </c>
      <c r="L22" s="121">
        <v>60.923459421061899</v>
      </c>
      <c r="M22" s="116"/>
      <c r="N22" s="128">
        <v>66.133901616053905</v>
      </c>
      <c r="O22" s="136">
        <v>64.677677144379302</v>
      </c>
      <c r="P22" s="129">
        <v>65.405789380216603</v>
      </c>
      <c r="Q22" s="116"/>
      <c r="R22" s="134">
        <v>62.204125123677599</v>
      </c>
      <c r="S22" s="117"/>
      <c r="T22" s="120">
        <v>26.5670513610232</v>
      </c>
      <c r="U22" s="116">
        <v>13.6272523551617</v>
      </c>
      <c r="V22" s="116">
        <v>11.6235981536152</v>
      </c>
      <c r="W22" s="116">
        <v>7.0006453509664102</v>
      </c>
      <c r="X22" s="116">
        <v>13.416205162530201</v>
      </c>
      <c r="Y22" s="121">
        <v>13.6944847838119</v>
      </c>
      <c r="Z22" s="116"/>
      <c r="AA22" s="128">
        <v>11.6954289686397</v>
      </c>
      <c r="AB22" s="136">
        <v>10.4158364691024</v>
      </c>
      <c r="AC22" s="129">
        <v>11.0590694041876</v>
      </c>
      <c r="AD22" s="116"/>
      <c r="AE22" s="134">
        <v>12.889702632527399</v>
      </c>
      <c r="AF22" s="30"/>
      <c r="AG22" s="120">
        <v>48.357307760610901</v>
      </c>
      <c r="AH22" s="116">
        <v>56.646244006393097</v>
      </c>
      <c r="AI22" s="116">
        <v>59.358906055762702</v>
      </c>
      <c r="AJ22" s="116">
        <v>62.0005327650506</v>
      </c>
      <c r="AK22" s="116">
        <v>61.552122180784899</v>
      </c>
      <c r="AL22" s="121">
        <v>57.583022553720397</v>
      </c>
      <c r="AM22" s="116"/>
      <c r="AN22" s="128">
        <v>65.299236370094107</v>
      </c>
      <c r="AO22" s="136">
        <v>61.982773930030099</v>
      </c>
      <c r="AP22" s="129">
        <v>63.641005150062099</v>
      </c>
      <c r="AQ22" s="116"/>
      <c r="AR22" s="134">
        <v>59.313874724103798</v>
      </c>
      <c r="AS22" s="117"/>
      <c r="AT22" s="120">
        <v>12.548555540597601</v>
      </c>
      <c r="AU22" s="116">
        <v>9.2230187720695298</v>
      </c>
      <c r="AV22" s="116">
        <v>10.2234398163628</v>
      </c>
      <c r="AW22" s="116">
        <v>12.7192368186398</v>
      </c>
      <c r="AX22" s="116">
        <v>12.950600728425799</v>
      </c>
      <c r="AY22" s="121">
        <v>11.516761965443401</v>
      </c>
      <c r="AZ22" s="116"/>
      <c r="BA22" s="128">
        <v>10.1467886891975</v>
      </c>
      <c r="BB22" s="136">
        <v>6.4539642806736399</v>
      </c>
      <c r="BC22" s="129">
        <v>8.3170145608835</v>
      </c>
      <c r="BD22" s="116"/>
      <c r="BE22" s="134">
        <v>10.515940461532001</v>
      </c>
    </row>
    <row r="23" spans="1:57" x14ac:dyDescent="0.25">
      <c r="A23" s="35" t="s">
        <v>32</v>
      </c>
      <c r="B23" s="3" t="str">
        <f t="shared" si="0"/>
        <v>Newport News/Hampton, VA</v>
      </c>
      <c r="C23" s="3"/>
      <c r="D23" s="24" t="s">
        <v>16</v>
      </c>
      <c r="E23" s="27" t="s">
        <v>17</v>
      </c>
      <c r="F23" s="3"/>
      <c r="G23" s="120">
        <v>47.786108360447002</v>
      </c>
      <c r="H23" s="116">
        <v>56.839722733059801</v>
      </c>
      <c r="I23" s="116">
        <v>59.5416607723864</v>
      </c>
      <c r="J23" s="116">
        <v>59.753854859244498</v>
      </c>
      <c r="K23" s="116">
        <v>56.471919649172399</v>
      </c>
      <c r="L23" s="121">
        <v>56.078653274861999</v>
      </c>
      <c r="M23" s="116"/>
      <c r="N23" s="128">
        <v>52.510963361154303</v>
      </c>
      <c r="O23" s="136">
        <v>56.118262837742201</v>
      </c>
      <c r="P23" s="129">
        <v>54.314613099448202</v>
      </c>
      <c r="Q23" s="116"/>
      <c r="R23" s="134">
        <v>55.574641796172401</v>
      </c>
      <c r="S23" s="117"/>
      <c r="T23" s="120">
        <v>7.6776175089281402</v>
      </c>
      <c r="U23" s="116">
        <v>1.2735454800119701</v>
      </c>
      <c r="V23" s="116">
        <v>1.5555898320080599</v>
      </c>
      <c r="W23" s="116">
        <v>2.67376445886029</v>
      </c>
      <c r="X23" s="116">
        <v>-4.82991585220479E-2</v>
      </c>
      <c r="Y23" s="121">
        <v>2.3966788362684102</v>
      </c>
      <c r="Z23" s="116"/>
      <c r="AA23" s="128">
        <v>-12.1190887810312</v>
      </c>
      <c r="AB23" s="136">
        <v>-9.2941898711504294</v>
      </c>
      <c r="AC23" s="129">
        <v>-10.6820648119618</v>
      </c>
      <c r="AD23" s="116"/>
      <c r="AE23" s="134">
        <v>-1.62568229811922</v>
      </c>
      <c r="AF23" s="30"/>
      <c r="AG23" s="120">
        <v>45.791483943980701</v>
      </c>
      <c r="AH23" s="116">
        <v>55.184608855566502</v>
      </c>
      <c r="AI23" s="116">
        <v>58.434714952609902</v>
      </c>
      <c r="AJ23" s="116">
        <v>61.451407554109402</v>
      </c>
      <c r="AK23" s="116">
        <v>60.698118545763101</v>
      </c>
      <c r="AL23" s="121">
        <v>56.312066770405899</v>
      </c>
      <c r="AM23" s="116"/>
      <c r="AN23" s="128">
        <v>60.054463148960203</v>
      </c>
      <c r="AO23" s="136">
        <v>59.067760645070003</v>
      </c>
      <c r="AP23" s="129">
        <v>59.561111897015103</v>
      </c>
      <c r="AQ23" s="116"/>
      <c r="AR23" s="134">
        <v>57.240365378008597</v>
      </c>
      <c r="AS23" s="117"/>
      <c r="AT23" s="120">
        <v>4.49648976228442</v>
      </c>
      <c r="AU23" s="116">
        <v>6.44661327769564</v>
      </c>
      <c r="AV23" s="116">
        <v>6.9686336695076596</v>
      </c>
      <c r="AW23" s="116">
        <v>7.9810113262675202</v>
      </c>
      <c r="AX23" s="116">
        <v>3.1166667573312599</v>
      </c>
      <c r="AY23" s="121">
        <v>5.8240938821138997</v>
      </c>
      <c r="AZ23" s="116"/>
      <c r="BA23" s="128">
        <v>-10.304035367734</v>
      </c>
      <c r="BB23" s="136">
        <v>-12.7948712780147</v>
      </c>
      <c r="BC23" s="129">
        <v>-11.5566741980785</v>
      </c>
      <c r="BD23" s="116"/>
      <c r="BE23" s="134">
        <v>-1.7358753345223198E-2</v>
      </c>
    </row>
    <row r="24" spans="1:57" x14ac:dyDescent="0.25">
      <c r="A24" s="36" t="s">
        <v>33</v>
      </c>
      <c r="B24" s="3" t="str">
        <f t="shared" si="0"/>
        <v>Chesapeake/Suffolk, VA</v>
      </c>
      <c r="C24" s="3"/>
      <c r="D24" s="25" t="s">
        <v>16</v>
      </c>
      <c r="E24" s="28" t="s">
        <v>17</v>
      </c>
      <c r="F24" s="3"/>
      <c r="G24" s="122">
        <v>49.221496735308797</v>
      </c>
      <c r="H24" s="123">
        <v>64.188849824208901</v>
      </c>
      <c r="I24" s="123">
        <v>66.6666666666666</v>
      </c>
      <c r="J24" s="123">
        <v>65.260338188514893</v>
      </c>
      <c r="K24" s="123">
        <v>60.488866566214597</v>
      </c>
      <c r="L24" s="124">
        <v>61.165243596182798</v>
      </c>
      <c r="M24" s="116"/>
      <c r="N24" s="130">
        <v>59.986606395446103</v>
      </c>
      <c r="O24" s="131">
        <v>60.8739326971371</v>
      </c>
      <c r="P24" s="132">
        <v>60.430269546291598</v>
      </c>
      <c r="Q24" s="116"/>
      <c r="R24" s="135">
        <v>60.955251010499602</v>
      </c>
      <c r="S24" s="117"/>
      <c r="T24" s="122">
        <v>-5.31822576386993</v>
      </c>
      <c r="U24" s="123">
        <v>-3.3009943710427398</v>
      </c>
      <c r="V24" s="123">
        <v>-5.6083110137164098</v>
      </c>
      <c r="W24" s="123">
        <v>-3.1916156718840201</v>
      </c>
      <c r="X24" s="123">
        <v>0.32594383415233502</v>
      </c>
      <c r="Y24" s="124">
        <v>-3.43291390318117</v>
      </c>
      <c r="Z24" s="116"/>
      <c r="AA24" s="130">
        <v>4.3128337887318997</v>
      </c>
      <c r="AB24" s="131">
        <v>1.63132892157689</v>
      </c>
      <c r="AC24" s="132">
        <v>2.9447831878382602</v>
      </c>
      <c r="AD24" s="116"/>
      <c r="AE24" s="135">
        <v>-1.7080579811279399</v>
      </c>
      <c r="AF24" s="31"/>
      <c r="AG24" s="122">
        <v>47.907249288464698</v>
      </c>
      <c r="AH24" s="123">
        <v>60.128913443830498</v>
      </c>
      <c r="AI24" s="123">
        <v>63.117361459902803</v>
      </c>
      <c r="AJ24" s="123">
        <v>64.419052402477803</v>
      </c>
      <c r="AK24" s="123">
        <v>62.615101289134401</v>
      </c>
      <c r="AL24" s="124">
        <v>59.637535576761998</v>
      </c>
      <c r="AM24" s="116"/>
      <c r="AN24" s="130">
        <v>59.417378201908498</v>
      </c>
      <c r="AO24" s="131">
        <v>57.295328980411803</v>
      </c>
      <c r="AP24" s="132">
        <v>58.3563535911602</v>
      </c>
      <c r="AQ24" s="116"/>
      <c r="AR24" s="135">
        <v>59.271483580875802</v>
      </c>
      <c r="AS24" s="67"/>
      <c r="AT24" s="122">
        <v>1.54206473935577</v>
      </c>
      <c r="AU24" s="123">
        <v>2.8502839615153701E-2</v>
      </c>
      <c r="AV24" s="123">
        <v>-0.108197077135376</v>
      </c>
      <c r="AW24" s="123">
        <v>0.28693921970644598</v>
      </c>
      <c r="AX24" s="123">
        <v>0.374035560666232</v>
      </c>
      <c r="AY24" s="124">
        <v>0.368218736649568</v>
      </c>
      <c r="AZ24" s="116"/>
      <c r="BA24" s="130">
        <v>-3.1907945519477598</v>
      </c>
      <c r="BB24" s="131">
        <v>-3.8671750642444098</v>
      </c>
      <c r="BC24" s="132">
        <v>-3.5240211428702599</v>
      </c>
      <c r="BD24" s="116"/>
      <c r="BE24" s="135">
        <v>-0.758070435525382</v>
      </c>
    </row>
    <row r="25" spans="1:57" ht="13" x14ac:dyDescent="0.3">
      <c r="A25" s="35" t="s">
        <v>109</v>
      </c>
      <c r="B25" s="3" t="s">
        <v>109</v>
      </c>
      <c r="C25" s="9"/>
      <c r="D25" s="23" t="s">
        <v>16</v>
      </c>
      <c r="E25" s="26" t="s">
        <v>17</v>
      </c>
      <c r="F25" s="3"/>
      <c r="G25" s="115">
        <v>45.794392523364401</v>
      </c>
      <c r="H25" s="118">
        <v>78.237650200266998</v>
      </c>
      <c r="I25" s="118">
        <v>80.340453938584702</v>
      </c>
      <c r="J25" s="118">
        <v>80.173564753004001</v>
      </c>
      <c r="K25" s="118">
        <v>65.854472630173504</v>
      </c>
      <c r="L25" s="119">
        <v>70.0801068090787</v>
      </c>
      <c r="M25" s="116"/>
      <c r="N25" s="125">
        <v>63.651535380507298</v>
      </c>
      <c r="O25" s="126">
        <v>77.002670226969201</v>
      </c>
      <c r="P25" s="127">
        <v>70.327102803738299</v>
      </c>
      <c r="Q25" s="116"/>
      <c r="R25" s="133">
        <v>70.150677093267205</v>
      </c>
      <c r="S25" s="117"/>
      <c r="T25" s="115">
        <v>34.906588003933102</v>
      </c>
      <c r="U25" s="118">
        <v>35.962877030162403</v>
      </c>
      <c r="V25" s="118">
        <v>12.424100887435699</v>
      </c>
      <c r="W25" s="118">
        <v>12.611345522737899</v>
      </c>
      <c r="X25" s="118">
        <v>24.6367656348704</v>
      </c>
      <c r="Y25" s="119">
        <v>22.0981623633403</v>
      </c>
      <c r="Z25" s="116"/>
      <c r="AA25" s="125">
        <v>24.0728692257644</v>
      </c>
      <c r="AB25" s="126">
        <v>23.5010706638115</v>
      </c>
      <c r="AC25" s="127">
        <v>23.759177679882502</v>
      </c>
      <c r="AD25" s="116"/>
      <c r="AE25" s="133">
        <v>22.569357660584799</v>
      </c>
      <c r="AG25" s="115">
        <v>38.492990654205599</v>
      </c>
      <c r="AH25" s="118">
        <v>59.095460614152202</v>
      </c>
      <c r="AI25" s="118">
        <v>67.515020026702203</v>
      </c>
      <c r="AJ25" s="118">
        <v>68.858477970627504</v>
      </c>
      <c r="AK25" s="118">
        <v>63.392857142857103</v>
      </c>
      <c r="AL25" s="119">
        <v>59.470961281708902</v>
      </c>
      <c r="AM25" s="116"/>
      <c r="AN25" s="125">
        <v>66.121495327102807</v>
      </c>
      <c r="AO25" s="126">
        <v>69.868157543391106</v>
      </c>
      <c r="AP25" s="127">
        <v>67.994826435246907</v>
      </c>
      <c r="AQ25" s="116"/>
      <c r="AR25" s="133">
        <v>61.9063513255769</v>
      </c>
      <c r="AS25" s="117"/>
      <c r="AT25" s="115">
        <v>-7.6291549859831704</v>
      </c>
      <c r="AU25" s="118">
        <v>19.527426160337502</v>
      </c>
      <c r="AV25" s="118">
        <v>11.2317844377233</v>
      </c>
      <c r="AW25" s="118">
        <v>11.317954944017201</v>
      </c>
      <c r="AX25" s="118">
        <v>7.1660318803780498</v>
      </c>
      <c r="AY25" s="119">
        <v>8.9922006423000393</v>
      </c>
      <c r="AZ25" s="116"/>
      <c r="BA25" s="125">
        <v>1.2263668880940199</v>
      </c>
      <c r="BB25" s="126">
        <v>1.89850310332238</v>
      </c>
      <c r="BC25" s="127">
        <v>1.5705827360548399</v>
      </c>
      <c r="BD25" s="116"/>
      <c r="BE25" s="133">
        <v>6.5490356996306902</v>
      </c>
    </row>
    <row r="26" spans="1:57" x14ac:dyDescent="0.25">
      <c r="A26" s="35" t="s">
        <v>43</v>
      </c>
      <c r="B26" s="3" t="str">
        <f t="shared" si="0"/>
        <v>Richmond North/Glen Allen, VA</v>
      </c>
      <c r="C26" s="10"/>
      <c r="D26" s="24" t="s">
        <v>16</v>
      </c>
      <c r="E26" s="27" t="s">
        <v>17</v>
      </c>
      <c r="F26" s="3"/>
      <c r="G26" s="120">
        <v>41.332403208929101</v>
      </c>
      <c r="H26" s="116">
        <v>59.516335309847598</v>
      </c>
      <c r="I26" s="116">
        <v>68.887338681548599</v>
      </c>
      <c r="J26" s="116">
        <v>66.248110684804004</v>
      </c>
      <c r="K26" s="116">
        <v>56.842227647947901</v>
      </c>
      <c r="L26" s="121">
        <v>58.565283106615503</v>
      </c>
      <c r="M26" s="116"/>
      <c r="N26" s="128">
        <v>61.399837228229202</v>
      </c>
      <c r="O26" s="136">
        <v>75.8981513777467</v>
      </c>
      <c r="P26" s="129">
        <v>68.648994302988001</v>
      </c>
      <c r="Q26" s="116"/>
      <c r="R26" s="134">
        <v>61.446343448436203</v>
      </c>
      <c r="S26" s="117"/>
      <c r="T26" s="120">
        <v>3.9756418338383899</v>
      </c>
      <c r="U26" s="116">
        <v>3.9671637839896099</v>
      </c>
      <c r="V26" s="116">
        <v>5.4264647431477604</v>
      </c>
      <c r="W26" s="116">
        <v>2.0901008792054001</v>
      </c>
      <c r="X26" s="116">
        <v>1.1211428702464299</v>
      </c>
      <c r="Y26" s="121">
        <v>3.31060620068176</v>
      </c>
      <c r="Z26" s="116"/>
      <c r="AA26" s="128">
        <v>16.699413364005</v>
      </c>
      <c r="AB26" s="136">
        <v>28.148233422279301</v>
      </c>
      <c r="AC26" s="129">
        <v>22.762310247039</v>
      </c>
      <c r="AD26" s="116"/>
      <c r="AE26" s="134">
        <v>8.8142252567306798</v>
      </c>
      <c r="AG26" s="120">
        <v>38.806534123939002</v>
      </c>
      <c r="AH26" s="116">
        <v>53.903615858621002</v>
      </c>
      <c r="AI26" s="116">
        <v>62.417160795256301</v>
      </c>
      <c r="AJ26" s="116">
        <v>61.036507382862403</v>
      </c>
      <c r="AK26" s="116">
        <v>59.179165213347197</v>
      </c>
      <c r="AL26" s="121">
        <v>55.0685966748052</v>
      </c>
      <c r="AM26" s="116"/>
      <c r="AN26" s="128">
        <v>66.166724799441894</v>
      </c>
      <c r="AO26" s="136">
        <v>71.328915242413601</v>
      </c>
      <c r="AP26" s="129">
        <v>68.747820020927705</v>
      </c>
      <c r="AQ26" s="116"/>
      <c r="AR26" s="134">
        <v>58.976946202268799</v>
      </c>
      <c r="AS26" s="117"/>
      <c r="AT26" s="120">
        <v>-1.5960081061890099</v>
      </c>
      <c r="AU26" s="116">
        <v>2.18612526427771</v>
      </c>
      <c r="AV26" s="116">
        <v>4.0887060365473298</v>
      </c>
      <c r="AW26" s="116">
        <v>1.4008501931589501</v>
      </c>
      <c r="AX26" s="116">
        <v>1.50817141114419</v>
      </c>
      <c r="AY26" s="121">
        <v>1.7358822828985001</v>
      </c>
      <c r="AZ26" s="116"/>
      <c r="BA26" s="128">
        <v>8.6836018770385905</v>
      </c>
      <c r="BB26" s="136">
        <v>10.885695319681499</v>
      </c>
      <c r="BC26" s="129">
        <v>9.8149555788440299</v>
      </c>
      <c r="BD26" s="116"/>
      <c r="BE26" s="134">
        <v>4.2912688952574403</v>
      </c>
    </row>
    <row r="27" spans="1:57" x14ac:dyDescent="0.25">
      <c r="A27" s="21" t="s">
        <v>44</v>
      </c>
      <c r="B27" s="3" t="str">
        <f t="shared" si="0"/>
        <v>Richmond West/Midlothian, VA</v>
      </c>
      <c r="C27" s="3"/>
      <c r="D27" s="24" t="s">
        <v>16</v>
      </c>
      <c r="E27" s="27" t="s">
        <v>17</v>
      </c>
      <c r="F27" s="3"/>
      <c r="G27" s="120">
        <v>43.707289293849598</v>
      </c>
      <c r="H27" s="116">
        <v>56.520501138952099</v>
      </c>
      <c r="I27" s="116">
        <v>58.371298405466902</v>
      </c>
      <c r="J27" s="116">
        <v>59.823462414578501</v>
      </c>
      <c r="K27" s="116">
        <v>60.222095671981698</v>
      </c>
      <c r="L27" s="121">
        <v>55.728929384965802</v>
      </c>
      <c r="M27" s="116"/>
      <c r="N27" s="128">
        <v>69.219817767653694</v>
      </c>
      <c r="O27" s="136">
        <v>77.164009111617304</v>
      </c>
      <c r="P27" s="129">
        <v>73.191913439635499</v>
      </c>
      <c r="Q27" s="116"/>
      <c r="R27" s="134">
        <v>60.718353400585698</v>
      </c>
      <c r="S27" s="117"/>
      <c r="T27" s="120">
        <v>-1.15904700579523</v>
      </c>
      <c r="U27" s="116">
        <v>4.5286993154291704</v>
      </c>
      <c r="V27" s="116">
        <v>-2.0544672718585701</v>
      </c>
      <c r="W27" s="116">
        <v>3.1418753068237599</v>
      </c>
      <c r="X27" s="116">
        <v>10.3862212943632</v>
      </c>
      <c r="Y27" s="121">
        <v>3.0322173089071298</v>
      </c>
      <c r="Z27" s="116"/>
      <c r="AA27" s="128">
        <v>34.1611479028697</v>
      </c>
      <c r="AB27" s="136">
        <v>42.4067262217551</v>
      </c>
      <c r="AC27" s="129">
        <v>38.384925975773797</v>
      </c>
      <c r="AD27" s="116"/>
      <c r="AE27" s="134">
        <v>12.972072958449999</v>
      </c>
      <c r="AG27" s="120">
        <v>43.636104783599002</v>
      </c>
      <c r="AH27" s="116">
        <v>55.680523917995401</v>
      </c>
      <c r="AI27" s="116">
        <v>59.887528473804103</v>
      </c>
      <c r="AJ27" s="116">
        <v>59.602790432801797</v>
      </c>
      <c r="AK27" s="116">
        <v>61.546127562642297</v>
      </c>
      <c r="AL27" s="121">
        <v>56.070615034168497</v>
      </c>
      <c r="AM27" s="116"/>
      <c r="AN27" s="128">
        <v>67.262243735762993</v>
      </c>
      <c r="AO27" s="136">
        <v>71.070615034168497</v>
      </c>
      <c r="AP27" s="129">
        <v>69.166429384965795</v>
      </c>
      <c r="AQ27" s="116"/>
      <c r="AR27" s="134">
        <v>59.812276277253403</v>
      </c>
      <c r="AS27" s="117"/>
      <c r="AT27" s="120">
        <v>4.0040719375636202</v>
      </c>
      <c r="AU27" s="116">
        <v>7.3565742519901098</v>
      </c>
      <c r="AV27" s="116">
        <v>6.9132037107637503</v>
      </c>
      <c r="AW27" s="116">
        <v>5.3737729675308303</v>
      </c>
      <c r="AX27" s="116">
        <v>3.9432555902861202</v>
      </c>
      <c r="AY27" s="121">
        <v>5.5503443839948501</v>
      </c>
      <c r="AZ27" s="116"/>
      <c r="BA27" s="128">
        <v>5.0939828717606401</v>
      </c>
      <c r="BB27" s="136">
        <v>7.2971520687802203</v>
      </c>
      <c r="BC27" s="129">
        <v>6.2144731088762502</v>
      </c>
      <c r="BD27" s="116"/>
      <c r="BE27" s="134">
        <v>5.7688503659479498</v>
      </c>
    </row>
    <row r="28" spans="1:57" x14ac:dyDescent="0.25">
      <c r="A28" s="21" t="s">
        <v>45</v>
      </c>
      <c r="B28" s="3" t="str">
        <f t="shared" si="0"/>
        <v>Petersburg/Chester, VA</v>
      </c>
      <c r="C28" s="3"/>
      <c r="D28" s="24" t="s">
        <v>16</v>
      </c>
      <c r="E28" s="27" t="s">
        <v>17</v>
      </c>
      <c r="F28" s="3"/>
      <c r="G28" s="120">
        <v>47.184429327286402</v>
      </c>
      <c r="H28" s="116">
        <v>57.7286470143613</v>
      </c>
      <c r="I28" s="116">
        <v>60.411942554799602</v>
      </c>
      <c r="J28" s="116">
        <v>59.051398337112602</v>
      </c>
      <c r="K28" s="116">
        <v>57.0672713529856</v>
      </c>
      <c r="L28" s="121">
        <v>56.288737717309097</v>
      </c>
      <c r="M28" s="116"/>
      <c r="N28" s="128">
        <v>57.010582010581999</v>
      </c>
      <c r="O28" s="136">
        <v>55.5555555555555</v>
      </c>
      <c r="P28" s="129">
        <v>56.2830687830687</v>
      </c>
      <c r="Q28" s="116"/>
      <c r="R28" s="134">
        <v>56.2871180218118</v>
      </c>
      <c r="S28" s="117"/>
      <c r="T28" s="120">
        <v>-7.73634634122413</v>
      </c>
      <c r="U28" s="116">
        <v>-6.2660700804782596</v>
      </c>
      <c r="V28" s="116">
        <v>-5.3016460632270697</v>
      </c>
      <c r="W28" s="116">
        <v>-8.7825326589839001</v>
      </c>
      <c r="X28" s="116">
        <v>-4.8639610232999502</v>
      </c>
      <c r="Y28" s="121">
        <v>-6.5730278200656</v>
      </c>
      <c r="Z28" s="116"/>
      <c r="AA28" s="128">
        <v>-5.0181852333910104</v>
      </c>
      <c r="AB28" s="136">
        <v>0.96336912649455397</v>
      </c>
      <c r="AC28" s="129">
        <v>-2.1573139627556901</v>
      </c>
      <c r="AD28" s="116"/>
      <c r="AE28" s="134">
        <v>-5.3526858086755</v>
      </c>
      <c r="AG28" s="120">
        <v>44.831032841503998</v>
      </c>
      <c r="AH28" s="116">
        <v>54.586501901140601</v>
      </c>
      <c r="AI28" s="116">
        <v>57.737642585551299</v>
      </c>
      <c r="AJ28" s="116">
        <v>56.192965779467599</v>
      </c>
      <c r="AK28" s="116">
        <v>55.537072243346003</v>
      </c>
      <c r="AL28" s="121">
        <v>53.7795949415232</v>
      </c>
      <c r="AM28" s="116"/>
      <c r="AN28" s="128">
        <v>54.819391634980903</v>
      </c>
      <c r="AO28" s="136">
        <v>54.0066539923954</v>
      </c>
      <c r="AP28" s="129">
        <v>54.413022813688201</v>
      </c>
      <c r="AQ28" s="116"/>
      <c r="AR28" s="134">
        <v>53.960611205432897</v>
      </c>
      <c r="AS28" s="117"/>
      <c r="AT28" s="120">
        <v>-8.2974090034731098</v>
      </c>
      <c r="AU28" s="116">
        <v>-6.0688830756067</v>
      </c>
      <c r="AV28" s="116">
        <v>-5.4188837342872098</v>
      </c>
      <c r="AW28" s="116">
        <v>-6.1149031101080302</v>
      </c>
      <c r="AX28" s="116">
        <v>-5.2631784136826996</v>
      </c>
      <c r="AY28" s="121">
        <v>-6.1509478997325298</v>
      </c>
      <c r="AZ28" s="116"/>
      <c r="BA28" s="128">
        <v>-4.5453180626155998</v>
      </c>
      <c r="BB28" s="136">
        <v>-3.4236094683281002</v>
      </c>
      <c r="BC28" s="129">
        <v>-3.9919281380839799</v>
      </c>
      <c r="BD28" s="116"/>
      <c r="BE28" s="134">
        <v>-5.5388713381414396</v>
      </c>
    </row>
    <row r="29" spans="1:57" x14ac:dyDescent="0.25">
      <c r="A29" s="69" t="s">
        <v>97</v>
      </c>
      <c r="B29" s="37" t="s">
        <v>70</v>
      </c>
      <c r="C29" s="3"/>
      <c r="D29" s="24" t="s">
        <v>16</v>
      </c>
      <c r="E29" s="27" t="s">
        <v>17</v>
      </c>
      <c r="F29" s="3"/>
      <c r="G29" s="120">
        <v>36.886650397216798</v>
      </c>
      <c r="H29" s="116">
        <v>50.033750454333003</v>
      </c>
      <c r="I29" s="116">
        <v>52.323588971389903</v>
      </c>
      <c r="J29" s="116">
        <v>51.082610727452099</v>
      </c>
      <c r="K29" s="116">
        <v>48.694117036190804</v>
      </c>
      <c r="L29" s="121">
        <v>47.804143517316497</v>
      </c>
      <c r="M29" s="116"/>
      <c r="N29" s="128">
        <v>46.3056233449296</v>
      </c>
      <c r="O29" s="136">
        <v>44.981567059556497</v>
      </c>
      <c r="P29" s="129">
        <v>45.643595202243098</v>
      </c>
      <c r="Q29" s="116"/>
      <c r="R29" s="134">
        <v>47.1868439987241</v>
      </c>
      <c r="S29" s="117"/>
      <c r="T29" s="120">
        <v>6.6895901446862398</v>
      </c>
      <c r="U29" s="116">
        <v>4.3635471315446299</v>
      </c>
      <c r="V29" s="116">
        <v>3.4322256045970998</v>
      </c>
      <c r="W29" s="116">
        <v>1.66850423049326</v>
      </c>
      <c r="X29" s="116">
        <v>4.0047526394662896</v>
      </c>
      <c r="Y29" s="121">
        <v>3.8469561549511</v>
      </c>
      <c r="Z29" s="116"/>
      <c r="AA29" s="128">
        <v>-1.27214171581933</v>
      </c>
      <c r="AB29" s="136">
        <v>2.2139305805915201</v>
      </c>
      <c r="AC29" s="129">
        <v>0.41538753543620999</v>
      </c>
      <c r="AD29" s="116"/>
      <c r="AE29" s="134">
        <v>2.8753403439606502</v>
      </c>
      <c r="AG29" s="120">
        <v>37.522536444650399</v>
      </c>
      <c r="AH29" s="116">
        <v>50.677381136351897</v>
      </c>
      <c r="AI29" s="116">
        <v>52.566579096481703</v>
      </c>
      <c r="AJ29" s="116">
        <v>50.609127903981801</v>
      </c>
      <c r="AK29" s="116">
        <v>48.579560088600402</v>
      </c>
      <c r="AL29" s="121">
        <v>47.991036934013202</v>
      </c>
      <c r="AM29" s="116"/>
      <c r="AN29" s="128">
        <v>49.724489533177099</v>
      </c>
      <c r="AO29" s="136">
        <v>49.450266498442197</v>
      </c>
      <c r="AP29" s="129">
        <v>49.587378015809598</v>
      </c>
      <c r="AQ29" s="116"/>
      <c r="AR29" s="134">
        <v>48.4472266780474</v>
      </c>
      <c r="AS29" s="117"/>
      <c r="AT29" s="120">
        <v>-4.9813672082995503E-2</v>
      </c>
      <c r="AU29" s="116">
        <v>3.3933160557620501</v>
      </c>
      <c r="AV29" s="116">
        <v>2.4838966381173</v>
      </c>
      <c r="AW29" s="116">
        <v>2.8619257556048399</v>
      </c>
      <c r="AX29" s="116">
        <v>3.2390486889057302</v>
      </c>
      <c r="AY29" s="121">
        <v>2.4992284171257801</v>
      </c>
      <c r="AZ29" s="116"/>
      <c r="BA29" s="128">
        <v>4.7316385795952103</v>
      </c>
      <c r="BB29" s="136">
        <v>7.0662761605808901</v>
      </c>
      <c r="BC29" s="129">
        <v>5.8828628719543197</v>
      </c>
      <c r="BD29" s="116"/>
      <c r="BE29" s="134">
        <v>3.4663679307590498</v>
      </c>
    </row>
    <row r="30" spans="1:57" x14ac:dyDescent="0.25">
      <c r="A30" s="21" t="s">
        <v>47</v>
      </c>
      <c r="B30" s="3" t="str">
        <f t="shared" si="0"/>
        <v>Roanoke, VA</v>
      </c>
      <c r="C30" s="3"/>
      <c r="D30" s="24" t="s">
        <v>16</v>
      </c>
      <c r="E30" s="27" t="s">
        <v>17</v>
      </c>
      <c r="F30" s="3"/>
      <c r="G30" s="120">
        <v>42.0258228768867</v>
      </c>
      <c r="H30" s="116">
        <v>57.955991998545102</v>
      </c>
      <c r="I30" s="116">
        <v>60.938352427714101</v>
      </c>
      <c r="J30" s="116">
        <v>56.355701036552098</v>
      </c>
      <c r="K30" s="116">
        <v>53.227859610838301</v>
      </c>
      <c r="L30" s="121">
        <v>54.100745590107202</v>
      </c>
      <c r="M30" s="116"/>
      <c r="N30" s="128">
        <v>50.663757046735697</v>
      </c>
      <c r="O30" s="136">
        <v>48.863429714493499</v>
      </c>
      <c r="P30" s="129">
        <v>49.763593380614601</v>
      </c>
      <c r="Q30" s="116"/>
      <c r="R30" s="134">
        <v>52.861559244537901</v>
      </c>
      <c r="S30" s="117"/>
      <c r="T30" s="120">
        <v>13.0335256020056</v>
      </c>
      <c r="U30" s="116">
        <v>3.9889470280155002</v>
      </c>
      <c r="V30" s="116">
        <v>-0.79803093162815997</v>
      </c>
      <c r="W30" s="116">
        <v>-8.8637177956748197</v>
      </c>
      <c r="X30" s="116">
        <v>-15.8162666366142</v>
      </c>
      <c r="Y30" s="121">
        <v>-3.1862487613949799</v>
      </c>
      <c r="Z30" s="116"/>
      <c r="AA30" s="128">
        <v>-23.9126078345205</v>
      </c>
      <c r="AB30" s="136">
        <v>-13.534508811188299</v>
      </c>
      <c r="AC30" s="129">
        <v>-19.148223565482098</v>
      </c>
      <c r="AD30" s="116"/>
      <c r="AE30" s="134">
        <v>-8.0679128694898505</v>
      </c>
      <c r="AG30" s="120">
        <v>40.534642662302197</v>
      </c>
      <c r="AH30" s="116">
        <v>56.5557374068012</v>
      </c>
      <c r="AI30" s="116">
        <v>60.179123476995798</v>
      </c>
      <c r="AJ30" s="116">
        <v>56.4784506273867</v>
      </c>
      <c r="AK30" s="116">
        <v>53.664302600472801</v>
      </c>
      <c r="AL30" s="121">
        <v>53.482451354791699</v>
      </c>
      <c r="AM30" s="116"/>
      <c r="AN30" s="128">
        <v>55.123658847063098</v>
      </c>
      <c r="AO30" s="136">
        <v>58.169667212220403</v>
      </c>
      <c r="AP30" s="129">
        <v>56.646663029641701</v>
      </c>
      <c r="AQ30" s="116"/>
      <c r="AR30" s="134">
        <v>54.386511833320299</v>
      </c>
      <c r="AS30" s="117"/>
      <c r="AT30" s="120">
        <v>-12.703336749651699</v>
      </c>
      <c r="AU30" s="116">
        <v>-4.1849993328119801</v>
      </c>
      <c r="AV30" s="116">
        <v>-0.82841074952000104</v>
      </c>
      <c r="AW30" s="116">
        <v>-5.6138752401783298</v>
      </c>
      <c r="AX30" s="116">
        <v>-9.0478449755369894</v>
      </c>
      <c r="AY30" s="121">
        <v>-6.1650295230208298</v>
      </c>
      <c r="AZ30" s="116"/>
      <c r="BA30" s="128">
        <v>-5.6772948616920198</v>
      </c>
      <c r="BB30" s="136">
        <v>0.49988180907700103</v>
      </c>
      <c r="BC30" s="129">
        <v>-2.6036082045475299</v>
      </c>
      <c r="BD30" s="116"/>
      <c r="BE30" s="134">
        <v>-5.1327149953802298</v>
      </c>
    </row>
    <row r="31" spans="1:57" x14ac:dyDescent="0.25">
      <c r="A31" s="21" t="s">
        <v>48</v>
      </c>
      <c r="B31" s="3" t="str">
        <f t="shared" si="0"/>
        <v>Charlottesville, VA</v>
      </c>
      <c r="C31" s="3"/>
      <c r="D31" s="24" t="s">
        <v>16</v>
      </c>
      <c r="E31" s="27" t="s">
        <v>17</v>
      </c>
      <c r="F31" s="3"/>
      <c r="G31" s="120">
        <v>37.710357904716702</v>
      </c>
      <c r="H31" s="116">
        <v>52.073951173263801</v>
      </c>
      <c r="I31" s="116">
        <v>57.809907561033398</v>
      </c>
      <c r="J31" s="116">
        <v>57.335861578573102</v>
      </c>
      <c r="K31" s="116">
        <v>54.610097179426397</v>
      </c>
      <c r="L31" s="121">
        <v>51.908035079402701</v>
      </c>
      <c r="M31" s="116"/>
      <c r="N31" s="128">
        <v>54.7286086750414</v>
      </c>
      <c r="O31" s="136">
        <v>56.648494904005602</v>
      </c>
      <c r="P31" s="129">
        <v>55.688551789523501</v>
      </c>
      <c r="Q31" s="116"/>
      <c r="R31" s="134">
        <v>52.9881827108658</v>
      </c>
      <c r="S31" s="117"/>
      <c r="T31" s="120">
        <v>-1.78526068573769</v>
      </c>
      <c r="U31" s="116">
        <v>-1.9483332242476801</v>
      </c>
      <c r="V31" s="116">
        <v>-3.7491305957349499</v>
      </c>
      <c r="W31" s="116">
        <v>2.8579483576445801</v>
      </c>
      <c r="X31" s="116">
        <v>7.6365526258666296</v>
      </c>
      <c r="Y31" s="121">
        <v>0.57957505269587295</v>
      </c>
      <c r="Z31" s="116"/>
      <c r="AA31" s="128">
        <v>21.446212194115201</v>
      </c>
      <c r="AB31" s="136">
        <v>15.7134064592728</v>
      </c>
      <c r="AC31" s="129">
        <v>18.461159637078399</v>
      </c>
      <c r="AD31" s="116"/>
      <c r="AE31" s="134">
        <v>5.3549079000485102</v>
      </c>
      <c r="AG31" s="120">
        <v>37.609623133443897</v>
      </c>
      <c r="AH31" s="116">
        <v>53.158331358141702</v>
      </c>
      <c r="AI31" s="116">
        <v>56.328513865844897</v>
      </c>
      <c r="AJ31" s="116">
        <v>57.7388006636643</v>
      </c>
      <c r="AK31" s="116">
        <v>57.389191751599903</v>
      </c>
      <c r="AL31" s="121">
        <v>52.444892154538898</v>
      </c>
      <c r="AM31" s="116"/>
      <c r="AN31" s="128">
        <v>61.827447262384403</v>
      </c>
      <c r="AO31" s="136">
        <v>60.559374259303098</v>
      </c>
      <c r="AP31" s="129">
        <v>61.193410760843797</v>
      </c>
      <c r="AQ31" s="116"/>
      <c r="AR31" s="134">
        <v>54.944468899197503</v>
      </c>
      <c r="AS31" s="117"/>
      <c r="AT31" s="120">
        <v>-0.21284313909473901</v>
      </c>
      <c r="AU31" s="116">
        <v>6.3924048174824399</v>
      </c>
      <c r="AV31" s="116">
        <v>-0.27587126114031002</v>
      </c>
      <c r="AW31" s="116">
        <v>3.48168250789226</v>
      </c>
      <c r="AX31" s="116">
        <v>6.4193857167181498</v>
      </c>
      <c r="AY31" s="121">
        <v>3.2940457288809801</v>
      </c>
      <c r="AZ31" s="116"/>
      <c r="BA31" s="128">
        <v>5.78191748424201</v>
      </c>
      <c r="BB31" s="136">
        <v>-3.6264338637826699</v>
      </c>
      <c r="BC31" s="129">
        <v>0.90746740215056898</v>
      </c>
      <c r="BD31" s="116"/>
      <c r="BE31" s="134">
        <v>2.5224602570429702</v>
      </c>
    </row>
    <row r="32" spans="1:57" x14ac:dyDescent="0.25">
      <c r="A32" s="21" t="s">
        <v>49</v>
      </c>
      <c r="B32" t="s">
        <v>72</v>
      </c>
      <c r="C32" s="3"/>
      <c r="D32" s="24" t="s">
        <v>16</v>
      </c>
      <c r="E32" s="27" t="s">
        <v>17</v>
      </c>
      <c r="F32" s="3"/>
      <c r="G32" s="120">
        <v>47.431285076989397</v>
      </c>
      <c r="H32" s="116">
        <v>60.6849906461361</v>
      </c>
      <c r="I32" s="116">
        <v>64.987768024176106</v>
      </c>
      <c r="J32" s="116">
        <v>63.016261332565797</v>
      </c>
      <c r="K32" s="116">
        <v>61.836235429558201</v>
      </c>
      <c r="L32" s="121">
        <v>59.591308101885097</v>
      </c>
      <c r="M32" s="116"/>
      <c r="N32" s="128">
        <v>67.952223341487894</v>
      </c>
      <c r="O32" s="136">
        <v>62.023312706864203</v>
      </c>
      <c r="P32" s="129">
        <v>64.987768024176106</v>
      </c>
      <c r="Q32" s="116"/>
      <c r="R32" s="134">
        <v>61.133153793968198</v>
      </c>
      <c r="S32" s="117"/>
      <c r="T32" s="120">
        <v>40.276829955883798</v>
      </c>
      <c r="U32" s="116">
        <v>27.176435818215001</v>
      </c>
      <c r="V32" s="116">
        <v>24.902416835069001</v>
      </c>
      <c r="W32" s="116">
        <v>22.368364694729099</v>
      </c>
      <c r="X32" s="116">
        <v>31.178378681698</v>
      </c>
      <c r="Y32" s="121">
        <v>28.3206602576983</v>
      </c>
      <c r="Z32" s="116"/>
      <c r="AA32" s="128">
        <v>31.953281134622301</v>
      </c>
      <c r="AB32" s="136">
        <v>26.331300579863001</v>
      </c>
      <c r="AC32" s="129">
        <v>29.209396725933399</v>
      </c>
      <c r="AD32" s="116"/>
      <c r="AE32" s="134">
        <v>28.589300154065501</v>
      </c>
      <c r="AG32" s="120">
        <v>48.841559936681499</v>
      </c>
      <c r="AH32" s="116">
        <v>63.645848323499699</v>
      </c>
      <c r="AI32" s="116">
        <v>66.818966757806805</v>
      </c>
      <c r="AJ32" s="116">
        <v>63.206936249820103</v>
      </c>
      <c r="AK32" s="116">
        <v>60.048208375305698</v>
      </c>
      <c r="AL32" s="121">
        <v>60.512303928622799</v>
      </c>
      <c r="AM32" s="116"/>
      <c r="AN32" s="128">
        <v>63.760972801841902</v>
      </c>
      <c r="AO32" s="136">
        <v>61.217441358468797</v>
      </c>
      <c r="AP32" s="129">
        <v>62.489207080155403</v>
      </c>
      <c r="AQ32" s="116"/>
      <c r="AR32" s="134">
        <v>61.077133400489203</v>
      </c>
      <c r="AS32" s="117"/>
      <c r="AT32" s="120">
        <v>36.022635762578197</v>
      </c>
      <c r="AU32" s="116">
        <v>29.157863164266299</v>
      </c>
      <c r="AV32" s="116">
        <v>27.3892887926771</v>
      </c>
      <c r="AW32" s="116">
        <v>28.1515528622507</v>
      </c>
      <c r="AX32" s="116">
        <v>28.341217868893299</v>
      </c>
      <c r="AY32" s="121">
        <v>29.439724505205501</v>
      </c>
      <c r="AZ32" s="116"/>
      <c r="BA32" s="128">
        <v>25.668672604696599</v>
      </c>
      <c r="BB32" s="136">
        <v>24.802561367454</v>
      </c>
      <c r="BC32" s="129">
        <v>25.242933472892499</v>
      </c>
      <c r="BD32" s="116"/>
      <c r="BE32" s="134">
        <v>28.184365015494102</v>
      </c>
    </row>
    <row r="33" spans="1:57" x14ac:dyDescent="0.25">
      <c r="A33" s="21" t="s">
        <v>50</v>
      </c>
      <c r="B33" s="3" t="str">
        <f t="shared" si="0"/>
        <v>Staunton &amp; Harrisonburg, VA</v>
      </c>
      <c r="C33" s="3"/>
      <c r="D33" s="24" t="s">
        <v>16</v>
      </c>
      <c r="E33" s="27" t="s">
        <v>17</v>
      </c>
      <c r="F33" s="3"/>
      <c r="G33" s="120">
        <v>30.7044273167234</v>
      </c>
      <c r="H33" s="116">
        <v>48.5033160064527</v>
      </c>
      <c r="I33" s="116">
        <v>52.5542211865925</v>
      </c>
      <c r="J33" s="116">
        <v>49.238214733823199</v>
      </c>
      <c r="K33" s="116">
        <v>47.2665352213658</v>
      </c>
      <c r="L33" s="121">
        <v>45.653342892991503</v>
      </c>
      <c r="M33" s="116"/>
      <c r="N33" s="128">
        <v>58.648503316006398</v>
      </c>
      <c r="O33" s="136">
        <v>50.4929198781143</v>
      </c>
      <c r="P33" s="129">
        <v>54.570711597060402</v>
      </c>
      <c r="Q33" s="116"/>
      <c r="R33" s="134">
        <v>48.201162522725497</v>
      </c>
      <c r="S33" s="117"/>
      <c r="T33" s="120">
        <v>4.92560731946479</v>
      </c>
      <c r="U33" s="116">
        <v>15.254790527476301</v>
      </c>
      <c r="V33" s="116">
        <v>16.1691999832052</v>
      </c>
      <c r="W33" s="116">
        <v>8.4524184717742301</v>
      </c>
      <c r="X33" s="116">
        <v>7.0261741492315304</v>
      </c>
      <c r="Y33" s="121">
        <v>10.7283175237949</v>
      </c>
      <c r="Z33" s="116"/>
      <c r="AA33" s="128">
        <v>5.4085410871311499</v>
      </c>
      <c r="AB33" s="136">
        <v>1.2581856023889799</v>
      </c>
      <c r="AC33" s="129">
        <v>3.4469267766165399</v>
      </c>
      <c r="AD33" s="116"/>
      <c r="AE33" s="134">
        <v>8.2633440955458095</v>
      </c>
      <c r="AG33" s="120">
        <v>35.929378024735598</v>
      </c>
      <c r="AH33" s="116">
        <v>47.365119196988701</v>
      </c>
      <c r="AI33" s="116">
        <v>50.640795841548602</v>
      </c>
      <c r="AJ33" s="116">
        <v>46.491306685785901</v>
      </c>
      <c r="AK33" s="116">
        <v>46.011830077074698</v>
      </c>
      <c r="AL33" s="121">
        <v>45.2876859652267</v>
      </c>
      <c r="AM33" s="116"/>
      <c r="AN33" s="128">
        <v>51.841727908227199</v>
      </c>
      <c r="AO33" s="136">
        <v>54.844058074923801</v>
      </c>
      <c r="AP33" s="129">
        <v>53.342892991575503</v>
      </c>
      <c r="AQ33" s="116"/>
      <c r="AR33" s="134">
        <v>47.589173687040599</v>
      </c>
      <c r="AS33" s="117"/>
      <c r="AT33" s="120">
        <v>11.990018859270901</v>
      </c>
      <c r="AU33" s="116">
        <v>9.9730515243988407</v>
      </c>
      <c r="AV33" s="116">
        <v>10.645922980731401</v>
      </c>
      <c r="AW33" s="116">
        <v>7.94422039410009</v>
      </c>
      <c r="AX33" s="116">
        <v>9.3694092018522497</v>
      </c>
      <c r="AY33" s="121">
        <v>9.8892380038590009</v>
      </c>
      <c r="AZ33" s="116"/>
      <c r="BA33" s="128">
        <v>7.1216437733173503</v>
      </c>
      <c r="BB33" s="136">
        <v>17.663132096114602</v>
      </c>
      <c r="BC33" s="129">
        <v>12.293409158824799</v>
      </c>
      <c r="BD33" s="116"/>
      <c r="BE33" s="134">
        <v>10.6479111145219</v>
      </c>
    </row>
    <row r="34" spans="1:57" x14ac:dyDescent="0.25">
      <c r="A34" s="21" t="s">
        <v>51</v>
      </c>
      <c r="B34" s="3" t="str">
        <f t="shared" si="0"/>
        <v>Blacksburg &amp; Wytheville, VA</v>
      </c>
      <c r="C34" s="3"/>
      <c r="D34" s="24" t="s">
        <v>16</v>
      </c>
      <c r="E34" s="27" t="s">
        <v>17</v>
      </c>
      <c r="F34" s="3"/>
      <c r="G34" s="120">
        <v>33.009130607383803</v>
      </c>
      <c r="H34" s="116">
        <v>43.449781659388599</v>
      </c>
      <c r="I34" s="116">
        <v>46.0897181421198</v>
      </c>
      <c r="J34" s="116">
        <v>47.042477173481501</v>
      </c>
      <c r="K34" s="116">
        <v>51.865819769749898</v>
      </c>
      <c r="L34" s="121">
        <v>44.2913854704247</v>
      </c>
      <c r="M34" s="116"/>
      <c r="N34" s="128">
        <v>51.806272330289701</v>
      </c>
      <c r="O34" s="136">
        <v>49.067090115124998</v>
      </c>
      <c r="P34" s="129">
        <v>50.436681222707399</v>
      </c>
      <c r="Q34" s="116"/>
      <c r="R34" s="134">
        <v>46.047184256791198</v>
      </c>
      <c r="S34" s="117"/>
      <c r="T34" s="120">
        <v>17.937034155392201</v>
      </c>
      <c r="U34" s="116">
        <v>6.0936879714172196</v>
      </c>
      <c r="V34" s="116">
        <v>-2.8590128274326401</v>
      </c>
      <c r="W34" s="116">
        <v>1.4697499968760399</v>
      </c>
      <c r="X34" s="116">
        <v>-13.7988785232235</v>
      </c>
      <c r="Y34" s="121">
        <v>-0.65570485127133604</v>
      </c>
      <c r="Z34" s="116"/>
      <c r="AA34" s="128">
        <v>-0.75106609125485002</v>
      </c>
      <c r="AB34" s="136">
        <v>27.995898811783</v>
      </c>
      <c r="AC34" s="129">
        <v>11.4213933190209</v>
      </c>
      <c r="AD34" s="116"/>
      <c r="AE34" s="134">
        <v>2.8324817337856198</v>
      </c>
      <c r="AG34" s="120">
        <v>38.720722508932099</v>
      </c>
      <c r="AH34" s="116">
        <v>46.451965065502101</v>
      </c>
      <c r="AI34" s="116">
        <v>50.213378324731998</v>
      </c>
      <c r="AJ34" s="116">
        <v>46.670305676855797</v>
      </c>
      <c r="AK34" s="116">
        <v>46.695117109964201</v>
      </c>
      <c r="AL34" s="121">
        <v>45.7502977371973</v>
      </c>
      <c r="AM34" s="116"/>
      <c r="AN34" s="128">
        <v>52.317387852322298</v>
      </c>
      <c r="AO34" s="136">
        <v>54.808455736403303</v>
      </c>
      <c r="AP34" s="129">
        <v>53.562921794362801</v>
      </c>
      <c r="AQ34" s="116"/>
      <c r="AR34" s="134">
        <v>47.982476039244503</v>
      </c>
      <c r="AS34" s="117"/>
      <c r="AT34" s="120">
        <v>14.2175837804868</v>
      </c>
      <c r="AU34" s="116">
        <v>8.8256643765545295</v>
      </c>
      <c r="AV34" s="116">
        <v>4.9220121757985602</v>
      </c>
      <c r="AW34" s="116">
        <v>9.4691316918463002</v>
      </c>
      <c r="AX34" s="116">
        <v>3.6161498506524201</v>
      </c>
      <c r="AY34" s="121">
        <v>7.8293241931914501</v>
      </c>
      <c r="AZ34" s="116"/>
      <c r="BA34" s="128">
        <v>17.0026937534154</v>
      </c>
      <c r="BB34" s="136">
        <v>31.2505358024533</v>
      </c>
      <c r="BC34" s="129">
        <v>23.8830882695237</v>
      </c>
      <c r="BD34" s="116"/>
      <c r="BE34" s="134">
        <v>12.478186893574099</v>
      </c>
    </row>
    <row r="35" spans="1:57" x14ac:dyDescent="0.25">
      <c r="A35" s="21" t="s">
        <v>52</v>
      </c>
      <c r="B35" s="3" t="str">
        <f t="shared" si="0"/>
        <v>Lynchburg, VA</v>
      </c>
      <c r="C35" s="3"/>
      <c r="D35" s="24" t="s">
        <v>16</v>
      </c>
      <c r="E35" s="27" t="s">
        <v>17</v>
      </c>
      <c r="F35" s="3"/>
      <c r="G35" s="120">
        <v>32.161578785075498</v>
      </c>
      <c r="H35" s="116">
        <v>53.006475485661397</v>
      </c>
      <c r="I35" s="116">
        <v>59.142769041011398</v>
      </c>
      <c r="J35" s="116">
        <v>55.874190564292299</v>
      </c>
      <c r="K35" s="116">
        <v>49.830403946962598</v>
      </c>
      <c r="L35" s="121">
        <v>50.003083564600601</v>
      </c>
      <c r="M35" s="116"/>
      <c r="N35" s="128">
        <v>62.503854455750798</v>
      </c>
      <c r="O35" s="136">
        <v>46.870181930311404</v>
      </c>
      <c r="P35" s="129">
        <v>54.687018193031101</v>
      </c>
      <c r="Q35" s="116"/>
      <c r="R35" s="134">
        <v>51.341350601294998</v>
      </c>
      <c r="S35" s="117"/>
      <c r="T35" s="120">
        <v>-1.3417583204146699</v>
      </c>
      <c r="U35" s="116">
        <v>-0.35037141591141502</v>
      </c>
      <c r="V35" s="116">
        <v>-5.5404627045141499</v>
      </c>
      <c r="W35" s="116">
        <v>-4.7370904478151497</v>
      </c>
      <c r="X35" s="116">
        <v>-2.8818760660316398</v>
      </c>
      <c r="Y35" s="121">
        <v>-3.2317982425053602</v>
      </c>
      <c r="Z35" s="116"/>
      <c r="AA35" s="128">
        <v>35.569302046683902</v>
      </c>
      <c r="AB35" s="136">
        <v>23.048960440683501</v>
      </c>
      <c r="AC35" s="129">
        <v>29.9049988476098</v>
      </c>
      <c r="AD35" s="116"/>
      <c r="AE35" s="134">
        <v>4.9126452216230501</v>
      </c>
      <c r="AG35" s="120">
        <v>32.685784767190803</v>
      </c>
      <c r="AH35" s="116">
        <v>49.136601911809997</v>
      </c>
      <c r="AI35" s="116">
        <v>53.592352759790302</v>
      </c>
      <c r="AJ35" s="116">
        <v>52.659574468085097</v>
      </c>
      <c r="AK35" s="116">
        <v>51.719087264878098</v>
      </c>
      <c r="AL35" s="121">
        <v>47.958680234350901</v>
      </c>
      <c r="AM35" s="116"/>
      <c r="AN35" s="128">
        <v>55.434782608695599</v>
      </c>
      <c r="AO35" s="136">
        <v>47.3250077089115</v>
      </c>
      <c r="AP35" s="129">
        <v>51.3798951588035</v>
      </c>
      <c r="AQ35" s="116"/>
      <c r="AR35" s="134">
        <v>48.936170212765902</v>
      </c>
      <c r="AS35" s="117"/>
      <c r="AT35" s="120">
        <v>-3.7179610713926001</v>
      </c>
      <c r="AU35" s="116">
        <v>-2.7048812286652401E-3</v>
      </c>
      <c r="AV35" s="116">
        <v>-2.5819797773283302</v>
      </c>
      <c r="AW35" s="116">
        <v>-2.7536631874749</v>
      </c>
      <c r="AX35" s="116">
        <v>-3.6954926791923102</v>
      </c>
      <c r="AY35" s="121">
        <v>-2.5044062610021398</v>
      </c>
      <c r="AZ35" s="116"/>
      <c r="BA35" s="128">
        <v>-2.4459957126367202</v>
      </c>
      <c r="BB35" s="136">
        <v>7.2323560458027201</v>
      </c>
      <c r="BC35" s="129">
        <v>1.78483974533384</v>
      </c>
      <c r="BD35" s="116"/>
      <c r="BE35" s="134">
        <v>-1.2561518837872201</v>
      </c>
    </row>
    <row r="36" spans="1:57" x14ac:dyDescent="0.25">
      <c r="A36" s="21" t="s">
        <v>77</v>
      </c>
      <c r="B36" s="3" t="str">
        <f t="shared" si="0"/>
        <v>Central Virginia</v>
      </c>
      <c r="C36" s="3"/>
      <c r="D36" s="24" t="s">
        <v>16</v>
      </c>
      <c r="E36" s="27" t="s">
        <v>17</v>
      </c>
      <c r="F36" s="3"/>
      <c r="G36" s="120">
        <v>42.145441167453498</v>
      </c>
      <c r="H36" s="116">
        <v>59.316941566006399</v>
      </c>
      <c r="I36" s="116">
        <v>64.473603531792193</v>
      </c>
      <c r="J36" s="116">
        <v>63.2871420687963</v>
      </c>
      <c r="K36" s="116">
        <v>57.428413759274001</v>
      </c>
      <c r="L36" s="121">
        <v>57.330308418664501</v>
      </c>
      <c r="M36" s="116"/>
      <c r="N36" s="128">
        <v>59.874915690722901</v>
      </c>
      <c r="O36" s="136">
        <v>64.691274756269493</v>
      </c>
      <c r="P36" s="129">
        <v>62.283095223496197</v>
      </c>
      <c r="Q36" s="116"/>
      <c r="R36" s="134">
        <v>58.7453903629021</v>
      </c>
      <c r="S36" s="117"/>
      <c r="T36" s="120">
        <v>1.8102638757051599</v>
      </c>
      <c r="U36" s="116">
        <v>4.4743128917892898</v>
      </c>
      <c r="V36" s="116">
        <v>1.3932985201508501</v>
      </c>
      <c r="W36" s="116">
        <v>1.70829037693327</v>
      </c>
      <c r="X36" s="116">
        <v>4.1612343704308303</v>
      </c>
      <c r="Y36" s="121">
        <v>2.6988298590159099</v>
      </c>
      <c r="Z36" s="116"/>
      <c r="AA36" s="128">
        <v>15.878029129319</v>
      </c>
      <c r="AB36" s="136">
        <v>20.993693857663398</v>
      </c>
      <c r="AC36" s="129">
        <v>18.479555794676902</v>
      </c>
      <c r="AD36" s="116"/>
      <c r="AE36" s="134">
        <v>7.0166366673971101</v>
      </c>
      <c r="AG36" s="120">
        <v>40.252987619427898</v>
      </c>
      <c r="AH36" s="116">
        <v>55.153032234285902</v>
      </c>
      <c r="AI36" s="116">
        <v>60.391295667797898</v>
      </c>
      <c r="AJ36" s="116">
        <v>59.825391218882899</v>
      </c>
      <c r="AK36" s="116">
        <v>58.365710951057302</v>
      </c>
      <c r="AL36" s="121">
        <v>54.7983536566636</v>
      </c>
      <c r="AM36" s="116"/>
      <c r="AN36" s="128">
        <v>61.745012823072301</v>
      </c>
      <c r="AO36" s="136">
        <v>62.525147043014798</v>
      </c>
      <c r="AP36" s="129">
        <v>62.1350799330435</v>
      </c>
      <c r="AQ36" s="116"/>
      <c r="AR36" s="134">
        <v>56.894630148045998</v>
      </c>
      <c r="AS36" s="117"/>
      <c r="AT36" s="120">
        <v>-2.3486675202824898</v>
      </c>
      <c r="AU36" s="116">
        <v>4.40696858410932</v>
      </c>
      <c r="AV36" s="116">
        <v>3.0052206512929298</v>
      </c>
      <c r="AW36" s="116">
        <v>2.5410721185554599</v>
      </c>
      <c r="AX36" s="116">
        <v>2.1651855799727802</v>
      </c>
      <c r="AY36" s="121">
        <v>2.1796262186080502</v>
      </c>
      <c r="AZ36" s="116"/>
      <c r="BA36" s="128">
        <v>4.06542506782574</v>
      </c>
      <c r="BB36" s="136">
        <v>4.67696841220015</v>
      </c>
      <c r="BC36" s="129">
        <v>4.3722205044013203</v>
      </c>
      <c r="BD36" s="116"/>
      <c r="BE36" s="134">
        <v>2.8551307453963699</v>
      </c>
    </row>
    <row r="37" spans="1:57" x14ac:dyDescent="0.25">
      <c r="A37" s="21" t="s">
        <v>78</v>
      </c>
      <c r="B37" s="3" t="str">
        <f t="shared" si="0"/>
        <v>Chesapeake Bay</v>
      </c>
      <c r="C37" s="3"/>
      <c r="D37" s="24" t="s">
        <v>16</v>
      </c>
      <c r="E37" s="27" t="s">
        <v>17</v>
      </c>
      <c r="F37" s="3"/>
      <c r="G37" s="120">
        <v>40.891321344800602</v>
      </c>
      <c r="H37" s="116">
        <v>58.248631743549602</v>
      </c>
      <c r="I37" s="116">
        <v>62.705238467552697</v>
      </c>
      <c r="J37" s="116">
        <v>59.499609069585603</v>
      </c>
      <c r="K37" s="116">
        <v>57.544956997654403</v>
      </c>
      <c r="L37" s="121">
        <v>55.777951524628598</v>
      </c>
      <c r="M37" s="116"/>
      <c r="N37" s="128">
        <v>46.364347146207898</v>
      </c>
      <c r="O37" s="136">
        <v>45.660672400312698</v>
      </c>
      <c r="P37" s="129">
        <v>46.012509773260298</v>
      </c>
      <c r="Q37" s="116"/>
      <c r="R37" s="134">
        <v>52.987825309951901</v>
      </c>
      <c r="S37" s="117"/>
      <c r="T37" s="120">
        <v>5.23138832997987</v>
      </c>
      <c r="U37" s="116">
        <v>6.1253561253561202</v>
      </c>
      <c r="V37" s="116">
        <v>6.2251655629139</v>
      </c>
      <c r="W37" s="116">
        <v>4.6767537826685004</v>
      </c>
      <c r="X37" s="116">
        <v>11.3464447806354</v>
      </c>
      <c r="Y37" s="121">
        <v>6.7324955116696499</v>
      </c>
      <c r="Z37" s="116"/>
      <c r="AA37" s="128">
        <v>3.8528896672504298</v>
      </c>
      <c r="AB37" s="136">
        <v>8.3487940630797706</v>
      </c>
      <c r="AC37" s="129">
        <v>6.0360360360360303</v>
      </c>
      <c r="AD37" s="116"/>
      <c r="AE37" s="134">
        <v>6.5588499550763704</v>
      </c>
      <c r="AG37" s="120">
        <v>38.213448006254801</v>
      </c>
      <c r="AH37" s="116">
        <v>53.752931978107803</v>
      </c>
      <c r="AI37" s="116">
        <v>56.548084440969497</v>
      </c>
      <c r="AJ37" s="116">
        <v>55.062548866301697</v>
      </c>
      <c r="AK37" s="116">
        <v>52.619233776387802</v>
      </c>
      <c r="AL37" s="121">
        <v>51.239249413604298</v>
      </c>
      <c r="AM37" s="116"/>
      <c r="AN37" s="128">
        <v>44.7224394057857</v>
      </c>
      <c r="AO37" s="136">
        <v>44.644253322908497</v>
      </c>
      <c r="AP37" s="129">
        <v>44.683346364347102</v>
      </c>
      <c r="AQ37" s="116"/>
      <c r="AR37" s="134">
        <v>49.366134256673703</v>
      </c>
      <c r="AS37" s="117"/>
      <c r="AT37" s="120">
        <v>-2.5909317389137998</v>
      </c>
      <c r="AU37" s="116">
        <v>1.40117994100294</v>
      </c>
      <c r="AV37" s="116">
        <v>2.9171113482746298</v>
      </c>
      <c r="AW37" s="116">
        <v>0.46362339514978601</v>
      </c>
      <c r="AX37" s="116">
        <v>-2.2512708787218498</v>
      </c>
      <c r="AY37" s="121">
        <v>0.145171149144254</v>
      </c>
      <c r="AZ37" s="116"/>
      <c r="BA37" s="128">
        <v>-11.041990668740199</v>
      </c>
      <c r="BB37" s="136">
        <v>-4.7142261159782999</v>
      </c>
      <c r="BC37" s="129">
        <v>-7.9895351177299201</v>
      </c>
      <c r="BD37" s="116"/>
      <c r="BE37" s="134">
        <v>-2.0933709918591101</v>
      </c>
    </row>
    <row r="38" spans="1:57" x14ac:dyDescent="0.25">
      <c r="A38" s="21" t="s">
        <v>79</v>
      </c>
      <c r="B38" s="3" t="str">
        <f t="shared" si="0"/>
        <v>Coastal Virginia - Eastern Shore</v>
      </c>
      <c r="C38" s="3"/>
      <c r="D38" s="24" t="s">
        <v>16</v>
      </c>
      <c r="E38" s="27" t="s">
        <v>17</v>
      </c>
      <c r="F38" s="3"/>
      <c r="G38" s="120">
        <v>32.587621178225199</v>
      </c>
      <c r="H38" s="116">
        <v>44.4444444444444</v>
      </c>
      <c r="I38" s="116">
        <v>47.725577926920202</v>
      </c>
      <c r="J38" s="116">
        <v>45.339299030574097</v>
      </c>
      <c r="K38" s="116">
        <v>42.356450410141598</v>
      </c>
      <c r="L38" s="121">
        <v>42.490678598061102</v>
      </c>
      <c r="M38" s="116"/>
      <c r="N38" s="128">
        <v>43.997017151379502</v>
      </c>
      <c r="O38" s="136">
        <v>38.627889634600997</v>
      </c>
      <c r="P38" s="129">
        <v>41.3124533929903</v>
      </c>
      <c r="Q38" s="116"/>
      <c r="R38" s="134">
        <v>42.154042825183701</v>
      </c>
      <c r="S38" s="117"/>
      <c r="T38" s="120">
        <v>11.951732085960201</v>
      </c>
      <c r="U38" s="116">
        <v>2.4433743534867101</v>
      </c>
      <c r="V38" s="116">
        <v>0.93362283219060305</v>
      </c>
      <c r="W38" s="116">
        <v>4.1715734526472703</v>
      </c>
      <c r="X38" s="116">
        <v>0.53531039498092503</v>
      </c>
      <c r="Y38" s="121">
        <v>3.4179906217217102</v>
      </c>
      <c r="Z38" s="116"/>
      <c r="AA38" s="128">
        <v>11.036408838982499</v>
      </c>
      <c r="AB38" s="136">
        <v>9.4075927323216906</v>
      </c>
      <c r="AC38" s="129">
        <v>10.2689276437436</v>
      </c>
      <c r="AD38" s="116"/>
      <c r="AE38" s="134">
        <v>5.2489911770360598</v>
      </c>
      <c r="AG38" s="120">
        <v>33.387978142076499</v>
      </c>
      <c r="AH38" s="116">
        <v>44.080145719489899</v>
      </c>
      <c r="AI38" s="116">
        <v>46.083788706739497</v>
      </c>
      <c r="AJ38" s="116">
        <v>44.954462659380603</v>
      </c>
      <c r="AK38" s="116">
        <v>45.428051001821402</v>
      </c>
      <c r="AL38" s="121">
        <v>42.786885245901601</v>
      </c>
      <c r="AM38" s="116"/>
      <c r="AN38" s="128">
        <v>47.568940493468702</v>
      </c>
      <c r="AO38" s="136">
        <v>46.190130624092802</v>
      </c>
      <c r="AP38" s="129">
        <v>46.879535558780802</v>
      </c>
      <c r="AQ38" s="116"/>
      <c r="AR38" s="134">
        <v>43.959557103498398</v>
      </c>
      <c r="AS38" s="117"/>
      <c r="AT38" s="120">
        <v>10.021697203471501</v>
      </c>
      <c r="AU38" s="116">
        <v>6.6490568778025798</v>
      </c>
      <c r="AV38" s="116">
        <v>5.3705467054413099</v>
      </c>
      <c r="AW38" s="116">
        <v>7.4701269813508002</v>
      </c>
      <c r="AX38" s="116">
        <v>8.7808570228573792</v>
      </c>
      <c r="AY38" s="121">
        <v>7.5023259628354904</v>
      </c>
      <c r="AZ38" s="116"/>
      <c r="BA38" s="128">
        <v>8.4691843731639604</v>
      </c>
      <c r="BB38" s="136">
        <v>11.2447567278839</v>
      </c>
      <c r="BC38" s="129">
        <v>9.8190375410193003</v>
      </c>
      <c r="BD38" s="116"/>
      <c r="BE38" s="134">
        <v>8.2171399088119195</v>
      </c>
    </row>
    <row r="39" spans="1:57" x14ac:dyDescent="0.25">
      <c r="A39" s="21" t="s">
        <v>80</v>
      </c>
      <c r="B39" s="3" t="str">
        <f t="shared" si="0"/>
        <v>Coastal Virginia - Hampton Roads</v>
      </c>
      <c r="C39" s="3"/>
      <c r="D39" s="24" t="s">
        <v>16</v>
      </c>
      <c r="E39" s="27" t="s">
        <v>17</v>
      </c>
      <c r="F39" s="3"/>
      <c r="G39" s="120">
        <v>44.750147575905302</v>
      </c>
      <c r="H39" s="116">
        <v>53.016964812771</v>
      </c>
      <c r="I39" s="116">
        <v>53.1529912994379</v>
      </c>
      <c r="J39" s="116">
        <v>53.951184457048903</v>
      </c>
      <c r="K39" s="116">
        <v>53.856222570130598</v>
      </c>
      <c r="L39" s="121">
        <v>51.745502143058701</v>
      </c>
      <c r="M39" s="116"/>
      <c r="N39" s="128">
        <v>58.468290429381703</v>
      </c>
      <c r="O39" s="136">
        <v>61.807355696429902</v>
      </c>
      <c r="P39" s="129">
        <v>60.137823062905802</v>
      </c>
      <c r="Q39" s="116"/>
      <c r="R39" s="134">
        <v>54.143308120157897</v>
      </c>
      <c r="S39" s="117"/>
      <c r="T39" s="120">
        <v>14.9438403169274</v>
      </c>
      <c r="U39" s="116">
        <v>9.6208206394464408</v>
      </c>
      <c r="V39" s="116">
        <v>3.0201419843862398</v>
      </c>
      <c r="W39" s="116">
        <v>6.95842329153131</v>
      </c>
      <c r="X39" s="116">
        <v>11.582353348893401</v>
      </c>
      <c r="Y39" s="121">
        <v>8.8929393231430396</v>
      </c>
      <c r="Z39" s="116"/>
      <c r="AA39" s="128">
        <v>6.0800220384568702</v>
      </c>
      <c r="AB39" s="136">
        <v>2.6291305145279402</v>
      </c>
      <c r="AC39" s="129">
        <v>4.2781806087087197</v>
      </c>
      <c r="AD39" s="116"/>
      <c r="AE39" s="134">
        <v>7.3848281719555002</v>
      </c>
      <c r="AG39" s="120">
        <v>40.815003978133099</v>
      </c>
      <c r="AH39" s="116">
        <v>47.776736904242398</v>
      </c>
      <c r="AI39" s="116">
        <v>50.756486923491501</v>
      </c>
      <c r="AJ39" s="116">
        <v>53.953109360162202</v>
      </c>
      <c r="AK39" s="116">
        <v>55.4744244539691</v>
      </c>
      <c r="AL39" s="121">
        <v>49.755152323999603</v>
      </c>
      <c r="AM39" s="116"/>
      <c r="AN39" s="128">
        <v>60.3861355645099</v>
      </c>
      <c r="AO39" s="136">
        <v>59.863845186458903</v>
      </c>
      <c r="AP39" s="129">
        <v>60.124990375484401</v>
      </c>
      <c r="AQ39" s="116"/>
      <c r="AR39" s="134">
        <v>52.717963195852398</v>
      </c>
      <c r="AS39" s="117"/>
      <c r="AT39" s="120">
        <v>8.0204909874243295</v>
      </c>
      <c r="AU39" s="116">
        <v>6.5809373829289601</v>
      </c>
      <c r="AV39" s="116">
        <v>6.43913477328047</v>
      </c>
      <c r="AW39" s="116">
        <v>7.5426738638996804</v>
      </c>
      <c r="AX39" s="116">
        <v>7.8755969711066003</v>
      </c>
      <c r="AY39" s="121">
        <v>7.2815149219853703</v>
      </c>
      <c r="AZ39" s="116"/>
      <c r="BA39" s="128">
        <v>1.9666452600661599</v>
      </c>
      <c r="BB39" s="136">
        <v>-0.19816607517231299</v>
      </c>
      <c r="BC39" s="129">
        <v>0.87732722997673995</v>
      </c>
      <c r="BD39" s="116"/>
      <c r="BE39" s="134">
        <v>5.10715655002784</v>
      </c>
    </row>
    <row r="40" spans="1:57" x14ac:dyDescent="0.25">
      <c r="A40" s="20" t="s">
        <v>81</v>
      </c>
      <c r="B40" s="3" t="str">
        <f t="shared" si="0"/>
        <v>Northern Virginia</v>
      </c>
      <c r="C40" s="3"/>
      <c r="D40" s="24" t="s">
        <v>16</v>
      </c>
      <c r="E40" s="27" t="s">
        <v>17</v>
      </c>
      <c r="F40" s="3"/>
      <c r="G40" s="120">
        <v>55.648852074586699</v>
      </c>
      <c r="H40" s="116">
        <v>80.159990922500796</v>
      </c>
      <c r="I40" s="116">
        <v>88.325957865274702</v>
      </c>
      <c r="J40" s="116">
        <v>87.410643367752101</v>
      </c>
      <c r="K40" s="116">
        <v>74.155603464578803</v>
      </c>
      <c r="L40" s="121">
        <v>77.140209538938606</v>
      </c>
      <c r="M40" s="116"/>
      <c r="N40" s="128">
        <v>67.330458791936096</v>
      </c>
      <c r="O40" s="136">
        <v>65.838344869321801</v>
      </c>
      <c r="P40" s="129">
        <v>66.584401830628906</v>
      </c>
      <c r="Q40" s="116"/>
      <c r="R40" s="134">
        <v>74.124264479421598</v>
      </c>
      <c r="S40" s="117"/>
      <c r="T40" s="120">
        <v>16.190664125376799</v>
      </c>
      <c r="U40" s="116">
        <v>21.871479327884899</v>
      </c>
      <c r="V40" s="116">
        <v>20.386383747744901</v>
      </c>
      <c r="W40" s="116">
        <v>25.123031151088</v>
      </c>
      <c r="X40" s="116">
        <v>30.206526033849499</v>
      </c>
      <c r="Y40" s="121">
        <v>22.893669215634599</v>
      </c>
      <c r="Z40" s="116"/>
      <c r="AA40" s="128">
        <v>29.238181750859699</v>
      </c>
      <c r="AB40" s="136">
        <v>25.4849434653899</v>
      </c>
      <c r="AC40" s="129">
        <v>27.354937237539001</v>
      </c>
      <c r="AD40" s="116"/>
      <c r="AE40" s="134">
        <v>24.0085753594289</v>
      </c>
      <c r="AG40" s="120">
        <v>46.726329773403101</v>
      </c>
      <c r="AH40" s="116">
        <v>63.761003791639403</v>
      </c>
      <c r="AI40" s="116">
        <v>70.801066575894197</v>
      </c>
      <c r="AJ40" s="116">
        <v>72.706341777059095</v>
      </c>
      <c r="AK40" s="116">
        <v>66.208076853979307</v>
      </c>
      <c r="AL40" s="121">
        <v>64.040514640319998</v>
      </c>
      <c r="AM40" s="116"/>
      <c r="AN40" s="128">
        <v>60.636447016329498</v>
      </c>
      <c r="AO40" s="136">
        <v>59.793965525392601</v>
      </c>
      <c r="AP40" s="129">
        <v>60.215206270861103</v>
      </c>
      <c r="AQ40" s="116"/>
      <c r="AR40" s="134">
        <v>62.947571606391598</v>
      </c>
      <c r="AS40" s="117"/>
      <c r="AT40" s="120">
        <v>8.1901530088410901</v>
      </c>
      <c r="AU40" s="116">
        <v>12.8740498985106</v>
      </c>
      <c r="AV40" s="116">
        <v>11.7526299975068</v>
      </c>
      <c r="AW40" s="116">
        <v>13.602410236089399</v>
      </c>
      <c r="AX40" s="116">
        <v>13.299824386183399</v>
      </c>
      <c r="AY40" s="121">
        <v>12.166902154695199</v>
      </c>
      <c r="AZ40" s="116"/>
      <c r="BA40" s="128">
        <v>10.9608566832898</v>
      </c>
      <c r="BB40" s="136">
        <v>10.147991611968999</v>
      </c>
      <c r="BC40" s="129">
        <v>10.555770626303699</v>
      </c>
      <c r="BD40" s="116"/>
      <c r="BE40" s="134">
        <v>11.7215122905485</v>
      </c>
    </row>
    <row r="41" spans="1:57" x14ac:dyDescent="0.25">
      <c r="A41" s="22" t="s">
        <v>82</v>
      </c>
      <c r="B41" s="3" t="str">
        <f t="shared" si="0"/>
        <v>Shenandoah Valley</v>
      </c>
      <c r="C41" s="3"/>
      <c r="D41" s="25" t="s">
        <v>16</v>
      </c>
      <c r="E41" s="28" t="s">
        <v>17</v>
      </c>
      <c r="F41" s="3"/>
      <c r="G41" s="122">
        <v>33.649449618966898</v>
      </c>
      <c r="H41" s="123">
        <v>47.840812870448701</v>
      </c>
      <c r="I41" s="123">
        <v>51.176968670618102</v>
      </c>
      <c r="J41" s="123">
        <v>49.1701947502116</v>
      </c>
      <c r="K41" s="123">
        <v>47.171888230313201</v>
      </c>
      <c r="L41" s="124">
        <v>45.801862828111702</v>
      </c>
      <c r="M41" s="116"/>
      <c r="N41" s="130">
        <v>51.8374259102455</v>
      </c>
      <c r="O41" s="131">
        <v>47.053344623200601</v>
      </c>
      <c r="P41" s="132">
        <v>49.4453852667231</v>
      </c>
      <c r="Q41" s="116"/>
      <c r="R41" s="135">
        <v>46.842869239143504</v>
      </c>
      <c r="S41" s="117"/>
      <c r="T41" s="122">
        <v>11.611638163591699</v>
      </c>
      <c r="U41" s="123">
        <v>12.8241016142667</v>
      </c>
      <c r="V41" s="123">
        <v>12.760852454071401</v>
      </c>
      <c r="W41" s="123">
        <v>8.6050620926721599</v>
      </c>
      <c r="X41" s="123">
        <v>8.4277030192744302</v>
      </c>
      <c r="Y41" s="124">
        <v>10.784084087342601</v>
      </c>
      <c r="Z41" s="116"/>
      <c r="AA41" s="130">
        <v>3.6748518204910998</v>
      </c>
      <c r="AB41" s="131">
        <v>2.8616175566400699</v>
      </c>
      <c r="AC41" s="132">
        <v>3.2863081740795899</v>
      </c>
      <c r="AD41" s="116"/>
      <c r="AE41" s="135">
        <v>8.4106569151609705</v>
      </c>
      <c r="AG41" s="122">
        <v>36.969493234725597</v>
      </c>
      <c r="AH41" s="123">
        <v>47.512395999663802</v>
      </c>
      <c r="AI41" s="123">
        <v>50.268930162198501</v>
      </c>
      <c r="AJ41" s="123">
        <v>47.317001428691398</v>
      </c>
      <c r="AK41" s="123">
        <v>46.157240104210402</v>
      </c>
      <c r="AL41" s="124">
        <v>45.645012185897897</v>
      </c>
      <c r="AM41" s="116"/>
      <c r="AN41" s="130">
        <v>50.943356584586901</v>
      </c>
      <c r="AO41" s="131">
        <v>52.830069753760803</v>
      </c>
      <c r="AP41" s="132">
        <v>51.886713169173802</v>
      </c>
      <c r="AQ41" s="116"/>
      <c r="AR41" s="135">
        <v>47.428355323976803</v>
      </c>
      <c r="AS41" s="67"/>
      <c r="AT41" s="122">
        <v>7.1142362723814703</v>
      </c>
      <c r="AU41" s="123">
        <v>7.5438734335341202</v>
      </c>
      <c r="AV41" s="123">
        <v>7.1487305515224904</v>
      </c>
      <c r="AW41" s="123">
        <v>6.7741030806067304</v>
      </c>
      <c r="AX41" s="123">
        <v>7.1519513453850498</v>
      </c>
      <c r="AY41" s="124">
        <v>7.1478094204752098</v>
      </c>
      <c r="AZ41" s="116"/>
      <c r="BA41" s="130">
        <v>7.5237098016201998</v>
      </c>
      <c r="BB41" s="131">
        <v>14.8094402732519</v>
      </c>
      <c r="BC41" s="132">
        <v>11.1133999727363</v>
      </c>
      <c r="BD41" s="116"/>
      <c r="BE41" s="135">
        <v>8.3658479701705204</v>
      </c>
    </row>
    <row r="42" spans="1:57" ht="13" x14ac:dyDescent="0.3">
      <c r="A42" s="19" t="s">
        <v>83</v>
      </c>
      <c r="B42" s="3" t="str">
        <f t="shared" si="0"/>
        <v>Southern Virginia</v>
      </c>
      <c r="C42" s="9"/>
      <c r="D42" s="23" t="s">
        <v>16</v>
      </c>
      <c r="E42" s="26" t="s">
        <v>17</v>
      </c>
      <c r="F42" s="3"/>
      <c r="G42" s="115">
        <v>42.863973224958102</v>
      </c>
      <c r="H42" s="118">
        <v>59.813530958642097</v>
      </c>
      <c r="I42" s="118">
        <v>61.606502510160098</v>
      </c>
      <c r="J42" s="118">
        <v>59.9808749701171</v>
      </c>
      <c r="K42" s="118">
        <v>57.398995935931097</v>
      </c>
      <c r="L42" s="119">
        <v>56.3327755199617</v>
      </c>
      <c r="M42" s="116"/>
      <c r="N42" s="125">
        <v>52.330863016973403</v>
      </c>
      <c r="O42" s="126">
        <v>50.633516614869698</v>
      </c>
      <c r="P42" s="127">
        <v>51.482189815921501</v>
      </c>
      <c r="Q42" s="116"/>
      <c r="R42" s="133">
        <v>54.946893890235899</v>
      </c>
      <c r="S42" s="117"/>
      <c r="T42" s="115">
        <v>-0.51890706079228199</v>
      </c>
      <c r="U42" s="118">
        <v>3.2991342461228799</v>
      </c>
      <c r="V42" s="118">
        <v>0.70516794504525304</v>
      </c>
      <c r="W42" s="118">
        <v>-2.9392254398551798</v>
      </c>
      <c r="X42" s="118">
        <v>4.5369879823504702</v>
      </c>
      <c r="Y42" s="119">
        <v>1.0015061375832399</v>
      </c>
      <c r="Z42" s="116"/>
      <c r="AA42" s="125">
        <v>5.0004371214354197</v>
      </c>
      <c r="AB42" s="126">
        <v>0.20495308186709699</v>
      </c>
      <c r="AC42" s="127">
        <v>2.5861817268593601</v>
      </c>
      <c r="AD42" s="116"/>
      <c r="AE42" s="133">
        <v>1.42090262989059</v>
      </c>
      <c r="AF42" s="29"/>
      <c r="AG42" s="115">
        <v>43.348075543867999</v>
      </c>
      <c r="AH42" s="118">
        <v>60.668180731532303</v>
      </c>
      <c r="AI42" s="118">
        <v>61.295720774563698</v>
      </c>
      <c r="AJ42" s="118">
        <v>57.428878795123097</v>
      </c>
      <c r="AK42" s="118">
        <v>55.821180970595201</v>
      </c>
      <c r="AL42" s="119">
        <v>55.712407363136499</v>
      </c>
      <c r="AM42" s="116"/>
      <c r="AN42" s="125">
        <v>53.532153956490497</v>
      </c>
      <c r="AO42" s="126">
        <v>52.803012192206502</v>
      </c>
      <c r="AP42" s="127">
        <v>53.167583074348499</v>
      </c>
      <c r="AQ42" s="116"/>
      <c r="AR42" s="133">
        <v>54.985314709196999</v>
      </c>
      <c r="AS42" s="117"/>
      <c r="AT42" s="115">
        <v>1.3615202144965399</v>
      </c>
      <c r="AU42" s="118">
        <v>4.4132587094434301</v>
      </c>
      <c r="AV42" s="118">
        <v>2.37771083097403</v>
      </c>
      <c r="AW42" s="118">
        <v>0.37046442932631002</v>
      </c>
      <c r="AX42" s="118">
        <v>3.41094152918</v>
      </c>
      <c r="AY42" s="119">
        <v>2.4355929002812702</v>
      </c>
      <c r="AZ42" s="116"/>
      <c r="BA42" s="125">
        <v>6.7997845137477002</v>
      </c>
      <c r="BB42" s="126">
        <v>6.3965987313019799</v>
      </c>
      <c r="BC42" s="127">
        <v>6.5991927189935602</v>
      </c>
      <c r="BD42" s="116"/>
      <c r="BE42" s="133">
        <v>3.5528926306040498</v>
      </c>
    </row>
    <row r="43" spans="1:57" x14ac:dyDescent="0.25">
      <c r="A43" s="20" t="s">
        <v>84</v>
      </c>
      <c r="B43" s="3" t="str">
        <f t="shared" si="0"/>
        <v>Southwest Virginia - Blue Ridge Highlands</v>
      </c>
      <c r="C43" s="10"/>
      <c r="D43" s="24" t="s">
        <v>16</v>
      </c>
      <c r="E43" s="27" t="s">
        <v>17</v>
      </c>
      <c r="F43" s="3"/>
      <c r="G43" s="120">
        <v>37.125543105419602</v>
      </c>
      <c r="H43" s="116">
        <v>47.438829179053201</v>
      </c>
      <c r="I43" s="116">
        <v>50.045735193231103</v>
      </c>
      <c r="J43" s="116">
        <v>50.846101074777003</v>
      </c>
      <c r="K43" s="116">
        <v>54.264806768808498</v>
      </c>
      <c r="L43" s="121">
        <v>47.944203064257898</v>
      </c>
      <c r="M43" s="116"/>
      <c r="N43" s="128">
        <v>53.441573290647099</v>
      </c>
      <c r="O43" s="136">
        <v>51.966613308941199</v>
      </c>
      <c r="P43" s="129">
        <v>52.704093299794103</v>
      </c>
      <c r="Q43" s="116"/>
      <c r="R43" s="134">
        <v>49.304171702982501</v>
      </c>
      <c r="S43" s="117"/>
      <c r="T43" s="120">
        <v>28.9839104668449</v>
      </c>
      <c r="U43" s="116">
        <v>16.872144776034801</v>
      </c>
      <c r="V43" s="116">
        <v>7.9805735916423099</v>
      </c>
      <c r="W43" s="116">
        <v>8.6207358548389905</v>
      </c>
      <c r="X43" s="116">
        <v>-0.185267016890862</v>
      </c>
      <c r="Y43" s="121">
        <v>10.523162867391999</v>
      </c>
      <c r="Z43" s="116"/>
      <c r="AA43" s="128">
        <v>7.3932706899777498</v>
      </c>
      <c r="AB43" s="136">
        <v>27.955665518701799</v>
      </c>
      <c r="AC43" s="129">
        <v>16.633611051628101</v>
      </c>
      <c r="AD43" s="116"/>
      <c r="AE43" s="134">
        <v>12.320379969244501</v>
      </c>
      <c r="AF43" s="30"/>
      <c r="AG43" s="120">
        <v>42.202149554081799</v>
      </c>
      <c r="AH43" s="116">
        <v>51.557855019437397</v>
      </c>
      <c r="AI43" s="116">
        <v>55.428195746626997</v>
      </c>
      <c r="AJ43" s="116">
        <v>51.706494397438803</v>
      </c>
      <c r="AK43" s="116">
        <v>50.7431968900068</v>
      </c>
      <c r="AL43" s="121">
        <v>50.327578321518402</v>
      </c>
      <c r="AM43" s="116"/>
      <c r="AN43" s="128">
        <v>55.3853190029727</v>
      </c>
      <c r="AO43" s="136">
        <v>57.480562542876697</v>
      </c>
      <c r="AP43" s="129">
        <v>56.432940772924702</v>
      </c>
      <c r="AQ43" s="116"/>
      <c r="AR43" s="134">
        <v>52.071967593348703</v>
      </c>
      <c r="AS43" s="117"/>
      <c r="AT43" s="120">
        <v>24.5498686105446</v>
      </c>
      <c r="AU43" s="116">
        <v>19.409221159548402</v>
      </c>
      <c r="AV43" s="116">
        <v>16.433119152266102</v>
      </c>
      <c r="AW43" s="116">
        <v>19.432816996383</v>
      </c>
      <c r="AX43" s="116">
        <v>15.786154039081399</v>
      </c>
      <c r="AY43" s="121">
        <v>18.817806130210801</v>
      </c>
      <c r="AZ43" s="116"/>
      <c r="BA43" s="128">
        <v>24.2069597677472</v>
      </c>
      <c r="BB43" s="136">
        <v>32.079816529136203</v>
      </c>
      <c r="BC43" s="129">
        <v>28.09551386303</v>
      </c>
      <c r="BD43" s="116"/>
      <c r="BE43" s="134">
        <v>21.543641744283502</v>
      </c>
    </row>
    <row r="44" spans="1:57" x14ac:dyDescent="0.25">
      <c r="A44" s="21" t="s">
        <v>85</v>
      </c>
      <c r="B44" s="3" t="str">
        <f t="shared" si="0"/>
        <v>Southwest Virginia - Heart of Appalachia</v>
      </c>
      <c r="C44" s="3"/>
      <c r="D44" s="24" t="s">
        <v>16</v>
      </c>
      <c r="E44" s="27" t="s">
        <v>17</v>
      </c>
      <c r="F44" s="3"/>
      <c r="G44" s="120">
        <v>31.847545219638199</v>
      </c>
      <c r="H44" s="116">
        <v>45.413436692506401</v>
      </c>
      <c r="I44" s="116">
        <v>47.416020671834602</v>
      </c>
      <c r="J44" s="116">
        <v>46.963824289405601</v>
      </c>
      <c r="K44" s="116">
        <v>39.1472868217054</v>
      </c>
      <c r="L44" s="121">
        <v>42.157622739018002</v>
      </c>
      <c r="M44" s="116"/>
      <c r="N44" s="128">
        <v>39.922480620155</v>
      </c>
      <c r="O44" s="136">
        <v>34.043927648578801</v>
      </c>
      <c r="P44" s="129">
        <v>36.9832041343669</v>
      </c>
      <c r="Q44" s="116"/>
      <c r="R44" s="134">
        <v>40.679217423403401</v>
      </c>
      <c r="S44" s="117"/>
      <c r="T44" s="120">
        <v>-7.8197545734375096</v>
      </c>
      <c r="U44" s="116">
        <v>-13.404562317307199</v>
      </c>
      <c r="V44" s="116">
        <v>-13.229876528745899</v>
      </c>
      <c r="W44" s="116">
        <v>-8.65001781458305</v>
      </c>
      <c r="X44" s="116">
        <v>-16.718875912243</v>
      </c>
      <c r="Y44" s="121">
        <v>-12.1917634177275</v>
      </c>
      <c r="Z44" s="116"/>
      <c r="AA44" s="128">
        <v>-31.025726110481202</v>
      </c>
      <c r="AB44" s="136">
        <v>-20.600598919125101</v>
      </c>
      <c r="AC44" s="129">
        <v>-26.589350263339899</v>
      </c>
      <c r="AD44" s="116"/>
      <c r="AE44" s="134">
        <v>-16.4482390118261</v>
      </c>
      <c r="AF44" s="30"/>
      <c r="AG44" s="120">
        <v>32.687338501291897</v>
      </c>
      <c r="AH44" s="116">
        <v>45.558785529715699</v>
      </c>
      <c r="AI44" s="116">
        <v>46.6085271317829</v>
      </c>
      <c r="AJ44" s="116">
        <v>46.317829457364297</v>
      </c>
      <c r="AK44" s="116">
        <v>41.941214470284201</v>
      </c>
      <c r="AL44" s="121">
        <v>42.622739018087799</v>
      </c>
      <c r="AM44" s="116"/>
      <c r="AN44" s="128">
        <v>42.377260981912102</v>
      </c>
      <c r="AO44" s="136">
        <v>38.049095607235103</v>
      </c>
      <c r="AP44" s="129">
        <v>40.213178294573602</v>
      </c>
      <c r="AQ44" s="116"/>
      <c r="AR44" s="134">
        <v>41.934293097083703</v>
      </c>
      <c r="AS44" s="117"/>
      <c r="AT44" s="120">
        <v>-12.3309592203465</v>
      </c>
      <c r="AU44" s="116">
        <v>-13.6655815133002</v>
      </c>
      <c r="AV44" s="116">
        <v>-14.030860142836399</v>
      </c>
      <c r="AW44" s="116">
        <v>-11.7668879691243</v>
      </c>
      <c r="AX44" s="116">
        <v>-10.545930825213899</v>
      </c>
      <c r="AY44" s="121">
        <v>-12.533239469978501</v>
      </c>
      <c r="AZ44" s="116"/>
      <c r="BA44" s="128">
        <v>-13.5194379119124</v>
      </c>
      <c r="BB44" s="136">
        <v>-9.4425292099710703</v>
      </c>
      <c r="BC44" s="129">
        <v>-11.6374320423205</v>
      </c>
      <c r="BD44" s="116"/>
      <c r="BE44" s="134">
        <v>-12.2896107983261</v>
      </c>
    </row>
    <row r="45" spans="1:57" x14ac:dyDescent="0.25">
      <c r="A45" s="22" t="s">
        <v>86</v>
      </c>
      <c r="B45" s="3" t="str">
        <f t="shared" si="0"/>
        <v>Virginia Mountains</v>
      </c>
      <c r="C45" s="3"/>
      <c r="D45" s="25" t="s">
        <v>16</v>
      </c>
      <c r="E45" s="28" t="s">
        <v>17</v>
      </c>
      <c r="F45" s="3"/>
      <c r="G45" s="120">
        <v>38.565517241379297</v>
      </c>
      <c r="H45" s="116">
        <v>53.627586206896503</v>
      </c>
      <c r="I45" s="116">
        <v>55.806896551724101</v>
      </c>
      <c r="J45" s="116">
        <v>51.834482758620602</v>
      </c>
      <c r="K45" s="116">
        <v>48.993103448275797</v>
      </c>
      <c r="L45" s="121">
        <v>49.7655172413793</v>
      </c>
      <c r="M45" s="116"/>
      <c r="N45" s="128">
        <v>48</v>
      </c>
      <c r="O45" s="136">
        <v>46.951724137931002</v>
      </c>
      <c r="P45" s="129">
        <v>47.475862068965498</v>
      </c>
      <c r="Q45" s="116"/>
      <c r="R45" s="134">
        <v>49.111330049260999</v>
      </c>
      <c r="S45" s="117"/>
      <c r="T45" s="120">
        <v>8.5811986217748704</v>
      </c>
      <c r="U45" s="116">
        <v>2.7335745403529401</v>
      </c>
      <c r="V45" s="116">
        <v>-1.67160053651165</v>
      </c>
      <c r="W45" s="116">
        <v>-9.3624741990109204</v>
      </c>
      <c r="X45" s="116">
        <v>-14.7681960672556</v>
      </c>
      <c r="Y45" s="121">
        <v>-3.9812889155788702</v>
      </c>
      <c r="Z45" s="116"/>
      <c r="AA45" s="128">
        <v>-22.206521739130402</v>
      </c>
      <c r="AB45" s="136">
        <v>-12.5368324687213</v>
      </c>
      <c r="AC45" s="129">
        <v>-17.707739203781401</v>
      </c>
      <c r="AD45" s="116"/>
      <c r="AE45" s="134">
        <v>-8.21009050035698</v>
      </c>
      <c r="AF45" s="31"/>
      <c r="AG45" s="120">
        <v>37.375862068965503</v>
      </c>
      <c r="AH45" s="116">
        <v>53.613793103448202</v>
      </c>
      <c r="AI45" s="116">
        <v>56.793103448275801</v>
      </c>
      <c r="AJ45" s="116">
        <v>53.917241379310298</v>
      </c>
      <c r="AK45" s="116">
        <v>50.610344827586204</v>
      </c>
      <c r="AL45" s="121">
        <v>50.462068965517197</v>
      </c>
      <c r="AM45" s="116"/>
      <c r="AN45" s="128">
        <v>52.768965517241298</v>
      </c>
      <c r="AO45" s="136">
        <v>54.858620689655098</v>
      </c>
      <c r="AP45" s="129">
        <v>53.813793103448198</v>
      </c>
      <c r="AQ45" s="116"/>
      <c r="AR45" s="134">
        <v>51.4197044334975</v>
      </c>
      <c r="AS45" s="117"/>
      <c r="AT45" s="120">
        <v>-14.215010076938601</v>
      </c>
      <c r="AU45" s="116">
        <v>-3.1392358345628302</v>
      </c>
      <c r="AV45" s="116">
        <v>-0.97612732095490695</v>
      </c>
      <c r="AW45" s="116">
        <v>-4.2645421939529502</v>
      </c>
      <c r="AX45" s="116">
        <v>-8.3165885133115207</v>
      </c>
      <c r="AY45" s="121">
        <v>-5.7818460852011597</v>
      </c>
      <c r="AZ45" s="116"/>
      <c r="BA45" s="128">
        <v>-5.4886170653411996</v>
      </c>
      <c r="BB45" s="136">
        <v>-0.43789824372712799</v>
      </c>
      <c r="BC45" s="129">
        <v>-2.9799566115298601</v>
      </c>
      <c r="BD45" s="116"/>
      <c r="BE45" s="134">
        <v>-4.9611417456312097</v>
      </c>
    </row>
    <row r="46" spans="1:57" x14ac:dyDescent="0.25">
      <c r="A46" s="75" t="s">
        <v>111</v>
      </c>
      <c r="B46" s="3" t="s">
        <v>117</v>
      </c>
      <c r="D46" s="25" t="s">
        <v>16</v>
      </c>
      <c r="E46" s="28" t="s">
        <v>17</v>
      </c>
      <c r="G46" s="120">
        <v>42.1348314606741</v>
      </c>
      <c r="H46" s="116">
        <v>65.262172284644095</v>
      </c>
      <c r="I46" s="116">
        <v>74.656679151061098</v>
      </c>
      <c r="J46" s="116">
        <v>74.126092384519296</v>
      </c>
      <c r="K46" s="116">
        <v>73.189762796504297</v>
      </c>
      <c r="L46" s="121">
        <v>65.873907615480604</v>
      </c>
      <c r="M46" s="116"/>
      <c r="N46" s="128">
        <v>69.288389513108598</v>
      </c>
      <c r="O46" s="136">
        <v>78.963795255929995</v>
      </c>
      <c r="P46" s="129">
        <v>74.126092384519296</v>
      </c>
      <c r="Q46" s="116"/>
      <c r="R46" s="134">
        <v>68.231674692348804</v>
      </c>
      <c r="S46" s="117"/>
      <c r="T46" s="120">
        <v>16.4755495219664</v>
      </c>
      <c r="U46" s="116">
        <v>20.720050338452999</v>
      </c>
      <c r="V46" s="116">
        <v>18.0600230104526</v>
      </c>
      <c r="W46" s="116">
        <v>28.8420118709371</v>
      </c>
      <c r="X46" s="116">
        <v>53.817703440731599</v>
      </c>
      <c r="Y46" s="121">
        <v>27.373067590230502</v>
      </c>
      <c r="Z46" s="116"/>
      <c r="AA46" s="128">
        <v>23.630721553809899</v>
      </c>
      <c r="AB46" s="136">
        <v>27.496097845660799</v>
      </c>
      <c r="AC46" s="129">
        <v>25.6598917669256</v>
      </c>
      <c r="AD46" s="116"/>
      <c r="AE46" s="134">
        <v>26.836325148388301</v>
      </c>
      <c r="AG46" s="120">
        <v>35.451010886469597</v>
      </c>
      <c r="AH46" s="116">
        <v>52.799377916018599</v>
      </c>
      <c r="AI46" s="116">
        <v>61.088646967340502</v>
      </c>
      <c r="AJ46" s="116">
        <v>68.499222395023295</v>
      </c>
      <c r="AK46" s="116">
        <v>68.258164852255007</v>
      </c>
      <c r="AL46" s="121">
        <v>57.2192846034214</v>
      </c>
      <c r="AM46" s="116"/>
      <c r="AN46" s="128">
        <v>65.028722248098106</v>
      </c>
      <c r="AO46" s="136">
        <v>68.071727992547693</v>
      </c>
      <c r="AP46" s="129">
        <v>66.550225120322906</v>
      </c>
      <c r="AQ46" s="116"/>
      <c r="AR46" s="134">
        <v>59.8885237164682</v>
      </c>
      <c r="AS46" s="117"/>
      <c r="AT46" s="120">
        <v>-1.3670020528234801</v>
      </c>
      <c r="AU46" s="116">
        <v>11.4365673255323</v>
      </c>
      <c r="AV46" s="116">
        <v>11.387296943134499</v>
      </c>
      <c r="AW46" s="116">
        <v>23.073512362208401</v>
      </c>
      <c r="AX46" s="116">
        <v>23.43096402095</v>
      </c>
      <c r="AY46" s="121">
        <v>14.840832507318</v>
      </c>
      <c r="AZ46" s="116"/>
      <c r="BA46" s="128">
        <v>2.8850701188644101</v>
      </c>
      <c r="BB46" s="136">
        <v>9.3078120975405696</v>
      </c>
      <c r="BC46" s="129">
        <v>6.0726414220166802</v>
      </c>
      <c r="BD46" s="116"/>
      <c r="BE46" s="134">
        <v>11.9098568497723</v>
      </c>
    </row>
    <row r="47" spans="1:57" x14ac:dyDescent="0.25">
      <c r="A47" s="75" t="s">
        <v>112</v>
      </c>
      <c r="B47" s="3" t="s">
        <v>118</v>
      </c>
      <c r="D47" s="25" t="s">
        <v>16</v>
      </c>
      <c r="E47" s="28" t="s">
        <v>17</v>
      </c>
      <c r="G47" s="120">
        <v>51.015644943656298</v>
      </c>
      <c r="H47" s="116">
        <v>78.866562123919607</v>
      </c>
      <c r="I47" s="116">
        <v>83.071368659056901</v>
      </c>
      <c r="J47" s="116">
        <v>81.368294372925803</v>
      </c>
      <c r="K47" s="116">
        <v>71.758870938331896</v>
      </c>
      <c r="L47" s="121">
        <v>73.216148207578101</v>
      </c>
      <c r="M47" s="116"/>
      <c r="N47" s="128">
        <v>70.176142372634104</v>
      </c>
      <c r="O47" s="136">
        <v>72.575763101272699</v>
      </c>
      <c r="P47" s="129">
        <v>71.375952736953394</v>
      </c>
      <c r="Q47" s="116"/>
      <c r="R47" s="134">
        <v>72.690378073113905</v>
      </c>
      <c r="S47" s="117"/>
      <c r="T47" s="120">
        <v>18.327157086536801</v>
      </c>
      <c r="U47" s="116">
        <v>15.616602750419499</v>
      </c>
      <c r="V47" s="116">
        <v>7.2135101334577998</v>
      </c>
      <c r="W47" s="116">
        <v>11.3764891465161</v>
      </c>
      <c r="X47" s="116">
        <v>22.513027138376401</v>
      </c>
      <c r="Y47" s="121">
        <v>14.2433127298996</v>
      </c>
      <c r="Z47" s="116"/>
      <c r="AA47" s="128">
        <v>26.0499156711324</v>
      </c>
      <c r="AB47" s="136">
        <v>24.144946826475</v>
      </c>
      <c r="AC47" s="129">
        <v>25.074171061694599</v>
      </c>
      <c r="AD47" s="116"/>
      <c r="AE47" s="134">
        <v>17.087866052740399</v>
      </c>
      <c r="AG47" s="120">
        <v>41.311815059156999</v>
      </c>
      <c r="AH47" s="116">
        <v>62.411173509259697</v>
      </c>
      <c r="AI47" s="116">
        <v>69.816258655471302</v>
      </c>
      <c r="AJ47" s="116">
        <v>71.858132053868303</v>
      </c>
      <c r="AK47" s="116">
        <v>65.380840739327098</v>
      </c>
      <c r="AL47" s="121">
        <v>62.155644003416697</v>
      </c>
      <c r="AM47" s="116"/>
      <c r="AN47" s="128">
        <v>64.466677571197394</v>
      </c>
      <c r="AO47" s="136">
        <v>63.637933227922801</v>
      </c>
      <c r="AP47" s="129">
        <v>64.052305399560097</v>
      </c>
      <c r="AQ47" s="116"/>
      <c r="AR47" s="134">
        <v>62.6975472594577</v>
      </c>
      <c r="AS47" s="117"/>
      <c r="AT47" s="120">
        <v>5.8487488337662299</v>
      </c>
      <c r="AU47" s="116">
        <v>12.385194126111401</v>
      </c>
      <c r="AV47" s="116">
        <v>8.7064765873743006</v>
      </c>
      <c r="AW47" s="116">
        <v>9.6162734554704308</v>
      </c>
      <c r="AX47" s="116">
        <v>9.1934969306809897</v>
      </c>
      <c r="AY47" s="121">
        <v>9.3452786857239598</v>
      </c>
      <c r="AZ47" s="116"/>
      <c r="BA47" s="128">
        <v>9.4259271167988299</v>
      </c>
      <c r="BB47" s="136">
        <v>6.0935018449222502</v>
      </c>
      <c r="BC47" s="129">
        <v>7.7447287011239201</v>
      </c>
      <c r="BD47" s="116"/>
      <c r="BE47" s="134">
        <v>8.8754921970024601</v>
      </c>
    </row>
    <row r="48" spans="1:57" x14ac:dyDescent="0.25">
      <c r="A48" s="75" t="s">
        <v>113</v>
      </c>
      <c r="B48" s="3" t="s">
        <v>119</v>
      </c>
      <c r="D48" s="25" t="s">
        <v>16</v>
      </c>
      <c r="E48" s="28" t="s">
        <v>17</v>
      </c>
      <c r="G48" s="120">
        <v>49.2979860503034</v>
      </c>
      <c r="H48" s="116">
        <v>70.986442827380003</v>
      </c>
      <c r="I48" s="116">
        <v>76.3579818231226</v>
      </c>
      <c r="J48" s="116">
        <v>75.905069597511996</v>
      </c>
      <c r="K48" s="116">
        <v>66.931368700745693</v>
      </c>
      <c r="L48" s="121">
        <v>67.895769799812697</v>
      </c>
      <c r="M48" s="116"/>
      <c r="N48" s="128">
        <v>67.538271083064103</v>
      </c>
      <c r="O48" s="136">
        <v>67.390319756031204</v>
      </c>
      <c r="P48" s="129">
        <v>67.464295419547597</v>
      </c>
      <c r="Q48" s="116"/>
      <c r="R48" s="134">
        <v>67.772491405451305</v>
      </c>
      <c r="S48" s="117"/>
      <c r="T48" s="120">
        <v>19.2075837164044</v>
      </c>
      <c r="U48" s="116">
        <v>18.385483096745201</v>
      </c>
      <c r="V48" s="116">
        <v>10.4476118033869</v>
      </c>
      <c r="W48" s="116">
        <v>16.516453751285098</v>
      </c>
      <c r="X48" s="116">
        <v>20.844873214390699</v>
      </c>
      <c r="Y48" s="121">
        <v>16.6660398057309</v>
      </c>
      <c r="Z48" s="116"/>
      <c r="AA48" s="128">
        <v>24.398628557636201</v>
      </c>
      <c r="AB48" s="136">
        <v>20.632335472006599</v>
      </c>
      <c r="AC48" s="129">
        <v>22.488601214529599</v>
      </c>
      <c r="AD48" s="116"/>
      <c r="AE48" s="134">
        <v>18.264960737331702</v>
      </c>
      <c r="AG48" s="120">
        <v>42.616021015127203</v>
      </c>
      <c r="AH48" s="116">
        <v>58.957094115160402</v>
      </c>
      <c r="AI48" s="116">
        <v>65.722847912074599</v>
      </c>
      <c r="AJ48" s="116">
        <v>67.796431051662097</v>
      </c>
      <c r="AK48" s="116">
        <v>64.119538633412802</v>
      </c>
      <c r="AL48" s="121">
        <v>59.8423865454874</v>
      </c>
      <c r="AM48" s="116"/>
      <c r="AN48" s="128">
        <v>64.669072133820407</v>
      </c>
      <c r="AO48" s="136">
        <v>63.877230592711101</v>
      </c>
      <c r="AP48" s="129">
        <v>64.273151363265697</v>
      </c>
      <c r="AQ48" s="116"/>
      <c r="AR48" s="134">
        <v>61.108319350567001</v>
      </c>
      <c r="AS48" s="117"/>
      <c r="AT48" s="120">
        <v>10.07621922685</v>
      </c>
      <c r="AU48" s="116">
        <v>12.706012263023799</v>
      </c>
      <c r="AV48" s="116">
        <v>10.404426485025899</v>
      </c>
      <c r="AW48" s="116">
        <v>11.869282427381499</v>
      </c>
      <c r="AX48" s="116">
        <v>11.533089688881301</v>
      </c>
      <c r="AY48" s="121">
        <v>11.377269752836799</v>
      </c>
      <c r="AZ48" s="116"/>
      <c r="BA48" s="128">
        <v>10.3324147288699</v>
      </c>
      <c r="BB48" s="136">
        <v>9.4417764539252804</v>
      </c>
      <c r="BC48" s="129">
        <v>9.8880341053283303</v>
      </c>
      <c r="BD48" s="116"/>
      <c r="BE48" s="134">
        <v>10.9255119407504</v>
      </c>
    </row>
    <row r="49" spans="1:57" x14ac:dyDescent="0.25">
      <c r="A49" s="75" t="s">
        <v>114</v>
      </c>
      <c r="B49" s="3" t="s">
        <v>120</v>
      </c>
      <c r="D49" s="25" t="s">
        <v>16</v>
      </c>
      <c r="E49" s="28" t="s">
        <v>17</v>
      </c>
      <c r="G49" s="120">
        <v>44.357670866180399</v>
      </c>
      <c r="H49" s="116">
        <v>63.793315159998997</v>
      </c>
      <c r="I49" s="116">
        <v>69.422137085881204</v>
      </c>
      <c r="J49" s="116">
        <v>68.061592868194197</v>
      </c>
      <c r="K49" s="116">
        <v>61.244136643827197</v>
      </c>
      <c r="L49" s="121">
        <v>61.375770524816403</v>
      </c>
      <c r="M49" s="116"/>
      <c r="N49" s="128">
        <v>58.974925710356302</v>
      </c>
      <c r="O49" s="136">
        <v>58.449372528794903</v>
      </c>
      <c r="P49" s="129">
        <v>58.712149119575599</v>
      </c>
      <c r="Q49" s="116"/>
      <c r="R49" s="134">
        <v>60.614735837604698</v>
      </c>
      <c r="S49" s="117"/>
      <c r="T49" s="120">
        <v>15.4248363099624</v>
      </c>
      <c r="U49" s="116">
        <v>16.375770315802502</v>
      </c>
      <c r="V49" s="116">
        <v>15.0863471573384</v>
      </c>
      <c r="W49" s="116">
        <v>14.9305626877048</v>
      </c>
      <c r="X49" s="116">
        <v>13.2625218950808</v>
      </c>
      <c r="Y49" s="121">
        <v>14.9958327926909</v>
      </c>
      <c r="Z49" s="116"/>
      <c r="AA49" s="128">
        <v>10.1083715861608</v>
      </c>
      <c r="AB49" s="136">
        <v>10.3743710775195</v>
      </c>
      <c r="AC49" s="129">
        <v>10.240615615685</v>
      </c>
      <c r="AD49" s="116"/>
      <c r="AE49" s="134">
        <v>13.639273156853999</v>
      </c>
      <c r="AG49" s="120">
        <v>41.712415410878897</v>
      </c>
      <c r="AH49" s="116">
        <v>57.137331466882699</v>
      </c>
      <c r="AI49" s="116">
        <v>62.297084898941499</v>
      </c>
      <c r="AJ49" s="116">
        <v>61.823104693140699</v>
      </c>
      <c r="AK49" s="116">
        <v>59.943146933863702</v>
      </c>
      <c r="AL49" s="121">
        <v>56.583164487014102</v>
      </c>
      <c r="AM49" s="116"/>
      <c r="AN49" s="128">
        <v>60.4349320955819</v>
      </c>
      <c r="AO49" s="136">
        <v>60.417741103661598</v>
      </c>
      <c r="AP49" s="129">
        <v>60.426336599621699</v>
      </c>
      <c r="AQ49" s="116"/>
      <c r="AR49" s="134">
        <v>57.681242555490599</v>
      </c>
      <c r="AS49" s="117"/>
      <c r="AT49" s="120">
        <v>5.4603747785972603</v>
      </c>
      <c r="AU49" s="116">
        <v>7.8594579089685102</v>
      </c>
      <c r="AV49" s="116">
        <v>8.7122907879936502</v>
      </c>
      <c r="AW49" s="116">
        <v>9.2950444960056</v>
      </c>
      <c r="AX49" s="116">
        <v>8.4817686841013504</v>
      </c>
      <c r="AY49" s="121">
        <v>8.1263994249509199</v>
      </c>
      <c r="AZ49" s="116"/>
      <c r="BA49" s="128">
        <v>6.3353726089586502</v>
      </c>
      <c r="BB49" s="136">
        <v>7.1057424419208397</v>
      </c>
      <c r="BC49" s="129">
        <v>6.71911249241231</v>
      </c>
      <c r="BD49" s="116"/>
      <c r="BE49" s="134">
        <v>7.7017253861840604</v>
      </c>
    </row>
    <row r="50" spans="1:57" x14ac:dyDescent="0.25">
      <c r="A50" s="75" t="s">
        <v>115</v>
      </c>
      <c r="B50" s="3" t="s">
        <v>121</v>
      </c>
      <c r="D50" s="25" t="s">
        <v>16</v>
      </c>
      <c r="E50" s="28" t="s">
        <v>17</v>
      </c>
      <c r="G50" s="120">
        <v>44.364007610561899</v>
      </c>
      <c r="H50" s="116">
        <v>55.167293145853598</v>
      </c>
      <c r="I50" s="116">
        <v>59.770755023434901</v>
      </c>
      <c r="J50" s="116">
        <v>58.4992343032159</v>
      </c>
      <c r="K50" s="116">
        <v>54.656828623137898</v>
      </c>
      <c r="L50" s="121">
        <v>54.491623741240801</v>
      </c>
      <c r="M50" s="116"/>
      <c r="N50" s="128">
        <v>53.552369019444001</v>
      </c>
      <c r="O50" s="136">
        <v>53.8029606942317</v>
      </c>
      <c r="P50" s="129">
        <v>53.6776648568379</v>
      </c>
      <c r="Q50" s="116"/>
      <c r="R50" s="134">
        <v>54.259064059982798</v>
      </c>
      <c r="S50" s="117"/>
      <c r="T50" s="120">
        <v>4.1593898261331201</v>
      </c>
      <c r="U50" s="116">
        <v>9.5207908546622608</v>
      </c>
      <c r="V50" s="116">
        <v>12.8732785639609</v>
      </c>
      <c r="W50" s="116">
        <v>9.6929823925959901</v>
      </c>
      <c r="X50" s="116">
        <v>5.83783441172874</v>
      </c>
      <c r="Y50" s="121">
        <v>8.5967184780831403</v>
      </c>
      <c r="Z50" s="116"/>
      <c r="AA50" s="128">
        <v>3.2498009693950598</v>
      </c>
      <c r="AB50" s="136">
        <v>7.6948355724972997</v>
      </c>
      <c r="AC50" s="129">
        <v>5.4306710998900796</v>
      </c>
      <c r="AD50" s="116"/>
      <c r="AE50" s="134">
        <v>7.6827111204336802</v>
      </c>
      <c r="AG50" s="120">
        <v>43.565826720497398</v>
      </c>
      <c r="AH50" s="116">
        <v>52.378300617198001</v>
      </c>
      <c r="AI50" s="116">
        <v>55.272866490324297</v>
      </c>
      <c r="AJ50" s="116">
        <v>53.923615945055403</v>
      </c>
      <c r="AK50" s="116">
        <v>52.700821383822898</v>
      </c>
      <c r="AL50" s="121">
        <v>51.568286231379602</v>
      </c>
      <c r="AM50" s="116"/>
      <c r="AN50" s="128">
        <v>53.449115968258297</v>
      </c>
      <c r="AO50" s="136">
        <v>54.318065803517499</v>
      </c>
      <c r="AP50" s="129">
        <v>53.883590885887898</v>
      </c>
      <c r="AQ50" s="116"/>
      <c r="AR50" s="134">
        <v>52.2298018469534</v>
      </c>
      <c r="AS50" s="117"/>
      <c r="AT50" s="120">
        <v>1.3808103847981801</v>
      </c>
      <c r="AU50" s="116">
        <v>3.6489712528828799</v>
      </c>
      <c r="AV50" s="116">
        <v>5.2985534750360399</v>
      </c>
      <c r="AW50" s="116">
        <v>4.2354324445247196</v>
      </c>
      <c r="AX50" s="116">
        <v>3.27257979078622</v>
      </c>
      <c r="AY50" s="121">
        <v>3.6499853744680801</v>
      </c>
      <c r="AZ50" s="116"/>
      <c r="BA50" s="128">
        <v>0.90287891371243401</v>
      </c>
      <c r="BB50" s="136">
        <v>4.6787651211068697</v>
      </c>
      <c r="BC50" s="129">
        <v>2.77134825122479</v>
      </c>
      <c r="BD50" s="116"/>
      <c r="BE50" s="134">
        <v>3.3894589894387899</v>
      </c>
    </row>
    <row r="51" spans="1:57" x14ac:dyDescent="0.25">
      <c r="A51" s="76" t="s">
        <v>116</v>
      </c>
      <c r="B51" s="3" t="s">
        <v>122</v>
      </c>
      <c r="D51" s="25" t="s">
        <v>16</v>
      </c>
      <c r="E51" s="28" t="s">
        <v>17</v>
      </c>
      <c r="G51" s="122">
        <v>42.201354769311202</v>
      </c>
      <c r="H51" s="123">
        <v>44.829490943977603</v>
      </c>
      <c r="I51" s="123">
        <v>46.373230223565997</v>
      </c>
      <c r="J51" s="123">
        <v>47.312265604558498</v>
      </c>
      <c r="K51" s="123">
        <v>47.129110096810699</v>
      </c>
      <c r="L51" s="124">
        <v>45.569090327644801</v>
      </c>
      <c r="M51" s="116"/>
      <c r="N51" s="130">
        <v>48.690292758089299</v>
      </c>
      <c r="O51" s="131">
        <v>49.4461726313341</v>
      </c>
      <c r="P51" s="132">
        <v>49.068232694711703</v>
      </c>
      <c r="Q51" s="116"/>
      <c r="R51" s="135">
        <v>46.568845289663898</v>
      </c>
      <c r="S51" s="117"/>
      <c r="T51" s="122">
        <v>2.12538211798294</v>
      </c>
      <c r="U51" s="123">
        <v>-0.13906376782636401</v>
      </c>
      <c r="V51" s="123">
        <v>1.3605644124303899</v>
      </c>
      <c r="W51" s="123">
        <v>1.59608934960186</v>
      </c>
      <c r="X51" s="123">
        <v>1.0139788237924801</v>
      </c>
      <c r="Y51" s="124">
        <v>1.1788575311987699</v>
      </c>
      <c r="Z51" s="116"/>
      <c r="AA51" s="130">
        <v>1.29849933040867</v>
      </c>
      <c r="AB51" s="131">
        <v>4.21099123946252</v>
      </c>
      <c r="AC51" s="132">
        <v>2.74532275119173</v>
      </c>
      <c r="AD51" s="116"/>
      <c r="AE51" s="135">
        <v>1.64539152235915</v>
      </c>
      <c r="AG51" s="122">
        <v>42.850802197402402</v>
      </c>
      <c r="AH51" s="123">
        <v>46.081698585482201</v>
      </c>
      <c r="AI51" s="123">
        <v>47.018889341638001</v>
      </c>
      <c r="AJ51" s="123">
        <v>46.988328773502502</v>
      </c>
      <c r="AK51" s="123">
        <v>47.3412305722102</v>
      </c>
      <c r="AL51" s="124">
        <v>46.056175900041097</v>
      </c>
      <c r="AM51" s="116"/>
      <c r="AN51" s="130">
        <v>49.734414110250803</v>
      </c>
      <c r="AO51" s="131">
        <v>50.488969090168197</v>
      </c>
      <c r="AP51" s="132">
        <v>50.111691600209497</v>
      </c>
      <c r="AQ51" s="116"/>
      <c r="AR51" s="135">
        <v>47.214891058151103</v>
      </c>
      <c r="AS51" s="117"/>
      <c r="AT51" s="122">
        <v>3.2177190285815702</v>
      </c>
      <c r="AU51" s="123">
        <v>2.8554415989570998</v>
      </c>
      <c r="AV51" s="123">
        <v>1.91644806960741</v>
      </c>
      <c r="AW51" s="123">
        <v>1.91098830433053</v>
      </c>
      <c r="AX51" s="123">
        <v>2.59420996898253</v>
      </c>
      <c r="AY51" s="124">
        <v>2.4821153027115099</v>
      </c>
      <c r="AZ51" s="116"/>
      <c r="BA51" s="130">
        <v>2.6814129959679098</v>
      </c>
      <c r="BB51" s="131">
        <v>4.4612152351252403</v>
      </c>
      <c r="BC51" s="132">
        <v>3.5703677100180502</v>
      </c>
      <c r="BD51" s="116"/>
      <c r="BE51" s="135">
        <v>2.81106833231979</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L63" activeCellId="1" sqref="AG42:BE51 L63"/>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07" t="s">
        <v>5</v>
      </c>
      <c r="E2" s="208"/>
      <c r="G2" s="209" t="s">
        <v>36</v>
      </c>
      <c r="H2" s="210"/>
      <c r="I2" s="210"/>
      <c r="J2" s="210"/>
      <c r="K2" s="210"/>
      <c r="L2" s="210"/>
      <c r="M2" s="210"/>
      <c r="N2" s="210"/>
      <c r="O2" s="210"/>
      <c r="P2" s="210"/>
      <c r="Q2" s="210"/>
      <c r="R2" s="210"/>
      <c r="T2" s="209" t="s">
        <v>37</v>
      </c>
      <c r="U2" s="210"/>
      <c r="V2" s="210"/>
      <c r="W2" s="210"/>
      <c r="X2" s="210"/>
      <c r="Y2" s="210"/>
      <c r="Z2" s="210"/>
      <c r="AA2" s="210"/>
      <c r="AB2" s="210"/>
      <c r="AC2" s="210"/>
      <c r="AD2" s="210"/>
      <c r="AE2" s="210"/>
      <c r="AF2" s="4"/>
      <c r="AG2" s="209" t="s">
        <v>38</v>
      </c>
      <c r="AH2" s="210"/>
      <c r="AI2" s="210"/>
      <c r="AJ2" s="210"/>
      <c r="AK2" s="210"/>
      <c r="AL2" s="210"/>
      <c r="AM2" s="210"/>
      <c r="AN2" s="210"/>
      <c r="AO2" s="210"/>
      <c r="AP2" s="210"/>
      <c r="AQ2" s="210"/>
      <c r="AR2" s="210"/>
      <c r="AT2" s="209" t="s">
        <v>39</v>
      </c>
      <c r="AU2" s="210"/>
      <c r="AV2" s="210"/>
      <c r="AW2" s="210"/>
      <c r="AX2" s="210"/>
      <c r="AY2" s="210"/>
      <c r="AZ2" s="210"/>
      <c r="BA2" s="210"/>
      <c r="BB2" s="210"/>
      <c r="BC2" s="210"/>
      <c r="BD2" s="210"/>
      <c r="BE2" s="210"/>
    </row>
    <row r="3" spans="1:57" ht="13" x14ac:dyDescent="0.25">
      <c r="A3" s="32"/>
      <c r="B3" s="32"/>
      <c r="C3" s="3"/>
      <c r="D3" s="211" t="s">
        <v>8</v>
      </c>
      <c r="E3" s="213" t="s">
        <v>9</v>
      </c>
      <c r="F3" s="5"/>
      <c r="G3" s="215" t="s">
        <v>0</v>
      </c>
      <c r="H3" s="217" t="s">
        <v>1</v>
      </c>
      <c r="I3" s="217" t="s">
        <v>10</v>
      </c>
      <c r="J3" s="217" t="s">
        <v>2</v>
      </c>
      <c r="K3" s="217" t="s">
        <v>11</v>
      </c>
      <c r="L3" s="219" t="s">
        <v>12</v>
      </c>
      <c r="M3" s="5"/>
      <c r="N3" s="215" t="s">
        <v>3</v>
      </c>
      <c r="O3" s="217" t="s">
        <v>4</v>
      </c>
      <c r="P3" s="219" t="s">
        <v>13</v>
      </c>
      <c r="Q3" s="2"/>
      <c r="R3" s="221" t="s">
        <v>14</v>
      </c>
      <c r="S3" s="2"/>
      <c r="T3" s="215" t="s">
        <v>0</v>
      </c>
      <c r="U3" s="217" t="s">
        <v>1</v>
      </c>
      <c r="V3" s="217" t="s">
        <v>10</v>
      </c>
      <c r="W3" s="217" t="s">
        <v>2</v>
      </c>
      <c r="X3" s="217" t="s">
        <v>11</v>
      </c>
      <c r="Y3" s="219" t="s">
        <v>12</v>
      </c>
      <c r="Z3" s="2"/>
      <c r="AA3" s="215" t="s">
        <v>3</v>
      </c>
      <c r="AB3" s="217" t="s">
        <v>4</v>
      </c>
      <c r="AC3" s="219" t="s">
        <v>13</v>
      </c>
      <c r="AD3" s="1"/>
      <c r="AE3" s="223" t="s">
        <v>14</v>
      </c>
      <c r="AF3" s="38"/>
      <c r="AG3" s="215" t="s">
        <v>0</v>
      </c>
      <c r="AH3" s="217" t="s">
        <v>1</v>
      </c>
      <c r="AI3" s="217" t="s">
        <v>10</v>
      </c>
      <c r="AJ3" s="217" t="s">
        <v>2</v>
      </c>
      <c r="AK3" s="217" t="s">
        <v>11</v>
      </c>
      <c r="AL3" s="219" t="s">
        <v>12</v>
      </c>
      <c r="AM3" s="5"/>
      <c r="AN3" s="215" t="s">
        <v>3</v>
      </c>
      <c r="AO3" s="217" t="s">
        <v>4</v>
      </c>
      <c r="AP3" s="219" t="s">
        <v>13</v>
      </c>
      <c r="AQ3" s="2"/>
      <c r="AR3" s="221" t="s">
        <v>14</v>
      </c>
      <c r="AS3" s="2"/>
      <c r="AT3" s="215" t="s">
        <v>0</v>
      </c>
      <c r="AU3" s="217" t="s">
        <v>1</v>
      </c>
      <c r="AV3" s="217" t="s">
        <v>10</v>
      </c>
      <c r="AW3" s="217" t="s">
        <v>2</v>
      </c>
      <c r="AX3" s="217" t="s">
        <v>11</v>
      </c>
      <c r="AY3" s="219" t="s">
        <v>12</v>
      </c>
      <c r="AZ3" s="2"/>
      <c r="BA3" s="215" t="s">
        <v>3</v>
      </c>
      <c r="BB3" s="217" t="s">
        <v>4</v>
      </c>
      <c r="BC3" s="219" t="s">
        <v>13</v>
      </c>
      <c r="BD3" s="1"/>
      <c r="BE3" s="223" t="s">
        <v>14</v>
      </c>
    </row>
    <row r="4" spans="1:57" ht="13" x14ac:dyDescent="0.25">
      <c r="A4" s="32"/>
      <c r="B4" s="32"/>
      <c r="C4" s="3"/>
      <c r="D4" s="212"/>
      <c r="E4" s="214"/>
      <c r="F4" s="5"/>
      <c r="G4" s="216"/>
      <c r="H4" s="218"/>
      <c r="I4" s="218"/>
      <c r="J4" s="218"/>
      <c r="K4" s="218"/>
      <c r="L4" s="220"/>
      <c r="M4" s="5"/>
      <c r="N4" s="216"/>
      <c r="O4" s="218"/>
      <c r="P4" s="220"/>
      <c r="Q4" s="2"/>
      <c r="R4" s="222"/>
      <c r="S4" s="2"/>
      <c r="T4" s="216"/>
      <c r="U4" s="218"/>
      <c r="V4" s="218"/>
      <c r="W4" s="218"/>
      <c r="X4" s="218"/>
      <c r="Y4" s="220"/>
      <c r="Z4" s="2"/>
      <c r="AA4" s="216"/>
      <c r="AB4" s="218"/>
      <c r="AC4" s="220"/>
      <c r="AD4" s="1"/>
      <c r="AE4" s="224"/>
      <c r="AF4" s="39"/>
      <c r="AG4" s="216"/>
      <c r="AH4" s="218"/>
      <c r="AI4" s="218"/>
      <c r="AJ4" s="218"/>
      <c r="AK4" s="218"/>
      <c r="AL4" s="220"/>
      <c r="AM4" s="5"/>
      <c r="AN4" s="216"/>
      <c r="AO4" s="218"/>
      <c r="AP4" s="220"/>
      <c r="AQ4" s="2"/>
      <c r="AR4" s="222"/>
      <c r="AS4" s="2"/>
      <c r="AT4" s="216"/>
      <c r="AU4" s="218"/>
      <c r="AV4" s="218"/>
      <c r="AW4" s="218"/>
      <c r="AX4" s="218"/>
      <c r="AY4" s="220"/>
      <c r="AZ4" s="2"/>
      <c r="BA4" s="216"/>
      <c r="BB4" s="218"/>
      <c r="BC4" s="220"/>
      <c r="BD4" s="1"/>
      <c r="BE4" s="224"/>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37">
        <v>146.714860470594</v>
      </c>
      <c r="H6" s="138">
        <v>152.924647721529</v>
      </c>
      <c r="I6" s="138">
        <v>158.87894626385699</v>
      </c>
      <c r="J6" s="138">
        <v>155.72601822378201</v>
      </c>
      <c r="K6" s="138">
        <v>148.83547475802001</v>
      </c>
      <c r="L6" s="139">
        <v>152.97466882324699</v>
      </c>
      <c r="M6" s="140"/>
      <c r="N6" s="141">
        <v>158.861110762273</v>
      </c>
      <c r="O6" s="142">
        <v>161.98055041397299</v>
      </c>
      <c r="P6" s="143">
        <v>160.439222587264</v>
      </c>
      <c r="Q6" s="140"/>
      <c r="R6" s="144">
        <v>155.212765514952</v>
      </c>
      <c r="S6" s="117"/>
      <c r="T6" s="115">
        <v>7.4262534629617001</v>
      </c>
      <c r="U6" s="118">
        <v>10.620027062490699</v>
      </c>
      <c r="V6" s="118">
        <v>12.474844254780299</v>
      </c>
      <c r="W6" s="118">
        <v>10.4863594071342</v>
      </c>
      <c r="X6" s="118">
        <v>8.5207060284094993</v>
      </c>
      <c r="Y6" s="119">
        <v>10.0669828201931</v>
      </c>
      <c r="Z6" s="116"/>
      <c r="AA6" s="125">
        <v>7.3591045042286298</v>
      </c>
      <c r="AB6" s="126">
        <v>5.7604932433512097</v>
      </c>
      <c r="AC6" s="127">
        <v>6.5246306549813999</v>
      </c>
      <c r="AD6" s="116"/>
      <c r="AE6" s="133">
        <v>8.9147800086632092</v>
      </c>
      <c r="AF6" s="29"/>
      <c r="AG6" s="137">
        <v>137.711068199686</v>
      </c>
      <c r="AH6" s="138">
        <v>144.033592477658</v>
      </c>
      <c r="AI6" s="138">
        <v>151.62396763000601</v>
      </c>
      <c r="AJ6" s="138">
        <v>154.07167978350901</v>
      </c>
      <c r="AK6" s="138">
        <v>151.45271360960601</v>
      </c>
      <c r="AL6" s="139">
        <v>148.331398195139</v>
      </c>
      <c r="AM6" s="140"/>
      <c r="AN6" s="141">
        <v>159.91397409582299</v>
      </c>
      <c r="AO6" s="142">
        <v>161.08651558491999</v>
      </c>
      <c r="AP6" s="143">
        <v>160.49925857434201</v>
      </c>
      <c r="AQ6" s="140"/>
      <c r="AR6" s="144">
        <v>152.12321720727499</v>
      </c>
      <c r="AS6" s="117"/>
      <c r="AT6" s="115">
        <v>3.1274181136052501</v>
      </c>
      <c r="AU6" s="118">
        <v>6.06486361860145</v>
      </c>
      <c r="AV6" s="118">
        <v>6.8248527886784398</v>
      </c>
      <c r="AW6" s="118">
        <v>6.2330330958233304</v>
      </c>
      <c r="AX6" s="118">
        <v>4.7424413275537498</v>
      </c>
      <c r="AY6" s="119">
        <v>5.5169076256254197</v>
      </c>
      <c r="AZ6" s="116"/>
      <c r="BA6" s="125">
        <v>2.68298138016327</v>
      </c>
      <c r="BB6" s="126">
        <v>3.1083232290623499</v>
      </c>
      <c r="BC6" s="127">
        <v>2.8954258323240598</v>
      </c>
      <c r="BD6" s="116"/>
      <c r="BE6" s="133">
        <v>4.6037840371892296</v>
      </c>
    </row>
    <row r="7" spans="1:57" x14ac:dyDescent="0.25">
      <c r="A7" s="20" t="s">
        <v>18</v>
      </c>
      <c r="B7" s="3" t="str">
        <f>TRIM(A7)</f>
        <v>Virginia</v>
      </c>
      <c r="C7" s="10"/>
      <c r="D7" s="24" t="s">
        <v>16</v>
      </c>
      <c r="E7" s="27" t="s">
        <v>17</v>
      </c>
      <c r="F7" s="3"/>
      <c r="G7" s="145">
        <v>111.886142841851</v>
      </c>
      <c r="H7" s="140">
        <v>130.11415224502699</v>
      </c>
      <c r="I7" s="140">
        <v>137.79250266737299</v>
      </c>
      <c r="J7" s="140">
        <v>136.952778925014</v>
      </c>
      <c r="K7" s="140">
        <v>121.54960255055801</v>
      </c>
      <c r="L7" s="146">
        <v>128.82985140705699</v>
      </c>
      <c r="M7" s="140"/>
      <c r="N7" s="147">
        <v>119.919864496062</v>
      </c>
      <c r="O7" s="148">
        <v>120.86583093914599</v>
      </c>
      <c r="P7" s="149">
        <v>120.39534128877</v>
      </c>
      <c r="Q7" s="140"/>
      <c r="R7" s="150">
        <v>126.427794093812</v>
      </c>
      <c r="S7" s="117"/>
      <c r="T7" s="120">
        <v>5.41562451749917</v>
      </c>
      <c r="U7" s="116">
        <v>9.9250942473998904</v>
      </c>
      <c r="V7" s="116">
        <v>11.872946212820199</v>
      </c>
      <c r="W7" s="116">
        <v>15.2265012287177</v>
      </c>
      <c r="X7" s="116">
        <v>10.4579597890353</v>
      </c>
      <c r="Y7" s="121">
        <v>11.0003975729161</v>
      </c>
      <c r="Z7" s="116"/>
      <c r="AA7" s="128">
        <v>6.5583609501174802</v>
      </c>
      <c r="AB7" s="136">
        <v>5.9377597674285898</v>
      </c>
      <c r="AC7" s="129">
        <v>6.2455816752606497</v>
      </c>
      <c r="AD7" s="116"/>
      <c r="AE7" s="134">
        <v>9.6615611612693293</v>
      </c>
      <c r="AF7" s="30"/>
      <c r="AG7" s="145">
        <v>106.38436738428901</v>
      </c>
      <c r="AH7" s="140">
        <v>120.528760901336</v>
      </c>
      <c r="AI7" s="140">
        <v>127.67263913542</v>
      </c>
      <c r="AJ7" s="140">
        <v>128.44007707881801</v>
      </c>
      <c r="AK7" s="140">
        <v>119.79030550682</v>
      </c>
      <c r="AL7" s="146">
        <v>121.502398946125</v>
      </c>
      <c r="AM7" s="140"/>
      <c r="AN7" s="147">
        <v>121.29641893729401</v>
      </c>
      <c r="AO7" s="148">
        <v>121.69696879106699</v>
      </c>
      <c r="AP7" s="149">
        <v>121.496743940662</v>
      </c>
      <c r="AQ7" s="140"/>
      <c r="AR7" s="150">
        <v>121.50070979410501</v>
      </c>
      <c r="AS7" s="117"/>
      <c r="AT7" s="120">
        <v>3.0042574092387202</v>
      </c>
      <c r="AU7" s="116">
        <v>6.4273153148045497</v>
      </c>
      <c r="AV7" s="116">
        <v>7.8840280641773202</v>
      </c>
      <c r="AW7" s="116">
        <v>8.6575936150853998</v>
      </c>
      <c r="AX7" s="116">
        <v>5.1959091779891802</v>
      </c>
      <c r="AY7" s="121">
        <v>6.5708646336424499</v>
      </c>
      <c r="AZ7" s="116"/>
      <c r="BA7" s="128">
        <v>3.0329871965539401</v>
      </c>
      <c r="BB7" s="136">
        <v>3.3154099844744498</v>
      </c>
      <c r="BC7" s="129">
        <v>3.1743240172479101</v>
      </c>
      <c r="BD7" s="116"/>
      <c r="BE7" s="134">
        <v>5.5264727614267102</v>
      </c>
    </row>
    <row r="8" spans="1:57" x14ac:dyDescent="0.25">
      <c r="A8" s="21" t="s">
        <v>19</v>
      </c>
      <c r="B8" s="3" t="str">
        <f t="shared" ref="B8:B43" si="0">TRIM(A8)</f>
        <v>Norfolk/Virginia Beach, VA</v>
      </c>
      <c r="C8" s="3"/>
      <c r="D8" s="24" t="s">
        <v>16</v>
      </c>
      <c r="E8" s="27" t="s">
        <v>17</v>
      </c>
      <c r="F8" s="3"/>
      <c r="G8" s="145">
        <v>96.283354453510995</v>
      </c>
      <c r="H8" s="140">
        <v>99.950813813682601</v>
      </c>
      <c r="I8" s="140">
        <v>100.97363851812401</v>
      </c>
      <c r="J8" s="140">
        <v>100.86513803648801</v>
      </c>
      <c r="K8" s="140">
        <v>102.403273478798</v>
      </c>
      <c r="L8" s="146">
        <v>100.22982804357299</v>
      </c>
      <c r="M8" s="140"/>
      <c r="N8" s="147">
        <v>116.83415701677301</v>
      </c>
      <c r="O8" s="148">
        <v>124.967187037576</v>
      </c>
      <c r="P8" s="149">
        <v>121.009882781754</v>
      </c>
      <c r="Q8" s="140"/>
      <c r="R8" s="150">
        <v>106.823394958273</v>
      </c>
      <c r="S8" s="117"/>
      <c r="T8" s="120">
        <v>2.4801970265778599</v>
      </c>
      <c r="U8" s="116">
        <v>1.6764815558736901</v>
      </c>
      <c r="V8" s="116">
        <v>2.0289279665981099</v>
      </c>
      <c r="W8" s="116">
        <v>-0.129871812749211</v>
      </c>
      <c r="X8" s="116">
        <v>5.2163378717473297</v>
      </c>
      <c r="Y8" s="121">
        <v>2.1622173098287498</v>
      </c>
      <c r="Z8" s="116"/>
      <c r="AA8" s="128">
        <v>3.7872561137993999</v>
      </c>
      <c r="AB8" s="136">
        <v>3.0393865017711899</v>
      </c>
      <c r="AC8" s="129">
        <v>3.3215989171565399</v>
      </c>
      <c r="AD8" s="116"/>
      <c r="AE8" s="134">
        <v>2.3983989482822299</v>
      </c>
      <c r="AF8" s="30"/>
      <c r="AG8" s="145">
        <v>93.584915070972201</v>
      </c>
      <c r="AH8" s="140">
        <v>96.461280582954799</v>
      </c>
      <c r="AI8" s="140">
        <v>99.401363618883707</v>
      </c>
      <c r="AJ8" s="140">
        <v>103.250207901531</v>
      </c>
      <c r="AK8" s="140">
        <v>106.85650458133399</v>
      </c>
      <c r="AL8" s="146">
        <v>100.382169092635</v>
      </c>
      <c r="AM8" s="140"/>
      <c r="AN8" s="147">
        <v>117.333619932331</v>
      </c>
      <c r="AO8" s="148">
        <v>119.989627205014</v>
      </c>
      <c r="AP8" s="149">
        <v>118.65584785052501</v>
      </c>
      <c r="AQ8" s="140"/>
      <c r="AR8" s="150">
        <v>106.33286429309599</v>
      </c>
      <c r="AS8" s="117"/>
      <c r="AT8" s="120">
        <v>0.80103619843635498</v>
      </c>
      <c r="AU8" s="116">
        <v>0.71074164805830198</v>
      </c>
      <c r="AV8" s="116">
        <v>1.17762341316069</v>
      </c>
      <c r="AW8" s="116">
        <v>2.0972991698062802</v>
      </c>
      <c r="AX8" s="116">
        <v>4.84138770280477</v>
      </c>
      <c r="AY8" s="121">
        <v>2.08770496119778</v>
      </c>
      <c r="AZ8" s="116"/>
      <c r="BA8" s="128">
        <v>-0.92475014176973602</v>
      </c>
      <c r="BB8" s="136">
        <v>-2.1999600885149002</v>
      </c>
      <c r="BC8" s="129">
        <v>-1.5898477823572801</v>
      </c>
      <c r="BD8" s="116"/>
      <c r="BE8" s="134">
        <v>0.42187489764732</v>
      </c>
    </row>
    <row r="9" spans="1:57" ht="16" x14ac:dyDescent="0.45">
      <c r="A9" s="21" t="s">
        <v>20</v>
      </c>
      <c r="B9" s="73" t="s">
        <v>71</v>
      </c>
      <c r="C9" s="3"/>
      <c r="D9" s="24" t="s">
        <v>16</v>
      </c>
      <c r="E9" s="27" t="s">
        <v>17</v>
      </c>
      <c r="F9" s="3"/>
      <c r="G9" s="145">
        <v>95.581682967515306</v>
      </c>
      <c r="H9" s="140">
        <v>110.25974359046199</v>
      </c>
      <c r="I9" s="140">
        <v>113.92931957352999</v>
      </c>
      <c r="J9" s="140">
        <v>113.542019181317</v>
      </c>
      <c r="K9" s="140">
        <v>104.892772053675</v>
      </c>
      <c r="L9" s="146">
        <v>108.555670549814</v>
      </c>
      <c r="M9" s="140"/>
      <c r="N9" s="147">
        <v>109.29263322713101</v>
      </c>
      <c r="O9" s="148">
        <v>114.709948180124</v>
      </c>
      <c r="P9" s="149">
        <v>112.17837868581201</v>
      </c>
      <c r="Q9" s="140"/>
      <c r="R9" s="150">
        <v>109.660318761097</v>
      </c>
      <c r="S9" s="117"/>
      <c r="T9" s="120">
        <v>2.6355919476999699</v>
      </c>
      <c r="U9" s="116">
        <v>4.3526576339348004</v>
      </c>
      <c r="V9" s="116">
        <v>2.1410015365614901</v>
      </c>
      <c r="W9" s="116">
        <v>5.0112662541667099</v>
      </c>
      <c r="X9" s="116">
        <v>4.1086225815664204</v>
      </c>
      <c r="Y9" s="121">
        <v>3.69810658654333</v>
      </c>
      <c r="Z9" s="116"/>
      <c r="AA9" s="128">
        <v>4.4922001010828101</v>
      </c>
      <c r="AB9" s="136">
        <v>7.2166025597763701</v>
      </c>
      <c r="AC9" s="129">
        <v>6.0057522808593697</v>
      </c>
      <c r="AD9" s="116"/>
      <c r="AE9" s="134">
        <v>4.4384117036158104</v>
      </c>
      <c r="AF9" s="30"/>
      <c r="AG9" s="145">
        <v>93.695155235350597</v>
      </c>
      <c r="AH9" s="140">
        <v>105.802515136317</v>
      </c>
      <c r="AI9" s="140">
        <v>110.391727862194</v>
      </c>
      <c r="AJ9" s="140">
        <v>111.011157166152</v>
      </c>
      <c r="AK9" s="140">
        <v>108.666710974164</v>
      </c>
      <c r="AL9" s="146">
        <v>106.75694840494999</v>
      </c>
      <c r="AM9" s="140"/>
      <c r="AN9" s="147">
        <v>114.114565122022</v>
      </c>
      <c r="AO9" s="148">
        <v>115.526466324602</v>
      </c>
      <c r="AP9" s="149">
        <v>114.83497284446599</v>
      </c>
      <c r="AQ9" s="140"/>
      <c r="AR9" s="150">
        <v>109.291594225639</v>
      </c>
      <c r="AS9" s="117"/>
      <c r="AT9" s="120">
        <v>-1.83486976838045</v>
      </c>
      <c r="AU9" s="116">
        <v>2.8991831353246198</v>
      </c>
      <c r="AV9" s="116">
        <v>1.83563853532305</v>
      </c>
      <c r="AW9" s="116">
        <v>3.1662896722065899</v>
      </c>
      <c r="AX9" s="116">
        <v>1.2370257131142299</v>
      </c>
      <c r="AY9" s="121">
        <v>1.7870512804351</v>
      </c>
      <c r="AZ9" s="116"/>
      <c r="BA9" s="128">
        <v>0.42111546876086098</v>
      </c>
      <c r="BB9" s="136">
        <v>1.6130361809404701</v>
      </c>
      <c r="BC9" s="129">
        <v>1.0296319084755401</v>
      </c>
      <c r="BD9" s="116"/>
      <c r="BE9" s="134">
        <v>1.5860594931183201</v>
      </c>
    </row>
    <row r="10" spans="1:57" x14ac:dyDescent="0.25">
      <c r="A10" s="21" t="s">
        <v>21</v>
      </c>
      <c r="B10" s="3" t="str">
        <f t="shared" si="0"/>
        <v>Virginia Area</v>
      </c>
      <c r="C10" s="3"/>
      <c r="D10" s="24" t="s">
        <v>16</v>
      </c>
      <c r="E10" s="27" t="s">
        <v>17</v>
      </c>
      <c r="F10" s="3"/>
      <c r="G10" s="145">
        <v>97.218978282009701</v>
      </c>
      <c r="H10" s="140">
        <v>104.112399926042</v>
      </c>
      <c r="I10" s="140">
        <v>105.55649420547699</v>
      </c>
      <c r="J10" s="140">
        <v>104.88946062373699</v>
      </c>
      <c r="K10" s="140">
        <v>104.12218346915</v>
      </c>
      <c r="L10" s="146">
        <v>103.577692522482</v>
      </c>
      <c r="M10" s="140"/>
      <c r="N10" s="147">
        <v>118.07311376699199</v>
      </c>
      <c r="O10" s="148">
        <v>117.950521193245</v>
      </c>
      <c r="P10" s="149">
        <v>118.01379906288901</v>
      </c>
      <c r="Q10" s="140"/>
      <c r="R10" s="150">
        <v>107.767674555282</v>
      </c>
      <c r="S10" s="117"/>
      <c r="T10" s="120">
        <v>5.5768042547569898</v>
      </c>
      <c r="U10" s="116">
        <v>5.8217228342772698</v>
      </c>
      <c r="V10" s="116">
        <v>6.0575453474525602</v>
      </c>
      <c r="W10" s="116">
        <v>6.7764211780538801</v>
      </c>
      <c r="X10" s="116">
        <v>1.0350550490527599</v>
      </c>
      <c r="Y10" s="121">
        <v>4.9261671655850598</v>
      </c>
      <c r="Z10" s="116"/>
      <c r="AA10" s="128">
        <v>1.9029302237577701</v>
      </c>
      <c r="AB10" s="136">
        <v>3.70652590012293</v>
      </c>
      <c r="AC10" s="129">
        <v>2.74625232172315</v>
      </c>
      <c r="AD10" s="116"/>
      <c r="AE10" s="134">
        <v>4.2354093345545003</v>
      </c>
      <c r="AF10" s="30"/>
      <c r="AG10" s="145">
        <v>97.934379547323104</v>
      </c>
      <c r="AH10" s="140">
        <v>104.58405372812</v>
      </c>
      <c r="AI10" s="140">
        <v>106.728079709356</v>
      </c>
      <c r="AJ10" s="140">
        <v>110.155684003769</v>
      </c>
      <c r="AK10" s="140">
        <v>110.66687578125899</v>
      </c>
      <c r="AL10" s="146">
        <v>106.453646841939</v>
      </c>
      <c r="AM10" s="140"/>
      <c r="AN10" s="147">
        <v>128.36022622534099</v>
      </c>
      <c r="AO10" s="148">
        <v>129.59627300545901</v>
      </c>
      <c r="AP10" s="149">
        <v>128.97948680052701</v>
      </c>
      <c r="AQ10" s="140"/>
      <c r="AR10" s="150">
        <v>113.278825191487</v>
      </c>
      <c r="AS10" s="117"/>
      <c r="AT10" s="120">
        <v>2.1805195969692401</v>
      </c>
      <c r="AU10" s="116">
        <v>4.6590915070004204</v>
      </c>
      <c r="AV10" s="116">
        <v>5.47887199312094</v>
      </c>
      <c r="AW10" s="116">
        <v>6.82690024983554</v>
      </c>
      <c r="AX10" s="116">
        <v>3.8860265937688898</v>
      </c>
      <c r="AY10" s="121">
        <v>4.7834514749020496</v>
      </c>
      <c r="AZ10" s="116"/>
      <c r="BA10" s="128">
        <v>6.9998136907805497</v>
      </c>
      <c r="BB10" s="136">
        <v>9.7206653206557192</v>
      </c>
      <c r="BC10" s="129">
        <v>8.3359006185860895</v>
      </c>
      <c r="BD10" s="116"/>
      <c r="BE10" s="134">
        <v>6.13156250344817</v>
      </c>
    </row>
    <row r="11" spans="1:57" x14ac:dyDescent="0.25">
      <c r="A11" s="34" t="s">
        <v>22</v>
      </c>
      <c r="B11" s="3" t="str">
        <f t="shared" si="0"/>
        <v>Washington, DC</v>
      </c>
      <c r="C11" s="3"/>
      <c r="D11" s="24" t="s">
        <v>16</v>
      </c>
      <c r="E11" s="27" t="s">
        <v>17</v>
      </c>
      <c r="F11" s="3"/>
      <c r="G11" s="145">
        <v>177.86190711590899</v>
      </c>
      <c r="H11" s="140">
        <v>211.733109537259</v>
      </c>
      <c r="I11" s="140">
        <v>226.59873353112201</v>
      </c>
      <c r="J11" s="140">
        <v>221.27784471057799</v>
      </c>
      <c r="K11" s="140">
        <v>190.47248166853001</v>
      </c>
      <c r="L11" s="146">
        <v>207.87036062717701</v>
      </c>
      <c r="M11" s="140"/>
      <c r="N11" s="147">
        <v>170.800325299745</v>
      </c>
      <c r="O11" s="148">
        <v>162.219428349163</v>
      </c>
      <c r="P11" s="149">
        <v>166.585787057293</v>
      </c>
      <c r="Q11" s="140"/>
      <c r="R11" s="150">
        <v>196.995648831804</v>
      </c>
      <c r="S11" s="117"/>
      <c r="T11" s="120">
        <v>22.786693064749599</v>
      </c>
      <c r="U11" s="116">
        <v>25.643813361677701</v>
      </c>
      <c r="V11" s="116">
        <v>27.770400747914898</v>
      </c>
      <c r="W11" s="116">
        <v>32.308751871675497</v>
      </c>
      <c r="X11" s="116">
        <v>29.369129689655502</v>
      </c>
      <c r="Y11" s="121">
        <v>27.677676273650999</v>
      </c>
      <c r="Z11" s="116"/>
      <c r="AA11" s="128">
        <v>26.9143496347602</v>
      </c>
      <c r="AB11" s="136">
        <v>20.787434789401502</v>
      </c>
      <c r="AC11" s="129">
        <v>23.912336139523699</v>
      </c>
      <c r="AD11" s="116"/>
      <c r="AE11" s="134">
        <v>26.781291357005401</v>
      </c>
      <c r="AF11" s="30"/>
      <c r="AG11" s="145">
        <v>160.20552013400001</v>
      </c>
      <c r="AH11" s="140">
        <v>186.83149513879599</v>
      </c>
      <c r="AI11" s="140">
        <v>198.316620314174</v>
      </c>
      <c r="AJ11" s="140">
        <v>193.29778797920099</v>
      </c>
      <c r="AK11" s="140">
        <v>168.38935075854801</v>
      </c>
      <c r="AL11" s="146">
        <v>182.97785599841501</v>
      </c>
      <c r="AM11" s="140"/>
      <c r="AN11" s="147">
        <v>151.772269690466</v>
      </c>
      <c r="AO11" s="148">
        <v>149.41226069418099</v>
      </c>
      <c r="AP11" s="149">
        <v>150.59924741868301</v>
      </c>
      <c r="AQ11" s="140"/>
      <c r="AR11" s="150">
        <v>173.89796999769001</v>
      </c>
      <c r="AS11" s="117"/>
      <c r="AT11" s="120">
        <v>12.096416637278001</v>
      </c>
      <c r="AU11" s="116">
        <v>15.698059103325001</v>
      </c>
      <c r="AV11" s="116">
        <v>15.0097242031369</v>
      </c>
      <c r="AW11" s="116">
        <v>16.2825016911898</v>
      </c>
      <c r="AX11" s="116">
        <v>11.056761254126499</v>
      </c>
      <c r="AY11" s="121">
        <v>14.323751893447501</v>
      </c>
      <c r="AZ11" s="116"/>
      <c r="BA11" s="128">
        <v>7.5860478674605503</v>
      </c>
      <c r="BB11" s="136">
        <v>6.6166193391201897</v>
      </c>
      <c r="BC11" s="129">
        <v>7.10649678310463</v>
      </c>
      <c r="BD11" s="116"/>
      <c r="BE11" s="134">
        <v>12.569338808015001</v>
      </c>
    </row>
    <row r="12" spans="1:57" x14ac:dyDescent="0.25">
      <c r="A12" s="21" t="s">
        <v>23</v>
      </c>
      <c r="B12" s="3" t="str">
        <f t="shared" si="0"/>
        <v>Arlington, VA</v>
      </c>
      <c r="C12" s="3"/>
      <c r="D12" s="24" t="s">
        <v>16</v>
      </c>
      <c r="E12" s="27" t="s">
        <v>17</v>
      </c>
      <c r="F12" s="3"/>
      <c r="G12" s="145">
        <v>174.19441633377701</v>
      </c>
      <c r="H12" s="140">
        <v>221.97549994475699</v>
      </c>
      <c r="I12" s="140">
        <v>238.983848812095</v>
      </c>
      <c r="J12" s="140">
        <v>234.74362876072499</v>
      </c>
      <c r="K12" s="140">
        <v>190.80146627232301</v>
      </c>
      <c r="L12" s="146">
        <v>214.500116792049</v>
      </c>
      <c r="M12" s="140"/>
      <c r="N12" s="147">
        <v>145.357398576512</v>
      </c>
      <c r="O12" s="148">
        <v>130.36814825058701</v>
      </c>
      <c r="P12" s="149">
        <v>138.43655896813701</v>
      </c>
      <c r="Q12" s="140"/>
      <c r="R12" s="150">
        <v>194.21658771646</v>
      </c>
      <c r="S12" s="117"/>
      <c r="T12" s="120">
        <v>4.3072537026306401</v>
      </c>
      <c r="U12" s="116">
        <v>15.620203881039</v>
      </c>
      <c r="V12" s="116">
        <v>21.606100547644001</v>
      </c>
      <c r="W12" s="116">
        <v>28.143149898424198</v>
      </c>
      <c r="X12" s="116">
        <v>24.791858916911</v>
      </c>
      <c r="Y12" s="121">
        <v>18.6711734089589</v>
      </c>
      <c r="Z12" s="116"/>
      <c r="AA12" s="128">
        <v>16.463063119862699</v>
      </c>
      <c r="AB12" s="136">
        <v>10.629701310424499</v>
      </c>
      <c r="AC12" s="129">
        <v>13.9425993752478</v>
      </c>
      <c r="AD12" s="116"/>
      <c r="AE12" s="134">
        <v>16.1400666999691</v>
      </c>
      <c r="AF12" s="30"/>
      <c r="AG12" s="145">
        <v>158.75667769791599</v>
      </c>
      <c r="AH12" s="140">
        <v>197.85023892577101</v>
      </c>
      <c r="AI12" s="140">
        <v>214.03537146613999</v>
      </c>
      <c r="AJ12" s="140">
        <v>205.26308469569301</v>
      </c>
      <c r="AK12" s="140">
        <v>169.59075677256601</v>
      </c>
      <c r="AL12" s="146">
        <v>191.48512060647801</v>
      </c>
      <c r="AM12" s="140"/>
      <c r="AN12" s="147">
        <v>133.684885024549</v>
      </c>
      <c r="AO12" s="148">
        <v>124.97921870917099</v>
      </c>
      <c r="AP12" s="149">
        <v>129.46777372262699</v>
      </c>
      <c r="AQ12" s="140"/>
      <c r="AR12" s="150">
        <v>175.10250174149999</v>
      </c>
      <c r="AS12" s="117"/>
      <c r="AT12" s="120">
        <v>6.3835583999716503</v>
      </c>
      <c r="AU12" s="116">
        <v>10.560411576698501</v>
      </c>
      <c r="AV12" s="116">
        <v>14.837074489354199</v>
      </c>
      <c r="AW12" s="116">
        <v>13.5499901206449</v>
      </c>
      <c r="AX12" s="116">
        <v>7.2190229891578701</v>
      </c>
      <c r="AY12" s="121">
        <v>11.0011922712279</v>
      </c>
      <c r="AZ12" s="116"/>
      <c r="BA12" s="128">
        <v>3.9026535681053698</v>
      </c>
      <c r="BB12" s="136">
        <v>0.74206667575629803</v>
      </c>
      <c r="BC12" s="129">
        <v>2.4163333004940299</v>
      </c>
      <c r="BD12" s="116"/>
      <c r="BE12" s="134">
        <v>8.8743314550328503</v>
      </c>
    </row>
    <row r="13" spans="1:57" x14ac:dyDescent="0.25">
      <c r="A13" s="21" t="s">
        <v>24</v>
      </c>
      <c r="B13" s="3" t="str">
        <f t="shared" si="0"/>
        <v>Suburban Virginia Area</v>
      </c>
      <c r="C13" s="3"/>
      <c r="D13" s="24" t="s">
        <v>16</v>
      </c>
      <c r="E13" s="27" t="s">
        <v>17</v>
      </c>
      <c r="F13" s="3"/>
      <c r="G13" s="145">
        <v>133.05739073196401</v>
      </c>
      <c r="H13" s="140">
        <v>145.17928762925999</v>
      </c>
      <c r="I13" s="140">
        <v>148.17290279404301</v>
      </c>
      <c r="J13" s="140">
        <v>146.94797612869701</v>
      </c>
      <c r="K13" s="140">
        <v>137.10074904098499</v>
      </c>
      <c r="L13" s="146">
        <v>142.92774901869299</v>
      </c>
      <c r="M13" s="140"/>
      <c r="N13" s="147">
        <v>134.797445454545</v>
      </c>
      <c r="O13" s="148">
        <v>139.43839223385601</v>
      </c>
      <c r="P13" s="149">
        <v>137.16544412288499</v>
      </c>
      <c r="Q13" s="140"/>
      <c r="R13" s="150">
        <v>141.436504680973</v>
      </c>
      <c r="S13" s="117"/>
      <c r="T13" s="120">
        <v>18.692800773248699</v>
      </c>
      <c r="U13" s="116">
        <v>19.4947895739278</v>
      </c>
      <c r="V13" s="116">
        <v>18.320110755774699</v>
      </c>
      <c r="W13" s="116">
        <v>19.897958841749801</v>
      </c>
      <c r="X13" s="116">
        <v>19.449473402324301</v>
      </c>
      <c r="Y13" s="121">
        <v>19.230625203462299</v>
      </c>
      <c r="Z13" s="116"/>
      <c r="AA13" s="128">
        <v>7.5350931921735</v>
      </c>
      <c r="AB13" s="136">
        <v>7.3500327027236896</v>
      </c>
      <c r="AC13" s="129">
        <v>7.4361343372747202</v>
      </c>
      <c r="AD13" s="116"/>
      <c r="AE13" s="134">
        <v>15.9652779977037</v>
      </c>
      <c r="AF13" s="30"/>
      <c r="AG13" s="145">
        <v>124.06382624768899</v>
      </c>
      <c r="AH13" s="140">
        <v>136.412393395229</v>
      </c>
      <c r="AI13" s="140">
        <v>139.288296122209</v>
      </c>
      <c r="AJ13" s="140">
        <v>141.961428284249</v>
      </c>
      <c r="AK13" s="140">
        <v>137.38796290357001</v>
      </c>
      <c r="AL13" s="146">
        <v>136.612428225797</v>
      </c>
      <c r="AM13" s="140"/>
      <c r="AN13" s="147">
        <v>139.073950347455</v>
      </c>
      <c r="AO13" s="148">
        <v>140.47919046298799</v>
      </c>
      <c r="AP13" s="149">
        <v>139.78031076674301</v>
      </c>
      <c r="AQ13" s="140"/>
      <c r="AR13" s="150">
        <v>137.51758437524799</v>
      </c>
      <c r="AS13" s="117"/>
      <c r="AT13" s="120">
        <v>9.2668582555551797</v>
      </c>
      <c r="AU13" s="116">
        <v>13.6861592557434</v>
      </c>
      <c r="AV13" s="116">
        <v>11.6348587795674</v>
      </c>
      <c r="AW13" s="116">
        <v>12.573190721879101</v>
      </c>
      <c r="AX13" s="116">
        <v>10.500081023645199</v>
      </c>
      <c r="AY13" s="121">
        <v>11.744119991987899</v>
      </c>
      <c r="AZ13" s="116"/>
      <c r="BA13" s="128">
        <v>3.2192819525092</v>
      </c>
      <c r="BB13" s="136">
        <v>4.6741187986064103</v>
      </c>
      <c r="BC13" s="129">
        <v>3.94770944475761</v>
      </c>
      <c r="BD13" s="116"/>
      <c r="BE13" s="134">
        <v>9.3396834279114405</v>
      </c>
    </row>
    <row r="14" spans="1:57" x14ac:dyDescent="0.25">
      <c r="A14" s="21" t="s">
        <v>25</v>
      </c>
      <c r="B14" s="3" t="str">
        <f t="shared" si="0"/>
        <v>Alexandria, VA</v>
      </c>
      <c r="C14" s="3"/>
      <c r="D14" s="24" t="s">
        <v>16</v>
      </c>
      <c r="E14" s="27" t="s">
        <v>17</v>
      </c>
      <c r="F14" s="3"/>
      <c r="G14" s="145">
        <v>133.052861764071</v>
      </c>
      <c r="H14" s="140">
        <v>161.377515007678</v>
      </c>
      <c r="I14" s="140">
        <v>176.595634461538</v>
      </c>
      <c r="J14" s="140">
        <v>175.01355488418901</v>
      </c>
      <c r="K14" s="140">
        <v>150.250930444006</v>
      </c>
      <c r="L14" s="146">
        <v>162.16683184402899</v>
      </c>
      <c r="M14" s="140"/>
      <c r="N14" s="147">
        <v>140.971491242166</v>
      </c>
      <c r="O14" s="148">
        <v>140.27661622879901</v>
      </c>
      <c r="P14" s="149">
        <v>140.62998774209299</v>
      </c>
      <c r="Q14" s="140"/>
      <c r="R14" s="150">
        <v>156.52404496306599</v>
      </c>
      <c r="S14" s="117"/>
      <c r="T14" s="120">
        <v>5.2210691993190999</v>
      </c>
      <c r="U14" s="116">
        <v>18.258796745571701</v>
      </c>
      <c r="V14" s="116">
        <v>24.500373788493999</v>
      </c>
      <c r="W14" s="116">
        <v>27.775524643888701</v>
      </c>
      <c r="X14" s="116">
        <v>17.448736886982399</v>
      </c>
      <c r="Y14" s="121">
        <v>20.376787925248301</v>
      </c>
      <c r="Z14" s="116"/>
      <c r="AA14" s="128">
        <v>18.908337066163401</v>
      </c>
      <c r="AB14" s="136">
        <v>19.589031335938799</v>
      </c>
      <c r="AC14" s="129">
        <v>19.259358372646702</v>
      </c>
      <c r="AD14" s="116"/>
      <c r="AE14" s="134">
        <v>20.253474396736301</v>
      </c>
      <c r="AF14" s="30"/>
      <c r="AG14" s="145">
        <v>126.205438539075</v>
      </c>
      <c r="AH14" s="140">
        <v>147.09406323626399</v>
      </c>
      <c r="AI14" s="140">
        <v>158.089267603292</v>
      </c>
      <c r="AJ14" s="140">
        <v>156.36906882268499</v>
      </c>
      <c r="AK14" s="140">
        <v>140.96816801884299</v>
      </c>
      <c r="AL14" s="146">
        <v>147.44234658170001</v>
      </c>
      <c r="AM14" s="140"/>
      <c r="AN14" s="147">
        <v>132.474704809131</v>
      </c>
      <c r="AO14" s="148">
        <v>130.868808838109</v>
      </c>
      <c r="AP14" s="149">
        <v>131.67543600347699</v>
      </c>
      <c r="AQ14" s="140"/>
      <c r="AR14" s="150">
        <v>143.00306869380501</v>
      </c>
      <c r="AS14" s="117"/>
      <c r="AT14" s="120">
        <v>3.4335519224883599</v>
      </c>
      <c r="AU14" s="116">
        <v>10.4404117028041</v>
      </c>
      <c r="AV14" s="116">
        <v>12.658744685762899</v>
      </c>
      <c r="AW14" s="116">
        <v>12.8095598933488</v>
      </c>
      <c r="AX14" s="116">
        <v>7.2348351464784404</v>
      </c>
      <c r="AY14" s="121">
        <v>10.053086728881601</v>
      </c>
      <c r="AZ14" s="116"/>
      <c r="BA14" s="128">
        <v>5.7327231767868003</v>
      </c>
      <c r="BB14" s="136">
        <v>3.8744736515874298</v>
      </c>
      <c r="BC14" s="129">
        <v>4.8038290730309798</v>
      </c>
      <c r="BD14" s="116"/>
      <c r="BE14" s="134">
        <v>8.7529458010198304</v>
      </c>
    </row>
    <row r="15" spans="1:57" x14ac:dyDescent="0.25">
      <c r="A15" s="21" t="s">
        <v>26</v>
      </c>
      <c r="B15" s="3" t="str">
        <f t="shared" si="0"/>
        <v>Fairfax/Tysons Corner, VA</v>
      </c>
      <c r="C15" s="3"/>
      <c r="D15" s="24" t="s">
        <v>16</v>
      </c>
      <c r="E15" s="27" t="s">
        <v>17</v>
      </c>
      <c r="F15" s="3"/>
      <c r="G15" s="145">
        <v>142.77022246940999</v>
      </c>
      <c r="H15" s="140">
        <v>179.966838910066</v>
      </c>
      <c r="I15" s="140">
        <v>204.470145468108</v>
      </c>
      <c r="J15" s="140">
        <v>206.47511022044</v>
      </c>
      <c r="K15" s="140">
        <v>157.60315162110601</v>
      </c>
      <c r="L15" s="146">
        <v>182.940878543823</v>
      </c>
      <c r="M15" s="140"/>
      <c r="N15" s="147">
        <v>130.36735606894001</v>
      </c>
      <c r="O15" s="148">
        <v>126.25830662782199</v>
      </c>
      <c r="P15" s="149">
        <v>128.30569888543701</v>
      </c>
      <c r="Q15" s="140"/>
      <c r="R15" s="150">
        <v>169.60464598710999</v>
      </c>
      <c r="S15" s="117"/>
      <c r="T15" s="120">
        <v>0.45676528669868599</v>
      </c>
      <c r="U15" s="116">
        <v>6.0441449276684498</v>
      </c>
      <c r="V15" s="116">
        <v>11.1029087616027</v>
      </c>
      <c r="W15" s="116">
        <v>19.2370643973486</v>
      </c>
      <c r="X15" s="116">
        <v>7.6602914124246402</v>
      </c>
      <c r="Y15" s="121">
        <v>10.2010814183246</v>
      </c>
      <c r="Z15" s="116"/>
      <c r="AA15" s="128">
        <v>4.1750244535718499</v>
      </c>
      <c r="AB15" s="136">
        <v>3.0513429628580999</v>
      </c>
      <c r="AC15" s="129">
        <v>3.6279112496976902</v>
      </c>
      <c r="AD15" s="116"/>
      <c r="AE15" s="134">
        <v>8.9244881400162708</v>
      </c>
      <c r="AF15" s="30"/>
      <c r="AG15" s="145">
        <v>136.34330796517199</v>
      </c>
      <c r="AH15" s="140">
        <v>169.49115713662101</v>
      </c>
      <c r="AI15" s="140">
        <v>192.938630558894</v>
      </c>
      <c r="AJ15" s="140">
        <v>186.316678650542</v>
      </c>
      <c r="AK15" s="140">
        <v>152.325928</v>
      </c>
      <c r="AL15" s="146">
        <v>170.917822928665</v>
      </c>
      <c r="AM15" s="140"/>
      <c r="AN15" s="147">
        <v>130.443429717377</v>
      </c>
      <c r="AO15" s="148">
        <v>128.817888417398</v>
      </c>
      <c r="AP15" s="149">
        <v>129.64422451398701</v>
      </c>
      <c r="AQ15" s="140"/>
      <c r="AR15" s="150">
        <v>159.934513898527</v>
      </c>
      <c r="AS15" s="117"/>
      <c r="AT15" s="120">
        <v>3.89781072575899</v>
      </c>
      <c r="AU15" s="116">
        <v>7.1099381732774303</v>
      </c>
      <c r="AV15" s="116">
        <v>12.971688137602801</v>
      </c>
      <c r="AW15" s="116">
        <v>12.235254252262999</v>
      </c>
      <c r="AX15" s="116">
        <v>5.9231827037871598</v>
      </c>
      <c r="AY15" s="121">
        <v>9.4553344271759094</v>
      </c>
      <c r="AZ15" s="116"/>
      <c r="BA15" s="128">
        <v>3.78667138955465</v>
      </c>
      <c r="BB15" s="136">
        <v>6.2226729688255196</v>
      </c>
      <c r="BC15" s="129">
        <v>4.9629358385598001</v>
      </c>
      <c r="BD15" s="116"/>
      <c r="BE15" s="134">
        <v>8.6390604999276892</v>
      </c>
    </row>
    <row r="16" spans="1:57" x14ac:dyDescent="0.25">
      <c r="A16" s="21" t="s">
        <v>27</v>
      </c>
      <c r="B16" s="3" t="str">
        <f t="shared" si="0"/>
        <v>I-95 Fredericksburg, VA</v>
      </c>
      <c r="C16" s="3"/>
      <c r="D16" s="24" t="s">
        <v>16</v>
      </c>
      <c r="E16" s="27" t="s">
        <v>17</v>
      </c>
      <c r="F16" s="3"/>
      <c r="G16" s="145">
        <v>92.102243267914105</v>
      </c>
      <c r="H16" s="140">
        <v>100.928249678249</v>
      </c>
      <c r="I16" s="140">
        <v>103.62890417610799</v>
      </c>
      <c r="J16" s="140">
        <v>104.723781339257</v>
      </c>
      <c r="K16" s="140">
        <v>97.967281131049404</v>
      </c>
      <c r="L16" s="146">
        <v>100.410342583938</v>
      </c>
      <c r="M16" s="140"/>
      <c r="N16" s="147">
        <v>100.165198982373</v>
      </c>
      <c r="O16" s="148">
        <v>98.996137418755794</v>
      </c>
      <c r="P16" s="149">
        <v>99.587003122703806</v>
      </c>
      <c r="Q16" s="140"/>
      <c r="R16" s="150">
        <v>100.178737146695</v>
      </c>
      <c r="S16" s="117"/>
      <c r="T16" s="120">
        <v>6.0291460318913002</v>
      </c>
      <c r="U16" s="116">
        <v>10.615135707572801</v>
      </c>
      <c r="V16" s="116">
        <v>9.8155058860995208</v>
      </c>
      <c r="W16" s="116">
        <v>12.109465540708801</v>
      </c>
      <c r="X16" s="116">
        <v>9.18967114793886</v>
      </c>
      <c r="Y16" s="121">
        <v>9.8941305781851998</v>
      </c>
      <c r="Z16" s="116"/>
      <c r="AA16" s="128">
        <v>7.1815780066649797</v>
      </c>
      <c r="AB16" s="136">
        <v>7.3008180284446302</v>
      </c>
      <c r="AC16" s="129">
        <v>7.2418704475027003</v>
      </c>
      <c r="AD16" s="116"/>
      <c r="AE16" s="134">
        <v>9.1148753004927201</v>
      </c>
      <c r="AF16" s="30"/>
      <c r="AG16" s="145">
        <v>89.748939836804198</v>
      </c>
      <c r="AH16" s="140">
        <v>94.3197971781305</v>
      </c>
      <c r="AI16" s="140">
        <v>96.613969813470007</v>
      </c>
      <c r="AJ16" s="140">
        <v>97.607374193548296</v>
      </c>
      <c r="AK16" s="140">
        <v>97.5453959706619</v>
      </c>
      <c r="AL16" s="146">
        <v>95.460667426583001</v>
      </c>
      <c r="AM16" s="140"/>
      <c r="AN16" s="147">
        <v>100.316056111672</v>
      </c>
      <c r="AO16" s="148">
        <v>99.957665769178107</v>
      </c>
      <c r="AP16" s="149">
        <v>100.13630724863199</v>
      </c>
      <c r="AQ16" s="140"/>
      <c r="AR16" s="150">
        <v>96.882243879695395</v>
      </c>
      <c r="AS16" s="117"/>
      <c r="AT16" s="120">
        <v>2.99474569494976</v>
      </c>
      <c r="AU16" s="116">
        <v>4.23636328051938</v>
      </c>
      <c r="AV16" s="116">
        <v>4.3375611016649902</v>
      </c>
      <c r="AW16" s="116">
        <v>4.13075898357258</v>
      </c>
      <c r="AX16" s="116">
        <v>5.8806762074070704</v>
      </c>
      <c r="AY16" s="121">
        <v>4.4177616574737399</v>
      </c>
      <c r="AZ16" s="116"/>
      <c r="BA16" s="128">
        <v>4.9304410570847903</v>
      </c>
      <c r="BB16" s="136">
        <v>5.06304860459539</v>
      </c>
      <c r="BC16" s="129">
        <v>4.99693422120672</v>
      </c>
      <c r="BD16" s="116"/>
      <c r="BE16" s="134">
        <v>4.6024903054484598</v>
      </c>
    </row>
    <row r="17" spans="1:57" x14ac:dyDescent="0.25">
      <c r="A17" s="21" t="s">
        <v>28</v>
      </c>
      <c r="B17" s="3" t="str">
        <f t="shared" si="0"/>
        <v>Dulles Airport Area, VA</v>
      </c>
      <c r="C17" s="3"/>
      <c r="D17" s="24" t="s">
        <v>16</v>
      </c>
      <c r="E17" s="27" t="s">
        <v>17</v>
      </c>
      <c r="F17" s="3"/>
      <c r="G17" s="145">
        <v>116.657808818579</v>
      </c>
      <c r="H17" s="140">
        <v>146.93732055862199</v>
      </c>
      <c r="I17" s="140">
        <v>163.80481322413101</v>
      </c>
      <c r="J17" s="140">
        <v>162.12505035093</v>
      </c>
      <c r="K17" s="140">
        <v>128.169881058958</v>
      </c>
      <c r="L17" s="146">
        <v>146.73948297191899</v>
      </c>
      <c r="M17" s="140"/>
      <c r="N17" s="147">
        <v>106.100050481148</v>
      </c>
      <c r="O17" s="148">
        <v>104.57388758438501</v>
      </c>
      <c r="P17" s="149">
        <v>105.309411541093</v>
      </c>
      <c r="Q17" s="140"/>
      <c r="R17" s="150">
        <v>137.00755223773899</v>
      </c>
      <c r="S17" s="117"/>
      <c r="T17" s="120">
        <v>6.92682323137028</v>
      </c>
      <c r="U17" s="116">
        <v>9.8437426836786095</v>
      </c>
      <c r="V17" s="116">
        <v>13.159318685571</v>
      </c>
      <c r="W17" s="116">
        <v>18.837676079560001</v>
      </c>
      <c r="X17" s="116">
        <v>6.2955672381215804</v>
      </c>
      <c r="Y17" s="121">
        <v>12.1515740033919</v>
      </c>
      <c r="Z17" s="116"/>
      <c r="AA17" s="128">
        <v>8.5371049374893495</v>
      </c>
      <c r="AB17" s="136">
        <v>7.7426108870654398</v>
      </c>
      <c r="AC17" s="129">
        <v>8.1248550360547398</v>
      </c>
      <c r="AD17" s="116"/>
      <c r="AE17" s="134">
        <v>11.0937776593696</v>
      </c>
      <c r="AF17" s="30"/>
      <c r="AG17" s="145">
        <v>111.399694352159</v>
      </c>
      <c r="AH17" s="140">
        <v>135.62242615109901</v>
      </c>
      <c r="AI17" s="140">
        <v>148.504880663492</v>
      </c>
      <c r="AJ17" s="140">
        <v>146.26121908880401</v>
      </c>
      <c r="AK17" s="140">
        <v>121.91905431199</v>
      </c>
      <c r="AL17" s="146">
        <v>134.68073741937701</v>
      </c>
      <c r="AM17" s="140"/>
      <c r="AN17" s="147">
        <v>105.015438646094</v>
      </c>
      <c r="AO17" s="148">
        <v>104.924158292966</v>
      </c>
      <c r="AP17" s="149">
        <v>104.969595673241</v>
      </c>
      <c r="AQ17" s="140"/>
      <c r="AR17" s="150">
        <v>127.090969173403</v>
      </c>
      <c r="AS17" s="117"/>
      <c r="AT17" s="120">
        <v>6.0309321528988598</v>
      </c>
      <c r="AU17" s="116">
        <v>8.7462327401775593</v>
      </c>
      <c r="AV17" s="116">
        <v>11.5698858917662</v>
      </c>
      <c r="AW17" s="116">
        <v>13.762569367874899</v>
      </c>
      <c r="AX17" s="116">
        <v>2.9132821387723702</v>
      </c>
      <c r="AY17" s="121">
        <v>9.3284702195050997</v>
      </c>
      <c r="AZ17" s="116"/>
      <c r="BA17" s="128">
        <v>4.5416918256160503</v>
      </c>
      <c r="BB17" s="136">
        <v>4.9660943198450402</v>
      </c>
      <c r="BC17" s="129">
        <v>4.7560374133510601</v>
      </c>
      <c r="BD17" s="116"/>
      <c r="BE17" s="134">
        <v>8.4574721918051008</v>
      </c>
    </row>
    <row r="18" spans="1:57" x14ac:dyDescent="0.25">
      <c r="A18" s="21" t="s">
        <v>29</v>
      </c>
      <c r="B18" s="3" t="str">
        <f t="shared" si="0"/>
        <v>Williamsburg, VA</v>
      </c>
      <c r="C18" s="3"/>
      <c r="D18" s="24" t="s">
        <v>16</v>
      </c>
      <c r="E18" s="27" t="s">
        <v>17</v>
      </c>
      <c r="F18" s="3"/>
      <c r="G18" s="145">
        <v>117.45503366463601</v>
      </c>
      <c r="H18" s="140">
        <v>111.30507120743</v>
      </c>
      <c r="I18" s="140">
        <v>116.916409591704</v>
      </c>
      <c r="J18" s="140">
        <v>113.67735849056599</v>
      </c>
      <c r="K18" s="140">
        <v>124.619304593276</v>
      </c>
      <c r="L18" s="146">
        <v>117.04970291146699</v>
      </c>
      <c r="M18" s="140"/>
      <c r="N18" s="147">
        <v>168.812994314592</v>
      </c>
      <c r="O18" s="148">
        <v>184.95211298606</v>
      </c>
      <c r="P18" s="149">
        <v>177.43866581707599</v>
      </c>
      <c r="Q18" s="140"/>
      <c r="R18" s="150">
        <v>139.83938182087201</v>
      </c>
      <c r="S18" s="117"/>
      <c r="T18" s="120">
        <v>-1.51757777241846</v>
      </c>
      <c r="U18" s="116">
        <v>-1.9652909898925099</v>
      </c>
      <c r="V18" s="116">
        <v>12.611596700340799</v>
      </c>
      <c r="W18" s="116">
        <v>4.2934429717450504</v>
      </c>
      <c r="X18" s="116">
        <v>9.6046211477110592</v>
      </c>
      <c r="Y18" s="121">
        <v>4.7328004556546697</v>
      </c>
      <c r="Z18" s="116"/>
      <c r="AA18" s="128">
        <v>6.7288418333159701</v>
      </c>
      <c r="AB18" s="136">
        <v>4.8906994770917303</v>
      </c>
      <c r="AC18" s="129">
        <v>5.4723436048378398</v>
      </c>
      <c r="AD18" s="116"/>
      <c r="AE18" s="134">
        <v>4.3735258420212997</v>
      </c>
      <c r="AF18" s="30"/>
      <c r="AG18" s="145">
        <v>109.99836327345299</v>
      </c>
      <c r="AH18" s="140">
        <v>104.947899189284</v>
      </c>
      <c r="AI18" s="140">
        <v>113.81291073738601</v>
      </c>
      <c r="AJ18" s="140">
        <v>126.37729190929601</v>
      </c>
      <c r="AK18" s="140">
        <v>138.692865373892</v>
      </c>
      <c r="AL18" s="146">
        <v>120.56875297819001</v>
      </c>
      <c r="AM18" s="140"/>
      <c r="AN18" s="147">
        <v>162.21446553649301</v>
      </c>
      <c r="AO18" s="148">
        <v>170.072151935862</v>
      </c>
      <c r="AP18" s="149">
        <v>166.217076049604</v>
      </c>
      <c r="AQ18" s="140"/>
      <c r="AR18" s="150">
        <v>137.92249663933899</v>
      </c>
      <c r="AS18" s="117"/>
      <c r="AT18" s="120">
        <v>-5.7622146331007196</v>
      </c>
      <c r="AU18" s="116">
        <v>-4.72840756315449</v>
      </c>
      <c r="AV18" s="116">
        <v>1.3765576091109599</v>
      </c>
      <c r="AW18" s="116">
        <v>1.5155846202562699</v>
      </c>
      <c r="AX18" s="116">
        <v>4.1340518568343603</v>
      </c>
      <c r="AY18" s="121">
        <v>0.25269736167104501</v>
      </c>
      <c r="AZ18" s="116"/>
      <c r="BA18" s="128">
        <v>-1.7258416391956599</v>
      </c>
      <c r="BB18" s="136">
        <v>-3.0975911394260098</v>
      </c>
      <c r="BC18" s="129">
        <v>-2.4768912736148301</v>
      </c>
      <c r="BD18" s="116"/>
      <c r="BE18" s="134">
        <v>-1.69475960387292</v>
      </c>
    </row>
    <row r="19" spans="1:57" x14ac:dyDescent="0.25">
      <c r="A19" s="21" t="s">
        <v>30</v>
      </c>
      <c r="B19" s="3" t="str">
        <f t="shared" si="0"/>
        <v>Virginia Beach, VA</v>
      </c>
      <c r="C19" s="3"/>
      <c r="D19" s="24" t="s">
        <v>16</v>
      </c>
      <c r="E19" s="27" t="s">
        <v>17</v>
      </c>
      <c r="F19" s="3"/>
      <c r="G19" s="145">
        <v>102.902903869166</v>
      </c>
      <c r="H19" s="140">
        <v>107.212631874789</v>
      </c>
      <c r="I19" s="140">
        <v>104.01203397514401</v>
      </c>
      <c r="J19" s="140">
        <v>108.17101364883401</v>
      </c>
      <c r="K19" s="140">
        <v>107.992604386823</v>
      </c>
      <c r="L19" s="146">
        <v>106.18158664478</v>
      </c>
      <c r="M19" s="140"/>
      <c r="N19" s="147">
        <v>116.712888781044</v>
      </c>
      <c r="O19" s="148">
        <v>123.253605740387</v>
      </c>
      <c r="P19" s="149">
        <v>120.05805043933</v>
      </c>
      <c r="Q19" s="140"/>
      <c r="R19" s="150">
        <v>110.812133518721</v>
      </c>
      <c r="S19" s="117"/>
      <c r="T19" s="120">
        <v>6.4690238672072304</v>
      </c>
      <c r="U19" s="116">
        <v>6.7199889248212701</v>
      </c>
      <c r="V19" s="116">
        <v>-0.40230254373681901</v>
      </c>
      <c r="W19" s="116">
        <v>2.5607252379604999</v>
      </c>
      <c r="X19" s="116">
        <v>4.5549200900290598</v>
      </c>
      <c r="Y19" s="121">
        <v>3.6925153477466699</v>
      </c>
      <c r="Z19" s="116"/>
      <c r="AA19" s="128">
        <v>4.93735886771187</v>
      </c>
      <c r="AB19" s="136">
        <v>4.7929058831790599</v>
      </c>
      <c r="AC19" s="129">
        <v>4.7734575395808303</v>
      </c>
      <c r="AD19" s="116"/>
      <c r="AE19" s="134">
        <v>3.9125652754325402</v>
      </c>
      <c r="AF19" s="30"/>
      <c r="AG19" s="145">
        <v>100.307627642417</v>
      </c>
      <c r="AH19" s="140">
        <v>103.701862900132</v>
      </c>
      <c r="AI19" s="140">
        <v>104.653827557459</v>
      </c>
      <c r="AJ19" s="140">
        <v>107.655432788977</v>
      </c>
      <c r="AK19" s="140">
        <v>109.465154650161</v>
      </c>
      <c r="AL19" s="146">
        <v>105.511831855903</v>
      </c>
      <c r="AM19" s="140"/>
      <c r="AN19" s="147">
        <v>117.49389950001699</v>
      </c>
      <c r="AO19" s="148">
        <v>119.244840217161</v>
      </c>
      <c r="AP19" s="149">
        <v>118.368830082618</v>
      </c>
      <c r="AQ19" s="140"/>
      <c r="AR19" s="150">
        <v>109.984848736271</v>
      </c>
      <c r="AS19" s="117"/>
      <c r="AT19" s="120">
        <v>2.6328879772095202</v>
      </c>
      <c r="AU19" s="116">
        <v>1.73077848674785</v>
      </c>
      <c r="AV19" s="116">
        <v>-0.37707573718624099</v>
      </c>
      <c r="AW19" s="116">
        <v>1.4430156659095901</v>
      </c>
      <c r="AX19" s="116">
        <v>3.7671424682187098</v>
      </c>
      <c r="AY19" s="121">
        <v>1.78115837291023</v>
      </c>
      <c r="AZ19" s="116"/>
      <c r="BA19" s="128">
        <v>2.0604889993733901</v>
      </c>
      <c r="BB19" s="136">
        <v>1.42276051146299</v>
      </c>
      <c r="BC19" s="129">
        <v>1.7275154183324199</v>
      </c>
      <c r="BD19" s="116"/>
      <c r="BE19" s="134">
        <v>1.71710768127123</v>
      </c>
    </row>
    <row r="20" spans="1:57" x14ac:dyDescent="0.25">
      <c r="A20" s="34" t="s">
        <v>31</v>
      </c>
      <c r="B20" s="3" t="str">
        <f t="shared" si="0"/>
        <v>Norfolk/Portsmouth, VA</v>
      </c>
      <c r="C20" s="3"/>
      <c r="D20" s="24" t="s">
        <v>16</v>
      </c>
      <c r="E20" s="27" t="s">
        <v>17</v>
      </c>
      <c r="F20" s="3"/>
      <c r="G20" s="145">
        <v>96.683173127753307</v>
      </c>
      <c r="H20" s="140">
        <v>105.67246380368</v>
      </c>
      <c r="I20" s="140">
        <v>110.321887340049</v>
      </c>
      <c r="J20" s="140">
        <v>106.25838929680801</v>
      </c>
      <c r="K20" s="140">
        <v>106.76222454438501</v>
      </c>
      <c r="L20" s="146">
        <v>105.458627394624</v>
      </c>
      <c r="M20" s="140"/>
      <c r="N20" s="147">
        <v>108.56742964554201</v>
      </c>
      <c r="O20" s="148">
        <v>110.52633544755599</v>
      </c>
      <c r="P20" s="149">
        <v>109.535979052402</v>
      </c>
      <c r="Q20" s="140"/>
      <c r="R20" s="150">
        <v>106.68354571556701</v>
      </c>
      <c r="S20" s="117"/>
      <c r="T20" s="120">
        <v>-0.599936670121066</v>
      </c>
      <c r="U20" s="116">
        <v>-4.6573400863181202</v>
      </c>
      <c r="V20" s="116">
        <v>-1.4043150886345801</v>
      </c>
      <c r="W20" s="116">
        <v>-10.804595931231701</v>
      </c>
      <c r="X20" s="116">
        <v>3.7668354071185002</v>
      </c>
      <c r="Y20" s="121">
        <v>-3.4332444132442799</v>
      </c>
      <c r="Z20" s="116"/>
      <c r="AA20" s="128">
        <v>-0.33547175830006398</v>
      </c>
      <c r="AB20" s="136">
        <v>-0.394911598145193</v>
      </c>
      <c r="AC20" s="129">
        <v>-0.37043867198443198</v>
      </c>
      <c r="AD20" s="116"/>
      <c r="AE20" s="134">
        <v>-2.51203466159081</v>
      </c>
      <c r="AF20" s="30"/>
      <c r="AG20" s="145">
        <v>96.661821786632302</v>
      </c>
      <c r="AH20" s="140">
        <v>102.516758711497</v>
      </c>
      <c r="AI20" s="140">
        <v>106.290102303664</v>
      </c>
      <c r="AJ20" s="140">
        <v>107.306865821697</v>
      </c>
      <c r="AK20" s="140">
        <v>109.353317455279</v>
      </c>
      <c r="AL20" s="146">
        <v>104.80439983808699</v>
      </c>
      <c r="AM20" s="140"/>
      <c r="AN20" s="147">
        <v>112.055621899646</v>
      </c>
      <c r="AO20" s="148">
        <v>111.271888911969</v>
      </c>
      <c r="AP20" s="149">
        <v>111.673965886497</v>
      </c>
      <c r="AQ20" s="140"/>
      <c r="AR20" s="150">
        <v>106.91032044290399</v>
      </c>
      <c r="AS20" s="117"/>
      <c r="AT20" s="120">
        <v>1.79803341148762</v>
      </c>
      <c r="AU20" s="116">
        <v>-4.1685674089415599E-2</v>
      </c>
      <c r="AV20" s="116">
        <v>0.98403238709624596</v>
      </c>
      <c r="AW20" s="116">
        <v>0.829084957157321</v>
      </c>
      <c r="AX20" s="116">
        <v>8.6062727588493502</v>
      </c>
      <c r="AY20" s="121">
        <v>2.4637300933428699</v>
      </c>
      <c r="AZ20" s="116"/>
      <c r="BA20" s="128">
        <v>5.7238482554556303</v>
      </c>
      <c r="BB20" s="136">
        <v>4.7607093428252698</v>
      </c>
      <c r="BC20" s="129">
        <v>5.2523999613378498</v>
      </c>
      <c r="BD20" s="116"/>
      <c r="BE20" s="134">
        <v>3.31676853514778</v>
      </c>
    </row>
    <row r="21" spans="1:57" x14ac:dyDescent="0.25">
      <c r="A21" s="35" t="s">
        <v>32</v>
      </c>
      <c r="B21" s="3" t="str">
        <f t="shared" si="0"/>
        <v>Newport News/Hampton, VA</v>
      </c>
      <c r="C21" s="3"/>
      <c r="D21" s="24" t="s">
        <v>16</v>
      </c>
      <c r="E21" s="27" t="s">
        <v>17</v>
      </c>
      <c r="F21" s="3"/>
      <c r="G21" s="145">
        <v>76.659597661337997</v>
      </c>
      <c r="H21" s="140">
        <v>83.045150995520103</v>
      </c>
      <c r="I21" s="140">
        <v>84.615830268472294</v>
      </c>
      <c r="J21" s="140">
        <v>84.995795359848401</v>
      </c>
      <c r="K21" s="140">
        <v>82.656560821643197</v>
      </c>
      <c r="L21" s="146">
        <v>82.627859220019104</v>
      </c>
      <c r="M21" s="140"/>
      <c r="N21" s="147">
        <v>86.874517456896498</v>
      </c>
      <c r="O21" s="148">
        <v>91.275855860852005</v>
      </c>
      <c r="P21" s="149">
        <v>89.148265268915196</v>
      </c>
      <c r="Q21" s="140"/>
      <c r="R21" s="150">
        <v>84.448593694545394</v>
      </c>
      <c r="S21" s="117"/>
      <c r="T21" s="120">
        <v>0.80713276200456197</v>
      </c>
      <c r="U21" s="116">
        <v>1.8617278343955199E-2</v>
      </c>
      <c r="V21" s="116">
        <v>-0.80961988003230601</v>
      </c>
      <c r="W21" s="116">
        <v>-0.43565638562584702</v>
      </c>
      <c r="X21" s="116">
        <v>0.66523927944245398</v>
      </c>
      <c r="Y21" s="121">
        <v>-7.8206715195605805E-2</v>
      </c>
      <c r="Z21" s="116"/>
      <c r="AA21" s="128">
        <v>-5.0879088551156899</v>
      </c>
      <c r="AB21" s="136">
        <v>-3.0528362952914598</v>
      </c>
      <c r="AC21" s="129">
        <v>-4.0008633778687201</v>
      </c>
      <c r="AD21" s="116"/>
      <c r="AE21" s="134">
        <v>-1.5987384760401799</v>
      </c>
      <c r="AF21" s="30"/>
      <c r="AG21" s="145">
        <v>75.043680460302696</v>
      </c>
      <c r="AH21" s="140">
        <v>81.604416226608507</v>
      </c>
      <c r="AI21" s="140">
        <v>82.920289844459205</v>
      </c>
      <c r="AJ21" s="140">
        <v>84.470853378222799</v>
      </c>
      <c r="AK21" s="140">
        <v>85.051923072889295</v>
      </c>
      <c r="AL21" s="146">
        <v>82.179321959705504</v>
      </c>
      <c r="AM21" s="140"/>
      <c r="AN21" s="147">
        <v>91.337709057181499</v>
      </c>
      <c r="AO21" s="148">
        <v>91.501809962878596</v>
      </c>
      <c r="AP21" s="149">
        <v>91.419079877089302</v>
      </c>
      <c r="AQ21" s="140"/>
      <c r="AR21" s="150">
        <v>84.926285832811104</v>
      </c>
      <c r="AS21" s="117"/>
      <c r="AT21" s="120">
        <v>-1.0423428172720999E-2</v>
      </c>
      <c r="AU21" s="116">
        <v>1.85232221411576</v>
      </c>
      <c r="AV21" s="116">
        <v>1.01831513174598</v>
      </c>
      <c r="AW21" s="116">
        <v>2.5412177136522298</v>
      </c>
      <c r="AX21" s="116">
        <v>1.76979497357027</v>
      </c>
      <c r="AY21" s="121">
        <v>1.5369740300501999</v>
      </c>
      <c r="AZ21" s="116"/>
      <c r="BA21" s="128">
        <v>-13.9684757859443</v>
      </c>
      <c r="BB21" s="136">
        <v>-16.585758385538298</v>
      </c>
      <c r="BC21" s="129">
        <v>-15.3071598127308</v>
      </c>
      <c r="BD21" s="116"/>
      <c r="BE21" s="134">
        <v>-5.6499590326959597</v>
      </c>
    </row>
    <row r="22" spans="1:57" x14ac:dyDescent="0.25">
      <c r="A22" s="36" t="s">
        <v>33</v>
      </c>
      <c r="B22" s="3" t="str">
        <f t="shared" si="0"/>
        <v>Chesapeake/Suffolk, VA</v>
      </c>
      <c r="C22" s="3"/>
      <c r="D22" s="25" t="s">
        <v>16</v>
      </c>
      <c r="E22" s="28" t="s">
        <v>17</v>
      </c>
      <c r="F22" s="3"/>
      <c r="G22" s="151">
        <v>84.679373945578206</v>
      </c>
      <c r="H22" s="152">
        <v>91.496234272300399</v>
      </c>
      <c r="I22" s="152">
        <v>92.926464289301805</v>
      </c>
      <c r="J22" s="152">
        <v>90.734195767060001</v>
      </c>
      <c r="K22" s="152">
        <v>86.668447854968093</v>
      </c>
      <c r="L22" s="153">
        <v>89.593370537033906</v>
      </c>
      <c r="M22" s="140"/>
      <c r="N22" s="154">
        <v>87.807526179179405</v>
      </c>
      <c r="O22" s="155">
        <v>89.702247882288205</v>
      </c>
      <c r="P22" s="156">
        <v>88.761842305028296</v>
      </c>
      <c r="Q22" s="140"/>
      <c r="R22" s="157">
        <v>89.357837212587299</v>
      </c>
      <c r="S22" s="117"/>
      <c r="T22" s="122">
        <v>1.4450377468728199</v>
      </c>
      <c r="U22" s="123">
        <v>2.86299287264091</v>
      </c>
      <c r="V22" s="123">
        <v>1.82868270621773</v>
      </c>
      <c r="W22" s="123">
        <v>1.2744142386972901</v>
      </c>
      <c r="X22" s="123">
        <v>0.80563767120335905</v>
      </c>
      <c r="Y22" s="124">
        <v>1.6534932393135799</v>
      </c>
      <c r="Z22" s="116"/>
      <c r="AA22" s="130">
        <v>2.2627586768766998</v>
      </c>
      <c r="AB22" s="131">
        <v>3.2853534341588402</v>
      </c>
      <c r="AC22" s="132">
        <v>2.77309855078816</v>
      </c>
      <c r="AD22" s="116"/>
      <c r="AE22" s="135">
        <v>1.9396887554808999</v>
      </c>
      <c r="AF22" s="31"/>
      <c r="AG22" s="151">
        <v>85.701208308579396</v>
      </c>
      <c r="AH22" s="152">
        <v>90.266570534595502</v>
      </c>
      <c r="AI22" s="152">
        <v>91.970069615384602</v>
      </c>
      <c r="AJ22" s="152">
        <v>92.334405945032799</v>
      </c>
      <c r="AK22" s="152">
        <v>90.954250802139001</v>
      </c>
      <c r="AL22" s="153">
        <v>90.484800840784303</v>
      </c>
      <c r="AM22" s="140"/>
      <c r="AN22" s="154">
        <v>91.289018462947297</v>
      </c>
      <c r="AO22" s="155">
        <v>90.341761743005307</v>
      </c>
      <c r="AP22" s="156">
        <v>90.824001527703004</v>
      </c>
      <c r="AQ22" s="140"/>
      <c r="AR22" s="157">
        <v>90.5802189986683</v>
      </c>
      <c r="AS22" s="117"/>
      <c r="AT22" s="122">
        <v>4.7515800383283002</v>
      </c>
      <c r="AU22" s="123">
        <v>3.6315113958610898</v>
      </c>
      <c r="AV22" s="123">
        <v>3.3782231425242002</v>
      </c>
      <c r="AW22" s="123">
        <v>3.1693844622571699</v>
      </c>
      <c r="AX22" s="123">
        <v>3.1783666067917502</v>
      </c>
      <c r="AY22" s="124">
        <v>3.5328211110542398</v>
      </c>
      <c r="AZ22" s="116"/>
      <c r="BA22" s="130">
        <v>0.93985587434541396</v>
      </c>
      <c r="BB22" s="131">
        <v>0.91332976142264599</v>
      </c>
      <c r="BC22" s="132">
        <v>0.92869948076731001</v>
      </c>
      <c r="BD22" s="116"/>
      <c r="BE22" s="135">
        <v>2.7604276669059198</v>
      </c>
    </row>
    <row r="23" spans="1:57" ht="13" x14ac:dyDescent="0.3">
      <c r="A23" s="35" t="s">
        <v>109</v>
      </c>
      <c r="B23" s="3" t="s">
        <v>109</v>
      </c>
      <c r="C23" s="9"/>
      <c r="D23" s="23" t="s">
        <v>16</v>
      </c>
      <c r="E23" s="26" t="s">
        <v>17</v>
      </c>
      <c r="F23" s="3"/>
      <c r="G23" s="137">
        <v>151.68408892128201</v>
      </c>
      <c r="H23" s="138">
        <v>170.79241894197901</v>
      </c>
      <c r="I23" s="138">
        <v>176.46986289987501</v>
      </c>
      <c r="J23" s="138">
        <v>177.67711074104901</v>
      </c>
      <c r="K23" s="138">
        <v>156.77650785605601</v>
      </c>
      <c r="L23" s="139">
        <v>168.537952943417</v>
      </c>
      <c r="M23" s="140"/>
      <c r="N23" s="141">
        <v>154.42724698479199</v>
      </c>
      <c r="O23" s="142">
        <v>166.223961855223</v>
      </c>
      <c r="P23" s="143">
        <v>160.885486473659</v>
      </c>
      <c r="Q23" s="140"/>
      <c r="R23" s="144">
        <v>166.34603520935201</v>
      </c>
      <c r="S23" s="117"/>
      <c r="T23" s="115">
        <v>-3.17962133709774</v>
      </c>
      <c r="U23" s="118">
        <v>1.42428862592952</v>
      </c>
      <c r="V23" s="118">
        <v>-0.24759849933560699</v>
      </c>
      <c r="W23" s="118">
        <v>1.3550024690283</v>
      </c>
      <c r="X23" s="118">
        <v>-1.62567521182632</v>
      </c>
      <c r="Y23" s="119">
        <v>-0.37863414371135901</v>
      </c>
      <c r="Z23" s="116"/>
      <c r="AA23" s="125">
        <v>-13.589842379246999</v>
      </c>
      <c r="AB23" s="126">
        <v>-7.2845829795069896</v>
      </c>
      <c r="AC23" s="127">
        <v>-10.133314911638699</v>
      </c>
      <c r="AD23" s="116"/>
      <c r="AE23" s="133">
        <v>-3.27160136674765</v>
      </c>
      <c r="AF23" s="29"/>
      <c r="AG23" s="137">
        <v>151.51750270973301</v>
      </c>
      <c r="AH23" s="138">
        <v>167.679700649534</v>
      </c>
      <c r="AI23" s="138">
        <v>178.346654307254</v>
      </c>
      <c r="AJ23" s="138">
        <v>179.737767813863</v>
      </c>
      <c r="AK23" s="138">
        <v>167.23103725154601</v>
      </c>
      <c r="AL23" s="139">
        <v>170.706072961975</v>
      </c>
      <c r="AM23" s="140"/>
      <c r="AN23" s="141">
        <v>165.174220090863</v>
      </c>
      <c r="AO23" s="142">
        <v>167.126147139615</v>
      </c>
      <c r="AP23" s="143">
        <v>166.17707246732499</v>
      </c>
      <c r="AQ23" s="140"/>
      <c r="AR23" s="144">
        <v>169.284808210737</v>
      </c>
      <c r="AS23" s="117"/>
      <c r="AT23" s="115">
        <v>-4.0028663031821097</v>
      </c>
      <c r="AU23" s="118">
        <v>1.07004774925841</v>
      </c>
      <c r="AV23" s="118">
        <v>1.0099388208249001</v>
      </c>
      <c r="AW23" s="118">
        <v>1.71557695702455</v>
      </c>
      <c r="AX23" s="118">
        <v>-3.7999158538964002</v>
      </c>
      <c r="AY23" s="119">
        <v>-0.29571079794257399</v>
      </c>
      <c r="AZ23" s="116"/>
      <c r="BA23" s="125">
        <v>-11.764730919743601</v>
      </c>
      <c r="BB23" s="126">
        <v>-10.4518843438063</v>
      </c>
      <c r="BC23" s="127">
        <v>-11.0916574849648</v>
      </c>
      <c r="BD23" s="116"/>
      <c r="BE23" s="133">
        <v>-4.0223477643183196</v>
      </c>
    </row>
    <row r="24" spans="1:57" x14ac:dyDescent="0.25">
      <c r="A24" s="35" t="s">
        <v>43</v>
      </c>
      <c r="B24" s="3" t="str">
        <f t="shared" si="0"/>
        <v>Richmond North/Glen Allen, VA</v>
      </c>
      <c r="C24" s="10"/>
      <c r="D24" s="24" t="s">
        <v>16</v>
      </c>
      <c r="E24" s="27" t="s">
        <v>17</v>
      </c>
      <c r="F24" s="3"/>
      <c r="G24" s="145">
        <v>87.898804500703207</v>
      </c>
      <c r="H24" s="140">
        <v>104.556499316272</v>
      </c>
      <c r="I24" s="140">
        <v>110.493051476793</v>
      </c>
      <c r="J24" s="140">
        <v>109.672567567567</v>
      </c>
      <c r="K24" s="140">
        <v>102.36869912047401</v>
      </c>
      <c r="L24" s="146">
        <v>104.334596998332</v>
      </c>
      <c r="M24" s="140"/>
      <c r="N24" s="147">
        <v>106.303559931831</v>
      </c>
      <c r="O24" s="148">
        <v>112.634482230392</v>
      </c>
      <c r="P24" s="149">
        <v>109.80328562960401</v>
      </c>
      <c r="Q24" s="140"/>
      <c r="R24" s="150">
        <v>106.080231382619</v>
      </c>
      <c r="S24" s="117"/>
      <c r="T24" s="120">
        <v>-2.7097926062256201</v>
      </c>
      <c r="U24" s="116">
        <v>3.3565254718147502E-2</v>
      </c>
      <c r="V24" s="116">
        <v>-0.44269685129721398</v>
      </c>
      <c r="W24" s="116">
        <v>5.4367479423360097</v>
      </c>
      <c r="X24" s="116">
        <v>3.9178390236849601</v>
      </c>
      <c r="Y24" s="121">
        <v>1.5761115788076101</v>
      </c>
      <c r="Z24" s="116"/>
      <c r="AA24" s="128">
        <v>5.3998994766760102</v>
      </c>
      <c r="AB24" s="136">
        <v>8.8901841784310101</v>
      </c>
      <c r="AC24" s="129">
        <v>7.4140777997379299</v>
      </c>
      <c r="AD24" s="116"/>
      <c r="AE24" s="134">
        <v>3.4155724883973799</v>
      </c>
      <c r="AF24" s="30"/>
      <c r="AG24" s="145">
        <v>86.554996629465904</v>
      </c>
      <c r="AH24" s="140">
        <v>100.738568886492</v>
      </c>
      <c r="AI24" s="140">
        <v>105.524597652975</v>
      </c>
      <c r="AJ24" s="140">
        <v>105.63385637411299</v>
      </c>
      <c r="AK24" s="140">
        <v>105.58109675834901</v>
      </c>
      <c r="AL24" s="146">
        <v>101.950450337277</v>
      </c>
      <c r="AM24" s="140"/>
      <c r="AN24" s="147">
        <v>112.836023985239</v>
      </c>
      <c r="AO24" s="148">
        <v>115.42970089649501</v>
      </c>
      <c r="AP24" s="149">
        <v>114.18155145442201</v>
      </c>
      <c r="AQ24" s="140"/>
      <c r="AR24" s="150">
        <v>106.024010758063</v>
      </c>
      <c r="AS24" s="117"/>
      <c r="AT24" s="120">
        <v>-3.77479025762378</v>
      </c>
      <c r="AU24" s="116">
        <v>-0.233802355971263</v>
      </c>
      <c r="AV24" s="116">
        <v>-0.56063726469651198</v>
      </c>
      <c r="AW24" s="116">
        <v>1.43547799492507</v>
      </c>
      <c r="AX24" s="116">
        <v>0.82786425208723102</v>
      </c>
      <c r="AY24" s="121">
        <v>-6.5757594705910694E-2</v>
      </c>
      <c r="AZ24" s="116"/>
      <c r="BA24" s="128">
        <v>3.5922618200709802</v>
      </c>
      <c r="BB24" s="136">
        <v>6.6054240752467903</v>
      </c>
      <c r="BC24" s="129">
        <v>5.1478014933036196</v>
      </c>
      <c r="BD24" s="116"/>
      <c r="BE24" s="134">
        <v>1.8513121435789199</v>
      </c>
    </row>
    <row r="25" spans="1:57" x14ac:dyDescent="0.25">
      <c r="A25" s="35" t="s">
        <v>44</v>
      </c>
      <c r="B25" s="3" t="str">
        <f t="shared" si="0"/>
        <v>Richmond West/Midlothian, VA</v>
      </c>
      <c r="C25" s="3"/>
      <c r="D25" s="24" t="s">
        <v>16</v>
      </c>
      <c r="E25" s="27" t="s">
        <v>17</v>
      </c>
      <c r="F25" s="3"/>
      <c r="G25" s="145">
        <v>77.985081498371301</v>
      </c>
      <c r="H25" s="140">
        <v>83.771935314861395</v>
      </c>
      <c r="I25" s="140">
        <v>86.933732926829194</v>
      </c>
      <c r="J25" s="140">
        <v>87.375904521656295</v>
      </c>
      <c r="K25" s="140">
        <v>89.141050827423101</v>
      </c>
      <c r="L25" s="146">
        <v>85.460723697118297</v>
      </c>
      <c r="M25" s="140"/>
      <c r="N25" s="147">
        <v>106.581343767996</v>
      </c>
      <c r="O25" s="148">
        <v>109.89340771217699</v>
      </c>
      <c r="P25" s="149">
        <v>108.327247928418</v>
      </c>
      <c r="Q25" s="140"/>
      <c r="R25" s="150">
        <v>93.3361709452669</v>
      </c>
      <c r="S25" s="117"/>
      <c r="T25" s="120">
        <v>0.15669843864692101</v>
      </c>
      <c r="U25" s="116">
        <v>-2.5702334368378401</v>
      </c>
      <c r="V25" s="116">
        <v>0.250160028306947</v>
      </c>
      <c r="W25" s="116">
        <v>1.38953882002226</v>
      </c>
      <c r="X25" s="116">
        <v>7.0235531476947504</v>
      </c>
      <c r="Y25" s="121">
        <v>1.35804692238003</v>
      </c>
      <c r="Z25" s="116"/>
      <c r="AA25" s="128">
        <v>23.946492289389699</v>
      </c>
      <c r="AB25" s="136">
        <v>24.474170201962298</v>
      </c>
      <c r="AC25" s="129">
        <v>24.276834234613599</v>
      </c>
      <c r="AD25" s="116"/>
      <c r="AE25" s="134">
        <v>9.6561868665291506</v>
      </c>
      <c r="AF25" s="30"/>
      <c r="AG25" s="145">
        <v>77.965116296900405</v>
      </c>
      <c r="AH25" s="140">
        <v>86.037503336742503</v>
      </c>
      <c r="AI25" s="140">
        <v>88.957802710091499</v>
      </c>
      <c r="AJ25" s="140">
        <v>88.867973211513103</v>
      </c>
      <c r="AK25" s="140">
        <v>95.468104152209094</v>
      </c>
      <c r="AL25" s="146">
        <v>88.076941813934496</v>
      </c>
      <c r="AM25" s="140"/>
      <c r="AN25" s="147">
        <v>107.69856119166</v>
      </c>
      <c r="AO25" s="148">
        <v>107.28344009415</v>
      </c>
      <c r="AP25" s="149">
        <v>107.485286399423</v>
      </c>
      <c r="AQ25" s="140"/>
      <c r="AR25" s="150">
        <v>94.489413723923306</v>
      </c>
      <c r="AS25" s="117"/>
      <c r="AT25" s="120">
        <v>-2.0247684914499802</v>
      </c>
      <c r="AU25" s="116">
        <v>2.13989853174788</v>
      </c>
      <c r="AV25" s="116">
        <v>2.78691113431575</v>
      </c>
      <c r="AW25" s="116">
        <v>2.1777082672543502</v>
      </c>
      <c r="AX25" s="116">
        <v>1.6920993719768</v>
      </c>
      <c r="AY25" s="121">
        <v>1.5650532395171901</v>
      </c>
      <c r="AZ25" s="116"/>
      <c r="BA25" s="128">
        <v>3.2864033764333498</v>
      </c>
      <c r="BB25" s="136">
        <v>1.8077402598319701</v>
      </c>
      <c r="BC25" s="129">
        <v>2.52842917045737</v>
      </c>
      <c r="BD25" s="116"/>
      <c r="BE25" s="134">
        <v>1.9526127759215099</v>
      </c>
    </row>
    <row r="26" spans="1:57" x14ac:dyDescent="0.25">
      <c r="A26" s="35" t="s">
        <v>45</v>
      </c>
      <c r="B26" s="3" t="str">
        <f t="shared" si="0"/>
        <v>Petersburg/Chester, VA</v>
      </c>
      <c r="C26" s="3"/>
      <c r="D26" s="24" t="s">
        <v>16</v>
      </c>
      <c r="E26" s="27" t="s">
        <v>17</v>
      </c>
      <c r="F26" s="3"/>
      <c r="G26" s="145">
        <v>85.942908289947894</v>
      </c>
      <c r="H26" s="140">
        <v>93.957843535188204</v>
      </c>
      <c r="I26" s="140">
        <v>94.618864310290803</v>
      </c>
      <c r="J26" s="140">
        <v>92.856366399999999</v>
      </c>
      <c r="K26" s="140">
        <v>88.559555596026399</v>
      </c>
      <c r="L26" s="146">
        <v>91.430318658520207</v>
      </c>
      <c r="M26" s="140"/>
      <c r="N26" s="147">
        <v>94.635851839575693</v>
      </c>
      <c r="O26" s="148">
        <v>93.565612517006798</v>
      </c>
      <c r="P26" s="149">
        <v>94.107649118683895</v>
      </c>
      <c r="Q26" s="140"/>
      <c r="R26" s="150">
        <v>92.195215188719899</v>
      </c>
      <c r="S26" s="117"/>
      <c r="T26" s="120">
        <v>6.1624991498316897</v>
      </c>
      <c r="U26" s="116">
        <v>8.6519082444355497</v>
      </c>
      <c r="V26" s="116">
        <v>7.4162853073347303</v>
      </c>
      <c r="W26" s="116">
        <v>6.0104165225672599</v>
      </c>
      <c r="X26" s="116">
        <v>3.8708198567134602</v>
      </c>
      <c r="Y26" s="121">
        <v>6.4665250816159698</v>
      </c>
      <c r="Z26" s="116"/>
      <c r="AA26" s="128">
        <v>6.0367008438923504</v>
      </c>
      <c r="AB26" s="136">
        <v>9.3447074757656807</v>
      </c>
      <c r="AC26" s="129">
        <v>7.5654918189362297</v>
      </c>
      <c r="AD26" s="116"/>
      <c r="AE26" s="134">
        <v>6.8032808450463103</v>
      </c>
      <c r="AF26" s="30"/>
      <c r="AG26" s="145">
        <v>84.920482142477894</v>
      </c>
      <c r="AH26" s="140">
        <v>91.4470387984327</v>
      </c>
      <c r="AI26" s="140">
        <v>91.909757013500098</v>
      </c>
      <c r="AJ26" s="140">
        <v>91.676501336378195</v>
      </c>
      <c r="AK26" s="140">
        <v>89.959327197261402</v>
      </c>
      <c r="AL26" s="146">
        <v>90.200159188472398</v>
      </c>
      <c r="AM26" s="140"/>
      <c r="AN26" s="147">
        <v>93.550167444078298</v>
      </c>
      <c r="AO26" s="148">
        <v>93.014879239637395</v>
      </c>
      <c r="AP26" s="149">
        <v>93.284522168842997</v>
      </c>
      <c r="AQ26" s="140"/>
      <c r="AR26" s="150">
        <v>91.088975267125605</v>
      </c>
      <c r="AS26" s="117"/>
      <c r="AT26" s="120">
        <v>4.1057863871218103</v>
      </c>
      <c r="AU26" s="116">
        <v>6.0538533371620602</v>
      </c>
      <c r="AV26" s="116">
        <v>5.5956374011088297</v>
      </c>
      <c r="AW26" s="116">
        <v>4.4498067270038204</v>
      </c>
      <c r="AX26" s="116">
        <v>4.0233558072662303</v>
      </c>
      <c r="AY26" s="121">
        <v>4.9083480760092497</v>
      </c>
      <c r="AZ26" s="116"/>
      <c r="BA26" s="128">
        <v>5.7416676015413097</v>
      </c>
      <c r="BB26" s="136">
        <v>6.3275629988000901</v>
      </c>
      <c r="BC26" s="129">
        <v>6.0272902763026996</v>
      </c>
      <c r="BD26" s="116"/>
      <c r="BE26" s="134">
        <v>5.2475412047231096</v>
      </c>
    </row>
    <row r="27" spans="1:57" x14ac:dyDescent="0.25">
      <c r="A27" s="35" t="s">
        <v>97</v>
      </c>
      <c r="B27" s="3" t="s">
        <v>70</v>
      </c>
      <c r="C27" s="3"/>
      <c r="D27" s="24" t="s">
        <v>16</v>
      </c>
      <c r="E27" s="27" t="s">
        <v>17</v>
      </c>
      <c r="F27" s="3"/>
      <c r="G27" s="145">
        <v>96.198666948198095</v>
      </c>
      <c r="H27" s="140">
        <v>103.11762453300101</v>
      </c>
      <c r="I27" s="140">
        <v>103.54427309715101</v>
      </c>
      <c r="J27" s="140">
        <v>104.20708070745999</v>
      </c>
      <c r="K27" s="140">
        <v>103.072136916186</v>
      </c>
      <c r="L27" s="146">
        <v>102.366827276084</v>
      </c>
      <c r="M27" s="140"/>
      <c r="N27" s="147">
        <v>116.712787620542</v>
      </c>
      <c r="O27" s="148">
        <v>118.06685328408101</v>
      </c>
      <c r="P27" s="149">
        <v>117.380000568795</v>
      </c>
      <c r="Q27" s="140"/>
      <c r="R27" s="150">
        <v>106.516017700506</v>
      </c>
      <c r="S27" s="117"/>
      <c r="T27" s="120">
        <v>6.2126712704375802</v>
      </c>
      <c r="U27" s="116">
        <v>5.9714539396891402</v>
      </c>
      <c r="V27" s="116">
        <v>7.4247845609568399</v>
      </c>
      <c r="W27" s="116">
        <v>9.0477400049812502</v>
      </c>
      <c r="X27" s="116">
        <v>7.3441132609352504</v>
      </c>
      <c r="Y27" s="121">
        <v>7.2461586577347203</v>
      </c>
      <c r="Z27" s="116"/>
      <c r="AA27" s="128">
        <v>4.8144601095134503</v>
      </c>
      <c r="AB27" s="136">
        <v>3.90534721683402</v>
      </c>
      <c r="AC27" s="129">
        <v>4.3802207628382304</v>
      </c>
      <c r="AD27" s="116"/>
      <c r="AE27" s="134">
        <v>6.2346670293349797</v>
      </c>
      <c r="AF27" s="30"/>
      <c r="AG27" s="145">
        <v>97.2246020523732</v>
      </c>
      <c r="AH27" s="140">
        <v>104.98077810530501</v>
      </c>
      <c r="AI27" s="140">
        <v>106.83139003895199</v>
      </c>
      <c r="AJ27" s="140">
        <v>112.808102241787</v>
      </c>
      <c r="AK27" s="140">
        <v>113.17497521406</v>
      </c>
      <c r="AL27" s="146">
        <v>107.48313486824399</v>
      </c>
      <c r="AM27" s="140"/>
      <c r="AN27" s="147">
        <v>123.786359940967</v>
      </c>
      <c r="AO27" s="148">
        <v>120.27439260609199</v>
      </c>
      <c r="AP27" s="149">
        <v>122.03523165396599</v>
      </c>
      <c r="AQ27" s="140"/>
      <c r="AR27" s="150">
        <v>111.73958574287199</v>
      </c>
      <c r="AS27" s="117"/>
      <c r="AT27" s="120">
        <v>2.00500395639573</v>
      </c>
      <c r="AU27" s="116">
        <v>5.3039564598735502</v>
      </c>
      <c r="AV27" s="116">
        <v>6.2302991702187702</v>
      </c>
      <c r="AW27" s="116">
        <v>10.485496563300901</v>
      </c>
      <c r="AX27" s="116">
        <v>7.0362575101153002</v>
      </c>
      <c r="AY27" s="121">
        <v>6.5214718151187503</v>
      </c>
      <c r="AZ27" s="116"/>
      <c r="BA27" s="128">
        <v>4.9125799461960797</v>
      </c>
      <c r="BB27" s="136">
        <v>4.7632320595656097</v>
      </c>
      <c r="BC27" s="129">
        <v>4.8233310590165299</v>
      </c>
      <c r="BD27" s="116"/>
      <c r="BE27" s="134">
        <v>6.0913366656868302</v>
      </c>
    </row>
    <row r="28" spans="1:57" x14ac:dyDescent="0.25">
      <c r="A28" s="35" t="s">
        <v>47</v>
      </c>
      <c r="B28" s="3" t="str">
        <f t="shared" si="0"/>
        <v>Roanoke, VA</v>
      </c>
      <c r="C28" s="3"/>
      <c r="D28" s="24" t="s">
        <v>16</v>
      </c>
      <c r="E28" s="27" t="s">
        <v>17</v>
      </c>
      <c r="F28" s="3"/>
      <c r="G28" s="145">
        <v>98.320718303764593</v>
      </c>
      <c r="H28" s="140">
        <v>108.657442736115</v>
      </c>
      <c r="I28" s="140">
        <v>108.57449119665699</v>
      </c>
      <c r="J28" s="140">
        <v>103.084595030655</v>
      </c>
      <c r="K28" s="140">
        <v>102.791636487871</v>
      </c>
      <c r="L28" s="146">
        <v>104.71756974789901</v>
      </c>
      <c r="M28" s="140"/>
      <c r="N28" s="147">
        <v>109.22395549174399</v>
      </c>
      <c r="O28" s="148">
        <v>108.361283959806</v>
      </c>
      <c r="P28" s="149">
        <v>108.800422071989</v>
      </c>
      <c r="Q28" s="140"/>
      <c r="R28" s="150">
        <v>105.815734224493</v>
      </c>
      <c r="S28" s="117"/>
      <c r="T28" s="120">
        <v>17.000189768624601</v>
      </c>
      <c r="U28" s="116">
        <v>13.5628197336837</v>
      </c>
      <c r="V28" s="116">
        <v>9.12078060625395</v>
      </c>
      <c r="W28" s="116">
        <v>5.8928720922799904</v>
      </c>
      <c r="X28" s="116">
        <v>3.5735866759644201</v>
      </c>
      <c r="Y28" s="121">
        <v>8.9150682468006703</v>
      </c>
      <c r="Z28" s="116"/>
      <c r="AA28" s="128">
        <v>3.1377234282168902</v>
      </c>
      <c r="AB28" s="136">
        <v>3.1265710859495099</v>
      </c>
      <c r="AC28" s="129">
        <v>3.1065666647797201</v>
      </c>
      <c r="AD28" s="116"/>
      <c r="AE28" s="134">
        <v>6.8698791064632498</v>
      </c>
      <c r="AF28" s="30"/>
      <c r="AG28" s="145">
        <v>93.067548227904794</v>
      </c>
      <c r="AH28" s="140">
        <v>102.825103697749</v>
      </c>
      <c r="AI28" s="140">
        <v>105.95726146407701</v>
      </c>
      <c r="AJ28" s="140">
        <v>106.059109715849</v>
      </c>
      <c r="AK28" s="140">
        <v>102.782793120975</v>
      </c>
      <c r="AL28" s="146">
        <v>102.725454437266</v>
      </c>
      <c r="AM28" s="140"/>
      <c r="AN28" s="147">
        <v>114.28503835051499</v>
      </c>
      <c r="AO28" s="148">
        <v>119.29417272372</v>
      </c>
      <c r="AP28" s="149">
        <v>116.85694341894001</v>
      </c>
      <c r="AQ28" s="140"/>
      <c r="AR28" s="150">
        <v>106.930812753761</v>
      </c>
      <c r="AS28" s="117"/>
      <c r="AT28" s="120">
        <v>1.1226122851904701</v>
      </c>
      <c r="AU28" s="116">
        <v>3.24505861213557</v>
      </c>
      <c r="AV28" s="116">
        <v>7.9863146594170296</v>
      </c>
      <c r="AW28" s="116">
        <v>4.9105695209981501</v>
      </c>
      <c r="AX28" s="116">
        <v>2.94198783534525</v>
      </c>
      <c r="AY28" s="121">
        <v>4.3792048404804698</v>
      </c>
      <c r="AZ28" s="116"/>
      <c r="BA28" s="128">
        <v>9.8714440205073206</v>
      </c>
      <c r="BB28" s="136">
        <v>12.502382524376401</v>
      </c>
      <c r="BC28" s="129">
        <v>11.2688406884307</v>
      </c>
      <c r="BD28" s="116"/>
      <c r="BE28" s="134">
        <v>6.5784610675805002</v>
      </c>
    </row>
    <row r="29" spans="1:57" x14ac:dyDescent="0.25">
      <c r="A29" s="35" t="s">
        <v>48</v>
      </c>
      <c r="B29" s="3" t="str">
        <f t="shared" si="0"/>
        <v>Charlottesville, VA</v>
      </c>
      <c r="C29" s="3"/>
      <c r="D29" s="24" t="s">
        <v>16</v>
      </c>
      <c r="E29" s="27" t="s">
        <v>17</v>
      </c>
      <c r="F29" s="3"/>
      <c r="G29" s="145">
        <v>122.059082338152</v>
      </c>
      <c r="H29" s="140">
        <v>122.73248065543901</v>
      </c>
      <c r="I29" s="140">
        <v>132.175998359983</v>
      </c>
      <c r="J29" s="140">
        <v>133.82209590739899</v>
      </c>
      <c r="K29" s="140">
        <v>130.845755208333</v>
      </c>
      <c r="L29" s="146">
        <v>128.89504931506801</v>
      </c>
      <c r="M29" s="140"/>
      <c r="N29" s="147">
        <v>150.603715894326</v>
      </c>
      <c r="O29" s="148">
        <v>155.971690376569</v>
      </c>
      <c r="P29" s="149">
        <v>153.33396892955901</v>
      </c>
      <c r="Q29" s="140"/>
      <c r="R29" s="150">
        <v>136.23344047542901</v>
      </c>
      <c r="S29" s="117"/>
      <c r="T29" s="120">
        <v>1.5869980099572301</v>
      </c>
      <c r="U29" s="116">
        <v>2.3593060699956201</v>
      </c>
      <c r="V29" s="116">
        <v>8.3741386796928499</v>
      </c>
      <c r="W29" s="116">
        <v>12.8677855108062</v>
      </c>
      <c r="X29" s="116">
        <v>10.4210958939656</v>
      </c>
      <c r="Y29" s="121">
        <v>7.5431805772193901</v>
      </c>
      <c r="Z29" s="116"/>
      <c r="AA29" s="128">
        <v>8.1404882147247903</v>
      </c>
      <c r="AB29" s="136">
        <v>2.96203732002121</v>
      </c>
      <c r="AC29" s="129">
        <v>5.2911376218966302</v>
      </c>
      <c r="AD29" s="116"/>
      <c r="AE29" s="134">
        <v>7.4927372278473197</v>
      </c>
      <c r="AF29" s="30"/>
      <c r="AG29" s="145">
        <v>130.72112966755901</v>
      </c>
      <c r="AH29" s="140">
        <v>130.12307658009101</v>
      </c>
      <c r="AI29" s="140">
        <v>132.69693456764099</v>
      </c>
      <c r="AJ29" s="140">
        <v>140.143175287356</v>
      </c>
      <c r="AK29" s="140">
        <v>144.547784202374</v>
      </c>
      <c r="AL29" s="146">
        <v>136.124976385781</v>
      </c>
      <c r="AM29" s="140"/>
      <c r="AN29" s="147">
        <v>174.18296530573099</v>
      </c>
      <c r="AO29" s="148">
        <v>177.785861056751</v>
      </c>
      <c r="AP29" s="149">
        <v>175.96574803912</v>
      </c>
      <c r="AQ29" s="140"/>
      <c r="AR29" s="150">
        <v>148.80267367156</v>
      </c>
      <c r="AS29" s="117"/>
      <c r="AT29" s="120">
        <v>4.3325229050148399</v>
      </c>
      <c r="AU29" s="116">
        <v>6.7473406257412396</v>
      </c>
      <c r="AV29" s="116">
        <v>4.8213540402907196</v>
      </c>
      <c r="AW29" s="116">
        <v>6.5122904681159799</v>
      </c>
      <c r="AX29" s="116">
        <v>4.3911799714058999</v>
      </c>
      <c r="AY29" s="121">
        <v>5.4468820884411304</v>
      </c>
      <c r="AZ29" s="116"/>
      <c r="BA29" s="128">
        <v>0.69095631351561704</v>
      </c>
      <c r="BB29" s="136">
        <v>1.5448235493405</v>
      </c>
      <c r="BC29" s="129">
        <v>1.08772551086789</v>
      </c>
      <c r="BD29" s="116"/>
      <c r="BE29" s="134">
        <v>3.5976516780201302</v>
      </c>
    </row>
    <row r="30" spans="1:57" x14ac:dyDescent="0.25">
      <c r="A30" s="21" t="s">
        <v>49</v>
      </c>
      <c r="B30" t="s">
        <v>72</v>
      </c>
      <c r="C30" s="3"/>
      <c r="D30" s="24" t="s">
        <v>16</v>
      </c>
      <c r="E30" s="27" t="s">
        <v>17</v>
      </c>
      <c r="F30" s="3"/>
      <c r="G30" s="145">
        <v>96.037175364077598</v>
      </c>
      <c r="H30" s="140">
        <v>107.19576001897001</v>
      </c>
      <c r="I30" s="140">
        <v>110.547770150575</v>
      </c>
      <c r="J30" s="140">
        <v>107.67861383877499</v>
      </c>
      <c r="K30" s="140">
        <v>104.84148475680701</v>
      </c>
      <c r="L30" s="146">
        <v>105.76408065684601</v>
      </c>
      <c r="M30" s="140"/>
      <c r="N30" s="147">
        <v>111.73733375688199</v>
      </c>
      <c r="O30" s="148">
        <v>109.596932714617</v>
      </c>
      <c r="P30" s="149">
        <v>110.715951062887</v>
      </c>
      <c r="Q30" s="140"/>
      <c r="R30" s="150">
        <v>107.26810908968601</v>
      </c>
      <c r="S30" s="117"/>
      <c r="T30" s="120">
        <v>10.9145286341887</v>
      </c>
      <c r="U30" s="116">
        <v>14.276186886610001</v>
      </c>
      <c r="V30" s="116">
        <v>13.056088576635499</v>
      </c>
      <c r="W30" s="116">
        <v>10.1279591911384</v>
      </c>
      <c r="X30" s="116">
        <v>10.8402607493001</v>
      </c>
      <c r="Y30" s="121">
        <v>11.7017910268191</v>
      </c>
      <c r="Z30" s="116"/>
      <c r="AA30" s="128">
        <v>9.6018053622412705</v>
      </c>
      <c r="AB30" s="136">
        <v>9.9908973935695098</v>
      </c>
      <c r="AC30" s="129">
        <v>9.8125623061379503</v>
      </c>
      <c r="AD30" s="116"/>
      <c r="AE30" s="134">
        <v>11.1128728461525</v>
      </c>
      <c r="AF30" s="30"/>
      <c r="AG30" s="145">
        <v>99.002443282262803</v>
      </c>
      <c r="AH30" s="140">
        <v>106.93607936238701</v>
      </c>
      <c r="AI30" s="140">
        <v>109.675072955365</v>
      </c>
      <c r="AJ30" s="140">
        <v>109.783692868119</v>
      </c>
      <c r="AK30" s="140">
        <v>106.787911449284</v>
      </c>
      <c r="AL30" s="146">
        <v>106.825745659928</v>
      </c>
      <c r="AM30" s="140"/>
      <c r="AN30" s="147">
        <v>107.883287818089</v>
      </c>
      <c r="AO30" s="148">
        <v>107.839597437705</v>
      </c>
      <c r="AP30" s="149">
        <v>107.861887216097</v>
      </c>
      <c r="AQ30" s="140"/>
      <c r="AR30" s="150">
        <v>107.12863041593999</v>
      </c>
      <c r="AS30" s="117"/>
      <c r="AT30" s="120">
        <v>11.8984981177056</v>
      </c>
      <c r="AU30" s="116">
        <v>11.099070364435599</v>
      </c>
      <c r="AV30" s="116">
        <v>11.450911533106799</v>
      </c>
      <c r="AW30" s="116">
        <v>12.8288357660921</v>
      </c>
      <c r="AX30" s="116">
        <v>10.486621935856</v>
      </c>
      <c r="AY30" s="121">
        <v>11.459613967534301</v>
      </c>
      <c r="AZ30" s="116"/>
      <c r="BA30" s="128">
        <v>5.8441518821800598</v>
      </c>
      <c r="BB30" s="136">
        <v>6.42080107374262</v>
      </c>
      <c r="BC30" s="129">
        <v>6.1268381355553698</v>
      </c>
      <c r="BD30" s="116"/>
      <c r="BE30" s="134">
        <v>9.7906667488254495</v>
      </c>
    </row>
    <row r="31" spans="1:57" x14ac:dyDescent="0.25">
      <c r="A31" s="21" t="s">
        <v>50</v>
      </c>
      <c r="B31" s="3" t="str">
        <f t="shared" si="0"/>
        <v>Staunton &amp; Harrisonburg, VA</v>
      </c>
      <c r="C31" s="3"/>
      <c r="D31" s="24" t="s">
        <v>16</v>
      </c>
      <c r="E31" s="27" t="s">
        <v>17</v>
      </c>
      <c r="F31" s="3"/>
      <c r="G31" s="145">
        <v>85.252422650320995</v>
      </c>
      <c r="H31" s="140">
        <v>93.455210643015505</v>
      </c>
      <c r="I31" s="140">
        <v>94.041817871759804</v>
      </c>
      <c r="J31" s="140">
        <v>92.055307608299898</v>
      </c>
      <c r="K31" s="140">
        <v>91.385711035267306</v>
      </c>
      <c r="L31" s="146">
        <v>91.756408323517803</v>
      </c>
      <c r="M31" s="140"/>
      <c r="N31" s="147">
        <v>116.471769559902</v>
      </c>
      <c r="O31" s="148">
        <v>106.244423145189</v>
      </c>
      <c r="P31" s="149">
        <v>111.740215142059</v>
      </c>
      <c r="Q31" s="140"/>
      <c r="R31" s="150">
        <v>98.220571079473004</v>
      </c>
      <c r="S31" s="117"/>
      <c r="T31" s="120">
        <v>-3.2192124205687702</v>
      </c>
      <c r="U31" s="116">
        <v>2.3667772613488598</v>
      </c>
      <c r="V31" s="116">
        <v>2.9170488589153201</v>
      </c>
      <c r="W31" s="116">
        <v>1.46501346635033</v>
      </c>
      <c r="X31" s="116">
        <v>-1.1419401562446401</v>
      </c>
      <c r="Y31" s="121">
        <v>0.85578728522000702</v>
      </c>
      <c r="Z31" s="116"/>
      <c r="AA31" s="128">
        <v>-0.38626999096104597</v>
      </c>
      <c r="AB31" s="136">
        <v>-2.0909077613689102</v>
      </c>
      <c r="AC31" s="129">
        <v>-1.0697596338419499</v>
      </c>
      <c r="AD31" s="116"/>
      <c r="AE31" s="134">
        <v>-0.19814049009624701</v>
      </c>
      <c r="AF31" s="30"/>
      <c r="AG31" s="145">
        <v>87.705444000997701</v>
      </c>
      <c r="AH31" s="140">
        <v>91.485529801324503</v>
      </c>
      <c r="AI31" s="140">
        <v>93.310351296345402</v>
      </c>
      <c r="AJ31" s="140">
        <v>92.063480481927698</v>
      </c>
      <c r="AK31" s="140">
        <v>93.337594468250799</v>
      </c>
      <c r="AL31" s="146">
        <v>91.788838953534295</v>
      </c>
      <c r="AM31" s="140"/>
      <c r="AN31" s="147">
        <v>110.671948310139</v>
      </c>
      <c r="AO31" s="148">
        <v>115.165975978429</v>
      </c>
      <c r="AP31" s="149">
        <v>112.982197160618</v>
      </c>
      <c r="AQ31" s="140"/>
      <c r="AR31" s="150">
        <v>98.576187247780396</v>
      </c>
      <c r="AS31" s="117"/>
      <c r="AT31" s="120">
        <v>-0.49201024180076203</v>
      </c>
      <c r="AU31" s="116">
        <v>0.76598585547501996</v>
      </c>
      <c r="AV31" s="116">
        <v>1.1275001224886401</v>
      </c>
      <c r="AW31" s="116">
        <v>-0.86411291790875799</v>
      </c>
      <c r="AX31" s="116">
        <v>1.36671184116871</v>
      </c>
      <c r="AY31" s="121">
        <v>0.42200738215262601</v>
      </c>
      <c r="AZ31" s="116"/>
      <c r="BA31" s="128">
        <v>5.2073058249174498</v>
      </c>
      <c r="BB31" s="136">
        <v>11.948470562947399</v>
      </c>
      <c r="BC31" s="129">
        <v>8.5783516383545706</v>
      </c>
      <c r="BD31" s="116"/>
      <c r="BE31" s="134">
        <v>3.3337803812721201</v>
      </c>
    </row>
    <row r="32" spans="1:57" x14ac:dyDescent="0.25">
      <c r="A32" s="21" t="s">
        <v>51</v>
      </c>
      <c r="B32" s="3" t="str">
        <f t="shared" si="0"/>
        <v>Blacksburg &amp; Wytheville, VA</v>
      </c>
      <c r="C32" s="3"/>
      <c r="D32" s="24" t="s">
        <v>16</v>
      </c>
      <c r="E32" s="27" t="s">
        <v>17</v>
      </c>
      <c r="F32" s="3"/>
      <c r="G32" s="145">
        <v>90.596283824413703</v>
      </c>
      <c r="H32" s="140">
        <v>96.041027866605702</v>
      </c>
      <c r="I32" s="140">
        <v>95.468746770025803</v>
      </c>
      <c r="J32" s="140">
        <v>95.553801687763695</v>
      </c>
      <c r="K32" s="140">
        <v>98.944156142365003</v>
      </c>
      <c r="L32" s="146">
        <v>95.686784081742402</v>
      </c>
      <c r="M32" s="140"/>
      <c r="N32" s="147">
        <v>103.79776245210699</v>
      </c>
      <c r="O32" s="148">
        <v>101.809138349514</v>
      </c>
      <c r="P32" s="149">
        <v>102.83045060999601</v>
      </c>
      <c r="Q32" s="140"/>
      <c r="R32" s="150">
        <v>97.922396699304102</v>
      </c>
      <c r="S32" s="117"/>
      <c r="T32" s="120">
        <v>7.7335949604702501</v>
      </c>
      <c r="U32" s="116">
        <v>7.1835922294705901</v>
      </c>
      <c r="V32" s="116">
        <v>5.3431601662445303</v>
      </c>
      <c r="W32" s="116">
        <v>5.7430302446657802</v>
      </c>
      <c r="X32" s="116">
        <v>-20.421535406487902</v>
      </c>
      <c r="Y32" s="121">
        <v>-3.0157580432672701</v>
      </c>
      <c r="Z32" s="116"/>
      <c r="AA32" s="128">
        <v>-17.776940607937799</v>
      </c>
      <c r="AB32" s="136">
        <v>5.6241656819313999</v>
      </c>
      <c r="AC32" s="129">
        <v>-9.4796295097487597</v>
      </c>
      <c r="AD32" s="116"/>
      <c r="AE32" s="134">
        <v>-4.9079340187066496</v>
      </c>
      <c r="AF32" s="30"/>
      <c r="AG32" s="145">
        <v>92.813936947327903</v>
      </c>
      <c r="AH32" s="140">
        <v>96.356923405619</v>
      </c>
      <c r="AI32" s="140">
        <v>98.507502717659804</v>
      </c>
      <c r="AJ32" s="140">
        <v>95.9288399787347</v>
      </c>
      <c r="AK32" s="140">
        <v>98.099550478214596</v>
      </c>
      <c r="AL32" s="146">
        <v>96.497662371469403</v>
      </c>
      <c r="AM32" s="140"/>
      <c r="AN32" s="147">
        <v>137.87629896613799</v>
      </c>
      <c r="AO32" s="148">
        <v>148.87149841557201</v>
      </c>
      <c r="AP32" s="149">
        <v>143.50173800259401</v>
      </c>
      <c r="AQ32" s="140"/>
      <c r="AR32" s="150">
        <v>111.489300002954</v>
      </c>
      <c r="AS32" s="117"/>
      <c r="AT32" s="120">
        <v>7.5457007587677998</v>
      </c>
      <c r="AU32" s="116">
        <v>6.9826198510409299</v>
      </c>
      <c r="AV32" s="116">
        <v>8.5536110839750901</v>
      </c>
      <c r="AW32" s="116">
        <v>6.2338497388736602</v>
      </c>
      <c r="AX32" s="116">
        <v>-4.2723240058008498</v>
      </c>
      <c r="AY32" s="121">
        <v>4.5458854276069998</v>
      </c>
      <c r="AZ32" s="116"/>
      <c r="BA32" s="128">
        <v>27.763863973401101</v>
      </c>
      <c r="BB32" s="136">
        <v>49.890086166444803</v>
      </c>
      <c r="BC32" s="129">
        <v>38.295478737547299</v>
      </c>
      <c r="BD32" s="116"/>
      <c r="BE32" s="134">
        <v>16.5948044878728</v>
      </c>
    </row>
    <row r="33" spans="1:64" x14ac:dyDescent="0.25">
      <c r="A33" s="21" t="s">
        <v>52</v>
      </c>
      <c r="B33" s="3" t="str">
        <f t="shared" si="0"/>
        <v>Lynchburg, VA</v>
      </c>
      <c r="C33" s="3"/>
      <c r="D33" s="24" t="s">
        <v>16</v>
      </c>
      <c r="E33" s="27" t="s">
        <v>17</v>
      </c>
      <c r="F33" s="3"/>
      <c r="G33" s="145">
        <v>94.049098753595302</v>
      </c>
      <c r="H33" s="140">
        <v>104.518958696916</v>
      </c>
      <c r="I33" s="140">
        <v>106.82013034410799</v>
      </c>
      <c r="J33" s="140">
        <v>104.72357615894001</v>
      </c>
      <c r="K33" s="140">
        <v>103.680971534653</v>
      </c>
      <c r="L33" s="146">
        <v>103.595199802664</v>
      </c>
      <c r="M33" s="140"/>
      <c r="N33" s="147">
        <v>120.130463739516</v>
      </c>
      <c r="O33" s="148">
        <v>122.401493421052</v>
      </c>
      <c r="P33" s="149">
        <v>121.10367070764001</v>
      </c>
      <c r="Q33" s="140"/>
      <c r="R33" s="150">
        <v>108.923603603603</v>
      </c>
      <c r="S33" s="117"/>
      <c r="T33" s="120">
        <v>2.95879598010574</v>
      </c>
      <c r="U33" s="116">
        <v>2.6244594323703301</v>
      </c>
      <c r="V33" s="116">
        <v>-1.2765470369469101</v>
      </c>
      <c r="W33" s="116">
        <v>-3.7994712424737398</v>
      </c>
      <c r="X33" s="116">
        <v>-2.8056018388754701E-2</v>
      </c>
      <c r="Y33" s="121">
        <v>-0.41198938871846802</v>
      </c>
      <c r="Z33" s="116"/>
      <c r="AA33" s="128">
        <v>3.7497318402263602</v>
      </c>
      <c r="AB33" s="136">
        <v>8.0525975554069102</v>
      </c>
      <c r="AC33" s="129">
        <v>5.6257597474905197</v>
      </c>
      <c r="AD33" s="116"/>
      <c r="AE33" s="134">
        <v>2.14488301722329</v>
      </c>
      <c r="AF33" s="30"/>
      <c r="AG33" s="145">
        <v>92.733051886792396</v>
      </c>
      <c r="AH33" s="140">
        <v>103.42692030122301</v>
      </c>
      <c r="AI33" s="140">
        <v>105.856982163406</v>
      </c>
      <c r="AJ33" s="140">
        <v>106.637359098228</v>
      </c>
      <c r="AK33" s="140">
        <v>105.67502459382899</v>
      </c>
      <c r="AL33" s="146">
        <v>103.70226355043999</v>
      </c>
      <c r="AM33" s="140"/>
      <c r="AN33" s="147">
        <v>124.67664441663101</v>
      </c>
      <c r="AO33" s="148">
        <v>123.257903567356</v>
      </c>
      <c r="AP33" s="149">
        <v>124.02325731432801</v>
      </c>
      <c r="AQ33" s="140"/>
      <c r="AR33" s="150">
        <v>109.79819583220799</v>
      </c>
      <c r="AS33" s="117"/>
      <c r="AT33" s="120">
        <v>-1.02129153664544</v>
      </c>
      <c r="AU33" s="116">
        <v>2.5069619466358399</v>
      </c>
      <c r="AV33" s="116">
        <v>1.61623246474218</v>
      </c>
      <c r="AW33" s="116">
        <v>1.6083950701435701</v>
      </c>
      <c r="AX33" s="116">
        <v>-0.54957708103723502</v>
      </c>
      <c r="AY33" s="121">
        <v>0.977758888611025</v>
      </c>
      <c r="AZ33" s="116"/>
      <c r="BA33" s="128">
        <v>0.91168009875393596</v>
      </c>
      <c r="BB33" s="136">
        <v>5.6979900367582603</v>
      </c>
      <c r="BC33" s="129">
        <v>2.9086597917596899</v>
      </c>
      <c r="BD33" s="116"/>
      <c r="BE33" s="134">
        <v>1.7743104600747801</v>
      </c>
    </row>
    <row r="34" spans="1:64" x14ac:dyDescent="0.25">
      <c r="A34" s="21" t="s">
        <v>77</v>
      </c>
      <c r="B34" s="3" t="str">
        <f t="shared" si="0"/>
        <v>Central Virginia</v>
      </c>
      <c r="C34" s="3"/>
      <c r="D34" s="24" t="s">
        <v>16</v>
      </c>
      <c r="E34" s="27" t="s">
        <v>17</v>
      </c>
      <c r="F34" s="3"/>
      <c r="G34" s="145">
        <v>99.643562231759603</v>
      </c>
      <c r="H34" s="140">
        <v>111.56604558610699</v>
      </c>
      <c r="I34" s="140">
        <v>115.526658107465</v>
      </c>
      <c r="J34" s="140">
        <v>115.287984304606</v>
      </c>
      <c r="K34" s="140">
        <v>108.79642269912399</v>
      </c>
      <c r="L34" s="146">
        <v>110.970801818181</v>
      </c>
      <c r="M34" s="140"/>
      <c r="N34" s="147">
        <v>116.968125960061</v>
      </c>
      <c r="O34" s="148">
        <v>121.27145869863899</v>
      </c>
      <c r="P34" s="149">
        <v>119.202986635819</v>
      </c>
      <c r="Q34" s="140"/>
      <c r="R34" s="150">
        <v>113.464497543446</v>
      </c>
      <c r="S34" s="117"/>
      <c r="T34" s="120">
        <v>3.07554794401883</v>
      </c>
      <c r="U34" s="116">
        <v>4.2346399784910798</v>
      </c>
      <c r="V34" s="116">
        <v>2.9922794032995101</v>
      </c>
      <c r="W34" s="116">
        <v>5.6065924998798504</v>
      </c>
      <c r="X34" s="116">
        <v>5.0692508107220897</v>
      </c>
      <c r="Y34" s="121">
        <v>4.24307316176934</v>
      </c>
      <c r="Z34" s="116"/>
      <c r="AA34" s="128">
        <v>5.2930188636090598</v>
      </c>
      <c r="AB34" s="136">
        <v>6.1513359599501696</v>
      </c>
      <c r="AC34" s="129">
        <v>5.7767234462542199</v>
      </c>
      <c r="AD34" s="116"/>
      <c r="AE34" s="134">
        <v>4.90334349351944</v>
      </c>
      <c r="AF34" s="30"/>
      <c r="AG34" s="145">
        <v>99.253397950811802</v>
      </c>
      <c r="AH34" s="140">
        <v>109.393841259675</v>
      </c>
      <c r="AI34" s="140">
        <v>113.29029574062299</v>
      </c>
      <c r="AJ34" s="140">
        <v>115.372113382875</v>
      </c>
      <c r="AK34" s="140">
        <v>114.326422406988</v>
      </c>
      <c r="AL34" s="146">
        <v>111.11940652552801</v>
      </c>
      <c r="AM34" s="140"/>
      <c r="AN34" s="147">
        <v>124.97054232524501</v>
      </c>
      <c r="AO34" s="148">
        <v>125.76577681169999</v>
      </c>
      <c r="AP34" s="149">
        <v>125.370655701239</v>
      </c>
      <c r="AQ34" s="140"/>
      <c r="AR34" s="150">
        <v>115.56638230349201</v>
      </c>
      <c r="AS34" s="117"/>
      <c r="AT34" s="120">
        <v>-0.45788397893634197</v>
      </c>
      <c r="AU34" s="116">
        <v>3.8059188405965299</v>
      </c>
      <c r="AV34" s="116">
        <v>2.5331054615928301</v>
      </c>
      <c r="AW34" s="116">
        <v>4.1898560399944698</v>
      </c>
      <c r="AX34" s="116">
        <v>2.2456628948642199</v>
      </c>
      <c r="AY34" s="121">
        <v>2.7340171605118502</v>
      </c>
      <c r="AZ34" s="116"/>
      <c r="BA34" s="128">
        <v>1.1408817362402699</v>
      </c>
      <c r="BB34" s="136">
        <v>1.7390580727671101</v>
      </c>
      <c r="BC34" s="129">
        <v>1.44198056789639</v>
      </c>
      <c r="BD34" s="116"/>
      <c r="BE34" s="134">
        <v>2.3581199767159302</v>
      </c>
    </row>
    <row r="35" spans="1:64" x14ac:dyDescent="0.25">
      <c r="A35" s="21" t="s">
        <v>78</v>
      </c>
      <c r="B35" s="3" t="str">
        <f t="shared" si="0"/>
        <v>Chesapeake Bay</v>
      </c>
      <c r="C35" s="3"/>
      <c r="D35" s="24" t="s">
        <v>16</v>
      </c>
      <c r="E35" s="27" t="s">
        <v>17</v>
      </c>
      <c r="F35" s="3"/>
      <c r="G35" s="145">
        <v>94.419139579349903</v>
      </c>
      <c r="H35" s="140">
        <v>101.990617449664</v>
      </c>
      <c r="I35" s="140">
        <v>103.398266832917</v>
      </c>
      <c r="J35" s="140">
        <v>102.215886990801</v>
      </c>
      <c r="K35" s="140">
        <v>102.313125</v>
      </c>
      <c r="L35" s="146">
        <v>101.31157275021</v>
      </c>
      <c r="M35" s="140"/>
      <c r="N35" s="147">
        <v>109.544637436762</v>
      </c>
      <c r="O35" s="148">
        <v>112.92571917808201</v>
      </c>
      <c r="P35" s="149">
        <v>111.22225148683</v>
      </c>
      <c r="Q35" s="140"/>
      <c r="R35" s="150">
        <v>103.77044055649201</v>
      </c>
      <c r="S35" s="117"/>
      <c r="T35" s="120">
        <v>4.9262236021767301</v>
      </c>
      <c r="U35" s="116">
        <v>8.6018395171843203</v>
      </c>
      <c r="V35" s="116">
        <v>10.8559661379351</v>
      </c>
      <c r="W35" s="116">
        <v>11.1868620768063</v>
      </c>
      <c r="X35" s="116">
        <v>10.2575573138484</v>
      </c>
      <c r="Y35" s="121">
        <v>9.4881065438519805</v>
      </c>
      <c r="Z35" s="116"/>
      <c r="AA35" s="128">
        <v>10.029557544574599</v>
      </c>
      <c r="AB35" s="136">
        <v>9.9214775054007198</v>
      </c>
      <c r="AC35" s="129">
        <v>10.011647636782399</v>
      </c>
      <c r="AD35" s="116"/>
      <c r="AE35" s="134">
        <v>9.6147015130903597</v>
      </c>
      <c r="AF35" s="30"/>
      <c r="AG35" s="145">
        <v>95.397248081841397</v>
      </c>
      <c r="AH35" s="140">
        <v>101.357614545454</v>
      </c>
      <c r="AI35" s="140">
        <v>103.36848945731001</v>
      </c>
      <c r="AJ35" s="140">
        <v>105.820134895278</v>
      </c>
      <c r="AK35" s="140">
        <v>107.07703566121801</v>
      </c>
      <c r="AL35" s="146">
        <v>103.046219577325</v>
      </c>
      <c r="AM35" s="140"/>
      <c r="AN35" s="147">
        <v>114.351284965034</v>
      </c>
      <c r="AO35" s="148">
        <v>118.98208844133001</v>
      </c>
      <c r="AP35" s="149">
        <v>116.664660979877</v>
      </c>
      <c r="AQ35" s="140"/>
      <c r="AR35" s="150">
        <v>106.56811075287</v>
      </c>
      <c r="AS35" s="117"/>
      <c r="AT35" s="120">
        <v>5.4621581479816799</v>
      </c>
      <c r="AU35" s="116">
        <v>7.67450283030393</v>
      </c>
      <c r="AV35" s="116">
        <v>8.9556670710884898</v>
      </c>
      <c r="AW35" s="116">
        <v>8.0455338043816305</v>
      </c>
      <c r="AX35" s="116">
        <v>4.2918339989909704</v>
      </c>
      <c r="AY35" s="121">
        <v>6.9607823523657402</v>
      </c>
      <c r="AZ35" s="116"/>
      <c r="BA35" s="128">
        <v>3.0920462497730101</v>
      </c>
      <c r="BB35" s="136">
        <v>10.869563152979699</v>
      </c>
      <c r="BC35" s="129">
        <v>6.8525714785141902</v>
      </c>
      <c r="BD35" s="116"/>
      <c r="BE35" s="134">
        <v>6.7022570644560204</v>
      </c>
    </row>
    <row r="36" spans="1:64" x14ac:dyDescent="0.25">
      <c r="A36" s="21" t="s">
        <v>79</v>
      </c>
      <c r="B36" s="3" t="str">
        <f t="shared" si="0"/>
        <v>Coastal Virginia - Eastern Shore</v>
      </c>
      <c r="C36" s="3"/>
      <c r="D36" s="24" t="s">
        <v>16</v>
      </c>
      <c r="E36" s="27" t="s">
        <v>17</v>
      </c>
      <c r="F36" s="3"/>
      <c r="G36" s="145">
        <v>94.783089244851197</v>
      </c>
      <c r="H36" s="140">
        <v>98.759463087248307</v>
      </c>
      <c r="I36" s="140">
        <v>99.125749999999996</v>
      </c>
      <c r="J36" s="140">
        <v>99.478832236842095</v>
      </c>
      <c r="K36" s="140">
        <v>97.809084507042201</v>
      </c>
      <c r="L36" s="146">
        <v>98.195865215865197</v>
      </c>
      <c r="M36" s="140"/>
      <c r="N36" s="147">
        <v>99.854610169491494</v>
      </c>
      <c r="O36" s="148">
        <v>96.796216216216195</v>
      </c>
      <c r="P36" s="149">
        <v>98.424783393501798</v>
      </c>
      <c r="Q36" s="140"/>
      <c r="R36" s="150">
        <v>98.259964619661304</v>
      </c>
      <c r="S36" s="117"/>
      <c r="T36" s="120">
        <v>3.1418476977601899</v>
      </c>
      <c r="U36" s="116">
        <v>1.66741217969595</v>
      </c>
      <c r="V36" s="116">
        <v>1.84370192010884</v>
      </c>
      <c r="W36" s="116">
        <v>4.1671367263982004</v>
      </c>
      <c r="X36" s="116">
        <v>4.1216625168862597</v>
      </c>
      <c r="Y36" s="121">
        <v>2.8913558375436499</v>
      </c>
      <c r="Z36" s="116"/>
      <c r="AA36" s="128">
        <v>-7.8212399231373899</v>
      </c>
      <c r="AB36" s="136">
        <v>-5.4216370673008498</v>
      </c>
      <c r="AC36" s="129">
        <v>-6.7138035107862404</v>
      </c>
      <c r="AD36" s="116"/>
      <c r="AE36" s="134">
        <v>0.13415971938681201</v>
      </c>
      <c r="AF36" s="30"/>
      <c r="AG36" s="145">
        <v>93.646503000545493</v>
      </c>
      <c r="AH36" s="140">
        <v>97.284152892561906</v>
      </c>
      <c r="AI36" s="140">
        <v>98.047498023715406</v>
      </c>
      <c r="AJ36" s="140">
        <v>99.674683954619098</v>
      </c>
      <c r="AK36" s="140">
        <v>99.940477145148293</v>
      </c>
      <c r="AL36" s="146">
        <v>97.947256704980802</v>
      </c>
      <c r="AM36" s="140"/>
      <c r="AN36" s="147">
        <v>106.73590770404201</v>
      </c>
      <c r="AO36" s="148">
        <v>106.81723095050999</v>
      </c>
      <c r="AP36" s="149">
        <v>106.775971362229</v>
      </c>
      <c r="AQ36" s="140"/>
      <c r="AR36" s="150">
        <v>100.644992017974</v>
      </c>
      <c r="AS36" s="117"/>
      <c r="AT36" s="120">
        <v>3.9836676096342001</v>
      </c>
      <c r="AU36" s="116">
        <v>1.82904360139445</v>
      </c>
      <c r="AV36" s="116">
        <v>2.1192297794755701</v>
      </c>
      <c r="AW36" s="116">
        <v>5.2059573119920701</v>
      </c>
      <c r="AX36" s="116">
        <v>4.2551223028858898</v>
      </c>
      <c r="AY36" s="121">
        <v>3.4211281037638601</v>
      </c>
      <c r="AZ36" s="116"/>
      <c r="BA36" s="128">
        <v>-4.3749233581697702</v>
      </c>
      <c r="BB36" s="136">
        <v>-1.4379292513774899</v>
      </c>
      <c r="BC36" s="129">
        <v>-2.96772519737458</v>
      </c>
      <c r="BD36" s="116"/>
      <c r="BE36" s="134">
        <v>1.3665510471731299</v>
      </c>
    </row>
    <row r="37" spans="1:64" x14ac:dyDescent="0.25">
      <c r="A37" s="21" t="s">
        <v>80</v>
      </c>
      <c r="B37" s="3" t="str">
        <f t="shared" si="0"/>
        <v>Coastal Virginia - Hampton Roads</v>
      </c>
      <c r="C37" s="3"/>
      <c r="D37" s="24" t="s">
        <v>16</v>
      </c>
      <c r="E37" s="27" t="s">
        <v>17</v>
      </c>
      <c r="F37" s="3"/>
      <c r="G37" s="145">
        <v>96.099002064693707</v>
      </c>
      <c r="H37" s="140">
        <v>99.576223556179499</v>
      </c>
      <c r="I37" s="140">
        <v>100.70523611781699</v>
      </c>
      <c r="J37" s="140">
        <v>100.64922173065</v>
      </c>
      <c r="K37" s="140">
        <v>102.156427277926</v>
      </c>
      <c r="L37" s="146">
        <v>99.967576482025194</v>
      </c>
      <c r="M37" s="140"/>
      <c r="N37" s="147">
        <v>117.100154953689</v>
      </c>
      <c r="O37" s="148">
        <v>125.090673947346</v>
      </c>
      <c r="P37" s="149">
        <v>121.206329940464</v>
      </c>
      <c r="Q37" s="140"/>
      <c r="R37" s="150">
        <v>106.707638534309</v>
      </c>
      <c r="S37" s="117"/>
      <c r="T37" s="120">
        <v>2.6846228746922498</v>
      </c>
      <c r="U37" s="116">
        <v>1.6598219387947599</v>
      </c>
      <c r="V37" s="116">
        <v>2.1828920130314899</v>
      </c>
      <c r="W37" s="116">
        <v>7.8141460177239996E-2</v>
      </c>
      <c r="X37" s="116">
        <v>5.4767949392751003</v>
      </c>
      <c r="Y37" s="121">
        <v>2.3214249993078102</v>
      </c>
      <c r="Z37" s="116"/>
      <c r="AA37" s="128">
        <v>4.3597140005380899</v>
      </c>
      <c r="AB37" s="136">
        <v>3.41970235919301</v>
      </c>
      <c r="AC37" s="129">
        <v>3.7948311879897298</v>
      </c>
      <c r="AD37" s="116"/>
      <c r="AE37" s="134">
        <v>2.6692298669971701</v>
      </c>
      <c r="AF37" s="30"/>
      <c r="AG37" s="145">
        <v>93.398054110138105</v>
      </c>
      <c r="AH37" s="140">
        <v>96.116346678126803</v>
      </c>
      <c r="AI37" s="140">
        <v>99.124834713355597</v>
      </c>
      <c r="AJ37" s="140">
        <v>103.007751019777</v>
      </c>
      <c r="AK37" s="140">
        <v>106.577867519489</v>
      </c>
      <c r="AL37" s="146">
        <v>100.111561866491</v>
      </c>
      <c r="AM37" s="140"/>
      <c r="AN37" s="147">
        <v>117.16913125710499</v>
      </c>
      <c r="AO37" s="148">
        <v>119.846812398846</v>
      </c>
      <c r="AP37" s="149">
        <v>118.502156745565</v>
      </c>
      <c r="AQ37" s="140"/>
      <c r="AR37" s="150">
        <v>106.104283853849</v>
      </c>
      <c r="AS37" s="117"/>
      <c r="AT37" s="120">
        <v>1.0044944528313</v>
      </c>
      <c r="AU37" s="116">
        <v>0.74686302046944597</v>
      </c>
      <c r="AV37" s="116">
        <v>1.3037861368302299</v>
      </c>
      <c r="AW37" s="116">
        <v>2.2719435372719801</v>
      </c>
      <c r="AX37" s="116">
        <v>4.9539458930313804</v>
      </c>
      <c r="AY37" s="121">
        <v>2.2162942081963002</v>
      </c>
      <c r="AZ37" s="116"/>
      <c r="BA37" s="128">
        <v>-0.776283649760384</v>
      </c>
      <c r="BB37" s="136">
        <v>-2.07212150412867</v>
      </c>
      <c r="BC37" s="129">
        <v>-1.4518622943353801</v>
      </c>
      <c r="BD37" s="116"/>
      <c r="BE37" s="134">
        <v>0.55883049187211797</v>
      </c>
    </row>
    <row r="38" spans="1:64" x14ac:dyDescent="0.25">
      <c r="A38" s="20" t="s">
        <v>81</v>
      </c>
      <c r="B38" s="3" t="str">
        <f t="shared" si="0"/>
        <v>Northern Virginia</v>
      </c>
      <c r="C38" s="3"/>
      <c r="D38" s="24" t="s">
        <v>16</v>
      </c>
      <c r="E38" s="27" t="s">
        <v>17</v>
      </c>
      <c r="F38" s="3"/>
      <c r="G38" s="145">
        <v>134.82483280092401</v>
      </c>
      <c r="H38" s="140">
        <v>165.140627079057</v>
      </c>
      <c r="I38" s="140">
        <v>178.62790322235301</v>
      </c>
      <c r="J38" s="140">
        <v>177.278562990848</v>
      </c>
      <c r="K38" s="140">
        <v>147.613579771498</v>
      </c>
      <c r="L38" s="146">
        <v>163.236285480335</v>
      </c>
      <c r="M38" s="140"/>
      <c r="N38" s="147">
        <v>127.30782462152</v>
      </c>
      <c r="O38" s="148">
        <v>122.64655081289099</v>
      </c>
      <c r="P38" s="149">
        <v>125.003301759518</v>
      </c>
      <c r="Q38" s="140"/>
      <c r="R38" s="150">
        <v>153.423727111033</v>
      </c>
      <c r="S38" s="117"/>
      <c r="T38" s="120">
        <v>6.31461030810227</v>
      </c>
      <c r="U38" s="116">
        <v>12.7519893288841</v>
      </c>
      <c r="V38" s="116">
        <v>15.625683741018801</v>
      </c>
      <c r="W38" s="116">
        <v>21.862812815604698</v>
      </c>
      <c r="X38" s="116">
        <v>15.950896784447</v>
      </c>
      <c r="Y38" s="121">
        <v>15.2434052307085</v>
      </c>
      <c r="Z38" s="116"/>
      <c r="AA38" s="128">
        <v>12.2572255588045</v>
      </c>
      <c r="AB38" s="136">
        <v>9.8190347426804294</v>
      </c>
      <c r="AC38" s="129">
        <v>11.0736933882126</v>
      </c>
      <c r="AD38" s="116"/>
      <c r="AE38" s="134">
        <v>14.1787755216889</v>
      </c>
      <c r="AF38" s="30"/>
      <c r="AG38" s="145">
        <v>124.95459286089999</v>
      </c>
      <c r="AH38" s="140">
        <v>150.011501712811</v>
      </c>
      <c r="AI38" s="140">
        <v>162.574230453334</v>
      </c>
      <c r="AJ38" s="140">
        <v>159.58974009506599</v>
      </c>
      <c r="AK38" s="140">
        <v>137.872326302109</v>
      </c>
      <c r="AL38" s="146">
        <v>148.79761052905101</v>
      </c>
      <c r="AM38" s="140"/>
      <c r="AN38" s="147">
        <v>122.64232345992799</v>
      </c>
      <c r="AO38" s="148">
        <v>120.329180865783</v>
      </c>
      <c r="AP38" s="149">
        <v>121.493843058587</v>
      </c>
      <c r="AQ38" s="140"/>
      <c r="AR38" s="150">
        <v>141.33517056500901</v>
      </c>
      <c r="AS38" s="117"/>
      <c r="AT38" s="120">
        <v>5.3432382821572197</v>
      </c>
      <c r="AU38" s="116">
        <v>9.2588725319466896</v>
      </c>
      <c r="AV38" s="116">
        <v>11.815286183679399</v>
      </c>
      <c r="AW38" s="116">
        <v>12.1880547390749</v>
      </c>
      <c r="AX38" s="116">
        <v>6.3703575645201402</v>
      </c>
      <c r="AY38" s="121">
        <v>9.5655136538167795</v>
      </c>
      <c r="AZ38" s="116"/>
      <c r="BA38" s="128">
        <v>4.3324064809131198</v>
      </c>
      <c r="BB38" s="136">
        <v>4.0944290078719696</v>
      </c>
      <c r="BC38" s="129">
        <v>4.21845064081334</v>
      </c>
      <c r="BD38" s="116"/>
      <c r="BE38" s="134">
        <v>8.3053178358175099</v>
      </c>
    </row>
    <row r="39" spans="1:64" x14ac:dyDescent="0.25">
      <c r="A39" s="22" t="s">
        <v>82</v>
      </c>
      <c r="B39" s="3" t="str">
        <f t="shared" si="0"/>
        <v>Shenandoah Valley</v>
      </c>
      <c r="C39" s="3"/>
      <c r="D39" s="25" t="s">
        <v>16</v>
      </c>
      <c r="E39" s="28" t="s">
        <v>17</v>
      </c>
      <c r="F39" s="3"/>
      <c r="G39" s="151">
        <v>85.7539557121288</v>
      </c>
      <c r="H39" s="152">
        <v>93.215185840707903</v>
      </c>
      <c r="I39" s="152">
        <v>94.050365651886096</v>
      </c>
      <c r="J39" s="152">
        <v>92.619033924573699</v>
      </c>
      <c r="K39" s="152">
        <v>90.925966612816296</v>
      </c>
      <c r="L39" s="153">
        <v>91.705972047622495</v>
      </c>
      <c r="M39" s="140"/>
      <c r="N39" s="154">
        <v>107.496225089839</v>
      </c>
      <c r="O39" s="155">
        <v>102.303768220262</v>
      </c>
      <c r="P39" s="156">
        <v>105.025595513314</v>
      </c>
      <c r="Q39" s="140"/>
      <c r="R39" s="157">
        <v>95.723012265977999</v>
      </c>
      <c r="S39" s="117"/>
      <c r="T39" s="122">
        <v>0.76426369665633598</v>
      </c>
      <c r="U39" s="123">
        <v>2.9264498850952698</v>
      </c>
      <c r="V39" s="123">
        <v>3.2740787193340002</v>
      </c>
      <c r="W39" s="123">
        <v>2.5100802611529498</v>
      </c>
      <c r="X39" s="123">
        <v>0.44217295959804997</v>
      </c>
      <c r="Y39" s="124">
        <v>2.0952684432045401</v>
      </c>
      <c r="Z39" s="116"/>
      <c r="AA39" s="130">
        <v>0.24598358483510499</v>
      </c>
      <c r="AB39" s="131">
        <v>-5.0798217543159802E-2</v>
      </c>
      <c r="AC39" s="132">
        <v>0.117354708911518</v>
      </c>
      <c r="AD39" s="116"/>
      <c r="AE39" s="135">
        <v>1.1902689790591401</v>
      </c>
      <c r="AF39" s="31"/>
      <c r="AG39" s="151">
        <v>87.673929302114104</v>
      </c>
      <c r="AH39" s="152">
        <v>92.0526452639957</v>
      </c>
      <c r="AI39" s="152">
        <v>93.687852127392702</v>
      </c>
      <c r="AJ39" s="152">
        <v>93.725427378890799</v>
      </c>
      <c r="AK39" s="152">
        <v>93.690624061177104</v>
      </c>
      <c r="AL39" s="153">
        <v>92.381604772338093</v>
      </c>
      <c r="AM39" s="140"/>
      <c r="AN39" s="154">
        <v>106.16126159937301</v>
      </c>
      <c r="AO39" s="155">
        <v>107.74191807516399</v>
      </c>
      <c r="AP39" s="156">
        <v>106.965958859734</v>
      </c>
      <c r="AQ39" s="140"/>
      <c r="AR39" s="157">
        <v>96.940265286233199</v>
      </c>
      <c r="AS39" s="117"/>
      <c r="AT39" s="122">
        <v>-9.9897008118490893E-2</v>
      </c>
      <c r="AU39" s="123">
        <v>0.55131297849234695</v>
      </c>
      <c r="AV39" s="123">
        <v>1.5412945064308801</v>
      </c>
      <c r="AW39" s="123">
        <v>0.51170338103685098</v>
      </c>
      <c r="AX39" s="123">
        <v>0.62346400918057499</v>
      </c>
      <c r="AY39" s="124">
        <v>0.67500961345513599</v>
      </c>
      <c r="AZ39" s="116"/>
      <c r="BA39" s="130">
        <v>2.9334238484153401</v>
      </c>
      <c r="BB39" s="131">
        <v>6.1833341070530299</v>
      </c>
      <c r="BC39" s="132">
        <v>4.5467360084207602</v>
      </c>
      <c r="BD39" s="116"/>
      <c r="BE39" s="135">
        <v>2.0761583272813802</v>
      </c>
    </row>
    <row r="40" spans="1:64" ht="13" x14ac:dyDescent="0.3">
      <c r="A40" s="19" t="s">
        <v>83</v>
      </c>
      <c r="B40" s="3" t="str">
        <f t="shared" si="0"/>
        <v>Southern Virginia</v>
      </c>
      <c r="C40" s="9"/>
      <c r="D40" s="23" t="s">
        <v>16</v>
      </c>
      <c r="E40" s="26" t="s">
        <v>17</v>
      </c>
      <c r="F40" s="3"/>
      <c r="G40" s="137">
        <v>96.580769659788004</v>
      </c>
      <c r="H40" s="138">
        <v>111.088780975219</v>
      </c>
      <c r="I40" s="138">
        <v>111.966561893674</v>
      </c>
      <c r="J40" s="138">
        <v>111.691056197688</v>
      </c>
      <c r="K40" s="138">
        <v>108.062344856309</v>
      </c>
      <c r="L40" s="139">
        <v>108.58443642845</v>
      </c>
      <c r="M40" s="140"/>
      <c r="N40" s="141">
        <v>105.294764732754</v>
      </c>
      <c r="O40" s="142">
        <v>102.099825306893</v>
      </c>
      <c r="P40" s="143">
        <v>103.723628976085</v>
      </c>
      <c r="Q40" s="140"/>
      <c r="R40" s="144">
        <v>107.28320591708599</v>
      </c>
      <c r="S40" s="117"/>
      <c r="T40" s="115">
        <v>7.2993237123657204</v>
      </c>
      <c r="U40" s="118">
        <v>10.438354877451101</v>
      </c>
      <c r="V40" s="118">
        <v>9.7836251188077306</v>
      </c>
      <c r="W40" s="118">
        <v>11.569299232020001</v>
      </c>
      <c r="X40" s="118">
        <v>13.5483502505885</v>
      </c>
      <c r="Y40" s="119">
        <v>10.701096641600101</v>
      </c>
      <c r="Z40" s="116"/>
      <c r="AA40" s="125">
        <v>7.7875167503921396</v>
      </c>
      <c r="AB40" s="126">
        <v>4.8044050107561302</v>
      </c>
      <c r="AC40" s="127">
        <v>6.3260093131194299</v>
      </c>
      <c r="AD40" s="116"/>
      <c r="AE40" s="133">
        <v>9.5327608642022401</v>
      </c>
      <c r="AF40" s="29"/>
      <c r="AG40" s="137">
        <v>94.165701089204404</v>
      </c>
      <c r="AH40" s="138">
        <v>107.86551669786201</v>
      </c>
      <c r="AI40" s="138">
        <v>108.848888455538</v>
      </c>
      <c r="AJ40" s="138">
        <v>108.632740139452</v>
      </c>
      <c r="AK40" s="138">
        <v>105.370108137044</v>
      </c>
      <c r="AL40" s="139">
        <v>105.608137913278</v>
      </c>
      <c r="AM40" s="140"/>
      <c r="AN40" s="141">
        <v>103.745027352908</v>
      </c>
      <c r="AO40" s="142">
        <v>101.12540464063299</v>
      </c>
      <c r="AP40" s="143">
        <v>102.444197392086</v>
      </c>
      <c r="AQ40" s="140"/>
      <c r="AR40" s="144">
        <v>104.734039222993</v>
      </c>
      <c r="AS40" s="117"/>
      <c r="AT40" s="115">
        <v>7.2045493339167503</v>
      </c>
      <c r="AU40" s="118">
        <v>9.9078325845564308</v>
      </c>
      <c r="AV40" s="118">
        <v>9.3801582486981605</v>
      </c>
      <c r="AW40" s="118">
        <v>9.7238853074532194</v>
      </c>
      <c r="AX40" s="118">
        <v>10.1859427793481</v>
      </c>
      <c r="AY40" s="119">
        <v>9.4311177432459896</v>
      </c>
      <c r="AZ40" s="116"/>
      <c r="BA40" s="125">
        <v>6.6317039356684599</v>
      </c>
      <c r="BB40" s="126">
        <v>5.4983798291540698</v>
      </c>
      <c r="BC40" s="127">
        <v>6.0746389676645496</v>
      </c>
      <c r="BD40" s="116"/>
      <c r="BE40" s="133">
        <v>8.5039639867148402</v>
      </c>
      <c r="BF40" s="68"/>
      <c r="BG40" s="68"/>
      <c r="BH40" s="68"/>
      <c r="BI40" s="68"/>
      <c r="BJ40" s="68"/>
      <c r="BK40" s="68"/>
      <c r="BL40" s="68"/>
    </row>
    <row r="41" spans="1:64" x14ac:dyDescent="0.25">
      <c r="A41" s="20" t="s">
        <v>84</v>
      </c>
      <c r="B41" s="3" t="str">
        <f t="shared" si="0"/>
        <v>Southwest Virginia - Blue Ridge Highlands</v>
      </c>
      <c r="C41" s="10"/>
      <c r="D41" s="24" t="s">
        <v>16</v>
      </c>
      <c r="E41" s="27" t="s">
        <v>17</v>
      </c>
      <c r="F41" s="3"/>
      <c r="G41" s="145">
        <v>94.975404989220806</v>
      </c>
      <c r="H41" s="140">
        <v>102.809633646661</v>
      </c>
      <c r="I41" s="140">
        <v>102.35439342015</v>
      </c>
      <c r="J41" s="140">
        <v>103.759066786597</v>
      </c>
      <c r="K41" s="140">
        <v>103.965507796038</v>
      </c>
      <c r="L41" s="146">
        <v>101.96434036058299</v>
      </c>
      <c r="M41" s="140"/>
      <c r="N41" s="147">
        <v>115.50921908429601</v>
      </c>
      <c r="O41" s="148">
        <v>116.969113311331</v>
      </c>
      <c r="P41" s="149">
        <v>116.228952164009</v>
      </c>
      <c r="Q41" s="140"/>
      <c r="R41" s="150">
        <v>106.320989564353</v>
      </c>
      <c r="S41" s="117"/>
      <c r="T41" s="120">
        <v>4.1038480559644999</v>
      </c>
      <c r="U41" s="116">
        <v>7.7230629360313596</v>
      </c>
      <c r="V41" s="116">
        <v>8.2594609293982408</v>
      </c>
      <c r="W41" s="116">
        <v>8.4096714419112697</v>
      </c>
      <c r="X41" s="116">
        <v>-12.4028037122148</v>
      </c>
      <c r="Y41" s="121">
        <v>1.38133477822119</v>
      </c>
      <c r="Z41" s="116"/>
      <c r="AA41" s="128">
        <v>-8.7346709387170502</v>
      </c>
      <c r="AB41" s="136">
        <v>7.53826776392106</v>
      </c>
      <c r="AC41" s="129">
        <v>-1.97251230377594</v>
      </c>
      <c r="AD41" s="116"/>
      <c r="AE41" s="134">
        <v>0.42873837807780701</v>
      </c>
      <c r="AF41" s="30"/>
      <c r="AG41" s="145">
        <v>101.345694933622</v>
      </c>
      <c r="AH41" s="140">
        <v>106.087812274768</v>
      </c>
      <c r="AI41" s="140">
        <v>107.893023567634</v>
      </c>
      <c r="AJ41" s="140">
        <v>107.728635082094</v>
      </c>
      <c r="AK41" s="140">
        <v>110.05623028391101</v>
      </c>
      <c r="AL41" s="146">
        <v>106.82753978621599</v>
      </c>
      <c r="AM41" s="140"/>
      <c r="AN41" s="147">
        <v>136.58460208505301</v>
      </c>
      <c r="AO41" s="148">
        <v>142.089730468944</v>
      </c>
      <c r="AP41" s="149">
        <v>139.38826491072501</v>
      </c>
      <c r="AQ41" s="140"/>
      <c r="AR41" s="150">
        <v>116.909726077887</v>
      </c>
      <c r="AS41" s="117"/>
      <c r="AT41" s="120">
        <v>6.62698258792416</v>
      </c>
      <c r="AU41" s="116">
        <v>7.4943181647575798</v>
      </c>
      <c r="AV41" s="116">
        <v>10.1129175117012</v>
      </c>
      <c r="AW41" s="116">
        <v>8.7616548711397595</v>
      </c>
      <c r="AX41" s="116">
        <v>0.76671280766802097</v>
      </c>
      <c r="AY41" s="121">
        <v>6.6130967879780203</v>
      </c>
      <c r="AZ41" s="116"/>
      <c r="BA41" s="128">
        <v>14.768628560800201</v>
      </c>
      <c r="BB41" s="136">
        <v>26.498370702100601</v>
      </c>
      <c r="BC41" s="129">
        <v>20.465912152972699</v>
      </c>
      <c r="BD41" s="116"/>
      <c r="BE41" s="134">
        <v>11.600844637545</v>
      </c>
      <c r="BF41" s="68"/>
      <c r="BG41" s="68"/>
      <c r="BH41" s="68"/>
      <c r="BI41" s="68"/>
      <c r="BJ41" s="68"/>
      <c r="BK41" s="68"/>
      <c r="BL41" s="68"/>
    </row>
    <row r="42" spans="1:64" x14ac:dyDescent="0.25">
      <c r="A42" s="21" t="s">
        <v>85</v>
      </c>
      <c r="B42" s="3" t="str">
        <f t="shared" si="0"/>
        <v>Southwest Virginia - Heart of Appalachia</v>
      </c>
      <c r="C42" s="3"/>
      <c r="D42" s="24" t="s">
        <v>16</v>
      </c>
      <c r="E42" s="27" t="s">
        <v>17</v>
      </c>
      <c r="F42" s="3"/>
      <c r="G42" s="145">
        <v>78.8650912778904</v>
      </c>
      <c r="H42" s="140">
        <v>85.962859174964393</v>
      </c>
      <c r="I42" s="140">
        <v>88.034959128065296</v>
      </c>
      <c r="J42" s="140">
        <v>88.142503438789504</v>
      </c>
      <c r="K42" s="140">
        <v>81.416188118811803</v>
      </c>
      <c r="L42" s="146">
        <v>84.997808764940203</v>
      </c>
      <c r="M42" s="140"/>
      <c r="N42" s="147">
        <v>85.842880258899598</v>
      </c>
      <c r="O42" s="148">
        <v>83.229449715369995</v>
      </c>
      <c r="P42" s="149">
        <v>84.640017467248896</v>
      </c>
      <c r="Q42" s="140"/>
      <c r="R42" s="150">
        <v>84.904870689655098</v>
      </c>
      <c r="S42" s="117"/>
      <c r="T42" s="120">
        <v>-2.9311313029326498</v>
      </c>
      <c r="U42" s="116">
        <v>-2.59620915246103</v>
      </c>
      <c r="V42" s="116">
        <v>1.2728220293983701</v>
      </c>
      <c r="W42" s="116">
        <v>2.9913301682756699</v>
      </c>
      <c r="X42" s="116">
        <v>-3.1314483039440999</v>
      </c>
      <c r="Y42" s="121">
        <v>-0.64319273471763905</v>
      </c>
      <c r="Z42" s="116"/>
      <c r="AA42" s="128">
        <v>-6.2678970534916498</v>
      </c>
      <c r="AB42" s="136">
        <v>-2.0090005223933201</v>
      </c>
      <c r="AC42" s="129">
        <v>-4.6357370161175604</v>
      </c>
      <c r="AD42" s="116"/>
      <c r="AE42" s="134">
        <v>-1.8395175401238699</v>
      </c>
      <c r="AF42" s="30"/>
      <c r="AG42" s="145">
        <v>79.766343873517698</v>
      </c>
      <c r="AH42" s="140">
        <v>85.755739099609997</v>
      </c>
      <c r="AI42" s="140">
        <v>86.655623700623707</v>
      </c>
      <c r="AJ42" s="140">
        <v>86.253591352859104</v>
      </c>
      <c r="AK42" s="140">
        <v>84.7705737389295</v>
      </c>
      <c r="AL42" s="146">
        <v>84.948213852682599</v>
      </c>
      <c r="AM42" s="140"/>
      <c r="AN42" s="147">
        <v>85.634024390243894</v>
      </c>
      <c r="AO42" s="148">
        <v>85.073242784380298</v>
      </c>
      <c r="AP42" s="149">
        <v>85.368722891566193</v>
      </c>
      <c r="AQ42" s="140"/>
      <c r="AR42" s="150">
        <v>85.063428147007002</v>
      </c>
      <c r="AS42" s="117"/>
      <c r="AT42" s="120">
        <v>0.641335266999287</v>
      </c>
      <c r="AU42" s="116">
        <v>0.18982637589777401</v>
      </c>
      <c r="AV42" s="116">
        <v>2.05034015949018</v>
      </c>
      <c r="AW42" s="116">
        <v>0.12628695678384</v>
      </c>
      <c r="AX42" s="116">
        <v>0.72311995940679696</v>
      </c>
      <c r="AY42" s="121">
        <v>0.74957314281960197</v>
      </c>
      <c r="AZ42" s="116"/>
      <c r="BA42" s="128">
        <v>-3.6805615845627999</v>
      </c>
      <c r="BB42" s="136">
        <v>2.0984122439824402</v>
      </c>
      <c r="BC42" s="129">
        <v>-1.11314492963833</v>
      </c>
      <c r="BD42" s="116"/>
      <c r="BE42" s="134">
        <v>0.23522955085347899</v>
      </c>
      <c r="BF42" s="68"/>
      <c r="BG42" s="68"/>
      <c r="BH42" s="68"/>
      <c r="BI42" s="68"/>
      <c r="BJ42" s="68"/>
      <c r="BK42" s="68"/>
      <c r="BL42" s="68"/>
    </row>
    <row r="43" spans="1:64" x14ac:dyDescent="0.25">
      <c r="A43" s="22" t="s">
        <v>86</v>
      </c>
      <c r="B43" s="3" t="str">
        <f t="shared" si="0"/>
        <v>Virginia Mountains</v>
      </c>
      <c r="C43" s="3"/>
      <c r="D43" s="25" t="s">
        <v>16</v>
      </c>
      <c r="E43" s="28" t="s">
        <v>17</v>
      </c>
      <c r="F43" s="3"/>
      <c r="G43" s="145">
        <v>106.41390915593701</v>
      </c>
      <c r="H43" s="140">
        <v>113.64953960905299</v>
      </c>
      <c r="I43" s="140">
        <v>112.287352941176</v>
      </c>
      <c r="J43" s="140">
        <v>108.772629058009</v>
      </c>
      <c r="K43" s="140">
        <v>109.972598536036</v>
      </c>
      <c r="L43" s="146">
        <v>110.482679600886</v>
      </c>
      <c r="M43" s="140"/>
      <c r="N43" s="147">
        <v>129.47914080459699</v>
      </c>
      <c r="O43" s="148">
        <v>129.452391304347</v>
      </c>
      <c r="P43" s="149">
        <v>129.46591371295699</v>
      </c>
      <c r="Q43" s="140"/>
      <c r="R43" s="150">
        <v>115.725842160166</v>
      </c>
      <c r="S43" s="117"/>
      <c r="T43" s="120">
        <v>19.630765019419201</v>
      </c>
      <c r="U43" s="116">
        <v>15.1040187608953</v>
      </c>
      <c r="V43" s="116">
        <v>10.930448526914301</v>
      </c>
      <c r="W43" s="116">
        <v>9.9086082351211697</v>
      </c>
      <c r="X43" s="116">
        <v>7.7252851690134303</v>
      </c>
      <c r="Y43" s="121">
        <v>11.899558361014501</v>
      </c>
      <c r="Z43" s="116"/>
      <c r="AA43" s="128">
        <v>8.8074604035481894</v>
      </c>
      <c r="AB43" s="136">
        <v>2.8396818957074501</v>
      </c>
      <c r="AC43" s="129">
        <v>5.9467500274029597</v>
      </c>
      <c r="AD43" s="116"/>
      <c r="AE43" s="134">
        <v>9.2135538594259003</v>
      </c>
      <c r="AF43" s="31"/>
      <c r="AG43" s="145">
        <v>101.261764922963</v>
      </c>
      <c r="AH43" s="140">
        <v>111.31451697967501</v>
      </c>
      <c r="AI43" s="140">
        <v>115.150766241651</v>
      </c>
      <c r="AJ43" s="140">
        <v>125.121299565106</v>
      </c>
      <c r="AK43" s="140">
        <v>124.02318593718</v>
      </c>
      <c r="AL43" s="146">
        <v>116.188498564985</v>
      </c>
      <c r="AM43" s="140"/>
      <c r="AN43" s="147">
        <v>139.732602104162</v>
      </c>
      <c r="AO43" s="148">
        <v>137.87248412848001</v>
      </c>
      <c r="AP43" s="149">
        <v>138.78448545431201</v>
      </c>
      <c r="AQ43" s="140"/>
      <c r="AR43" s="150">
        <v>122.94508440152499</v>
      </c>
      <c r="AS43" s="117"/>
      <c r="AT43" s="120">
        <v>0.18995172799163401</v>
      </c>
      <c r="AU43" s="116">
        <v>4.7328224748030197</v>
      </c>
      <c r="AV43" s="116">
        <v>7.8952432034718303</v>
      </c>
      <c r="AW43" s="116">
        <v>14.1336218787538</v>
      </c>
      <c r="AX43" s="116">
        <v>9.66006004833784</v>
      </c>
      <c r="AY43" s="121">
        <v>7.9440468455869597</v>
      </c>
      <c r="AZ43" s="116"/>
      <c r="BA43" s="128">
        <v>12.0456085859922</v>
      </c>
      <c r="BB43" s="136">
        <v>10.4896349157121</v>
      </c>
      <c r="BC43" s="129">
        <v>11.253133966953699</v>
      </c>
      <c r="BD43" s="116"/>
      <c r="BE43" s="134">
        <v>9.1398850899928501</v>
      </c>
      <c r="BF43" s="68"/>
      <c r="BG43" s="68"/>
      <c r="BH43" s="68"/>
      <c r="BI43" s="68"/>
      <c r="BJ43" s="68"/>
      <c r="BK43" s="68"/>
      <c r="BL43" s="68"/>
    </row>
    <row r="44" spans="1:64" x14ac:dyDescent="0.25">
      <c r="A44" s="75" t="s">
        <v>111</v>
      </c>
      <c r="B44" s="3" t="s">
        <v>117</v>
      </c>
      <c r="D44" s="25" t="s">
        <v>16</v>
      </c>
      <c r="E44" s="28" t="s">
        <v>17</v>
      </c>
      <c r="G44" s="145">
        <v>276.57582222222197</v>
      </c>
      <c r="H44" s="140">
        <v>263.13575322812</v>
      </c>
      <c r="I44" s="140">
        <v>275.16680183946403</v>
      </c>
      <c r="J44" s="140">
        <v>288.22895999999997</v>
      </c>
      <c r="K44" s="140">
        <v>262.65492537313401</v>
      </c>
      <c r="L44" s="146">
        <v>273.12259926087302</v>
      </c>
      <c r="M44" s="140"/>
      <c r="N44" s="147">
        <v>294.83146846846802</v>
      </c>
      <c r="O44" s="148">
        <v>308.47658102766701</v>
      </c>
      <c r="P44" s="149">
        <v>302.09928631578902</v>
      </c>
      <c r="Q44" s="140"/>
      <c r="R44" s="150">
        <v>282.11686597399199</v>
      </c>
      <c r="S44" s="117"/>
      <c r="T44" s="120">
        <v>-0.44232705527691901</v>
      </c>
      <c r="U44" s="116">
        <v>0.191255679635953</v>
      </c>
      <c r="V44" s="116">
        <v>9.9323080116549107</v>
      </c>
      <c r="W44" s="116">
        <v>6.8832684621371598</v>
      </c>
      <c r="X44" s="116">
        <v>-0.73902488541297795</v>
      </c>
      <c r="Y44" s="121">
        <v>3.5850922889913699</v>
      </c>
      <c r="Z44" s="116"/>
      <c r="AA44" s="128">
        <v>-8.1801034606445207</v>
      </c>
      <c r="AB44" s="136">
        <v>-7.38129669036738</v>
      </c>
      <c r="AC44" s="129">
        <v>-7.7215092735085298</v>
      </c>
      <c r="AD44" s="116"/>
      <c r="AE44" s="134">
        <v>-0.53337496833784304</v>
      </c>
      <c r="AG44" s="145">
        <v>286.947569642465</v>
      </c>
      <c r="AH44" s="140">
        <v>276.96707216494798</v>
      </c>
      <c r="AI44" s="140">
        <v>285.96104506109901</v>
      </c>
      <c r="AJ44" s="140">
        <v>298.434398910205</v>
      </c>
      <c r="AK44" s="140">
        <v>303.07440191387502</v>
      </c>
      <c r="AL44" s="146">
        <v>291.49288106109998</v>
      </c>
      <c r="AM44" s="140"/>
      <c r="AN44" s="147">
        <v>335.83836456965503</v>
      </c>
      <c r="AO44" s="148">
        <v>335.044348272322</v>
      </c>
      <c r="AP44" s="149">
        <v>335.43227983203002</v>
      </c>
      <c r="AQ44" s="140"/>
      <c r="AR44" s="150">
        <v>305.46049074863703</v>
      </c>
      <c r="AS44" s="117"/>
      <c r="AT44" s="120">
        <v>2.1634992194399101</v>
      </c>
      <c r="AU44" s="116">
        <v>1.2986498994231701</v>
      </c>
      <c r="AV44" s="116">
        <v>5.4331899564758599</v>
      </c>
      <c r="AW44" s="116">
        <v>1.3465199897406701</v>
      </c>
      <c r="AX44" s="116">
        <v>-0.90553073920365401</v>
      </c>
      <c r="AY44" s="121">
        <v>1.9522558237547201</v>
      </c>
      <c r="AZ44" s="116"/>
      <c r="BA44" s="128">
        <v>-2.78393036469638</v>
      </c>
      <c r="BB44" s="136">
        <v>-0.38733740756458701</v>
      </c>
      <c r="BC44" s="129">
        <v>-1.6140458329913201</v>
      </c>
      <c r="BD44" s="116"/>
      <c r="BE44" s="134">
        <v>0.36737570135004</v>
      </c>
    </row>
    <row r="45" spans="1:64" x14ac:dyDescent="0.25">
      <c r="A45" s="75" t="s">
        <v>112</v>
      </c>
      <c r="B45" s="3" t="s">
        <v>118</v>
      </c>
      <c r="D45" s="25" t="s">
        <v>16</v>
      </c>
      <c r="E45" s="28" t="s">
        <v>17</v>
      </c>
      <c r="G45" s="145">
        <v>166.154240474658</v>
      </c>
      <c r="H45" s="140">
        <v>195.86234023860101</v>
      </c>
      <c r="I45" s="140">
        <v>210.869531147109</v>
      </c>
      <c r="J45" s="140">
        <v>209.766042936536</v>
      </c>
      <c r="K45" s="140">
        <v>179.85470295268499</v>
      </c>
      <c r="L45" s="146">
        <v>195.080328641303</v>
      </c>
      <c r="M45" s="140"/>
      <c r="N45" s="147">
        <v>164.72818427480101</v>
      </c>
      <c r="O45" s="148">
        <v>167.688862871212</v>
      </c>
      <c r="P45" s="149">
        <v>166.233407674228</v>
      </c>
      <c r="Q45" s="140"/>
      <c r="R45" s="150">
        <v>186.98738695736299</v>
      </c>
      <c r="S45" s="117"/>
      <c r="T45" s="120">
        <v>3.5615276738047199</v>
      </c>
      <c r="U45" s="116">
        <v>9.3961786614809597</v>
      </c>
      <c r="V45" s="116">
        <v>13.9695660957308</v>
      </c>
      <c r="W45" s="116">
        <v>18.385378096596298</v>
      </c>
      <c r="X45" s="116">
        <v>12.5870116297703</v>
      </c>
      <c r="Y45" s="121">
        <v>12.0922644459</v>
      </c>
      <c r="Z45" s="116"/>
      <c r="AA45" s="128">
        <v>6.1771139905033801</v>
      </c>
      <c r="AB45" s="136">
        <v>3.86004613628034</v>
      </c>
      <c r="AC45" s="129">
        <v>4.9601024573914598</v>
      </c>
      <c r="AD45" s="116"/>
      <c r="AE45" s="134">
        <v>10.042276295156499</v>
      </c>
      <c r="AG45" s="145">
        <v>157.726663807135</v>
      </c>
      <c r="AH45" s="140">
        <v>182.90347869134101</v>
      </c>
      <c r="AI45" s="140">
        <v>195.65216074450001</v>
      </c>
      <c r="AJ45" s="140">
        <v>194.95509541333101</v>
      </c>
      <c r="AK45" s="140">
        <v>175.811476879456</v>
      </c>
      <c r="AL45" s="146">
        <v>183.71528264702499</v>
      </c>
      <c r="AM45" s="140"/>
      <c r="AN45" s="147">
        <v>166.89910294179799</v>
      </c>
      <c r="AO45" s="148">
        <v>167.660527337893</v>
      </c>
      <c r="AP45" s="149">
        <v>167.277352206789</v>
      </c>
      <c r="AQ45" s="140"/>
      <c r="AR45" s="150">
        <v>178.917248790305</v>
      </c>
      <c r="AS45" s="117"/>
      <c r="AT45" s="120">
        <v>3.8365857575316298</v>
      </c>
      <c r="AU45" s="116">
        <v>7.1051977557000603</v>
      </c>
      <c r="AV45" s="116">
        <v>9.1849443185595607</v>
      </c>
      <c r="AW45" s="116">
        <v>10.557345135438799</v>
      </c>
      <c r="AX45" s="116">
        <v>6.4412785480594703</v>
      </c>
      <c r="AY45" s="121">
        <v>7.9490139428622797</v>
      </c>
      <c r="AZ45" s="116"/>
      <c r="BA45" s="128">
        <v>2.6996099538830101</v>
      </c>
      <c r="BB45" s="136">
        <v>1.6170355677306401</v>
      </c>
      <c r="BC45" s="129">
        <v>2.1457603582106302</v>
      </c>
      <c r="BD45" s="116"/>
      <c r="BE45" s="134">
        <v>6.3113756965165102</v>
      </c>
    </row>
    <row r="46" spans="1:64" x14ac:dyDescent="0.25">
      <c r="A46" s="75" t="s">
        <v>113</v>
      </c>
      <c r="B46" s="3" t="s">
        <v>119</v>
      </c>
      <c r="D46" s="25" t="s">
        <v>16</v>
      </c>
      <c r="E46" s="28" t="s">
        <v>17</v>
      </c>
      <c r="G46" s="145">
        <v>127.74539474490101</v>
      </c>
      <c r="H46" s="140">
        <v>146.385703530412</v>
      </c>
      <c r="I46" s="140">
        <v>154.77947803392701</v>
      </c>
      <c r="J46" s="140">
        <v>153.30461911770499</v>
      </c>
      <c r="K46" s="140">
        <v>134.770319393693</v>
      </c>
      <c r="L46" s="146">
        <v>144.82374822114701</v>
      </c>
      <c r="M46" s="140"/>
      <c r="N46" s="147">
        <v>130.36551993919801</v>
      </c>
      <c r="O46" s="148">
        <v>127.161078901384</v>
      </c>
      <c r="P46" s="149">
        <v>128.765056280349</v>
      </c>
      <c r="Q46" s="140"/>
      <c r="R46" s="150">
        <v>140.256415392154</v>
      </c>
      <c r="S46" s="117"/>
      <c r="T46" s="120">
        <v>3.6490854913684299</v>
      </c>
      <c r="U46" s="116">
        <v>10.072089486725799</v>
      </c>
      <c r="V46" s="116">
        <v>11.062574788158599</v>
      </c>
      <c r="W46" s="116">
        <v>14.2749097187959</v>
      </c>
      <c r="X46" s="116">
        <v>7.3517416965337397</v>
      </c>
      <c r="Y46" s="121">
        <v>9.7462140128803192</v>
      </c>
      <c r="Z46" s="116"/>
      <c r="AA46" s="128">
        <v>4.2906126674461698</v>
      </c>
      <c r="AB46" s="136">
        <v>4.5876043317156601</v>
      </c>
      <c r="AC46" s="129">
        <v>4.4591482045386197</v>
      </c>
      <c r="AD46" s="116"/>
      <c r="AE46" s="134">
        <v>8.2434652618315205</v>
      </c>
      <c r="AG46" s="145">
        <v>123.437112264418</v>
      </c>
      <c r="AH46" s="140">
        <v>137.82251715661101</v>
      </c>
      <c r="AI46" s="140">
        <v>145.68658378030699</v>
      </c>
      <c r="AJ46" s="140">
        <v>143.563111652971</v>
      </c>
      <c r="AK46" s="140">
        <v>131.25009029584501</v>
      </c>
      <c r="AL46" s="146">
        <v>137.39329289275</v>
      </c>
      <c r="AM46" s="140"/>
      <c r="AN46" s="147">
        <v>131.58916237700001</v>
      </c>
      <c r="AO46" s="148">
        <v>130.46422916026501</v>
      </c>
      <c r="AP46" s="149">
        <v>131.030160546822</v>
      </c>
      <c r="AQ46" s="140"/>
      <c r="AR46" s="150">
        <v>135.481097944684</v>
      </c>
      <c r="AS46" s="117"/>
      <c r="AT46" s="120">
        <v>2.2284235927492699</v>
      </c>
      <c r="AU46" s="116">
        <v>5.5830610881639897</v>
      </c>
      <c r="AV46" s="116">
        <v>7.2020218182567</v>
      </c>
      <c r="AW46" s="116">
        <v>7.5805277044134201</v>
      </c>
      <c r="AX46" s="116">
        <v>3.2306426063166902</v>
      </c>
      <c r="AY46" s="121">
        <v>5.4892470229098098</v>
      </c>
      <c r="AZ46" s="116"/>
      <c r="BA46" s="128">
        <v>2.2364298206485098</v>
      </c>
      <c r="BB46" s="136">
        <v>2.79207629997545</v>
      </c>
      <c r="BC46" s="129">
        <v>2.51350535375835</v>
      </c>
      <c r="BD46" s="116"/>
      <c r="BE46" s="134">
        <v>4.6122816001884699</v>
      </c>
    </row>
    <row r="47" spans="1:64" x14ac:dyDescent="0.25">
      <c r="A47" s="75" t="s">
        <v>114</v>
      </c>
      <c r="B47" s="3" t="s">
        <v>120</v>
      </c>
      <c r="D47" s="25" t="s">
        <v>16</v>
      </c>
      <c r="E47" s="28" t="s">
        <v>17</v>
      </c>
      <c r="G47" s="145">
        <v>103.579162329753</v>
      </c>
      <c r="H47" s="140">
        <v>113.272411071758</v>
      </c>
      <c r="I47" s="140">
        <v>118.95621444743099</v>
      </c>
      <c r="J47" s="140">
        <v>118.221302229919</v>
      </c>
      <c r="K47" s="140">
        <v>109.328691555056</v>
      </c>
      <c r="L47" s="146">
        <v>113.467639766961</v>
      </c>
      <c r="M47" s="140"/>
      <c r="N47" s="147">
        <v>113.65729699342</v>
      </c>
      <c r="O47" s="148">
        <v>113.784616806722</v>
      </c>
      <c r="P47" s="149">
        <v>113.72067197891801</v>
      </c>
      <c r="Q47" s="140"/>
      <c r="R47" s="150">
        <v>113.537665478202</v>
      </c>
      <c r="S47" s="117"/>
      <c r="T47" s="120">
        <v>4.20092849742809</v>
      </c>
      <c r="U47" s="116">
        <v>8.4589039260457497</v>
      </c>
      <c r="V47" s="116">
        <v>11.613729077321601</v>
      </c>
      <c r="W47" s="116">
        <v>12.9855840413171</v>
      </c>
      <c r="X47" s="116">
        <v>5.2765437700206697</v>
      </c>
      <c r="Y47" s="121">
        <v>8.9767345989208103</v>
      </c>
      <c r="Z47" s="116"/>
      <c r="AA47" s="128">
        <v>3.82663090643549</v>
      </c>
      <c r="AB47" s="136">
        <v>4.9646518958162797</v>
      </c>
      <c r="AC47" s="129">
        <v>4.3896960147366002</v>
      </c>
      <c r="AD47" s="116"/>
      <c r="AE47" s="134">
        <v>7.6233954682491598</v>
      </c>
      <c r="AG47" s="145">
        <v>102.077099533322</v>
      </c>
      <c r="AH47" s="140">
        <v>108.808573869314</v>
      </c>
      <c r="AI47" s="140">
        <v>112.28587097282799</v>
      </c>
      <c r="AJ47" s="140">
        <v>112.473781617756</v>
      </c>
      <c r="AK47" s="140">
        <v>109.495796400807</v>
      </c>
      <c r="AL47" s="146">
        <v>109.528531636229</v>
      </c>
      <c r="AM47" s="140"/>
      <c r="AN47" s="147">
        <v>116.99983958794699</v>
      </c>
      <c r="AO47" s="148">
        <v>117.942396195353</v>
      </c>
      <c r="AP47" s="149">
        <v>117.471050853485</v>
      </c>
      <c r="AQ47" s="140"/>
      <c r="AR47" s="150">
        <v>111.9058826839</v>
      </c>
      <c r="AS47" s="117"/>
      <c r="AT47" s="120">
        <v>2.4479717028914898</v>
      </c>
      <c r="AU47" s="116">
        <v>4.32926144379402</v>
      </c>
      <c r="AV47" s="116">
        <v>6.1286648492152302</v>
      </c>
      <c r="AW47" s="116">
        <v>6.2866878572566502</v>
      </c>
      <c r="AX47" s="116">
        <v>3.55939079707227</v>
      </c>
      <c r="AY47" s="121">
        <v>4.7577068961864999</v>
      </c>
      <c r="AZ47" s="116"/>
      <c r="BA47" s="128">
        <v>3.3785772621088999</v>
      </c>
      <c r="BB47" s="136">
        <v>4.1005990285009197</v>
      </c>
      <c r="BC47" s="129">
        <v>3.7399279721184202</v>
      </c>
      <c r="BD47" s="116"/>
      <c r="BE47" s="134">
        <v>4.4129021869621399</v>
      </c>
    </row>
    <row r="48" spans="1:64" x14ac:dyDescent="0.25">
      <c r="A48" s="75" t="s">
        <v>115</v>
      </c>
      <c r="B48" s="3" t="s">
        <v>121</v>
      </c>
      <c r="D48" s="25" t="s">
        <v>16</v>
      </c>
      <c r="E48" s="28" t="s">
        <v>17</v>
      </c>
      <c r="G48" s="145">
        <v>77.541720711297003</v>
      </c>
      <c r="H48" s="140">
        <v>82.252652254374098</v>
      </c>
      <c r="I48" s="140">
        <v>86.134781055900604</v>
      </c>
      <c r="J48" s="140">
        <v>85.559992860542494</v>
      </c>
      <c r="K48" s="140">
        <v>80.435953472575903</v>
      </c>
      <c r="L48" s="146">
        <v>82.682897704046795</v>
      </c>
      <c r="M48" s="140"/>
      <c r="N48" s="147">
        <v>84.866812824956597</v>
      </c>
      <c r="O48" s="148">
        <v>84.274902535794297</v>
      </c>
      <c r="P48" s="149">
        <v>84.570166853981107</v>
      </c>
      <c r="Q48" s="140"/>
      <c r="R48" s="150">
        <v>83.216339588984098</v>
      </c>
      <c r="S48" s="117"/>
      <c r="T48" s="120">
        <v>4.0254346967996399</v>
      </c>
      <c r="U48" s="116">
        <v>5.7797753138995303</v>
      </c>
      <c r="V48" s="116">
        <v>10.1348689624171</v>
      </c>
      <c r="W48" s="116">
        <v>9.8561258994723495</v>
      </c>
      <c r="X48" s="116">
        <v>3.76916852378928</v>
      </c>
      <c r="Y48" s="121">
        <v>6.9863534530954201</v>
      </c>
      <c r="Z48" s="116"/>
      <c r="AA48" s="128">
        <v>4.9049575836763903</v>
      </c>
      <c r="AB48" s="136">
        <v>5.7148871677688504</v>
      </c>
      <c r="AC48" s="129">
        <v>5.2915961330301702</v>
      </c>
      <c r="AD48" s="116"/>
      <c r="AE48" s="134">
        <v>6.4689952164153501</v>
      </c>
      <c r="AG48" s="145">
        <v>77.375673466126898</v>
      </c>
      <c r="AH48" s="140">
        <v>80.467096659874102</v>
      </c>
      <c r="AI48" s="140">
        <v>82.557660096971205</v>
      </c>
      <c r="AJ48" s="140">
        <v>82.034857358003407</v>
      </c>
      <c r="AK48" s="140">
        <v>80.603033064764602</v>
      </c>
      <c r="AL48" s="146">
        <v>80.748565437864698</v>
      </c>
      <c r="AM48" s="140"/>
      <c r="AN48" s="147">
        <v>85.649136115994807</v>
      </c>
      <c r="AO48" s="148">
        <v>87.585688381033705</v>
      </c>
      <c r="AP48" s="149">
        <v>86.625219666060204</v>
      </c>
      <c r="AQ48" s="140"/>
      <c r="AR48" s="150">
        <v>82.480774259059402</v>
      </c>
      <c r="AS48" s="117"/>
      <c r="AT48" s="120">
        <v>2.6478906171860199</v>
      </c>
      <c r="AU48" s="116">
        <v>4.5340355147276803</v>
      </c>
      <c r="AV48" s="116">
        <v>5.7310175158586496</v>
      </c>
      <c r="AW48" s="116">
        <v>5.2556637521300003</v>
      </c>
      <c r="AX48" s="116">
        <v>2.9329258460220702</v>
      </c>
      <c r="AY48" s="121">
        <v>4.3167775542929396</v>
      </c>
      <c r="AZ48" s="116"/>
      <c r="BA48" s="128">
        <v>2.9069220981142201</v>
      </c>
      <c r="BB48" s="136">
        <v>5.8716252139394403</v>
      </c>
      <c r="BC48" s="129">
        <v>4.3909466726316699</v>
      </c>
      <c r="BD48" s="116"/>
      <c r="BE48" s="134">
        <v>4.3267112875987896</v>
      </c>
    </row>
    <row r="49" spans="1:57" x14ac:dyDescent="0.25">
      <c r="A49" s="76" t="s">
        <v>116</v>
      </c>
      <c r="B49" s="3" t="s">
        <v>122</v>
      </c>
      <c r="D49" s="25" t="s">
        <v>16</v>
      </c>
      <c r="E49" s="28" t="s">
        <v>17</v>
      </c>
      <c r="G49" s="151">
        <v>59.389027025351297</v>
      </c>
      <c r="H49" s="152">
        <v>60.3278959987029</v>
      </c>
      <c r="I49" s="152">
        <v>60.9955040060184</v>
      </c>
      <c r="J49" s="152">
        <v>61.496358805456502</v>
      </c>
      <c r="K49" s="152">
        <v>60.959667589908001</v>
      </c>
      <c r="L49" s="153">
        <v>60.663189295922002</v>
      </c>
      <c r="M49" s="140"/>
      <c r="N49" s="154">
        <v>64.432811296871193</v>
      </c>
      <c r="O49" s="155">
        <v>64.761887194261504</v>
      </c>
      <c r="P49" s="156">
        <v>64.598616571868703</v>
      </c>
      <c r="Q49" s="140"/>
      <c r="R49" s="157">
        <v>61.847944960223998</v>
      </c>
      <c r="S49" s="117"/>
      <c r="T49" s="122">
        <v>0.15385801207959299</v>
      </c>
      <c r="U49" s="123">
        <v>0.62793220221116397</v>
      </c>
      <c r="V49" s="123">
        <v>2.1169098227471101</v>
      </c>
      <c r="W49" s="123">
        <v>2.3470955480084399</v>
      </c>
      <c r="X49" s="123">
        <v>1.5367707696588599</v>
      </c>
      <c r="Y49" s="124">
        <v>1.38870216293502</v>
      </c>
      <c r="Z49" s="116"/>
      <c r="AA49" s="130">
        <v>1.7064782986532201</v>
      </c>
      <c r="AB49" s="131">
        <v>1.75880966862979</v>
      </c>
      <c r="AC49" s="132">
        <v>1.73620719027445</v>
      </c>
      <c r="AD49" s="116"/>
      <c r="AE49" s="135">
        <v>1.5173870344747</v>
      </c>
      <c r="AG49" s="151">
        <v>59.890333785573503</v>
      </c>
      <c r="AH49" s="152">
        <v>60.566564162890202</v>
      </c>
      <c r="AI49" s="152">
        <v>60.755194899332999</v>
      </c>
      <c r="AJ49" s="152">
        <v>61.064578387041799</v>
      </c>
      <c r="AK49" s="152">
        <v>60.957827083397298</v>
      </c>
      <c r="AL49" s="153">
        <v>60.661297125893803</v>
      </c>
      <c r="AM49" s="140"/>
      <c r="AN49" s="154">
        <v>64.984686049947996</v>
      </c>
      <c r="AO49" s="155">
        <v>65.994864297861298</v>
      </c>
      <c r="AP49" s="156">
        <v>65.493577854492898</v>
      </c>
      <c r="AQ49" s="140"/>
      <c r="AR49" s="157">
        <v>62.126652053630302</v>
      </c>
      <c r="AS49" s="117"/>
      <c r="AT49" s="122">
        <v>0.134000127215535</v>
      </c>
      <c r="AU49" s="123">
        <v>0.29598066233356402</v>
      </c>
      <c r="AV49" s="123">
        <v>0.74773559722462601</v>
      </c>
      <c r="AW49" s="123">
        <v>0.82525473239384195</v>
      </c>
      <c r="AX49" s="123">
        <v>0.61640040514856698</v>
      </c>
      <c r="AY49" s="124">
        <v>0.53144072567670497</v>
      </c>
      <c r="AZ49" s="116"/>
      <c r="BA49" s="130">
        <v>0.470601987869806</v>
      </c>
      <c r="BB49" s="131">
        <v>1.4746053755248101</v>
      </c>
      <c r="BC49" s="132">
        <v>0.98013706748269702</v>
      </c>
      <c r="BD49" s="116"/>
      <c r="BE49" s="135">
        <v>0.69221269204751001</v>
      </c>
    </row>
    <row r="50" spans="1:57" x14ac:dyDescent="0.25">
      <c r="G50" s="114"/>
      <c r="H50" s="114"/>
      <c r="I50" s="114"/>
      <c r="J50" s="114"/>
      <c r="K50" s="114"/>
      <c r="L50" s="114"/>
      <c r="M50" s="114"/>
      <c r="N50" s="114"/>
      <c r="O50" s="114"/>
      <c r="P50" s="114"/>
      <c r="Q50" s="114"/>
      <c r="R50" s="114"/>
      <c r="S50" s="113"/>
      <c r="T50" s="112"/>
      <c r="U50" s="112"/>
      <c r="V50" s="112"/>
      <c r="W50" s="112"/>
      <c r="X50" s="112"/>
      <c r="Y50" s="112"/>
      <c r="Z50" s="112"/>
      <c r="AA50" s="112"/>
      <c r="AB50" s="112"/>
      <c r="AC50" s="112"/>
      <c r="AD50" s="112"/>
      <c r="AE50" s="112"/>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L63" activeCellId="1" sqref="AG42:BE51 L63"/>
      <selection pane="topRight" activeCell="L63" activeCellId="1" sqref="AG42:BE51 L63"/>
      <selection pane="bottomLeft" activeCell="L63" activeCellId="1" sqref="AG42:BE51 L63"/>
      <selection pane="bottomRight" activeCell="L63" activeCellId="1" sqref="AG42:BE51 L63"/>
    </sheetView>
  </sheetViews>
  <sheetFormatPr defaultColWidth="9.1796875" defaultRowHeight="12.5" x14ac:dyDescent="0.25"/>
  <cols>
    <col min="1" max="1" width="20.54296875" customWidth="1"/>
    <col min="2" max="2" width="25.453125" customWidth="1"/>
    <col min="3" max="3" width="4.1796875" customWidth="1"/>
    <col min="4" max="4" width="5.7265625" customWidth="1"/>
    <col min="6" max="6" width="3.54296875" customWidth="1"/>
    <col min="13" max="13" width="5.453125" customWidth="1"/>
    <col min="17" max="17" width="5.453125" customWidth="1"/>
    <col min="19" max="19" width="4.54296875" customWidth="1"/>
    <col min="26" max="26" width="3.81640625" customWidth="1"/>
    <col min="30" max="30" width="3.81640625" customWidth="1"/>
    <col min="32" max="32" width="4.5429687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07" t="s">
        <v>5</v>
      </c>
      <c r="E2" s="208"/>
      <c r="G2" s="209" t="s">
        <v>106</v>
      </c>
      <c r="H2" s="210"/>
      <c r="I2" s="210"/>
      <c r="J2" s="210"/>
      <c r="K2" s="210"/>
      <c r="L2" s="210"/>
      <c r="M2" s="210"/>
      <c r="N2" s="210"/>
      <c r="O2" s="210"/>
      <c r="P2" s="210"/>
      <c r="Q2" s="210"/>
      <c r="R2" s="210"/>
      <c r="T2" s="209" t="s">
        <v>40</v>
      </c>
      <c r="U2" s="210"/>
      <c r="V2" s="210"/>
      <c r="W2" s="210"/>
      <c r="X2" s="210"/>
      <c r="Y2" s="210"/>
      <c r="Z2" s="210"/>
      <c r="AA2" s="210"/>
      <c r="AB2" s="210"/>
      <c r="AC2" s="210"/>
      <c r="AD2" s="210"/>
      <c r="AE2" s="210"/>
      <c r="AF2" s="4"/>
      <c r="AG2" s="209" t="s">
        <v>41</v>
      </c>
      <c r="AH2" s="210"/>
      <c r="AI2" s="210"/>
      <c r="AJ2" s="210"/>
      <c r="AK2" s="210"/>
      <c r="AL2" s="210"/>
      <c r="AM2" s="210"/>
      <c r="AN2" s="210"/>
      <c r="AO2" s="210"/>
      <c r="AP2" s="210"/>
      <c r="AQ2" s="210"/>
      <c r="AR2" s="210"/>
      <c r="AT2" s="209" t="s">
        <v>42</v>
      </c>
      <c r="AU2" s="210"/>
      <c r="AV2" s="210"/>
      <c r="AW2" s="210"/>
      <c r="AX2" s="210"/>
      <c r="AY2" s="210"/>
      <c r="AZ2" s="210"/>
      <c r="BA2" s="210"/>
      <c r="BB2" s="210"/>
      <c r="BC2" s="210"/>
      <c r="BD2" s="210"/>
      <c r="BE2" s="210"/>
    </row>
    <row r="3" spans="1:57" ht="13" x14ac:dyDescent="0.25">
      <c r="A3" s="32"/>
      <c r="B3" s="32"/>
      <c r="C3" s="3"/>
      <c r="D3" s="211" t="s">
        <v>8</v>
      </c>
      <c r="E3" s="213" t="s">
        <v>9</v>
      </c>
      <c r="F3" s="5"/>
      <c r="G3" s="215" t="s">
        <v>0</v>
      </c>
      <c r="H3" s="217" t="s">
        <v>1</v>
      </c>
      <c r="I3" s="217" t="s">
        <v>10</v>
      </c>
      <c r="J3" s="217" t="s">
        <v>2</v>
      </c>
      <c r="K3" s="217" t="s">
        <v>11</v>
      </c>
      <c r="L3" s="219" t="s">
        <v>12</v>
      </c>
      <c r="M3" s="5"/>
      <c r="N3" s="215" t="s">
        <v>3</v>
      </c>
      <c r="O3" s="217" t="s">
        <v>4</v>
      </c>
      <c r="P3" s="219" t="s">
        <v>13</v>
      </c>
      <c r="Q3" s="2"/>
      <c r="R3" s="221" t="s">
        <v>14</v>
      </c>
      <c r="S3" s="2"/>
      <c r="T3" s="215" t="s">
        <v>0</v>
      </c>
      <c r="U3" s="217" t="s">
        <v>1</v>
      </c>
      <c r="V3" s="217" t="s">
        <v>10</v>
      </c>
      <c r="W3" s="217" t="s">
        <v>2</v>
      </c>
      <c r="X3" s="217" t="s">
        <v>11</v>
      </c>
      <c r="Y3" s="219" t="s">
        <v>12</v>
      </c>
      <c r="Z3" s="2"/>
      <c r="AA3" s="215" t="s">
        <v>3</v>
      </c>
      <c r="AB3" s="217" t="s">
        <v>4</v>
      </c>
      <c r="AC3" s="219" t="s">
        <v>13</v>
      </c>
      <c r="AD3" s="1"/>
      <c r="AE3" s="223" t="s">
        <v>14</v>
      </c>
      <c r="AF3" s="38"/>
      <c r="AG3" s="215" t="s">
        <v>0</v>
      </c>
      <c r="AH3" s="217" t="s">
        <v>1</v>
      </c>
      <c r="AI3" s="217" t="s">
        <v>10</v>
      </c>
      <c r="AJ3" s="217" t="s">
        <v>2</v>
      </c>
      <c r="AK3" s="217" t="s">
        <v>11</v>
      </c>
      <c r="AL3" s="219" t="s">
        <v>12</v>
      </c>
      <c r="AM3" s="5"/>
      <c r="AN3" s="215" t="s">
        <v>3</v>
      </c>
      <c r="AO3" s="217" t="s">
        <v>4</v>
      </c>
      <c r="AP3" s="219" t="s">
        <v>13</v>
      </c>
      <c r="AQ3" s="2"/>
      <c r="AR3" s="221" t="s">
        <v>14</v>
      </c>
      <c r="AS3" s="2"/>
      <c r="AT3" s="215" t="s">
        <v>0</v>
      </c>
      <c r="AU3" s="217" t="s">
        <v>1</v>
      </c>
      <c r="AV3" s="217" t="s">
        <v>10</v>
      </c>
      <c r="AW3" s="217" t="s">
        <v>2</v>
      </c>
      <c r="AX3" s="217" t="s">
        <v>11</v>
      </c>
      <c r="AY3" s="219" t="s">
        <v>12</v>
      </c>
      <c r="AZ3" s="2"/>
      <c r="BA3" s="215" t="s">
        <v>3</v>
      </c>
      <c r="BB3" s="217" t="s">
        <v>4</v>
      </c>
      <c r="BC3" s="219" t="s">
        <v>13</v>
      </c>
      <c r="BD3" s="1"/>
      <c r="BE3" s="223" t="s">
        <v>14</v>
      </c>
    </row>
    <row r="4" spans="1:57" ht="13" x14ac:dyDescent="0.25">
      <c r="A4" s="32"/>
      <c r="B4" s="32"/>
      <c r="C4" s="3"/>
      <c r="D4" s="212"/>
      <c r="E4" s="214"/>
      <c r="F4" s="5"/>
      <c r="G4" s="225"/>
      <c r="H4" s="226"/>
      <c r="I4" s="226"/>
      <c r="J4" s="226"/>
      <c r="K4" s="226"/>
      <c r="L4" s="227"/>
      <c r="M4" s="5"/>
      <c r="N4" s="225"/>
      <c r="O4" s="226"/>
      <c r="P4" s="227"/>
      <c r="Q4" s="2"/>
      <c r="R4" s="228"/>
      <c r="S4" s="2"/>
      <c r="T4" s="225"/>
      <c r="U4" s="226"/>
      <c r="V4" s="226"/>
      <c r="W4" s="226"/>
      <c r="X4" s="226"/>
      <c r="Y4" s="227"/>
      <c r="Z4" s="2"/>
      <c r="AA4" s="225"/>
      <c r="AB4" s="226"/>
      <c r="AC4" s="227"/>
      <c r="AD4" s="1"/>
      <c r="AE4" s="229"/>
      <c r="AF4" s="39"/>
      <c r="AG4" s="225"/>
      <c r="AH4" s="226"/>
      <c r="AI4" s="226"/>
      <c r="AJ4" s="226"/>
      <c r="AK4" s="226"/>
      <c r="AL4" s="227"/>
      <c r="AM4" s="5"/>
      <c r="AN4" s="225"/>
      <c r="AO4" s="226"/>
      <c r="AP4" s="227"/>
      <c r="AQ4" s="2"/>
      <c r="AR4" s="228"/>
      <c r="AS4" s="2"/>
      <c r="AT4" s="225"/>
      <c r="AU4" s="226"/>
      <c r="AV4" s="226"/>
      <c r="AW4" s="226"/>
      <c r="AX4" s="226"/>
      <c r="AY4" s="227"/>
      <c r="AZ4" s="2"/>
      <c r="BA4" s="225"/>
      <c r="BB4" s="226"/>
      <c r="BC4" s="227"/>
      <c r="BD4" s="1"/>
      <c r="BE4" s="229"/>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37">
        <v>69.923119033543202</v>
      </c>
      <c r="H6" s="138">
        <v>90.624766928801606</v>
      </c>
      <c r="I6" s="138">
        <v>100.48272078506901</v>
      </c>
      <c r="J6" s="138">
        <v>97.239528560190607</v>
      </c>
      <c r="K6" s="138">
        <v>87.695559561838195</v>
      </c>
      <c r="L6" s="139">
        <v>89.192879521259201</v>
      </c>
      <c r="M6" s="140"/>
      <c r="N6" s="141">
        <v>97.990523640122206</v>
      </c>
      <c r="O6" s="142">
        <v>102.29916973083699</v>
      </c>
      <c r="P6" s="143">
        <v>100.14484668548</v>
      </c>
      <c r="Q6" s="140"/>
      <c r="R6" s="144">
        <v>92.322033956134902</v>
      </c>
      <c r="S6" s="117"/>
      <c r="T6" s="115">
        <v>16.599178834478298</v>
      </c>
      <c r="U6" s="118">
        <v>21.4237763133975</v>
      </c>
      <c r="V6" s="118">
        <v>22.5825179951972</v>
      </c>
      <c r="W6" s="118">
        <v>19.9462917220627</v>
      </c>
      <c r="X6" s="118">
        <v>18.396408249162199</v>
      </c>
      <c r="Y6" s="119">
        <v>19.975240622282701</v>
      </c>
      <c r="Z6" s="116"/>
      <c r="AA6" s="125">
        <v>15.9688168061568</v>
      </c>
      <c r="AB6" s="126">
        <v>12.762521179607299</v>
      </c>
      <c r="AC6" s="127">
        <v>14.308660823415501</v>
      </c>
      <c r="AD6" s="116"/>
      <c r="AE6" s="133">
        <v>18.159715404936001</v>
      </c>
      <c r="AG6" s="137">
        <v>61.930504545874498</v>
      </c>
      <c r="AH6" s="138">
        <v>78.430248990345603</v>
      </c>
      <c r="AI6" s="138">
        <v>88.225272841596507</v>
      </c>
      <c r="AJ6" s="138">
        <v>90.777853516230294</v>
      </c>
      <c r="AK6" s="138">
        <v>88.223914586109601</v>
      </c>
      <c r="AL6" s="139">
        <v>81.517675941911605</v>
      </c>
      <c r="AM6" s="140"/>
      <c r="AN6" s="141">
        <v>99.621316616377698</v>
      </c>
      <c r="AO6" s="142">
        <v>100.015134230751</v>
      </c>
      <c r="AP6" s="143">
        <v>99.818224998098799</v>
      </c>
      <c r="AQ6" s="140"/>
      <c r="AR6" s="144">
        <v>86.746668100836203</v>
      </c>
      <c r="AS6" s="117"/>
      <c r="AT6" s="115">
        <v>8.2410062573806702</v>
      </c>
      <c r="AU6" s="118">
        <v>12.636295840849399</v>
      </c>
      <c r="AV6" s="118">
        <v>13.1397171723086</v>
      </c>
      <c r="AW6" s="118">
        <v>12.1395213515218</v>
      </c>
      <c r="AX6" s="118">
        <v>9.8664927126719206</v>
      </c>
      <c r="AY6" s="119">
        <v>11.3393005849119</v>
      </c>
      <c r="AZ6" s="116"/>
      <c r="BA6" s="125">
        <v>6.83644337474301</v>
      </c>
      <c r="BB6" s="126">
        <v>7.01108776010408</v>
      </c>
      <c r="BC6" s="127">
        <v>6.9238648301094701</v>
      </c>
      <c r="BD6" s="116"/>
      <c r="BE6" s="133">
        <v>9.8476390247665204</v>
      </c>
    </row>
    <row r="7" spans="1:57" x14ac:dyDescent="0.25">
      <c r="A7" s="20" t="s">
        <v>18</v>
      </c>
      <c r="B7" s="3" t="str">
        <f>TRIM(A7)</f>
        <v>Virginia</v>
      </c>
      <c r="C7" s="10"/>
      <c r="D7" s="24" t="s">
        <v>16</v>
      </c>
      <c r="E7" s="27" t="s">
        <v>17</v>
      </c>
      <c r="F7" s="3"/>
      <c r="G7" s="145">
        <v>51.478688142809901</v>
      </c>
      <c r="H7" s="140">
        <v>81.528490024250502</v>
      </c>
      <c r="I7" s="140">
        <v>92.3939666377821</v>
      </c>
      <c r="J7" s="140">
        <v>90.858460143757497</v>
      </c>
      <c r="K7" s="140">
        <v>73.589456958774093</v>
      </c>
      <c r="L7" s="146">
        <v>77.969812381474796</v>
      </c>
      <c r="M7" s="140"/>
      <c r="N7" s="147">
        <v>71.867889791719904</v>
      </c>
      <c r="O7" s="148">
        <v>73.202608378582198</v>
      </c>
      <c r="P7" s="149">
        <v>72.535249085150994</v>
      </c>
      <c r="Q7" s="140"/>
      <c r="R7" s="150">
        <v>76.417080011096601</v>
      </c>
      <c r="S7" s="117"/>
      <c r="T7" s="120">
        <v>18.354068112606299</v>
      </c>
      <c r="U7" s="116">
        <v>24.3863763243466</v>
      </c>
      <c r="V7" s="116">
        <v>23.0797994609932</v>
      </c>
      <c r="W7" s="116">
        <v>29.112606325439199</v>
      </c>
      <c r="X7" s="116">
        <v>26.0953396126318</v>
      </c>
      <c r="Y7" s="121">
        <v>24.616098918344299</v>
      </c>
      <c r="Z7" s="116"/>
      <c r="AA7" s="128">
        <v>21.181674529114499</v>
      </c>
      <c r="AB7" s="136">
        <v>20.9012979220029</v>
      </c>
      <c r="AC7" s="129">
        <v>21.040034077152502</v>
      </c>
      <c r="AD7" s="116"/>
      <c r="AE7" s="134">
        <v>23.6255516294597</v>
      </c>
      <c r="AG7" s="145">
        <v>44.891468589363001</v>
      </c>
      <c r="AH7" s="140">
        <v>66.681329683152399</v>
      </c>
      <c r="AI7" s="140">
        <v>76.673278867587001</v>
      </c>
      <c r="AJ7" s="140">
        <v>77.928549459717104</v>
      </c>
      <c r="AK7" s="140">
        <v>69.757773320651907</v>
      </c>
      <c r="AL7" s="146">
        <v>67.186667547110702</v>
      </c>
      <c r="AM7" s="140"/>
      <c r="AN7" s="147">
        <v>71.398842211344899</v>
      </c>
      <c r="AO7" s="148">
        <v>71.670450117306501</v>
      </c>
      <c r="AP7" s="149">
        <v>71.534646164325693</v>
      </c>
      <c r="AQ7" s="140"/>
      <c r="AR7" s="150">
        <v>68.428985029619</v>
      </c>
      <c r="AS7" s="117"/>
      <c r="AT7" s="120">
        <v>8.3671589934449795</v>
      </c>
      <c r="AU7" s="116">
        <v>15.335200403811401</v>
      </c>
      <c r="AV7" s="116">
        <v>16.088705634817298</v>
      </c>
      <c r="AW7" s="116">
        <v>17.763553286665701</v>
      </c>
      <c r="AX7" s="116">
        <v>13.543666025001199</v>
      </c>
      <c r="AY7" s="121">
        <v>14.692772647371401</v>
      </c>
      <c r="AZ7" s="116"/>
      <c r="BA7" s="128">
        <v>9.5964647496482396</v>
      </c>
      <c r="BB7" s="136">
        <v>10.2825207567045</v>
      </c>
      <c r="BC7" s="129">
        <v>9.9390733515198093</v>
      </c>
      <c r="BD7" s="116"/>
      <c r="BE7" s="134">
        <v>13.2320439271009</v>
      </c>
    </row>
    <row r="8" spans="1:57" x14ac:dyDescent="0.25">
      <c r="A8" s="21" t="s">
        <v>19</v>
      </c>
      <c r="B8" s="3" t="str">
        <f t="shared" ref="B8:B43" si="0">TRIM(A8)</f>
        <v>Norfolk/Virginia Beach, VA</v>
      </c>
      <c r="C8" s="3"/>
      <c r="D8" s="24" t="s">
        <v>16</v>
      </c>
      <c r="E8" s="27" t="s">
        <v>17</v>
      </c>
      <c r="F8" s="3"/>
      <c r="G8" s="145">
        <v>43.114686176727901</v>
      </c>
      <c r="H8" s="140">
        <v>53.007726640419897</v>
      </c>
      <c r="I8" s="140">
        <v>53.6878774303947</v>
      </c>
      <c r="J8" s="140">
        <v>54.486692470793997</v>
      </c>
      <c r="K8" s="140">
        <v>55.430890353044099</v>
      </c>
      <c r="L8" s="146">
        <v>51.945574614276097</v>
      </c>
      <c r="M8" s="140"/>
      <c r="N8" s="147">
        <v>68.467425554526201</v>
      </c>
      <c r="O8" s="148">
        <v>77.275654153157305</v>
      </c>
      <c r="P8" s="149">
        <v>72.871539853841696</v>
      </c>
      <c r="Q8" s="140"/>
      <c r="R8" s="150">
        <v>57.924421825580602</v>
      </c>
      <c r="S8" s="117"/>
      <c r="T8" s="120">
        <v>18.1034551754279</v>
      </c>
      <c r="U8" s="116">
        <v>11.548627168011899</v>
      </c>
      <c r="V8" s="116">
        <v>5.1437771766734901</v>
      </c>
      <c r="W8" s="116">
        <v>7.01515632392592</v>
      </c>
      <c r="X8" s="116">
        <v>18.026576239035599</v>
      </c>
      <c r="Y8" s="121">
        <v>11.4870862916765</v>
      </c>
      <c r="Z8" s="116"/>
      <c r="AA8" s="128">
        <v>10.4396130104231</v>
      </c>
      <c r="AB8" s="136">
        <v>5.8404407741188704</v>
      </c>
      <c r="AC8" s="129">
        <v>7.9523882267075603</v>
      </c>
      <c r="AD8" s="116"/>
      <c r="AE8" s="134">
        <v>10.190231480034001</v>
      </c>
      <c r="AG8" s="145">
        <v>38.256825517857997</v>
      </c>
      <c r="AH8" s="140">
        <v>46.176661863131002</v>
      </c>
      <c r="AI8" s="140">
        <v>50.5498726056301</v>
      </c>
      <c r="AJ8" s="140">
        <v>55.824907515696502</v>
      </c>
      <c r="AK8" s="140">
        <v>59.478147411996197</v>
      </c>
      <c r="AL8" s="146">
        <v>50.057282982862397</v>
      </c>
      <c r="AM8" s="140"/>
      <c r="AN8" s="147">
        <v>70.943030918377801</v>
      </c>
      <c r="AO8" s="148">
        <v>71.920600620143006</v>
      </c>
      <c r="AP8" s="149">
        <v>71.431815769260396</v>
      </c>
      <c r="AQ8" s="140"/>
      <c r="AR8" s="150">
        <v>56.1642923504047</v>
      </c>
      <c r="AS8" s="117"/>
      <c r="AT8" s="120">
        <v>9.2411291920193595</v>
      </c>
      <c r="AU8" s="116">
        <v>7.6161060795762801</v>
      </c>
      <c r="AV8" s="116">
        <v>7.9006429998162204</v>
      </c>
      <c r="AW8" s="116">
        <v>10.040120025688999</v>
      </c>
      <c r="AX8" s="116">
        <v>13.454744419793499</v>
      </c>
      <c r="AY8" s="121">
        <v>9.8066594257778199</v>
      </c>
      <c r="AZ8" s="116"/>
      <c r="BA8" s="128">
        <v>1.11280215749999</v>
      </c>
      <c r="BB8" s="136">
        <v>-2.3463174382066798</v>
      </c>
      <c r="BC8" s="129">
        <v>-0.65868687791547997</v>
      </c>
      <c r="BD8" s="116"/>
      <c r="BE8" s="134">
        <v>5.7580983536775801</v>
      </c>
    </row>
    <row r="9" spans="1:57" x14ac:dyDescent="0.25">
      <c r="A9" s="21" t="s">
        <v>20</v>
      </c>
      <c r="B9" s="3" t="s">
        <v>71</v>
      </c>
      <c r="C9" s="3"/>
      <c r="D9" s="24" t="s">
        <v>16</v>
      </c>
      <c r="E9" s="27" t="s">
        <v>17</v>
      </c>
      <c r="F9" s="3"/>
      <c r="G9" s="145">
        <v>42.522690395798897</v>
      </c>
      <c r="H9" s="140">
        <v>68.236435361513699</v>
      </c>
      <c r="I9" s="140">
        <v>76.287452117871695</v>
      </c>
      <c r="J9" s="140">
        <v>75.116506397014106</v>
      </c>
      <c r="K9" s="140">
        <v>62.420349379394104</v>
      </c>
      <c r="L9" s="146">
        <v>64.916686730318503</v>
      </c>
      <c r="M9" s="140"/>
      <c r="N9" s="147">
        <v>66.992845746896904</v>
      </c>
      <c r="O9" s="148">
        <v>80.150601757659899</v>
      </c>
      <c r="P9" s="149">
        <v>73.571723752278402</v>
      </c>
      <c r="Q9" s="140"/>
      <c r="R9" s="150">
        <v>67.389554450878506</v>
      </c>
      <c r="S9" s="117"/>
      <c r="T9" s="120">
        <v>4.6978652734950597</v>
      </c>
      <c r="U9" s="116">
        <v>10.3896211623975</v>
      </c>
      <c r="V9" s="116">
        <v>4.6341701223499001</v>
      </c>
      <c r="W9" s="116">
        <v>6.9592491395307698</v>
      </c>
      <c r="X9" s="116">
        <v>8.3961712720709496</v>
      </c>
      <c r="Y9" s="121">
        <v>7.0695152639627601</v>
      </c>
      <c r="Z9" s="116"/>
      <c r="AA9" s="128">
        <v>18.4301206368282</v>
      </c>
      <c r="AB9" s="136">
        <v>31.440345954583702</v>
      </c>
      <c r="AC9" s="129">
        <v>25.1793580401079</v>
      </c>
      <c r="AD9" s="116"/>
      <c r="AE9" s="134">
        <v>12.1295358833659</v>
      </c>
      <c r="AG9" s="145">
        <v>39.326725521434902</v>
      </c>
      <c r="AH9" s="140">
        <v>59.523999866007202</v>
      </c>
      <c r="AI9" s="140">
        <v>68.695989611747706</v>
      </c>
      <c r="AJ9" s="140">
        <v>68.227672937818596</v>
      </c>
      <c r="AK9" s="140">
        <v>64.927045805917402</v>
      </c>
      <c r="AL9" s="146">
        <v>60.141647260268002</v>
      </c>
      <c r="AM9" s="140"/>
      <c r="AN9" s="147">
        <v>71.976112314261997</v>
      </c>
      <c r="AO9" s="148">
        <v>75.913508744389702</v>
      </c>
      <c r="AP9" s="149">
        <v>73.944810529325807</v>
      </c>
      <c r="AQ9" s="140"/>
      <c r="AR9" s="150">
        <v>64.085592326727195</v>
      </c>
      <c r="AS9" s="117"/>
      <c r="AT9" s="120">
        <v>-4.6101076120756597</v>
      </c>
      <c r="AU9" s="116">
        <v>7.0911396192577003</v>
      </c>
      <c r="AV9" s="116">
        <v>5.6002112639293502</v>
      </c>
      <c r="AW9" s="116">
        <v>5.6227671939596702</v>
      </c>
      <c r="AX9" s="116">
        <v>2.8597503998453502</v>
      </c>
      <c r="AY9" s="121">
        <v>3.8427692216509</v>
      </c>
      <c r="AZ9" s="116"/>
      <c r="BA9" s="128">
        <v>4.50400825573782</v>
      </c>
      <c r="BB9" s="136">
        <v>7.46987583618579</v>
      </c>
      <c r="BC9" s="129">
        <v>6.0056817742581696</v>
      </c>
      <c r="BD9" s="116"/>
      <c r="BE9" s="134">
        <v>4.5463001726000396</v>
      </c>
    </row>
    <row r="10" spans="1:57" x14ac:dyDescent="0.25">
      <c r="A10" s="21" t="s">
        <v>21</v>
      </c>
      <c r="B10" s="3" t="str">
        <f t="shared" si="0"/>
        <v>Virginia Area</v>
      </c>
      <c r="C10" s="3"/>
      <c r="D10" s="24" t="s">
        <v>16</v>
      </c>
      <c r="E10" s="27" t="s">
        <v>17</v>
      </c>
      <c r="F10" s="3"/>
      <c r="G10" s="145">
        <v>35.007183976468902</v>
      </c>
      <c r="H10" s="140">
        <v>52.579957980250697</v>
      </c>
      <c r="I10" s="140">
        <v>56.771390853701199</v>
      </c>
      <c r="J10" s="140">
        <v>54.566417582930598</v>
      </c>
      <c r="K10" s="140">
        <v>52.198424025958801</v>
      </c>
      <c r="L10" s="146">
        <v>50.224674883862001</v>
      </c>
      <c r="M10" s="140"/>
      <c r="N10" s="147">
        <v>60.4243714545836</v>
      </c>
      <c r="O10" s="148">
        <v>56.581115857786401</v>
      </c>
      <c r="P10" s="149">
        <v>58.502743656184997</v>
      </c>
      <c r="Q10" s="140"/>
      <c r="R10" s="150">
        <v>52.58983739024</v>
      </c>
      <c r="S10" s="117"/>
      <c r="T10" s="120">
        <v>13.072261353970401</v>
      </c>
      <c r="U10" s="116">
        <v>10.925449396485</v>
      </c>
      <c r="V10" s="116">
        <v>8.2956087800661802</v>
      </c>
      <c r="W10" s="116">
        <v>7.3572255379235596</v>
      </c>
      <c r="X10" s="116">
        <v>-0.51201899044329602</v>
      </c>
      <c r="Y10" s="121">
        <v>7.2820021894719398</v>
      </c>
      <c r="Z10" s="116"/>
      <c r="AA10" s="128">
        <v>2.3889943998221601</v>
      </c>
      <c r="AB10" s="136">
        <v>8.8882107976966491</v>
      </c>
      <c r="AC10" s="129">
        <v>5.4321090027609999</v>
      </c>
      <c r="AD10" s="116"/>
      <c r="AE10" s="134">
        <v>6.6870367032875899</v>
      </c>
      <c r="AG10" s="145">
        <v>36.710869949524302</v>
      </c>
      <c r="AH10" s="140">
        <v>52.952503954316001</v>
      </c>
      <c r="AI10" s="140">
        <v>57.058100997883201</v>
      </c>
      <c r="AJ10" s="140">
        <v>56.419844734944498</v>
      </c>
      <c r="AK10" s="140">
        <v>55.0869594798911</v>
      </c>
      <c r="AL10" s="146">
        <v>51.645655823311799</v>
      </c>
      <c r="AM10" s="140"/>
      <c r="AN10" s="147">
        <v>67.532677485376695</v>
      </c>
      <c r="AO10" s="148">
        <v>68.456515123323896</v>
      </c>
      <c r="AP10" s="149">
        <v>67.994596304350296</v>
      </c>
      <c r="AQ10" s="140"/>
      <c r="AR10" s="150">
        <v>56.3172085127663</v>
      </c>
      <c r="AS10" s="117"/>
      <c r="AT10" s="120">
        <v>2.8294970729240698</v>
      </c>
      <c r="AU10" s="116">
        <v>8.5563644981696108</v>
      </c>
      <c r="AV10" s="116">
        <v>8.2248605142939795</v>
      </c>
      <c r="AW10" s="116">
        <v>9.5863208195942207</v>
      </c>
      <c r="AX10" s="116">
        <v>5.9352321667420602</v>
      </c>
      <c r="AY10" s="121">
        <v>7.2883050593006997</v>
      </c>
      <c r="AZ10" s="116"/>
      <c r="BA10" s="128">
        <v>11.728651591275799</v>
      </c>
      <c r="BB10" s="136">
        <v>19.154906630657301</v>
      </c>
      <c r="BC10" s="129">
        <v>15.347552615081</v>
      </c>
      <c r="BD10" s="116"/>
      <c r="BE10" s="134">
        <v>9.9476769600695203</v>
      </c>
    </row>
    <row r="11" spans="1:57" x14ac:dyDescent="0.25">
      <c r="A11" s="34" t="s">
        <v>22</v>
      </c>
      <c r="B11" s="3" t="str">
        <f t="shared" si="0"/>
        <v>Washington, DC</v>
      </c>
      <c r="C11" s="3"/>
      <c r="D11" s="24" t="s">
        <v>16</v>
      </c>
      <c r="E11" s="27" t="s">
        <v>17</v>
      </c>
      <c r="F11" s="3"/>
      <c r="G11" s="145">
        <v>107.304361232711</v>
      </c>
      <c r="H11" s="140">
        <v>173.51874616033899</v>
      </c>
      <c r="I11" s="140">
        <v>201.773359780313</v>
      </c>
      <c r="J11" s="140">
        <v>192.93624239681799</v>
      </c>
      <c r="K11" s="140">
        <v>147.01265221410199</v>
      </c>
      <c r="L11" s="146">
        <v>164.50907235685699</v>
      </c>
      <c r="M11" s="140"/>
      <c r="N11" s="147">
        <v>122.983264384254</v>
      </c>
      <c r="O11" s="148">
        <v>112.743309032561</v>
      </c>
      <c r="P11" s="149">
        <v>117.863286708408</v>
      </c>
      <c r="Q11" s="140"/>
      <c r="R11" s="150">
        <v>151.181705028728</v>
      </c>
      <c r="S11" s="117"/>
      <c r="T11" s="120">
        <v>63.416053319042199</v>
      </c>
      <c r="U11" s="116">
        <v>62.340412856195002</v>
      </c>
      <c r="V11" s="116">
        <v>62.374916411747797</v>
      </c>
      <c r="W11" s="116">
        <v>74.727242461655706</v>
      </c>
      <c r="X11" s="116">
        <v>80.889604029020404</v>
      </c>
      <c r="Y11" s="121">
        <v>68.379677520847494</v>
      </c>
      <c r="Z11" s="116"/>
      <c r="AA11" s="128">
        <v>74.258363037255606</v>
      </c>
      <c r="AB11" s="136">
        <v>55.596488735175498</v>
      </c>
      <c r="AC11" s="129">
        <v>64.804552261529807</v>
      </c>
      <c r="AD11" s="116"/>
      <c r="AE11" s="134">
        <v>67.5699675104525</v>
      </c>
      <c r="AG11" s="145">
        <v>77.170797295971198</v>
      </c>
      <c r="AH11" s="140">
        <v>118.859227966798</v>
      </c>
      <c r="AI11" s="140">
        <v>139.410787770399</v>
      </c>
      <c r="AJ11" s="140">
        <v>138.99928216422401</v>
      </c>
      <c r="AK11" s="140">
        <v>111.799950498504</v>
      </c>
      <c r="AL11" s="146">
        <v>117.24795670184</v>
      </c>
      <c r="AM11" s="140"/>
      <c r="AN11" s="147">
        <v>95.312582909553996</v>
      </c>
      <c r="AO11" s="148">
        <v>92.726622907635004</v>
      </c>
      <c r="AP11" s="149">
        <v>94.019602908594507</v>
      </c>
      <c r="AQ11" s="140"/>
      <c r="AR11" s="150">
        <v>110.611290391968</v>
      </c>
      <c r="AS11" s="117"/>
      <c r="AT11" s="120">
        <v>24.352363356690802</v>
      </c>
      <c r="AU11" s="116">
        <v>31.9780941116557</v>
      </c>
      <c r="AV11" s="116">
        <v>30.2964678930927</v>
      </c>
      <c r="AW11" s="116">
        <v>34.3461951826255</v>
      </c>
      <c r="AX11" s="116">
        <v>27.185659937076601</v>
      </c>
      <c r="AY11" s="121">
        <v>30.1368385896738</v>
      </c>
      <c r="AZ11" s="116"/>
      <c r="BA11" s="128">
        <v>19.055462023268799</v>
      </c>
      <c r="BB11" s="136">
        <v>17.523085517971001</v>
      </c>
      <c r="BC11" s="129">
        <v>18.2948454444888</v>
      </c>
      <c r="BD11" s="116"/>
      <c r="BE11" s="134">
        <v>27.047568631447</v>
      </c>
    </row>
    <row r="12" spans="1:57" x14ac:dyDescent="0.25">
      <c r="A12" s="21" t="s">
        <v>23</v>
      </c>
      <c r="B12" s="3" t="str">
        <f t="shared" si="0"/>
        <v>Arlington, VA</v>
      </c>
      <c r="C12" s="3"/>
      <c r="D12" s="24" t="s">
        <v>16</v>
      </c>
      <c r="E12" s="27" t="s">
        <v>17</v>
      </c>
      <c r="F12" s="3"/>
      <c r="G12" s="145">
        <v>122.771643378519</v>
      </c>
      <c r="H12" s="140">
        <v>209.49950469238701</v>
      </c>
      <c r="I12" s="140">
        <v>230.760212721584</v>
      </c>
      <c r="J12" s="140">
        <v>225.368570385818</v>
      </c>
      <c r="K12" s="140">
        <v>174.904660062565</v>
      </c>
      <c r="L12" s="146">
        <v>192.66091824817499</v>
      </c>
      <c r="M12" s="140"/>
      <c r="N12" s="147">
        <v>127.775064650677</v>
      </c>
      <c r="O12" s="148">
        <v>98.299486965589097</v>
      </c>
      <c r="P12" s="149">
        <v>113.037275808133</v>
      </c>
      <c r="Q12" s="140"/>
      <c r="R12" s="150">
        <v>169.911306122448</v>
      </c>
      <c r="S12" s="117"/>
      <c r="T12" s="120">
        <v>30.091528030018999</v>
      </c>
      <c r="U12" s="116">
        <v>40.043550478959901</v>
      </c>
      <c r="V12" s="116">
        <v>39.432674262016697</v>
      </c>
      <c r="W12" s="116">
        <v>67.020951970480994</v>
      </c>
      <c r="X12" s="116">
        <v>98.409715777257205</v>
      </c>
      <c r="Y12" s="121">
        <v>52.2875863529489</v>
      </c>
      <c r="Z12" s="116"/>
      <c r="AA12" s="128">
        <v>88.564414768279704</v>
      </c>
      <c r="AB12" s="136">
        <v>69.490952615794498</v>
      </c>
      <c r="AC12" s="129">
        <v>79.768207150281896</v>
      </c>
      <c r="AD12" s="116"/>
      <c r="AE12" s="134">
        <v>56.844970192548203</v>
      </c>
      <c r="AG12" s="145">
        <v>80.036376173096897</v>
      </c>
      <c r="AH12" s="140">
        <v>137.51004223149101</v>
      </c>
      <c r="AI12" s="140">
        <v>161.246303441084</v>
      </c>
      <c r="AJ12" s="140">
        <v>159.39994864442099</v>
      </c>
      <c r="AK12" s="140">
        <v>120.92846637122</v>
      </c>
      <c r="AL12" s="146">
        <v>131.82422737226199</v>
      </c>
      <c r="AM12" s="140"/>
      <c r="AN12" s="147">
        <v>85.173581595411804</v>
      </c>
      <c r="AO12" s="148">
        <v>74.811595933263803</v>
      </c>
      <c r="AP12" s="149">
        <v>79.992588764337796</v>
      </c>
      <c r="AQ12" s="140"/>
      <c r="AR12" s="150">
        <v>117.01518776999799</v>
      </c>
      <c r="AS12" s="117"/>
      <c r="AT12" s="120">
        <v>18.346735212018899</v>
      </c>
      <c r="AU12" s="116">
        <v>24.4050189633545</v>
      </c>
      <c r="AV12" s="116">
        <v>25.180992167902701</v>
      </c>
      <c r="AW12" s="116">
        <v>29.371693391676502</v>
      </c>
      <c r="AX12" s="116">
        <v>26.670157878154299</v>
      </c>
      <c r="AY12" s="121">
        <v>25.391288832443401</v>
      </c>
      <c r="AZ12" s="116"/>
      <c r="BA12" s="128">
        <v>25.2264032986788</v>
      </c>
      <c r="BB12" s="136">
        <v>19.356876086091599</v>
      </c>
      <c r="BC12" s="129">
        <v>22.411477263021698</v>
      </c>
      <c r="BD12" s="116"/>
      <c r="BE12" s="134">
        <v>24.797935293559998</v>
      </c>
    </row>
    <row r="13" spans="1:57" x14ac:dyDescent="0.25">
      <c r="A13" s="21" t="s">
        <v>24</v>
      </c>
      <c r="B13" s="3" t="str">
        <f t="shared" si="0"/>
        <v>Suburban Virginia Area</v>
      </c>
      <c r="C13" s="3"/>
      <c r="D13" s="24" t="s">
        <v>16</v>
      </c>
      <c r="E13" s="27" t="s">
        <v>17</v>
      </c>
      <c r="F13" s="3"/>
      <c r="G13" s="145">
        <v>63.382913583343701</v>
      </c>
      <c r="H13" s="140">
        <v>95.086697604414894</v>
      </c>
      <c r="I13" s="140">
        <v>111.078570174338</v>
      </c>
      <c r="J13" s="140">
        <v>106.547880346168</v>
      </c>
      <c r="K13" s="140">
        <v>85.169949830678505</v>
      </c>
      <c r="L13" s="146">
        <v>92.253202307788698</v>
      </c>
      <c r="M13" s="140"/>
      <c r="N13" s="147">
        <v>74.389660102847103</v>
      </c>
      <c r="O13" s="148">
        <v>80.168768343158106</v>
      </c>
      <c r="P13" s="149">
        <v>77.279214223002597</v>
      </c>
      <c r="Q13" s="140"/>
      <c r="R13" s="150">
        <v>87.974919997849796</v>
      </c>
      <c r="S13" s="117"/>
      <c r="T13" s="120">
        <v>39.036216972819098</v>
      </c>
      <c r="U13" s="116">
        <v>39.276627407860502</v>
      </c>
      <c r="V13" s="116">
        <v>48.142302022858203</v>
      </c>
      <c r="W13" s="116">
        <v>45.378140628789197</v>
      </c>
      <c r="X13" s="116">
        <v>47.667145504302901</v>
      </c>
      <c r="Y13" s="121">
        <v>44.232480658421899</v>
      </c>
      <c r="Z13" s="116"/>
      <c r="AA13" s="128">
        <v>24.2459048883183</v>
      </c>
      <c r="AB13" s="136">
        <v>23.657234220045599</v>
      </c>
      <c r="AC13" s="129">
        <v>23.939866145559002</v>
      </c>
      <c r="AD13" s="116"/>
      <c r="AE13" s="134">
        <v>38.539542019146403</v>
      </c>
      <c r="AG13" s="145">
        <v>52.613923554496402</v>
      </c>
      <c r="AH13" s="140">
        <v>76.936213470462803</v>
      </c>
      <c r="AI13" s="140">
        <v>85.485068982816998</v>
      </c>
      <c r="AJ13" s="140">
        <v>88.572322212467</v>
      </c>
      <c r="AK13" s="140">
        <v>80.592437288348094</v>
      </c>
      <c r="AL13" s="146">
        <v>76.839993101718207</v>
      </c>
      <c r="AM13" s="140"/>
      <c r="AN13" s="147">
        <v>77.813732911074794</v>
      </c>
      <c r="AO13" s="148">
        <v>79.441308165056995</v>
      </c>
      <c r="AP13" s="149">
        <v>78.627520538065895</v>
      </c>
      <c r="AQ13" s="140"/>
      <c r="AR13" s="150">
        <v>77.350715226388999</v>
      </c>
      <c r="AS13" s="117"/>
      <c r="AT13" s="120">
        <v>13.5681802665848</v>
      </c>
      <c r="AU13" s="116">
        <v>20.389011068317298</v>
      </c>
      <c r="AV13" s="116">
        <v>20.429109559545399</v>
      </c>
      <c r="AW13" s="116">
        <v>22.328892570101001</v>
      </c>
      <c r="AX13" s="116">
        <v>20.4895098610079</v>
      </c>
      <c r="AY13" s="121">
        <v>19.871181004351801</v>
      </c>
      <c r="AZ13" s="116"/>
      <c r="BA13" s="128">
        <v>8.5696558377943308</v>
      </c>
      <c r="BB13" s="136">
        <v>11.6466321499418</v>
      </c>
      <c r="BC13" s="129">
        <v>10.1025698437935</v>
      </c>
      <c r="BD13" s="116"/>
      <c r="BE13" s="134">
        <v>16.866463837411199</v>
      </c>
    </row>
    <row r="14" spans="1:57" x14ac:dyDescent="0.25">
      <c r="A14" s="21" t="s">
        <v>25</v>
      </c>
      <c r="B14" s="3" t="str">
        <f t="shared" si="0"/>
        <v>Alexandria, VA</v>
      </c>
      <c r="C14" s="3"/>
      <c r="D14" s="24" t="s">
        <v>16</v>
      </c>
      <c r="E14" s="27" t="s">
        <v>17</v>
      </c>
      <c r="F14" s="3"/>
      <c r="G14" s="145">
        <v>71.598714169664603</v>
      </c>
      <c r="H14" s="140">
        <v>134.147283277242</v>
      </c>
      <c r="I14" s="140">
        <v>166.512652895439</v>
      </c>
      <c r="J14" s="140">
        <v>161.344746431472</v>
      </c>
      <c r="K14" s="140">
        <v>115.06393060229701</v>
      </c>
      <c r="L14" s="146">
        <v>129.733465475223</v>
      </c>
      <c r="M14" s="140"/>
      <c r="N14" s="147">
        <v>101.806381571312</v>
      </c>
      <c r="O14" s="148">
        <v>97.902236277126605</v>
      </c>
      <c r="P14" s="149">
        <v>99.854308924219495</v>
      </c>
      <c r="Q14" s="140"/>
      <c r="R14" s="150">
        <v>121.196563603508</v>
      </c>
      <c r="S14" s="117"/>
      <c r="T14" s="120">
        <v>27.454573918650201</v>
      </c>
      <c r="U14" s="116">
        <v>69.789294143827405</v>
      </c>
      <c r="V14" s="116">
        <v>76.395077506016406</v>
      </c>
      <c r="W14" s="116">
        <v>84.538609034677094</v>
      </c>
      <c r="X14" s="116">
        <v>73.402286015169395</v>
      </c>
      <c r="Y14" s="121">
        <v>69.201558082832193</v>
      </c>
      <c r="Z14" s="116"/>
      <c r="AA14" s="128">
        <v>64.157520298260707</v>
      </c>
      <c r="AB14" s="136">
        <v>55.849964681785202</v>
      </c>
      <c r="AC14" s="129">
        <v>59.977097868019598</v>
      </c>
      <c r="AD14" s="116"/>
      <c r="AE14" s="134">
        <v>66.935658175018403</v>
      </c>
      <c r="AG14" s="145">
        <v>55.940776662411501</v>
      </c>
      <c r="AH14" s="140">
        <v>90.566038354415596</v>
      </c>
      <c r="AI14" s="140">
        <v>110.34326331669899</v>
      </c>
      <c r="AJ14" s="140">
        <v>113.906074619937</v>
      </c>
      <c r="AK14" s="140">
        <v>93.763381107113801</v>
      </c>
      <c r="AL14" s="146">
        <v>92.903906812115494</v>
      </c>
      <c r="AM14" s="140"/>
      <c r="AN14" s="147">
        <v>82.156762504351803</v>
      </c>
      <c r="AO14" s="148">
        <v>80.420454914703399</v>
      </c>
      <c r="AP14" s="149">
        <v>81.288608709527594</v>
      </c>
      <c r="AQ14" s="140"/>
      <c r="AR14" s="150">
        <v>89.585250211376106</v>
      </c>
      <c r="AS14" s="117"/>
      <c r="AT14" s="120">
        <v>15.097235631156</v>
      </c>
      <c r="AU14" s="116">
        <v>32.977770745457697</v>
      </c>
      <c r="AV14" s="116">
        <v>32.7296584364667</v>
      </c>
      <c r="AW14" s="116">
        <v>35.280757528590101</v>
      </c>
      <c r="AX14" s="116">
        <v>26.7029373298077</v>
      </c>
      <c r="AY14" s="121">
        <v>29.7376284781209</v>
      </c>
      <c r="AZ14" s="116"/>
      <c r="BA14" s="128">
        <v>15.8604822858431</v>
      </c>
      <c r="BB14" s="136">
        <v>12.677809738700599</v>
      </c>
      <c r="BC14" s="129">
        <v>14.263995418794799</v>
      </c>
      <c r="BD14" s="116"/>
      <c r="BE14" s="134">
        <v>25.337260786434399</v>
      </c>
    </row>
    <row r="15" spans="1:57" x14ac:dyDescent="0.25">
      <c r="A15" s="21" t="s">
        <v>26</v>
      </c>
      <c r="B15" s="3" t="str">
        <f t="shared" si="0"/>
        <v>Fairfax/Tysons Corner, VA</v>
      </c>
      <c r="C15" s="3"/>
      <c r="D15" s="24" t="s">
        <v>16</v>
      </c>
      <c r="E15" s="27" t="s">
        <v>17</v>
      </c>
      <c r="F15" s="3"/>
      <c r="G15" s="145">
        <v>73.713777854353296</v>
      </c>
      <c r="H15" s="140">
        <v>146.416852745233</v>
      </c>
      <c r="I15" s="140">
        <v>188.898849069607</v>
      </c>
      <c r="J15" s="140">
        <v>189.35185848839799</v>
      </c>
      <c r="K15" s="140">
        <v>113.902943946703</v>
      </c>
      <c r="L15" s="146">
        <v>142.456856420859</v>
      </c>
      <c r="M15" s="140"/>
      <c r="N15" s="147">
        <v>81.670521479439401</v>
      </c>
      <c r="O15" s="148">
        <v>79.647440845393902</v>
      </c>
      <c r="P15" s="149">
        <v>80.658981162416694</v>
      </c>
      <c r="Q15" s="140"/>
      <c r="R15" s="150">
        <v>124.800320632732</v>
      </c>
      <c r="S15" s="117"/>
      <c r="T15" s="120">
        <v>15.519286794180699</v>
      </c>
      <c r="U15" s="116">
        <v>26.905277094931002</v>
      </c>
      <c r="V15" s="116">
        <v>29.518290775841901</v>
      </c>
      <c r="W15" s="116">
        <v>40.209176986406497</v>
      </c>
      <c r="X15" s="116">
        <v>30.864814075496199</v>
      </c>
      <c r="Y15" s="121">
        <v>30.187676472928299</v>
      </c>
      <c r="Z15" s="116"/>
      <c r="AA15" s="128">
        <v>24.305066823588898</v>
      </c>
      <c r="AB15" s="136">
        <v>20.583492788097999</v>
      </c>
      <c r="AC15" s="129">
        <v>22.439336502197499</v>
      </c>
      <c r="AD15" s="116"/>
      <c r="AE15" s="134">
        <v>28.6839081612525</v>
      </c>
      <c r="AG15" s="145">
        <v>60.7053466000459</v>
      </c>
      <c r="AH15" s="140">
        <v>111.504778600964</v>
      </c>
      <c r="AI15" s="140">
        <v>147.50741155524901</v>
      </c>
      <c r="AJ15" s="140">
        <v>147.329496324373</v>
      </c>
      <c r="AK15" s="140">
        <v>103.886422869285</v>
      </c>
      <c r="AL15" s="146">
        <v>114.18669118998299</v>
      </c>
      <c r="AM15" s="140"/>
      <c r="AN15" s="147">
        <v>80.317253043877699</v>
      </c>
      <c r="AO15" s="148">
        <v>76.712191879163697</v>
      </c>
      <c r="AP15" s="149">
        <v>78.514722461520705</v>
      </c>
      <c r="AQ15" s="140"/>
      <c r="AR15" s="150">
        <v>103.994700124708</v>
      </c>
      <c r="AS15" s="117"/>
      <c r="AT15" s="120">
        <v>11.331153854049701</v>
      </c>
      <c r="AU15" s="116">
        <v>22.8231664793264</v>
      </c>
      <c r="AV15" s="116">
        <v>27.630983875379901</v>
      </c>
      <c r="AW15" s="116">
        <v>27.316008869954199</v>
      </c>
      <c r="AX15" s="116">
        <v>17.178404572726301</v>
      </c>
      <c r="AY15" s="121">
        <v>22.712468825371701</v>
      </c>
      <c r="AZ15" s="116"/>
      <c r="BA15" s="128">
        <v>11.9217578080988</v>
      </c>
      <c r="BB15" s="136">
        <v>14.5067428818412</v>
      </c>
      <c r="BC15" s="129">
        <v>13.169833578080199</v>
      </c>
      <c r="BD15" s="116"/>
      <c r="BE15" s="134">
        <v>20.520321307732701</v>
      </c>
    </row>
    <row r="16" spans="1:57" x14ac:dyDescent="0.25">
      <c r="A16" s="21" t="s">
        <v>27</v>
      </c>
      <c r="B16" s="3" t="str">
        <f t="shared" si="0"/>
        <v>I-95 Fredericksburg, VA</v>
      </c>
      <c r="C16" s="3"/>
      <c r="D16" s="24" t="s">
        <v>16</v>
      </c>
      <c r="E16" s="27" t="s">
        <v>17</v>
      </c>
      <c r="F16" s="3"/>
      <c r="G16" s="145">
        <v>45.109201967139803</v>
      </c>
      <c r="H16" s="140">
        <v>61.355621996199801</v>
      </c>
      <c r="I16" s="140">
        <v>71.556876047837207</v>
      </c>
      <c r="J16" s="140">
        <v>73.764308706829098</v>
      </c>
      <c r="K16" s="140">
        <v>60.409689281323303</v>
      </c>
      <c r="L16" s="146">
        <v>62.439139599865797</v>
      </c>
      <c r="M16" s="140"/>
      <c r="N16" s="147">
        <v>61.608258634179002</v>
      </c>
      <c r="O16" s="148">
        <v>59.583569911702199</v>
      </c>
      <c r="P16" s="149">
        <v>60.595914272940597</v>
      </c>
      <c r="Q16" s="140"/>
      <c r="R16" s="150">
        <v>61.912503792172899</v>
      </c>
      <c r="S16" s="117"/>
      <c r="T16" s="120">
        <v>24.765126422013601</v>
      </c>
      <c r="U16" s="116">
        <v>27.746275423145999</v>
      </c>
      <c r="V16" s="116">
        <v>39.759310803943599</v>
      </c>
      <c r="W16" s="116">
        <v>39.384709055084102</v>
      </c>
      <c r="X16" s="116">
        <v>32.024956612976403</v>
      </c>
      <c r="Y16" s="121">
        <v>33.381452136765503</v>
      </c>
      <c r="Z16" s="116"/>
      <c r="AA16" s="128">
        <v>21.928073414052101</v>
      </c>
      <c r="AB16" s="136">
        <v>21.462296775868801</v>
      </c>
      <c r="AC16" s="129">
        <v>21.698630270046198</v>
      </c>
      <c r="AD16" s="116"/>
      <c r="AE16" s="134">
        <v>29.8944705092633</v>
      </c>
      <c r="AG16" s="145">
        <v>41.172642679554102</v>
      </c>
      <c r="AH16" s="140">
        <v>50.798934178912603</v>
      </c>
      <c r="AI16" s="140">
        <v>56.868741409174703</v>
      </c>
      <c r="AJ16" s="140">
        <v>59.174163826339601</v>
      </c>
      <c r="AK16" s="140">
        <v>58.706009945800901</v>
      </c>
      <c r="AL16" s="146">
        <v>53.343894386304001</v>
      </c>
      <c r="AM16" s="140"/>
      <c r="AN16" s="147">
        <v>61.034896071967303</v>
      </c>
      <c r="AO16" s="148">
        <v>61.193840587807998</v>
      </c>
      <c r="AP16" s="149">
        <v>61.114368329887597</v>
      </c>
      <c r="AQ16" s="140"/>
      <c r="AR16" s="150">
        <v>55.564003216781501</v>
      </c>
      <c r="AS16" s="117"/>
      <c r="AT16" s="120">
        <v>11.494427080024501</v>
      </c>
      <c r="AU16" s="116">
        <v>12.859322427680199</v>
      </c>
      <c r="AV16" s="116">
        <v>15.3970895872305</v>
      </c>
      <c r="AW16" s="116">
        <v>14.1842144672773</v>
      </c>
      <c r="AX16" s="116">
        <v>19.805853015801599</v>
      </c>
      <c r="AY16" s="121">
        <v>14.9434334676479</v>
      </c>
      <c r="AZ16" s="116"/>
      <c r="BA16" s="128">
        <v>15.994926637244699</v>
      </c>
      <c r="BB16" s="136">
        <v>16.0090556430448</v>
      </c>
      <c r="BC16" s="129">
        <v>16.001999896497701</v>
      </c>
      <c r="BD16" s="116"/>
      <c r="BE16" s="134">
        <v>15.2739499433443</v>
      </c>
    </row>
    <row r="17" spans="1:70" x14ac:dyDescent="0.25">
      <c r="A17" s="21" t="s">
        <v>28</v>
      </c>
      <c r="B17" s="3" t="str">
        <f t="shared" si="0"/>
        <v>Dulles Airport Area, VA</v>
      </c>
      <c r="C17" s="3"/>
      <c r="D17" s="24" t="s">
        <v>16</v>
      </c>
      <c r="E17" s="27" t="s">
        <v>17</v>
      </c>
      <c r="F17" s="3"/>
      <c r="G17" s="145">
        <v>66.409340869898401</v>
      </c>
      <c r="H17" s="140">
        <v>130.030660088139</v>
      </c>
      <c r="I17" s="140">
        <v>157.11954301590299</v>
      </c>
      <c r="J17" s="140">
        <v>152.69700804751801</v>
      </c>
      <c r="K17" s="140">
        <v>96.010758766047104</v>
      </c>
      <c r="L17" s="146">
        <v>120.45346215750099</v>
      </c>
      <c r="M17" s="140"/>
      <c r="N17" s="147">
        <v>64.434587085648502</v>
      </c>
      <c r="O17" s="148">
        <v>68.266571182218797</v>
      </c>
      <c r="P17" s="149">
        <v>66.350579133933707</v>
      </c>
      <c r="Q17" s="140"/>
      <c r="R17" s="150">
        <v>104.99549557933901</v>
      </c>
      <c r="S17" s="117"/>
      <c r="T17" s="120">
        <v>11.172842159653401</v>
      </c>
      <c r="U17" s="116">
        <v>28.994962204113701</v>
      </c>
      <c r="V17" s="116">
        <v>24.848812229308798</v>
      </c>
      <c r="W17" s="116">
        <v>38.554907614354399</v>
      </c>
      <c r="X17" s="116">
        <v>18.176268219493199</v>
      </c>
      <c r="Y17" s="121">
        <v>26.040455090843601</v>
      </c>
      <c r="Z17" s="116"/>
      <c r="AA17" s="128">
        <v>28.51337668367</v>
      </c>
      <c r="AB17" s="136">
        <v>28.951826911059399</v>
      </c>
      <c r="AC17" s="129">
        <v>28.738559279630302</v>
      </c>
      <c r="AD17" s="116"/>
      <c r="AE17" s="134">
        <v>26.519209234902501</v>
      </c>
      <c r="AG17" s="145">
        <v>56.217464073577297</v>
      </c>
      <c r="AH17" s="140">
        <v>96.438355288369394</v>
      </c>
      <c r="AI17" s="140">
        <v>115.792689931021</v>
      </c>
      <c r="AJ17" s="140">
        <v>115.027624784441</v>
      </c>
      <c r="AK17" s="140">
        <v>84.142018346426497</v>
      </c>
      <c r="AL17" s="146">
        <v>93.523630484767097</v>
      </c>
      <c r="AM17" s="140"/>
      <c r="AN17" s="147">
        <v>62.271800871814499</v>
      </c>
      <c r="AO17" s="148">
        <v>62.773053985437798</v>
      </c>
      <c r="AP17" s="149">
        <v>62.522427428626102</v>
      </c>
      <c r="AQ17" s="140"/>
      <c r="AR17" s="150">
        <v>84.666143897298298</v>
      </c>
      <c r="AS17" s="117"/>
      <c r="AT17" s="120">
        <v>13.014331354760399</v>
      </c>
      <c r="AU17" s="116">
        <v>23.611017682903601</v>
      </c>
      <c r="AV17" s="116">
        <v>24.896904472290402</v>
      </c>
      <c r="AW17" s="116">
        <v>29.709372627124399</v>
      </c>
      <c r="AX17" s="116">
        <v>12.2056319757789</v>
      </c>
      <c r="AY17" s="121">
        <v>21.730531051836898</v>
      </c>
      <c r="AZ17" s="116"/>
      <c r="BA17" s="128">
        <v>13.599209601658</v>
      </c>
      <c r="BB17" s="136">
        <v>12.545033683457699</v>
      </c>
      <c r="BC17" s="129">
        <v>13.067551819212101</v>
      </c>
      <c r="BD17" s="116"/>
      <c r="BE17" s="134">
        <v>19.794009248887399</v>
      </c>
    </row>
    <row r="18" spans="1:70" x14ac:dyDescent="0.25">
      <c r="A18" s="21" t="s">
        <v>29</v>
      </c>
      <c r="B18" s="3" t="str">
        <f t="shared" si="0"/>
        <v>Williamsburg, VA</v>
      </c>
      <c r="C18" s="3"/>
      <c r="D18" s="24" t="s">
        <v>16</v>
      </c>
      <c r="E18" s="27" t="s">
        <v>17</v>
      </c>
      <c r="F18" s="3"/>
      <c r="G18" s="145">
        <v>47.950556282722502</v>
      </c>
      <c r="H18" s="140">
        <v>47.056986910994702</v>
      </c>
      <c r="I18" s="140">
        <v>47.225659685863803</v>
      </c>
      <c r="J18" s="140">
        <v>52.047565445026102</v>
      </c>
      <c r="K18" s="140">
        <v>63.565632198952798</v>
      </c>
      <c r="L18" s="146">
        <v>51.569280104712</v>
      </c>
      <c r="M18" s="140"/>
      <c r="N18" s="147">
        <v>104.93362696334999</v>
      </c>
      <c r="O18" s="148">
        <v>131.98415183245999</v>
      </c>
      <c r="P18" s="149">
        <v>118.458889397905</v>
      </c>
      <c r="Q18" s="140"/>
      <c r="R18" s="150">
        <v>70.680597045624495</v>
      </c>
      <c r="S18" s="117"/>
      <c r="T18" s="120">
        <v>13.3294072692265</v>
      </c>
      <c r="U18" s="116">
        <v>6.3685164484094301</v>
      </c>
      <c r="V18" s="116">
        <v>16.972686901152802</v>
      </c>
      <c r="W18" s="116">
        <v>20.886281149994499</v>
      </c>
      <c r="X18" s="116">
        <v>31.607505121761001</v>
      </c>
      <c r="Y18" s="121">
        <v>18.127537993408399</v>
      </c>
      <c r="Z18" s="116"/>
      <c r="AA18" s="128">
        <v>17.4456904772019</v>
      </c>
      <c r="AB18" s="136">
        <v>6.6140258187216396</v>
      </c>
      <c r="AC18" s="129">
        <v>11.1545108071419</v>
      </c>
      <c r="AD18" s="116"/>
      <c r="AE18" s="134">
        <v>14.682524601328099</v>
      </c>
      <c r="AG18" s="145">
        <v>39.672839005235602</v>
      </c>
      <c r="AH18" s="140">
        <v>38.970836387434503</v>
      </c>
      <c r="AI18" s="140">
        <v>46.061455497382099</v>
      </c>
      <c r="AJ18" s="140">
        <v>60.364179646596803</v>
      </c>
      <c r="AK18" s="140">
        <v>73.253977094240796</v>
      </c>
      <c r="AL18" s="146">
        <v>51.664657526177997</v>
      </c>
      <c r="AM18" s="140"/>
      <c r="AN18" s="147">
        <v>104.579496073298</v>
      </c>
      <c r="AO18" s="148">
        <v>113.84149018324599</v>
      </c>
      <c r="AP18" s="149">
        <v>109.21049312827201</v>
      </c>
      <c r="AQ18" s="140"/>
      <c r="AR18" s="150">
        <v>68.106324841062005</v>
      </c>
      <c r="AS18" s="117"/>
      <c r="AT18" s="120">
        <v>2.5080071765502301</v>
      </c>
      <c r="AU18" s="116">
        <v>1.23216213823349</v>
      </c>
      <c r="AV18" s="116">
        <v>12.2093037450375</v>
      </c>
      <c r="AW18" s="116">
        <v>17.108040651150802</v>
      </c>
      <c r="AX18" s="116">
        <v>20.850400388132002</v>
      </c>
      <c r="AY18" s="121">
        <v>12.114905370520599</v>
      </c>
      <c r="AZ18" s="116"/>
      <c r="BA18" s="128">
        <v>2.4884826076973301</v>
      </c>
      <c r="BB18" s="136">
        <v>-1.0362544976232999</v>
      </c>
      <c r="BC18" s="129">
        <v>0.62062474717735705</v>
      </c>
      <c r="BD18" s="116"/>
      <c r="BE18" s="134">
        <v>6.5390379915312398</v>
      </c>
    </row>
    <row r="19" spans="1:70" x14ac:dyDescent="0.25">
      <c r="A19" s="21" t="s">
        <v>30</v>
      </c>
      <c r="B19" s="3" t="str">
        <f t="shared" si="0"/>
        <v>Virginia Beach, VA</v>
      </c>
      <c r="C19" s="3"/>
      <c r="D19" s="24" t="s">
        <v>16</v>
      </c>
      <c r="E19" s="27" t="s">
        <v>17</v>
      </c>
      <c r="F19" s="3"/>
      <c r="G19" s="145">
        <v>41.115241055064097</v>
      </c>
      <c r="H19" s="140">
        <v>50.765595553430501</v>
      </c>
      <c r="I19" s="140">
        <v>47.352040011156198</v>
      </c>
      <c r="J19" s="140">
        <v>50.2712050043828</v>
      </c>
      <c r="K19" s="140">
        <v>52.769993632958801</v>
      </c>
      <c r="L19" s="146">
        <v>48.454815051398498</v>
      </c>
      <c r="M19" s="140"/>
      <c r="N19" s="147">
        <v>65.159813435333405</v>
      </c>
      <c r="O19" s="148">
        <v>72.032986253884701</v>
      </c>
      <c r="P19" s="149">
        <v>68.596399844609095</v>
      </c>
      <c r="Q19" s="140"/>
      <c r="R19" s="150">
        <v>54.2095535637444</v>
      </c>
      <c r="S19" s="117"/>
      <c r="T19" s="120">
        <v>38.950290387181603</v>
      </c>
      <c r="U19" s="116">
        <v>33.356873624242702</v>
      </c>
      <c r="V19" s="116">
        <v>4.1687636695102697</v>
      </c>
      <c r="W19" s="116">
        <v>16.002164484815701</v>
      </c>
      <c r="X19" s="116">
        <v>29.805082913704201</v>
      </c>
      <c r="Y19" s="121">
        <v>22.916808465629099</v>
      </c>
      <c r="Z19" s="116"/>
      <c r="AA19" s="128">
        <v>20.514080885647601</v>
      </c>
      <c r="AB19" s="136">
        <v>13.311818271001</v>
      </c>
      <c r="AC19" s="129">
        <v>16.6220652774123</v>
      </c>
      <c r="AD19" s="116"/>
      <c r="AE19" s="134">
        <v>20.564075398686001</v>
      </c>
      <c r="AG19" s="145">
        <v>34.447025366562997</v>
      </c>
      <c r="AH19" s="140">
        <v>42.014996928042002</v>
      </c>
      <c r="AI19" s="140">
        <v>45.265344850187198</v>
      </c>
      <c r="AJ19" s="140">
        <v>48.723327000159301</v>
      </c>
      <c r="AK19" s="140">
        <v>53.203868395888101</v>
      </c>
      <c r="AL19" s="146">
        <v>44.730912508167897</v>
      </c>
      <c r="AM19" s="140"/>
      <c r="AN19" s="147">
        <v>66.4782898976014</v>
      </c>
      <c r="AO19" s="148">
        <v>67.385830297234804</v>
      </c>
      <c r="AP19" s="149">
        <v>66.932060097418102</v>
      </c>
      <c r="AQ19" s="140"/>
      <c r="AR19" s="150">
        <v>51.074097533668002</v>
      </c>
      <c r="AS19" s="117"/>
      <c r="AT19" s="120">
        <v>16.0757826701923</v>
      </c>
      <c r="AU19" s="116">
        <v>12.5907269709187</v>
      </c>
      <c r="AV19" s="116">
        <v>6.0154060106471601</v>
      </c>
      <c r="AW19" s="116">
        <v>6.6286324416948696</v>
      </c>
      <c r="AX19" s="116">
        <v>13.3961362705678</v>
      </c>
      <c r="AY19" s="121">
        <v>10.55433325167</v>
      </c>
      <c r="AZ19" s="116"/>
      <c r="BA19" s="128">
        <v>10.2040993176578</v>
      </c>
      <c r="BB19" s="136">
        <v>7.2994945465843601</v>
      </c>
      <c r="BC19" s="129">
        <v>8.7225591433493204</v>
      </c>
      <c r="BD19" s="116"/>
      <c r="BE19" s="134">
        <v>9.8612867469860692</v>
      </c>
    </row>
    <row r="20" spans="1:70" x14ac:dyDescent="0.25">
      <c r="A20" s="34" t="s">
        <v>31</v>
      </c>
      <c r="B20" s="3" t="str">
        <f t="shared" si="0"/>
        <v>Norfolk/Portsmouth, VA</v>
      </c>
      <c r="C20" s="3"/>
      <c r="D20" s="24" t="s">
        <v>16</v>
      </c>
      <c r="E20" s="27" t="s">
        <v>17</v>
      </c>
      <c r="F20" s="3"/>
      <c r="G20" s="145">
        <v>50.668095169596803</v>
      </c>
      <c r="H20" s="140">
        <v>67.2955878529568</v>
      </c>
      <c r="I20" s="140">
        <v>71.960982454270905</v>
      </c>
      <c r="J20" s="140">
        <v>66.819562511099207</v>
      </c>
      <c r="K20" s="140">
        <v>64.500992345942095</v>
      </c>
      <c r="L20" s="146">
        <v>64.249044066773195</v>
      </c>
      <c r="M20" s="140"/>
      <c r="N20" s="147">
        <v>71.799877108861594</v>
      </c>
      <c r="O20" s="148">
        <v>71.485866400284095</v>
      </c>
      <c r="P20" s="149">
        <v>71.642871754572894</v>
      </c>
      <c r="Q20" s="140"/>
      <c r="R20" s="150">
        <v>66.361566263287401</v>
      </c>
      <c r="S20" s="117"/>
      <c r="T20" s="120">
        <v>25.807729207617498</v>
      </c>
      <c r="U20" s="116">
        <v>8.3352447822429703</v>
      </c>
      <c r="V20" s="116">
        <v>10.0560511222671</v>
      </c>
      <c r="W20" s="116">
        <v>-4.5603420230158003</v>
      </c>
      <c r="X20" s="116">
        <v>17.6884069360026</v>
      </c>
      <c r="Y20" s="121">
        <v>9.7910752368048595</v>
      </c>
      <c r="Z20" s="116"/>
      <c r="AA20" s="128">
        <v>11.3207223491378</v>
      </c>
      <c r="AB20" s="136">
        <v>9.9797915246968998</v>
      </c>
      <c r="AC20" s="129">
        <v>10.6476636623684</v>
      </c>
      <c r="AD20" s="116"/>
      <c r="AE20" s="134">
        <v>10.053874173031501</v>
      </c>
      <c r="AG20" s="145">
        <v>46.743054648375001</v>
      </c>
      <c r="AH20" s="140">
        <v>58.0718932871603</v>
      </c>
      <c r="AI20" s="140">
        <v>63.092641973006501</v>
      </c>
      <c r="AJ20" s="140">
        <v>66.530828502930206</v>
      </c>
      <c r="AK20" s="140">
        <v>67.309287568815407</v>
      </c>
      <c r="AL20" s="146">
        <v>60.349541196057501</v>
      </c>
      <c r="AM20" s="140"/>
      <c r="AN20" s="147">
        <v>73.171465410229004</v>
      </c>
      <c r="AO20" s="148">
        <v>68.969403351980105</v>
      </c>
      <c r="AP20" s="149">
        <v>71.070434381104505</v>
      </c>
      <c r="AQ20" s="140"/>
      <c r="AR20" s="150">
        <v>63.412653534642402</v>
      </c>
      <c r="AS20" s="117"/>
      <c r="AT20" s="120">
        <v>14.5722161733642</v>
      </c>
      <c r="AU20" s="116">
        <v>9.1774884204335798</v>
      </c>
      <c r="AV20" s="116">
        <v>11.308074162327401</v>
      </c>
      <c r="AW20" s="116">
        <v>13.653775054925701</v>
      </c>
      <c r="AX20" s="116">
        <v>22.671437509873002</v>
      </c>
      <c r="AY20" s="121">
        <v>14.2642339891076</v>
      </c>
      <c r="AZ20" s="116"/>
      <c r="BA20" s="128">
        <v>16.451423732024502</v>
      </c>
      <c r="BB20" s="136">
        <v>11.521928103991501</v>
      </c>
      <c r="BC20" s="129">
        <v>14.006257391801601</v>
      </c>
      <c r="BD20" s="116"/>
      <c r="BE20" s="134">
        <v>14.181498401082701</v>
      </c>
    </row>
    <row r="21" spans="1:70" x14ac:dyDescent="0.25">
      <c r="A21" s="35" t="s">
        <v>32</v>
      </c>
      <c r="B21" s="3" t="str">
        <f t="shared" si="0"/>
        <v>Newport News/Hampton, VA</v>
      </c>
      <c r="C21" s="3"/>
      <c r="D21" s="24" t="s">
        <v>16</v>
      </c>
      <c r="E21" s="27" t="s">
        <v>17</v>
      </c>
      <c r="F21" s="3"/>
      <c r="G21" s="145">
        <v>36.632638407129697</v>
      </c>
      <c r="H21" s="140">
        <v>47.202633569104499</v>
      </c>
      <c r="I21" s="140">
        <v>50.381670618192103</v>
      </c>
      <c r="J21" s="140">
        <v>50.7882641957844</v>
      </c>
      <c r="K21" s="140">
        <v>46.677746611967699</v>
      </c>
      <c r="L21" s="146">
        <v>46.336590680435698</v>
      </c>
      <c r="M21" s="140"/>
      <c r="N21" s="147">
        <v>45.618646031970499</v>
      </c>
      <c r="O21" s="148">
        <v>51.222424699391702</v>
      </c>
      <c r="P21" s="149">
        <v>48.420535365681097</v>
      </c>
      <c r="Q21" s="140"/>
      <c r="R21" s="150">
        <v>46.932003447648597</v>
      </c>
      <c r="S21" s="117"/>
      <c r="T21" s="120">
        <v>8.54671883718866</v>
      </c>
      <c r="U21" s="116">
        <v>1.29239985786278</v>
      </c>
      <c r="V21" s="116">
        <v>0.73337558744405995</v>
      </c>
      <c r="W21" s="116">
        <v>2.22645964763282</v>
      </c>
      <c r="X21" s="116">
        <v>0.61661881594627699</v>
      </c>
      <c r="Y21" s="121">
        <v>2.31659775728117</v>
      </c>
      <c r="Z21" s="116"/>
      <c r="AA21" s="128">
        <v>-16.5903894448975</v>
      </c>
      <c r="AB21" s="136">
        <v>-12.0632897647021</v>
      </c>
      <c r="AC21" s="129">
        <v>-14.255553370768499</v>
      </c>
      <c r="AD21" s="116"/>
      <c r="AE21" s="134">
        <v>-3.1984303657612001</v>
      </c>
      <c r="AG21" s="145">
        <v>34.363614888951702</v>
      </c>
      <c r="AH21" s="140">
        <v>45.033077903522397</v>
      </c>
      <c r="AI21" s="140">
        <v>48.4542350084877</v>
      </c>
      <c r="AJ21" s="140">
        <v>51.9085283738859</v>
      </c>
      <c r="AK21" s="140">
        <v>51.624917092233602</v>
      </c>
      <c r="AL21" s="146">
        <v>46.2768746534163</v>
      </c>
      <c r="AM21" s="140"/>
      <c r="AN21" s="147">
        <v>54.852370826849601</v>
      </c>
      <c r="AO21" s="148">
        <v>54.048070094780002</v>
      </c>
      <c r="AP21" s="149">
        <v>54.450220460814798</v>
      </c>
      <c r="AQ21" s="140"/>
      <c r="AR21" s="150">
        <v>48.612116312673002</v>
      </c>
      <c r="AS21" s="117"/>
      <c r="AT21" s="120">
        <v>4.4855976457310298</v>
      </c>
      <c r="AU21" s="116">
        <v>8.4183475416123006</v>
      </c>
      <c r="AV21" s="116">
        <v>8.0579114523861808</v>
      </c>
      <c r="AW21" s="116">
        <v>10.725043913471399</v>
      </c>
      <c r="AX21" s="116">
        <v>4.9416203425157201</v>
      </c>
      <c r="AY21" s="121">
        <v>7.4505827226179404</v>
      </c>
      <c r="AZ21" s="116"/>
      <c r="BA21" s="128">
        <v>-22.833194468361299</v>
      </c>
      <c r="BB21" s="136">
        <v>-27.258503227640901</v>
      </c>
      <c r="BC21" s="129">
        <v>-25.094835422272901</v>
      </c>
      <c r="BD21" s="116"/>
      <c r="BE21" s="134">
        <v>-5.6663370235885901</v>
      </c>
    </row>
    <row r="22" spans="1:70" x14ac:dyDescent="0.25">
      <c r="A22" s="36" t="s">
        <v>33</v>
      </c>
      <c r="B22" s="3" t="str">
        <f t="shared" si="0"/>
        <v>Chesapeake/Suffolk, VA</v>
      </c>
      <c r="C22" s="3"/>
      <c r="D22" s="25" t="s">
        <v>16</v>
      </c>
      <c r="E22" s="28" t="s">
        <v>17</v>
      </c>
      <c r="F22" s="3"/>
      <c r="G22" s="151">
        <v>41.680455282102699</v>
      </c>
      <c r="H22" s="152">
        <v>58.730380411853297</v>
      </c>
      <c r="I22" s="152">
        <v>61.950976192867898</v>
      </c>
      <c r="J22" s="152">
        <v>59.2134430102126</v>
      </c>
      <c r="K22" s="152">
        <v>52.424761778000999</v>
      </c>
      <c r="L22" s="153">
        <v>54.800003335007503</v>
      </c>
      <c r="M22" s="140"/>
      <c r="N22" s="154">
        <v>52.672755114682701</v>
      </c>
      <c r="O22" s="155">
        <v>54.605286003683197</v>
      </c>
      <c r="P22" s="156">
        <v>53.639020559182903</v>
      </c>
      <c r="Q22" s="140"/>
      <c r="R22" s="157">
        <v>54.468293970486201</v>
      </c>
      <c r="S22" s="117"/>
      <c r="T22" s="122">
        <v>-3.9500383867489401</v>
      </c>
      <c r="U22" s="123">
        <v>-0.53250873197106796</v>
      </c>
      <c r="V22" s="123">
        <v>-3.88218652111741</v>
      </c>
      <c r="W22" s="123">
        <v>-1.95787583775371</v>
      </c>
      <c r="X22" s="123">
        <v>1.1342074316705899</v>
      </c>
      <c r="Y22" s="124">
        <v>-1.8361836631681401</v>
      </c>
      <c r="Z22" s="116"/>
      <c r="AA22" s="130">
        <v>6.6731814863824104</v>
      </c>
      <c r="AB22" s="131">
        <v>4.9702772764831904</v>
      </c>
      <c r="AC22" s="132">
        <v>5.79954347853222</v>
      </c>
      <c r="AD22" s="116"/>
      <c r="AE22" s="135">
        <v>0.19849976575593301</v>
      </c>
      <c r="AG22" s="151">
        <v>41.057091507617599</v>
      </c>
      <c r="AH22" s="152">
        <v>54.276308065461201</v>
      </c>
      <c r="AI22" s="152">
        <v>58.049081274066602</v>
      </c>
      <c r="AJ22" s="152">
        <v>59.480949351247197</v>
      </c>
      <c r="AK22" s="152">
        <v>56.951096266532701</v>
      </c>
      <c r="AL22" s="153">
        <v>53.962905292984999</v>
      </c>
      <c r="AM22" s="140"/>
      <c r="AN22" s="154">
        <v>54.2415413569395</v>
      </c>
      <c r="AO22" s="155">
        <v>51.761609597354699</v>
      </c>
      <c r="AP22" s="156">
        <v>53.001575477147099</v>
      </c>
      <c r="AQ22" s="140"/>
      <c r="AR22" s="157">
        <v>53.688239631317103</v>
      </c>
      <c r="AS22" s="117"/>
      <c r="AT22" s="122">
        <v>6.3669172180173996</v>
      </c>
      <c r="AU22" s="123">
        <v>3.6610493193450102</v>
      </c>
      <c r="AV22" s="123">
        <v>3.2663709266895</v>
      </c>
      <c r="AW22" s="123">
        <v>3.4654178890091099</v>
      </c>
      <c r="AX22" s="123">
        <v>3.56429038881573</v>
      </c>
      <c r="AY22" s="124">
        <v>3.9140483569670201</v>
      </c>
      <c r="AZ22" s="116"/>
      <c r="BA22" s="130">
        <v>-2.2809275476371198</v>
      </c>
      <c r="BB22" s="131">
        <v>-2.9891653636098199</v>
      </c>
      <c r="BC22" s="132">
        <v>-2.6280492281589201</v>
      </c>
      <c r="BD22" s="116"/>
      <c r="BE22" s="135">
        <v>1.98143124534366</v>
      </c>
    </row>
    <row r="23" spans="1:70" ht="13" x14ac:dyDescent="0.3">
      <c r="A23" s="35" t="s">
        <v>109</v>
      </c>
      <c r="B23" s="3" t="s">
        <v>109</v>
      </c>
      <c r="C23" s="9"/>
      <c r="D23" s="23" t="s">
        <v>16</v>
      </c>
      <c r="E23" s="26" t="s">
        <v>17</v>
      </c>
      <c r="F23" s="3"/>
      <c r="G23" s="137">
        <v>69.462807076101399</v>
      </c>
      <c r="H23" s="138">
        <v>133.62397530039999</v>
      </c>
      <c r="I23" s="138">
        <v>141.77668891855799</v>
      </c>
      <c r="J23" s="138">
        <v>142.45007343124101</v>
      </c>
      <c r="K23" s="138">
        <v>103.244342456608</v>
      </c>
      <c r="L23" s="139">
        <v>118.111577436582</v>
      </c>
      <c r="M23" s="140"/>
      <c r="N23" s="141">
        <v>98.2953137516688</v>
      </c>
      <c r="O23" s="142">
        <v>127.99688918558</v>
      </c>
      <c r="P23" s="143">
        <v>113.146101468624</v>
      </c>
      <c r="Q23" s="140"/>
      <c r="R23" s="144">
        <v>116.69287001716501</v>
      </c>
      <c r="S23" s="117"/>
      <c r="T23" s="115">
        <v>30.617069346609501</v>
      </c>
      <c r="U23" s="118">
        <v>37.899380823189503</v>
      </c>
      <c r="V23" s="118">
        <v>12.1457405007469</v>
      </c>
      <c r="W23" s="118">
        <v>14.137232034977</v>
      </c>
      <c r="X23" s="118">
        <v>22.610576631122299</v>
      </c>
      <c r="Y23" s="119">
        <v>21.6358570317885</v>
      </c>
      <c r="Z23" s="116"/>
      <c r="AA23" s="125">
        <v>7.21156186257382</v>
      </c>
      <c r="AB23" s="126">
        <v>14.504532690726601</v>
      </c>
      <c r="AC23" s="127">
        <v>11.218270473525401</v>
      </c>
      <c r="AD23" s="116"/>
      <c r="AE23" s="133">
        <v>18.559376880147301</v>
      </c>
      <c r="AF23" s="67"/>
      <c r="AG23" s="137">
        <v>58.323618157543301</v>
      </c>
      <c r="AH23" s="138">
        <v>99.091091455273599</v>
      </c>
      <c r="AI23" s="138">
        <v>120.41077937249599</v>
      </c>
      <c r="AJ23" s="138">
        <v>123.764691255006</v>
      </c>
      <c r="AK23" s="138">
        <v>106.012532543391</v>
      </c>
      <c r="AL23" s="139">
        <v>101.520542556742</v>
      </c>
      <c r="AM23" s="140"/>
      <c r="AN23" s="141">
        <v>109.215664218958</v>
      </c>
      <c r="AO23" s="142">
        <v>116.767959779706</v>
      </c>
      <c r="AP23" s="143">
        <v>112.991811999332</v>
      </c>
      <c r="AQ23" s="140"/>
      <c r="AR23" s="144">
        <v>104.798048111768</v>
      </c>
      <c r="AS23" s="117"/>
      <c r="AT23" s="115">
        <v>-11.3266364150138</v>
      </c>
      <c r="AU23" s="118">
        <v>20.806426693712702</v>
      </c>
      <c r="AV23" s="118">
        <v>12.355157409856201</v>
      </c>
      <c r="AW23" s="118">
        <v>13.2277001280678</v>
      </c>
      <c r="AX23" s="118">
        <v>3.09381284496388</v>
      </c>
      <c r="AY23" s="119">
        <v>8.6698989360855201</v>
      </c>
      <c r="AZ23" s="116"/>
      <c r="BA23" s="125">
        <v>-10.6826427961226</v>
      </c>
      <c r="BB23" s="126">
        <v>-8.7518105891067997</v>
      </c>
      <c r="BC23" s="127">
        <v>-9.6952784065111892</v>
      </c>
      <c r="BD23" s="116"/>
      <c r="BE23" s="133">
        <v>2.2632629442638601</v>
      </c>
      <c r="BF23" s="67"/>
      <c r="BG23" s="68"/>
      <c r="BH23" s="68"/>
      <c r="BI23" s="68"/>
      <c r="BJ23" s="68"/>
      <c r="BK23" s="68"/>
      <c r="BL23" s="68"/>
      <c r="BM23" s="68"/>
      <c r="BN23" s="68"/>
      <c r="BO23" s="68"/>
      <c r="BP23" s="68"/>
      <c r="BQ23" s="68"/>
      <c r="BR23" s="68"/>
    </row>
    <row r="24" spans="1:70" x14ac:dyDescent="0.25">
      <c r="A24" s="35" t="s">
        <v>43</v>
      </c>
      <c r="B24" s="3" t="str">
        <f t="shared" si="0"/>
        <v>Richmond North/Glen Allen, VA</v>
      </c>
      <c r="C24" s="10"/>
      <c r="D24" s="24" t="s">
        <v>16</v>
      </c>
      <c r="E24" s="27" t="s">
        <v>17</v>
      </c>
      <c r="F24" s="3"/>
      <c r="G24" s="145">
        <v>36.330688292059001</v>
      </c>
      <c r="H24" s="140">
        <v>62.228196721311399</v>
      </c>
      <c r="I24" s="140">
        <v>76.115722590396402</v>
      </c>
      <c r="J24" s="140">
        <v>72.656003953028701</v>
      </c>
      <c r="K24" s="140">
        <v>58.188648994302902</v>
      </c>
      <c r="L24" s="146">
        <v>61.103852110219698</v>
      </c>
      <c r="M24" s="140"/>
      <c r="N24" s="147">
        <v>65.270212765957396</v>
      </c>
      <c r="O24" s="148">
        <v>85.487489826764303</v>
      </c>
      <c r="P24" s="149">
        <v>75.378851296360807</v>
      </c>
      <c r="Q24" s="140"/>
      <c r="R24" s="150">
        <v>65.182423306260006</v>
      </c>
      <c r="S24" s="117"/>
      <c r="T24" s="120">
        <v>1.1581175791494001</v>
      </c>
      <c r="U24" s="116">
        <v>4.0020606273369399</v>
      </c>
      <c r="V24" s="116">
        <v>4.9597451032958801</v>
      </c>
      <c r="W24" s="116">
        <v>7.6404823380843698</v>
      </c>
      <c r="X24" s="116">
        <v>5.0829064668131796</v>
      </c>
      <c r="Y24" s="121">
        <v>4.93889662714703</v>
      </c>
      <c r="Z24" s="116"/>
      <c r="AA24" s="128">
        <v>23.0010643755319</v>
      </c>
      <c r="AB24" s="136">
        <v>39.540847394925599</v>
      </c>
      <c r="AC24" s="129">
        <v>31.8640034375101</v>
      </c>
      <c r="AD24" s="116"/>
      <c r="AE24" s="134">
        <v>12.5308539980623</v>
      </c>
      <c r="AF24" s="67"/>
      <c r="AG24" s="145">
        <v>33.588994302987999</v>
      </c>
      <c r="AH24" s="140">
        <v>54.3017311940472</v>
      </c>
      <c r="AI24" s="140">
        <v>65.865457795605096</v>
      </c>
      <c r="AJ24" s="140">
        <v>64.475216544587795</v>
      </c>
      <c r="AK24" s="140">
        <v>62.482011684687798</v>
      </c>
      <c r="AL24" s="146">
        <v>56.1426823043832</v>
      </c>
      <c r="AM24" s="140"/>
      <c r="AN24" s="147">
        <v>74.659901464945904</v>
      </c>
      <c r="AO24" s="148">
        <v>82.334753517032894</v>
      </c>
      <c r="AP24" s="149">
        <v>78.497327490989406</v>
      </c>
      <c r="AQ24" s="140"/>
      <c r="AR24" s="150">
        <v>62.529723786270601</v>
      </c>
      <c r="AS24" s="117"/>
      <c r="AT24" s="120">
        <v>-5.3105524053094797</v>
      </c>
      <c r="AU24" s="116">
        <v>1.9472116959340899</v>
      </c>
      <c r="AV24" s="116">
        <v>3.5051459621660399</v>
      </c>
      <c r="AW24" s="116">
        <v>2.8564370843486899</v>
      </c>
      <c r="AX24" s="116">
        <v>2.34852127520448</v>
      </c>
      <c r="AY24" s="121">
        <v>1.66898321375643</v>
      </c>
      <c r="AZ24" s="116"/>
      <c r="BA24" s="128">
        <v>12.587801411945399</v>
      </c>
      <c r="BB24" s="136">
        <v>18.210165734332499</v>
      </c>
      <c r="BC24" s="129">
        <v>15.468011502002399</v>
      </c>
      <c r="BD24" s="116"/>
      <c r="BE24" s="134">
        <v>6.2220258210078896</v>
      </c>
      <c r="BF24" s="67"/>
      <c r="BG24" s="68"/>
      <c r="BH24" s="68"/>
      <c r="BI24" s="68"/>
      <c r="BJ24" s="68"/>
      <c r="BK24" s="68"/>
      <c r="BL24" s="68"/>
      <c r="BM24" s="68"/>
      <c r="BN24" s="68"/>
      <c r="BO24" s="68"/>
      <c r="BP24" s="68"/>
      <c r="BQ24" s="68"/>
      <c r="BR24" s="68"/>
    </row>
    <row r="25" spans="1:70" x14ac:dyDescent="0.25">
      <c r="A25" s="35" t="s">
        <v>44</v>
      </c>
      <c r="B25" s="3" t="str">
        <f t="shared" si="0"/>
        <v>Richmond West/Midlothian, VA</v>
      </c>
      <c r="C25" s="3"/>
      <c r="D25" s="24" t="s">
        <v>16</v>
      </c>
      <c r="E25" s="27" t="s">
        <v>17</v>
      </c>
      <c r="F25" s="3"/>
      <c r="G25" s="145">
        <v>34.085165176537501</v>
      </c>
      <c r="H25" s="140">
        <v>47.3483176537585</v>
      </c>
      <c r="I25" s="140">
        <v>50.744348661731202</v>
      </c>
      <c r="J25" s="140">
        <v>52.271291400911103</v>
      </c>
      <c r="K25" s="140">
        <v>53.682608912300601</v>
      </c>
      <c r="L25" s="146">
        <v>47.626346361047801</v>
      </c>
      <c r="M25" s="140"/>
      <c r="N25" s="147">
        <v>73.775411930523902</v>
      </c>
      <c r="O25" s="148">
        <v>84.798159140091101</v>
      </c>
      <c r="P25" s="149">
        <v>79.286785535307502</v>
      </c>
      <c r="Q25" s="140"/>
      <c r="R25" s="150">
        <v>56.672186125122003</v>
      </c>
      <c r="S25" s="117"/>
      <c r="T25" s="120">
        <v>-1.00416477570957</v>
      </c>
      <c r="U25" s="116">
        <v>1.84206773453232</v>
      </c>
      <c r="V25" s="116">
        <v>-1.8094466994604601</v>
      </c>
      <c r="W25" s="116">
        <v>4.5750717039110302</v>
      </c>
      <c r="X25" s="116">
        <v>18.139256214704801</v>
      </c>
      <c r="Y25" s="121">
        <v>4.4314431651306601</v>
      </c>
      <c r="Z25" s="116"/>
      <c r="AA25" s="128">
        <v>66.2880368407871</v>
      </c>
      <c r="AB25" s="136">
        <v>77.259590776310006</v>
      </c>
      <c r="AC25" s="129">
        <v>71.980405060605307</v>
      </c>
      <c r="AD25" s="116"/>
      <c r="AE25" s="134">
        <v>23.8808674303095</v>
      </c>
      <c r="AF25" s="67"/>
      <c r="AG25" s="145">
        <v>34.020939841970304</v>
      </c>
      <c r="AH25" s="140">
        <v>47.906132623860998</v>
      </c>
      <c r="AI25" s="140">
        <v>53.274629427676501</v>
      </c>
      <c r="AJ25" s="140">
        <v>52.967791835136602</v>
      </c>
      <c r="AK25" s="140">
        <v>58.7569211631548</v>
      </c>
      <c r="AL25" s="146">
        <v>49.385282978359903</v>
      </c>
      <c r="AM25" s="140"/>
      <c r="AN25" s="147">
        <v>72.440468728644603</v>
      </c>
      <c r="AO25" s="148">
        <v>76.247000704726602</v>
      </c>
      <c r="AP25" s="149">
        <v>74.343734716685603</v>
      </c>
      <c r="AQ25" s="140"/>
      <c r="AR25" s="150">
        <v>56.516269189310101</v>
      </c>
      <c r="AS25" s="117"/>
      <c r="AT25" s="120">
        <v>1.8982302591468501</v>
      </c>
      <c r="AU25" s="116">
        <v>9.6538960081432705</v>
      </c>
      <c r="AV25" s="116">
        <v>9.8927796890327109</v>
      </c>
      <c r="AW25" s="116">
        <v>7.66850633296258</v>
      </c>
      <c r="AX25" s="116">
        <v>5.7020787653416001</v>
      </c>
      <c r="AY25" s="121">
        <v>7.2022634680981197</v>
      </c>
      <c r="AZ25" s="116"/>
      <c r="BA25" s="128">
        <v>8.5477950732864798</v>
      </c>
      <c r="BB25" s="136">
        <v>9.2368058843807006</v>
      </c>
      <c r="BC25" s="129">
        <v>8.9000308302086797</v>
      </c>
      <c r="BD25" s="116"/>
      <c r="BE25" s="134">
        <v>7.8341064511387604</v>
      </c>
      <c r="BF25" s="67"/>
      <c r="BG25" s="68"/>
      <c r="BH25" s="68"/>
      <c r="BI25" s="68"/>
      <c r="BJ25" s="68"/>
      <c r="BK25" s="68"/>
      <c r="BL25" s="68"/>
      <c r="BM25" s="68"/>
      <c r="BN25" s="68"/>
      <c r="BO25" s="68"/>
      <c r="BP25" s="68"/>
      <c r="BQ25" s="68"/>
      <c r="BR25" s="68"/>
    </row>
    <row r="26" spans="1:70" x14ac:dyDescent="0.25">
      <c r="A26" s="21" t="s">
        <v>45</v>
      </c>
      <c r="B26" s="3" t="str">
        <f t="shared" si="0"/>
        <v>Petersburg/Chester, VA</v>
      </c>
      <c r="C26" s="3"/>
      <c r="D26" s="24" t="s">
        <v>16</v>
      </c>
      <c r="E26" s="27" t="s">
        <v>17</v>
      </c>
      <c r="F26" s="3"/>
      <c r="G26" s="145">
        <v>40.551670823885097</v>
      </c>
      <c r="H26" s="140">
        <v>54.240591836734602</v>
      </c>
      <c r="I26" s="140">
        <v>57.161093953136799</v>
      </c>
      <c r="J26" s="140">
        <v>54.832982804232799</v>
      </c>
      <c r="K26" s="140">
        <v>50.538521900982602</v>
      </c>
      <c r="L26" s="146">
        <v>51.464972263794401</v>
      </c>
      <c r="M26" s="140"/>
      <c r="N26" s="147">
        <v>53.952449924414204</v>
      </c>
      <c r="O26" s="148">
        <v>51.9808958427815</v>
      </c>
      <c r="P26" s="149">
        <v>52.966672883597802</v>
      </c>
      <c r="Q26" s="140"/>
      <c r="R26" s="150">
        <v>51.894029583738202</v>
      </c>
      <c r="S26" s="117"/>
      <c r="T26" s="120">
        <v>-2.0505994688984002</v>
      </c>
      <c r="U26" s="116">
        <v>1.8437035300622699</v>
      </c>
      <c r="V26" s="116">
        <v>1.72145404607365</v>
      </c>
      <c r="W26" s="116">
        <v>-3.2999829304520798</v>
      </c>
      <c r="X26" s="116">
        <v>-1.18141633569919</v>
      </c>
      <c r="Y26" s="121">
        <v>-0.53154923105576701</v>
      </c>
      <c r="Z26" s="116"/>
      <c r="AA26" s="128">
        <v>0.71558278016913901</v>
      </c>
      <c r="AB26" s="136">
        <v>10.398100629042901</v>
      </c>
      <c r="AC26" s="129">
        <v>5.2449664448194904</v>
      </c>
      <c r="AD26" s="116"/>
      <c r="AE26" s="134">
        <v>1.0864367880536701</v>
      </c>
      <c r="AF26" s="67"/>
      <c r="AG26" s="145">
        <v>38.070729238457801</v>
      </c>
      <c r="AH26" s="140">
        <v>49.917739572243299</v>
      </c>
      <c r="AI26" s="140">
        <v>53.066527005703399</v>
      </c>
      <c r="AJ26" s="140">
        <v>51.515745023764197</v>
      </c>
      <c r="AK26" s="140">
        <v>49.9607765351711</v>
      </c>
      <c r="AL26" s="146">
        <v>48.509280248169603</v>
      </c>
      <c r="AM26" s="140"/>
      <c r="AN26" s="147">
        <v>51.283632666349803</v>
      </c>
      <c r="AO26" s="148">
        <v>50.2342239923954</v>
      </c>
      <c r="AP26" s="149">
        <v>50.758928329372601</v>
      </c>
      <c r="AQ26" s="140"/>
      <c r="AR26" s="150">
        <v>49.152167794906603</v>
      </c>
      <c r="AS26" s="117"/>
      <c r="AT26" s="120">
        <v>-4.5322965056997102</v>
      </c>
      <c r="AU26" s="116">
        <v>-0.38243101904571802</v>
      </c>
      <c r="AV26" s="116">
        <v>-0.12646741813675899</v>
      </c>
      <c r="AW26" s="116">
        <v>-1.9371977530475499</v>
      </c>
      <c r="AX26" s="116">
        <v>-1.4515790007701601</v>
      </c>
      <c r="AY26" s="121">
        <v>-1.5445097566161301</v>
      </c>
      <c r="AZ26" s="116"/>
      <c r="BA26" s="128">
        <v>0.93537248433750497</v>
      </c>
      <c r="BB26" s="136">
        <v>2.68732248453064</v>
      </c>
      <c r="BC26" s="129">
        <v>1.7947570417150001</v>
      </c>
      <c r="BD26" s="116"/>
      <c r="BE26" s="134">
        <v>-0.581984689163903</v>
      </c>
      <c r="BF26" s="67"/>
      <c r="BG26" s="68"/>
      <c r="BH26" s="68"/>
      <c r="BI26" s="68"/>
      <c r="BJ26" s="68"/>
      <c r="BK26" s="68"/>
      <c r="BL26" s="68"/>
      <c r="BM26" s="68"/>
      <c r="BN26" s="68"/>
      <c r="BO26" s="68"/>
      <c r="BP26" s="68"/>
      <c r="BQ26" s="68"/>
      <c r="BR26" s="68"/>
    </row>
    <row r="27" spans="1:70" x14ac:dyDescent="0.25">
      <c r="A27" s="21" t="s">
        <v>97</v>
      </c>
      <c r="B27" s="74" t="s">
        <v>70</v>
      </c>
      <c r="C27" s="3"/>
      <c r="D27" s="24" t="s">
        <v>16</v>
      </c>
      <c r="E27" s="27" t="s">
        <v>17</v>
      </c>
      <c r="F27" s="3"/>
      <c r="G27" s="145">
        <v>35.484465963964801</v>
      </c>
      <c r="H27" s="140">
        <v>51.593614933277898</v>
      </c>
      <c r="I27" s="140">
        <v>54.178079858767298</v>
      </c>
      <c r="J27" s="140">
        <v>53.231697388233997</v>
      </c>
      <c r="K27" s="140">
        <v>50.190066981670903</v>
      </c>
      <c r="L27" s="146">
        <v>48.935585025183002</v>
      </c>
      <c r="M27" s="140"/>
      <c r="N27" s="147">
        <v>54.044583830936098</v>
      </c>
      <c r="O27" s="148">
        <v>53.1083207850874</v>
      </c>
      <c r="P27" s="149">
        <v>53.576452308011802</v>
      </c>
      <c r="Q27" s="140"/>
      <c r="R27" s="150">
        <v>50.261547105991198</v>
      </c>
      <c r="S27" s="117"/>
      <c r="T27" s="120">
        <v>13.3178636601527</v>
      </c>
      <c r="U27" s="116">
        <v>10.5955682783305</v>
      </c>
      <c r="V27" s="116">
        <v>11.1118455223412</v>
      </c>
      <c r="W27" s="116">
        <v>10.867206160221601</v>
      </c>
      <c r="X27" s="116">
        <v>11.6429794700642</v>
      </c>
      <c r="Y27" s="121">
        <v>11.371871359167001</v>
      </c>
      <c r="Z27" s="116"/>
      <c r="AA27" s="128">
        <v>3.4810716382495199</v>
      </c>
      <c r="AB27" s="136">
        <v>6.2057394737373199</v>
      </c>
      <c r="AC27" s="129">
        <v>4.8138031893478503</v>
      </c>
      <c r="AD27" s="116"/>
      <c r="AE27" s="134">
        <v>9.2892752697017205</v>
      </c>
      <c r="AF27" s="67"/>
      <c r="AG27" s="145">
        <v>36.481136738268098</v>
      </c>
      <c r="AH27" s="140">
        <v>53.201509040333697</v>
      </c>
      <c r="AI27" s="140">
        <v>56.157607144696797</v>
      </c>
      <c r="AJ27" s="140">
        <v>57.091196749600698</v>
      </c>
      <c r="AK27" s="140">
        <v>54.979905089373098</v>
      </c>
      <c r="AL27" s="146">
        <v>51.5822709524545</v>
      </c>
      <c r="AM27" s="140"/>
      <c r="AN27" s="147">
        <v>61.552135592347497</v>
      </c>
      <c r="AO27" s="148">
        <v>59.476007673095197</v>
      </c>
      <c r="AP27" s="149">
        <v>60.514071632721297</v>
      </c>
      <c r="AQ27" s="140"/>
      <c r="AR27" s="150">
        <v>54.134730393960297</v>
      </c>
      <c r="AS27" s="117"/>
      <c r="AT27" s="120">
        <v>1.9541915182166401</v>
      </c>
      <c r="AU27" s="116">
        <v>8.8772525217791198</v>
      </c>
      <c r="AV27" s="116">
        <v>8.8689499999697894</v>
      </c>
      <c r="AW27" s="116">
        <v>13.647509445653901</v>
      </c>
      <c r="AX27" s="116">
        <v>10.503214005650401</v>
      </c>
      <c r="AY27" s="121">
        <v>9.1836867090628296</v>
      </c>
      <c r="AZ27" s="116"/>
      <c r="BA27" s="128">
        <v>9.8766640537789705</v>
      </c>
      <c r="BB27" s="136">
        <v>12.166091351644701</v>
      </c>
      <c r="BC27" s="129">
        <v>10.989943883033099</v>
      </c>
      <c r="BD27" s="116"/>
      <c r="BE27" s="134">
        <v>9.7688527371798202</v>
      </c>
      <c r="BF27" s="67"/>
      <c r="BG27" s="68"/>
      <c r="BH27" s="68"/>
      <c r="BI27" s="68"/>
      <c r="BJ27" s="68"/>
      <c r="BK27" s="68"/>
      <c r="BL27" s="68"/>
      <c r="BM27" s="68"/>
      <c r="BN27" s="68"/>
      <c r="BO27" s="68"/>
      <c r="BP27" s="68"/>
      <c r="BQ27" s="68"/>
      <c r="BR27" s="68"/>
    </row>
    <row r="28" spans="1:70" x14ac:dyDescent="0.25">
      <c r="A28" s="21" t="s">
        <v>47</v>
      </c>
      <c r="B28" s="3" t="str">
        <f t="shared" si="0"/>
        <v>Roanoke, VA</v>
      </c>
      <c r="C28" s="3"/>
      <c r="D28" s="24" t="s">
        <v>16</v>
      </c>
      <c r="E28" s="27" t="s">
        <v>17</v>
      </c>
      <c r="F28" s="3"/>
      <c r="G28" s="145">
        <v>41.3200909256228</v>
      </c>
      <c r="H28" s="140">
        <v>62.973498817966899</v>
      </c>
      <c r="I28" s="140">
        <v>66.163506092016704</v>
      </c>
      <c r="J28" s="140">
        <v>58.094046190216403</v>
      </c>
      <c r="K28" s="140">
        <v>54.713787961447501</v>
      </c>
      <c r="L28" s="146">
        <v>56.652985997454003</v>
      </c>
      <c r="M28" s="140"/>
      <c r="N28" s="147">
        <v>55.336959447172198</v>
      </c>
      <c r="O28" s="148">
        <v>52.949039825422801</v>
      </c>
      <c r="P28" s="149">
        <v>54.142999636297503</v>
      </c>
      <c r="Q28" s="140"/>
      <c r="R28" s="150">
        <v>55.935847037123601</v>
      </c>
      <c r="S28" s="117"/>
      <c r="T28" s="120">
        <v>32.2494394565135</v>
      </c>
      <c r="U28" s="116">
        <v>18.092780456381099</v>
      </c>
      <c r="V28" s="116">
        <v>8.2499630241819393</v>
      </c>
      <c r="W28" s="116">
        <v>-3.4931732557145998</v>
      </c>
      <c r="X28" s="116">
        <v>-12.8078879578108</v>
      </c>
      <c r="Y28" s="121">
        <v>5.4447632338144798</v>
      </c>
      <c r="Z28" s="116"/>
      <c r="AA28" s="128">
        <v>-21.525195904625001</v>
      </c>
      <c r="AB28" s="136">
        <v>-10.831103764354699</v>
      </c>
      <c r="AC28" s="129">
        <v>-16.6365092308851</v>
      </c>
      <c r="AD28" s="116"/>
      <c r="AE28" s="134">
        <v>-1.75228962357534</v>
      </c>
      <c r="AF28" s="67"/>
      <c r="AG28" s="145">
        <v>37.724598108747003</v>
      </c>
      <c r="AH28" s="140">
        <v>58.153495635570103</v>
      </c>
      <c r="AI28" s="140">
        <v>63.764151209310697</v>
      </c>
      <c r="AJ28" s="140">
        <v>59.9005419167121</v>
      </c>
      <c r="AK28" s="140">
        <v>55.157669121658401</v>
      </c>
      <c r="AL28" s="146">
        <v>54.940091198399699</v>
      </c>
      <c r="AM28" s="140"/>
      <c r="AN28" s="147">
        <v>62.998094653573297</v>
      </c>
      <c r="AO28" s="148">
        <v>69.393023276959397</v>
      </c>
      <c r="AP28" s="149">
        <v>66.1955589652664</v>
      </c>
      <c r="AQ28" s="140"/>
      <c r="AR28" s="150">
        <v>58.155939131790099</v>
      </c>
      <c r="AS28" s="117"/>
      <c r="AT28" s="120">
        <v>-11.723333683441901</v>
      </c>
      <c r="AU28" s="116">
        <v>-1.07574640194364</v>
      </c>
      <c r="AV28" s="116">
        <v>7.0917444207679203</v>
      </c>
      <c r="AW28" s="116">
        <v>-0.97897896567123399</v>
      </c>
      <c r="AX28" s="116">
        <v>-6.3720436387329302</v>
      </c>
      <c r="AY28" s="121">
        <v>-2.0558039538295398</v>
      </c>
      <c r="AZ28" s="116"/>
      <c r="BA28" s="128">
        <v>3.6337181746642302</v>
      </c>
      <c r="BB28" s="136">
        <v>13.0647614693939</v>
      </c>
      <c r="BC28" s="129">
        <v>8.37183602316186</v>
      </c>
      <c r="BD28" s="116"/>
      <c r="BE28" s="134">
        <v>1.1080924145193101</v>
      </c>
      <c r="BF28" s="67"/>
      <c r="BG28" s="68"/>
      <c r="BH28" s="68"/>
      <c r="BI28" s="68"/>
      <c r="BJ28" s="68"/>
      <c r="BK28" s="68"/>
      <c r="BL28" s="68"/>
      <c r="BM28" s="68"/>
      <c r="BN28" s="68"/>
      <c r="BO28" s="68"/>
      <c r="BP28" s="68"/>
      <c r="BQ28" s="68"/>
      <c r="BR28" s="68"/>
    </row>
    <row r="29" spans="1:70" x14ac:dyDescent="0.25">
      <c r="A29" s="21" t="s">
        <v>48</v>
      </c>
      <c r="B29" s="3" t="str">
        <f t="shared" si="0"/>
        <v>Charlottesville, VA</v>
      </c>
      <c r="C29" s="3"/>
      <c r="D29" s="24" t="s">
        <v>16</v>
      </c>
      <c r="E29" s="27" t="s">
        <v>17</v>
      </c>
      <c r="F29" s="3"/>
      <c r="G29" s="145">
        <v>46.028916804929999</v>
      </c>
      <c r="H29" s="140">
        <v>63.911652050248797</v>
      </c>
      <c r="I29" s="140">
        <v>76.410822469779504</v>
      </c>
      <c r="J29" s="140">
        <v>76.728051671011997</v>
      </c>
      <c r="K29" s="140">
        <v>71.454994074425201</v>
      </c>
      <c r="L29" s="146">
        <v>66.906887414079094</v>
      </c>
      <c r="M29" s="140"/>
      <c r="N29" s="147">
        <v>82.423318321877204</v>
      </c>
      <c r="O29" s="148">
        <v>88.355615074662197</v>
      </c>
      <c r="P29" s="149">
        <v>85.3894666982697</v>
      </c>
      <c r="Q29" s="140"/>
      <c r="R29" s="150">
        <v>72.187624352419306</v>
      </c>
      <c r="S29" s="117"/>
      <c r="T29" s="120">
        <v>-0.226594727335657</v>
      </c>
      <c r="U29" s="116">
        <v>0.36500570172451802</v>
      </c>
      <c r="V29" s="116">
        <v>4.31105068858826</v>
      </c>
      <c r="W29" s="116">
        <v>16.093488533122098</v>
      </c>
      <c r="X29" s="116">
        <v>18.853460991967001</v>
      </c>
      <c r="Y29" s="121">
        <v>8.1664740227206298</v>
      </c>
      <c r="Z29" s="116"/>
      <c r="AA29" s="128">
        <v>31.332526785006799</v>
      </c>
      <c r="AB29" s="136">
        <v>19.140880742864301</v>
      </c>
      <c r="AC29" s="129">
        <v>24.729102621970899</v>
      </c>
      <c r="AD29" s="116"/>
      <c r="AE29" s="134">
        <v>13.248874305639699</v>
      </c>
      <c r="AF29" s="67"/>
      <c r="AG29" s="145">
        <v>49.163724223749703</v>
      </c>
      <c r="AH29" s="140">
        <v>69.171256221853497</v>
      </c>
      <c r="AI29" s="140">
        <v>74.746211187485102</v>
      </c>
      <c r="AJ29" s="140">
        <v>80.916988622896397</v>
      </c>
      <c r="AK29" s="140">
        <v>82.954805048589705</v>
      </c>
      <c r="AL29" s="146">
        <v>71.390597060914899</v>
      </c>
      <c r="AM29" s="140"/>
      <c r="AN29" s="147">
        <v>107.692881014458</v>
      </c>
      <c r="AO29" s="148">
        <v>107.666004977482</v>
      </c>
      <c r="AP29" s="149">
        <v>107.67944299597001</v>
      </c>
      <c r="AQ29" s="140"/>
      <c r="AR29" s="150">
        <v>81.758838756645105</v>
      </c>
      <c r="AS29" s="117"/>
      <c r="AT29" s="120">
        <v>4.1104582881670702</v>
      </c>
      <c r="AU29" s="116">
        <v>13.5710627704355</v>
      </c>
      <c r="AV29" s="116">
        <v>4.5321820489554199</v>
      </c>
      <c r="AW29" s="116">
        <v>10.2207102540997</v>
      </c>
      <c r="AX29" s="116">
        <v>11.092452468003801</v>
      </c>
      <c r="AY29" s="121">
        <v>8.9203506041135903</v>
      </c>
      <c r="AZ29" s="116"/>
      <c r="BA29" s="128">
        <v>6.5128243216572601</v>
      </c>
      <c r="BB29" s="136">
        <v>-2.1376323187711401</v>
      </c>
      <c r="BC29" s="129">
        <v>2.0050636674544702</v>
      </c>
      <c r="BD29" s="116"/>
      <c r="BE29" s="134">
        <v>6.2108612688280003</v>
      </c>
      <c r="BF29" s="67"/>
      <c r="BG29" s="68"/>
      <c r="BH29" s="68"/>
      <c r="BI29" s="68"/>
      <c r="BJ29" s="68"/>
      <c r="BK29" s="68"/>
      <c r="BL29" s="68"/>
      <c r="BM29" s="68"/>
      <c r="BN29" s="68"/>
      <c r="BO29" s="68"/>
      <c r="BP29" s="68"/>
      <c r="BQ29" s="68"/>
      <c r="BR29" s="68"/>
    </row>
    <row r="30" spans="1:70" x14ac:dyDescent="0.25">
      <c r="A30" s="21" t="s">
        <v>49</v>
      </c>
      <c r="B30" t="s">
        <v>72</v>
      </c>
      <c r="C30" s="3"/>
      <c r="D30" s="24" t="s">
        <v>16</v>
      </c>
      <c r="E30" s="27" t="s">
        <v>17</v>
      </c>
      <c r="F30" s="3"/>
      <c r="G30" s="145">
        <v>45.551666426823999</v>
      </c>
      <c r="H30" s="140">
        <v>65.051736940566897</v>
      </c>
      <c r="I30" s="140">
        <v>71.842528421355496</v>
      </c>
      <c r="J30" s="140">
        <v>67.855036695927396</v>
      </c>
      <c r="K30" s="140">
        <v>64.830027342063602</v>
      </c>
      <c r="L30" s="146">
        <v>63.026199165347499</v>
      </c>
      <c r="M30" s="140"/>
      <c r="N30" s="147">
        <v>75.928002590300693</v>
      </c>
      <c r="O30" s="148">
        <v>67.975648294718596</v>
      </c>
      <c r="P30" s="149">
        <v>71.951825442509701</v>
      </c>
      <c r="Q30" s="140"/>
      <c r="R30" s="150">
        <v>65.576378101679495</v>
      </c>
      <c r="S30" s="117"/>
      <c r="T30" s="120">
        <v>55.5873847285511</v>
      </c>
      <c r="U30" s="116">
        <v>45.332381471353202</v>
      </c>
      <c r="V30" s="116">
        <v>41.2097870114142</v>
      </c>
      <c r="W30" s="116">
        <v>34.761782733874803</v>
      </c>
      <c r="X30" s="116">
        <v>45.398456977498398</v>
      </c>
      <c r="Y30" s="121">
        <v>43.336475765288696</v>
      </c>
      <c r="Z30" s="116"/>
      <c r="AA30" s="128">
        <v>44.6231783582597</v>
      </c>
      <c r="AB30" s="136">
        <v>38.952931196759103</v>
      </c>
      <c r="AC30" s="129">
        <v>41.888149285050602</v>
      </c>
      <c r="AD30" s="116"/>
      <c r="AE30" s="134">
        <v>42.879265573944203</v>
      </c>
      <c r="AF30" s="67"/>
      <c r="AG30" s="145">
        <v>48.3543376744855</v>
      </c>
      <c r="AH30" s="140">
        <v>68.060374874082598</v>
      </c>
      <c r="AI30" s="140">
        <v>73.283750539645894</v>
      </c>
      <c r="AJ30" s="140">
        <v>69.390908763850902</v>
      </c>
      <c r="AK30" s="140">
        <v>64.1242275867031</v>
      </c>
      <c r="AL30" s="146">
        <v>64.6427198877536</v>
      </c>
      <c r="AM30" s="140"/>
      <c r="AN30" s="147">
        <v>68.787433803424904</v>
      </c>
      <c r="AO30" s="148">
        <v>66.016642322636301</v>
      </c>
      <c r="AP30" s="149">
        <v>67.402038063030602</v>
      </c>
      <c r="AQ30" s="140"/>
      <c r="AR30" s="150">
        <v>65.431096509261295</v>
      </c>
      <c r="AS30" s="117"/>
      <c r="AT30" s="120">
        <v>52.207286518442103</v>
      </c>
      <c r="AU30" s="116">
        <v>43.493185278069703</v>
      </c>
      <c r="AV30" s="116">
        <v>41.976523554980602</v>
      </c>
      <c r="AW30" s="116">
        <v>44.591905110645598</v>
      </c>
      <c r="AX30" s="116">
        <v>41.7998761746775</v>
      </c>
      <c r="AY30" s="121">
        <v>44.273017254141998</v>
      </c>
      <c r="AZ30" s="116"/>
      <c r="BA30" s="128">
        <v>33.012940700034697</v>
      </c>
      <c r="BB30" s="136">
        <v>32.815885567793799</v>
      </c>
      <c r="BC30" s="129">
        <v>32.916365282997901</v>
      </c>
      <c r="BD30" s="116"/>
      <c r="BE30" s="134">
        <v>40.734469018259098</v>
      </c>
      <c r="BF30" s="67"/>
      <c r="BG30" s="68"/>
      <c r="BH30" s="68"/>
      <c r="BI30" s="68"/>
      <c r="BJ30" s="68"/>
      <c r="BK30" s="68"/>
      <c r="BL30" s="68"/>
      <c r="BM30" s="68"/>
      <c r="BN30" s="68"/>
      <c r="BO30" s="68"/>
      <c r="BP30" s="68"/>
      <c r="BQ30" s="68"/>
      <c r="BR30" s="68"/>
    </row>
    <row r="31" spans="1:70" x14ac:dyDescent="0.25">
      <c r="A31" s="21" t="s">
        <v>50</v>
      </c>
      <c r="B31" s="3" t="str">
        <f t="shared" si="0"/>
        <v>Staunton &amp; Harrisonburg, VA</v>
      </c>
      <c r="C31" s="3"/>
      <c r="D31" s="24" t="s">
        <v>16</v>
      </c>
      <c r="E31" s="27" t="s">
        <v>17</v>
      </c>
      <c r="F31" s="3"/>
      <c r="G31" s="145">
        <v>26.176268148413602</v>
      </c>
      <c r="H31" s="140">
        <v>45.3288761426778</v>
      </c>
      <c r="I31" s="140">
        <v>49.422944972217202</v>
      </c>
      <c r="J31" s="140">
        <v>45.326390034056203</v>
      </c>
      <c r="K31" s="140">
        <v>43.194859293780198</v>
      </c>
      <c r="L31" s="146">
        <v>41.889867718228999</v>
      </c>
      <c r="M31" s="140"/>
      <c r="N31" s="147">
        <v>68.308949632550593</v>
      </c>
      <c r="O31" s="148">
        <v>53.645911453665498</v>
      </c>
      <c r="P31" s="149">
        <v>60.977430543107999</v>
      </c>
      <c r="Q31" s="140"/>
      <c r="R31" s="150">
        <v>47.343457096765903</v>
      </c>
      <c r="S31" s="117"/>
      <c r="T31" s="120">
        <v>1.5478291362793699</v>
      </c>
      <c r="U31" s="116">
        <v>17.982614702295901</v>
      </c>
      <c r="V31" s="116">
        <v>19.557912305726301</v>
      </c>
      <c r="W31" s="116">
        <v>10.0412610069683</v>
      </c>
      <c r="X31" s="116">
        <v>5.8039992889291199</v>
      </c>
      <c r="Y31" s="121">
        <v>11.6759163863015</v>
      </c>
      <c r="Z31" s="116"/>
      <c r="AA31" s="128">
        <v>5.0013795250017203</v>
      </c>
      <c r="AB31" s="136">
        <v>-0.85902965939270604</v>
      </c>
      <c r="AC31" s="129">
        <v>2.34029331151025</v>
      </c>
      <c r="AD31" s="116"/>
      <c r="AE31" s="134">
        <v>8.0488305749603093</v>
      </c>
      <c r="AF31" s="67"/>
      <c r="AG31" s="145">
        <v>31.5120205233912</v>
      </c>
      <c r="AH31" s="140">
        <v>43.332230238393898</v>
      </c>
      <c r="AI31" s="140">
        <v>47.2531044990141</v>
      </c>
      <c r="AJ31" s="140">
        <v>42.801515056461703</v>
      </c>
      <c r="AK31" s="140">
        <v>42.946335364760699</v>
      </c>
      <c r="AL31" s="146">
        <v>41.569041136404302</v>
      </c>
      <c r="AM31" s="140"/>
      <c r="AN31" s="147">
        <v>57.3742503136762</v>
      </c>
      <c r="AO31" s="148">
        <v>63.161694748162702</v>
      </c>
      <c r="AP31" s="149">
        <v>60.267972530919501</v>
      </c>
      <c r="AQ31" s="140"/>
      <c r="AR31" s="150">
        <v>46.911592963408701</v>
      </c>
      <c r="AS31" s="117"/>
      <c r="AT31" s="120">
        <v>11.4390164966887</v>
      </c>
      <c r="AU31" s="116">
        <v>10.8154295439099</v>
      </c>
      <c r="AV31" s="116">
        <v>11.893455897867801</v>
      </c>
      <c r="AW31" s="116">
        <v>7.0114604415387696</v>
      </c>
      <c r="AX31" s="116">
        <v>10.8641738680302</v>
      </c>
      <c r="AY31" s="121">
        <v>10.352978700426499</v>
      </c>
      <c r="AZ31" s="116"/>
      <c r="BA31" s="128">
        <v>12.6997953692726</v>
      </c>
      <c r="BB31" s="136">
        <v>31.722076798060801</v>
      </c>
      <c r="BC31" s="129">
        <v>21.926332663165098</v>
      </c>
      <c r="BD31" s="116"/>
      <c r="BE31" s="134">
        <v>14.336669467545301</v>
      </c>
      <c r="BF31" s="67"/>
      <c r="BG31" s="68"/>
      <c r="BH31" s="68"/>
      <c r="BI31" s="68"/>
      <c r="BJ31" s="68"/>
      <c r="BK31" s="68"/>
      <c r="BL31" s="68"/>
      <c r="BM31" s="68"/>
      <c r="BN31" s="68"/>
      <c r="BO31" s="68"/>
      <c r="BP31" s="68"/>
      <c r="BQ31" s="68"/>
      <c r="BR31" s="68"/>
    </row>
    <row r="32" spans="1:70" x14ac:dyDescent="0.25">
      <c r="A32" s="21" t="s">
        <v>51</v>
      </c>
      <c r="B32" s="3" t="str">
        <f t="shared" si="0"/>
        <v>Blacksburg &amp; Wytheville, VA</v>
      </c>
      <c r="C32" s="3"/>
      <c r="D32" s="24" t="s">
        <v>16</v>
      </c>
      <c r="E32" s="27" t="s">
        <v>17</v>
      </c>
      <c r="F32" s="3"/>
      <c r="G32" s="145">
        <v>29.9050456530369</v>
      </c>
      <c r="H32" s="140">
        <v>41.729616911472803</v>
      </c>
      <c r="I32" s="140">
        <v>44.001276300119002</v>
      </c>
      <c r="J32" s="140">
        <v>44.950875347359997</v>
      </c>
      <c r="K32" s="140">
        <v>51.318197697499002</v>
      </c>
      <c r="L32" s="146">
        <v>42.381002381897503</v>
      </c>
      <c r="M32" s="140"/>
      <c r="N32" s="147">
        <v>53.773751488685903</v>
      </c>
      <c r="O32" s="148">
        <v>49.954781659388601</v>
      </c>
      <c r="P32" s="149">
        <v>51.864266574037302</v>
      </c>
      <c r="Q32" s="140"/>
      <c r="R32" s="150">
        <v>45.090506436794598</v>
      </c>
      <c r="S32" s="117"/>
      <c r="T32" s="120">
        <v>27.057806685361701</v>
      </c>
      <c r="U32" s="116">
        <v>13.715025896490699</v>
      </c>
      <c r="V32" s="116">
        <v>2.3313857042686799</v>
      </c>
      <c r="W32" s="116">
        <v>7.2971884283833903</v>
      </c>
      <c r="X32" s="116">
        <v>-31.402471066393101</v>
      </c>
      <c r="Y32" s="121">
        <v>-3.6516884227462998</v>
      </c>
      <c r="Z32" s="116"/>
      <c r="AA32" s="128">
        <v>-18.394490126223999</v>
      </c>
      <c r="AB32" s="136">
        <v>35.194600227034897</v>
      </c>
      <c r="AC32" s="129">
        <v>0.85905803777780099</v>
      </c>
      <c r="AD32" s="116"/>
      <c r="AE32" s="134">
        <v>-2.2144686195071399</v>
      </c>
      <c r="AF32" s="67"/>
      <c r="AG32" s="145">
        <v>35.938226974990002</v>
      </c>
      <c r="AH32" s="140">
        <v>44.759684398570798</v>
      </c>
      <c r="AI32" s="140">
        <v>49.463945017864198</v>
      </c>
      <c r="AJ32" s="140">
        <v>44.770282850337402</v>
      </c>
      <c r="AK32" s="140">
        <v>45.807699980150801</v>
      </c>
      <c r="AL32" s="146">
        <v>44.147967844382599</v>
      </c>
      <c r="AM32" s="140"/>
      <c r="AN32" s="147">
        <v>72.133278086542205</v>
      </c>
      <c r="AO32" s="148">
        <v>81.594169313219496</v>
      </c>
      <c r="AP32" s="149">
        <v>76.863723699880893</v>
      </c>
      <c r="AQ32" s="140"/>
      <c r="AR32" s="150">
        <v>53.4953266602393</v>
      </c>
      <c r="AS32" s="117"/>
      <c r="AT32" s="120">
        <v>22.836100866457201</v>
      </c>
      <c r="AU32" s="116">
        <v>16.424546820339</v>
      </c>
      <c r="AV32" s="116">
        <v>13.896633038797299</v>
      </c>
      <c r="AW32" s="116">
        <v>16.293272871965701</v>
      </c>
      <c r="AX32" s="116">
        <v>-0.81066779330358696</v>
      </c>
      <c r="AY32" s="121">
        <v>12.731121728376801</v>
      </c>
      <c r="AZ32" s="116"/>
      <c r="BA32" s="128">
        <v>49.4871624923288</v>
      </c>
      <c r="BB32" s="136">
        <v>96.731541208217806</v>
      </c>
      <c r="BC32" s="129">
        <v>71.324709997196095</v>
      </c>
      <c r="BD32" s="116"/>
      <c r="BE32" s="134">
        <v>31.143722100066999</v>
      </c>
      <c r="BF32" s="67"/>
      <c r="BG32" s="68"/>
      <c r="BH32" s="68"/>
      <c r="BI32" s="68"/>
      <c r="BJ32" s="68"/>
      <c r="BK32" s="68"/>
      <c r="BL32" s="68"/>
      <c r="BM32" s="68"/>
      <c r="BN32" s="68"/>
      <c r="BO32" s="68"/>
      <c r="BP32" s="68"/>
      <c r="BQ32" s="68"/>
      <c r="BR32" s="68"/>
    </row>
    <row r="33" spans="1:70" x14ac:dyDescent="0.25">
      <c r="A33" s="21" t="s">
        <v>52</v>
      </c>
      <c r="B33" s="3" t="str">
        <f t="shared" si="0"/>
        <v>Lynchburg, VA</v>
      </c>
      <c r="C33" s="3"/>
      <c r="D33" s="24" t="s">
        <v>16</v>
      </c>
      <c r="E33" s="27" t="s">
        <v>17</v>
      </c>
      <c r="F33" s="3"/>
      <c r="G33" s="145">
        <v>30.247674992291</v>
      </c>
      <c r="H33" s="140">
        <v>55.401816219549701</v>
      </c>
      <c r="I33" s="140">
        <v>63.176382978723403</v>
      </c>
      <c r="J33" s="140">
        <v>58.513450508788097</v>
      </c>
      <c r="K33" s="140">
        <v>51.664646931853198</v>
      </c>
      <c r="L33" s="146">
        <v>51.800794326241103</v>
      </c>
      <c r="M33" s="140"/>
      <c r="N33" s="147">
        <v>75.086170212765893</v>
      </c>
      <c r="O33" s="148">
        <v>57.369802651865498</v>
      </c>
      <c r="P33" s="149">
        <v>66.227986432315703</v>
      </c>
      <c r="Q33" s="140"/>
      <c r="R33" s="150">
        <v>55.922849213691002</v>
      </c>
      <c r="S33" s="117"/>
      <c r="T33" s="120">
        <v>1.5773377684439001</v>
      </c>
      <c r="U33" s="116">
        <v>2.2648926607856898</v>
      </c>
      <c r="V33" s="116">
        <v>-6.7462831289734497</v>
      </c>
      <c r="W33" s="116">
        <v>-8.3565773009941999</v>
      </c>
      <c r="X33" s="116">
        <v>-2.9091235447413699</v>
      </c>
      <c r="Y33" s="121">
        <v>-3.6304729653999099</v>
      </c>
      <c r="Z33" s="116"/>
      <c r="AA33" s="128">
        <v>40.652787331101102</v>
      </c>
      <c r="AB33" s="136">
        <v>32.957598021083598</v>
      </c>
      <c r="AC33" s="129">
        <v>37.213141982756603</v>
      </c>
      <c r="AD33" s="116"/>
      <c r="AE33" s="134">
        <v>7.1628987319013699</v>
      </c>
      <c r="AF33" s="67"/>
      <c r="AG33" s="145">
        <v>30.310525747764402</v>
      </c>
      <c r="AH33" s="140">
        <v>50.820474098057304</v>
      </c>
      <c r="AI33" s="140">
        <v>56.731247301880899</v>
      </c>
      <c r="AJ33" s="140">
        <v>56.154779525130998</v>
      </c>
      <c r="AK33" s="140">
        <v>54.654158186864002</v>
      </c>
      <c r="AL33" s="146">
        <v>49.734236971939502</v>
      </c>
      <c r="AM33" s="140"/>
      <c r="AN33" s="147">
        <v>69.114226796176297</v>
      </c>
      <c r="AO33" s="148">
        <v>58.331812365094002</v>
      </c>
      <c r="AP33" s="149">
        <v>63.723019580635203</v>
      </c>
      <c r="AQ33" s="140"/>
      <c r="AR33" s="150">
        <v>53.731032002995398</v>
      </c>
      <c r="AS33" s="117"/>
      <c r="AT33" s="120">
        <v>-4.7012813862801401</v>
      </c>
      <c r="AU33" s="116">
        <v>2.5041892550640701</v>
      </c>
      <c r="AV33" s="116">
        <v>-1.00747810798041</v>
      </c>
      <c r="AW33" s="116">
        <v>-1.18955790028703</v>
      </c>
      <c r="AX33" s="116">
        <v>-4.2247601794333001</v>
      </c>
      <c r="AY33" s="121">
        <v>-1.5511344272149901</v>
      </c>
      <c r="AZ33" s="116"/>
      <c r="BA33" s="128">
        <v>-1.5566152700112701</v>
      </c>
      <c r="BB33" s="136">
        <v>13.3424450094737</v>
      </c>
      <c r="BC33" s="129">
        <v>4.7454144531134004</v>
      </c>
      <c r="BD33" s="116"/>
      <c r="BE33" s="134">
        <v>0.49587054201909297</v>
      </c>
      <c r="BF33" s="67"/>
      <c r="BG33" s="68"/>
      <c r="BH33" s="68"/>
      <c r="BI33" s="68"/>
      <c r="BJ33" s="68"/>
      <c r="BK33" s="68"/>
      <c r="BL33" s="68"/>
      <c r="BM33" s="68"/>
      <c r="BN33" s="68"/>
      <c r="BO33" s="68"/>
      <c r="BP33" s="68"/>
      <c r="BQ33" s="68"/>
      <c r="BR33" s="68"/>
    </row>
    <row r="34" spans="1:70" x14ac:dyDescent="0.25">
      <c r="A34" s="21" t="s">
        <v>77</v>
      </c>
      <c r="B34" s="3" t="str">
        <f t="shared" si="0"/>
        <v>Central Virginia</v>
      </c>
      <c r="C34" s="3"/>
      <c r="D34" s="24" t="s">
        <v>16</v>
      </c>
      <c r="E34" s="27" t="s">
        <v>17</v>
      </c>
      <c r="F34" s="3"/>
      <c r="G34" s="145">
        <v>41.9952188975412</v>
      </c>
      <c r="H34" s="140">
        <v>66.177566067815306</v>
      </c>
      <c r="I34" s="140">
        <v>74.4841995217364</v>
      </c>
      <c r="J34" s="140">
        <v>72.9624704151082</v>
      </c>
      <c r="K34" s="140">
        <v>62.4800597829419</v>
      </c>
      <c r="L34" s="146">
        <v>63.619902937028598</v>
      </c>
      <c r="M34" s="140"/>
      <c r="N34" s="147">
        <v>70.034566803605301</v>
      </c>
      <c r="O34" s="148">
        <v>78.452052547673006</v>
      </c>
      <c r="P34" s="149">
        <v>74.243309675639196</v>
      </c>
      <c r="Q34" s="140"/>
      <c r="R34" s="150">
        <v>66.655162005202996</v>
      </c>
      <c r="S34" s="117"/>
      <c r="T34" s="120">
        <v>4.9414873531345602</v>
      </c>
      <c r="U34" s="116">
        <v>8.8984239127588705</v>
      </c>
      <c r="V34" s="116">
        <v>4.4272693080953101</v>
      </c>
      <c r="W34" s="116">
        <v>7.4106597569624304</v>
      </c>
      <c r="X34" s="116">
        <v>9.4414285882120392</v>
      </c>
      <c r="Y34" s="121">
        <v>7.0564163462149798</v>
      </c>
      <c r="Z34" s="116"/>
      <c r="AA34" s="128">
        <v>22.011475069912201</v>
      </c>
      <c r="AB34" s="136">
        <v>28.4364224572019</v>
      </c>
      <c r="AC34" s="129">
        <v>25.323792073285802</v>
      </c>
      <c r="AD34" s="116"/>
      <c r="AE34" s="134">
        <v>12.2640299584112</v>
      </c>
      <c r="AF34" s="67"/>
      <c r="AG34" s="145">
        <v>39.9524579890018</v>
      </c>
      <c r="AH34" s="140">
        <v>60.334020532272604</v>
      </c>
      <c r="AI34" s="140">
        <v>68.4174774636423</v>
      </c>
      <c r="AJ34" s="140">
        <v>69.021818188798605</v>
      </c>
      <c r="AK34" s="140">
        <v>66.727429242747604</v>
      </c>
      <c r="AL34" s="146">
        <v>60.891605369045003</v>
      </c>
      <c r="AM34" s="140"/>
      <c r="AN34" s="147">
        <v>77.163077383786103</v>
      </c>
      <c r="AO34" s="148">
        <v>78.6352368813059</v>
      </c>
      <c r="AP34" s="149">
        <v>77.899157132545994</v>
      </c>
      <c r="AQ34" s="140"/>
      <c r="AR34" s="150">
        <v>65.751065787048802</v>
      </c>
      <c r="AS34" s="117"/>
      <c r="AT34" s="120">
        <v>-2.7957973269249798</v>
      </c>
      <c r="AU34" s="116">
        <v>8.3806130723476393</v>
      </c>
      <c r="AV34" s="116">
        <v>5.6144515213365898</v>
      </c>
      <c r="AW34" s="116">
        <v>6.8373954221898501</v>
      </c>
      <c r="AX34" s="116">
        <v>4.4594712440114002</v>
      </c>
      <c r="AY34" s="121">
        <v>4.9732347339716698</v>
      </c>
      <c r="AZ34" s="116"/>
      <c r="BA34" s="128">
        <v>5.2526884961653701</v>
      </c>
      <c r="BB34" s="136">
        <v>6.4973616817003998</v>
      </c>
      <c r="BC34" s="129">
        <v>5.8772476423567701</v>
      </c>
      <c r="BD34" s="116"/>
      <c r="BE34" s="134">
        <v>5.2805781305808601</v>
      </c>
      <c r="BF34" s="67"/>
      <c r="BG34" s="68"/>
      <c r="BH34" s="68"/>
      <c r="BI34" s="68"/>
      <c r="BJ34" s="68"/>
      <c r="BK34" s="68"/>
      <c r="BL34" s="68"/>
      <c r="BM34" s="68"/>
      <c r="BN34" s="68"/>
      <c r="BO34" s="68"/>
      <c r="BP34" s="68"/>
      <c r="BQ34" s="68"/>
      <c r="BR34" s="68"/>
    </row>
    <row r="35" spans="1:70" x14ac:dyDescent="0.25">
      <c r="A35" s="21" t="s">
        <v>78</v>
      </c>
      <c r="B35" s="3" t="str">
        <f t="shared" si="0"/>
        <v>Chesapeake Bay</v>
      </c>
      <c r="C35" s="3"/>
      <c r="D35" s="24" t="s">
        <v>16</v>
      </c>
      <c r="E35" s="27" t="s">
        <v>17</v>
      </c>
      <c r="F35" s="3"/>
      <c r="G35" s="145">
        <v>38.609233776387804</v>
      </c>
      <c r="H35" s="140">
        <v>59.408139171227504</v>
      </c>
      <c r="I35" s="140">
        <v>64.836129788897495</v>
      </c>
      <c r="J35" s="140">
        <v>60.818053166536302</v>
      </c>
      <c r="K35" s="140">
        <v>58.876043784206402</v>
      </c>
      <c r="L35" s="146">
        <v>56.509519937451103</v>
      </c>
      <c r="M35" s="140"/>
      <c r="N35" s="147">
        <v>50.789655981235299</v>
      </c>
      <c r="O35" s="148">
        <v>51.562642689601198</v>
      </c>
      <c r="P35" s="149">
        <v>51.176149335418202</v>
      </c>
      <c r="Q35" s="140"/>
      <c r="R35" s="150">
        <v>54.985699765441701</v>
      </c>
      <c r="S35" s="117"/>
      <c r="T35" s="120">
        <v>10.415321818789501</v>
      </c>
      <c r="U35" s="116">
        <v>15.2540889462996</v>
      </c>
      <c r="V35" s="116">
        <v>17.7569335663893</v>
      </c>
      <c r="W35" s="116">
        <v>16.3867978548137</v>
      </c>
      <c r="X35" s="116">
        <v>22.767870170941698</v>
      </c>
      <c r="Y35" s="121">
        <v>16.8593884027289</v>
      </c>
      <c r="Z35" s="116"/>
      <c r="AA35" s="128">
        <v>14.268874998130901</v>
      </c>
      <c r="AB35" s="136">
        <v>19.098595293421099</v>
      </c>
      <c r="AC35" s="129">
        <v>16.6519903319756</v>
      </c>
      <c r="AD35" s="116"/>
      <c r="AE35" s="134">
        <v>16.804165314038698</v>
      </c>
      <c r="AF35" s="67"/>
      <c r="AG35" s="145">
        <v>36.454577795152403</v>
      </c>
      <c r="AH35" s="140">
        <v>54.482689601250897</v>
      </c>
      <c r="AI35" s="140">
        <v>58.4529007036747</v>
      </c>
      <c r="AJ35" s="140">
        <v>58.2672634870992</v>
      </c>
      <c r="AK35" s="140">
        <v>56.343115715402597</v>
      </c>
      <c r="AL35" s="146">
        <v>52.800109460515998</v>
      </c>
      <c r="AM35" s="140"/>
      <c r="AN35" s="147">
        <v>51.140684128225097</v>
      </c>
      <c r="AO35" s="148">
        <v>53.118664972634797</v>
      </c>
      <c r="AP35" s="149">
        <v>52.129674550430003</v>
      </c>
      <c r="AQ35" s="140"/>
      <c r="AR35" s="150">
        <v>52.608556629062797</v>
      </c>
      <c r="AS35" s="117"/>
      <c r="AT35" s="120">
        <v>2.7297056199821501</v>
      </c>
      <c r="AU35" s="116">
        <v>9.1832163655368007</v>
      </c>
      <c r="AV35" s="116">
        <v>12.1340251998075</v>
      </c>
      <c r="AW35" s="116">
        <v>8.5464581765132195</v>
      </c>
      <c r="AX35" s="116">
        <v>1.94394231128675</v>
      </c>
      <c r="AY35" s="121">
        <v>7.1160585492403499</v>
      </c>
      <c r="AZ35" s="116"/>
      <c r="BA35" s="128">
        <v>-8.2913678773403294</v>
      </c>
      <c r="BB35" s="136">
        <v>5.6429212521509102</v>
      </c>
      <c r="BC35" s="129">
        <v>-1.68445224395916</v>
      </c>
      <c r="BD35" s="116"/>
      <c r="BE35" s="134">
        <v>4.4685829674097599</v>
      </c>
      <c r="BF35" s="67"/>
      <c r="BG35" s="68"/>
      <c r="BH35" s="68"/>
      <c r="BI35" s="68"/>
      <c r="BJ35" s="68"/>
      <c r="BK35" s="68"/>
      <c r="BL35" s="68"/>
      <c r="BM35" s="68"/>
      <c r="BN35" s="68"/>
      <c r="BO35" s="68"/>
      <c r="BP35" s="68"/>
      <c r="BQ35" s="68"/>
      <c r="BR35" s="68"/>
    </row>
    <row r="36" spans="1:70" x14ac:dyDescent="0.25">
      <c r="A36" s="21" t="s">
        <v>79</v>
      </c>
      <c r="B36" s="3" t="str">
        <f t="shared" si="0"/>
        <v>Coastal Virginia - Eastern Shore</v>
      </c>
      <c r="C36" s="3"/>
      <c r="D36" s="24" t="s">
        <v>16</v>
      </c>
      <c r="E36" s="27" t="s">
        <v>17</v>
      </c>
      <c r="F36" s="3"/>
      <c r="G36" s="145">
        <v>30.887554064131201</v>
      </c>
      <c r="H36" s="140">
        <v>43.893094705443602</v>
      </c>
      <c r="I36" s="140">
        <v>47.3083370618941</v>
      </c>
      <c r="J36" s="140">
        <v>45.103005219985</v>
      </c>
      <c r="K36" s="140">
        <v>41.428456375838898</v>
      </c>
      <c r="L36" s="146">
        <v>41.724089485458599</v>
      </c>
      <c r="M36" s="140"/>
      <c r="N36" s="147">
        <v>43.9330499627143</v>
      </c>
      <c r="O36" s="148">
        <v>37.390335570469702</v>
      </c>
      <c r="P36" s="149">
        <v>40.661692766591997</v>
      </c>
      <c r="Q36" s="140"/>
      <c r="R36" s="150">
        <v>41.4205475657824</v>
      </c>
      <c r="S36" s="117"/>
      <c r="T36" s="120">
        <v>15.469085003105601</v>
      </c>
      <c r="U36" s="116">
        <v>4.1515276547482696</v>
      </c>
      <c r="V36" s="116">
        <v>2.79453797438312</v>
      </c>
      <c r="W36" s="116">
        <v>8.5125453484594207</v>
      </c>
      <c r="X36" s="116">
        <v>4.6790365997661096</v>
      </c>
      <c r="Y36" s="121">
        <v>6.4081727306332104</v>
      </c>
      <c r="Z36" s="116"/>
      <c r="AA36" s="128">
        <v>2.3519849016499599</v>
      </c>
      <c r="AB36" s="136">
        <v>3.4759101303045798</v>
      </c>
      <c r="AC36" s="129">
        <v>2.8656885082916301</v>
      </c>
      <c r="AD36" s="116"/>
      <c r="AE36" s="134">
        <v>5.3901929282566199</v>
      </c>
      <c r="AF36" s="67"/>
      <c r="AG36" s="145">
        <v>31.266673952641099</v>
      </c>
      <c r="AH36" s="140">
        <v>42.882996357012701</v>
      </c>
      <c r="AI36" s="140">
        <v>45.184001821493602</v>
      </c>
      <c r="AJ36" s="140">
        <v>44.808218579234897</v>
      </c>
      <c r="AK36" s="140">
        <v>45.401010928961703</v>
      </c>
      <c r="AL36" s="146">
        <v>41.908580327868798</v>
      </c>
      <c r="AM36" s="140"/>
      <c r="AN36" s="147">
        <v>50.7731404208998</v>
      </c>
      <c r="AO36" s="148">
        <v>49.3390185050798</v>
      </c>
      <c r="AP36" s="149">
        <v>50.0560794629898</v>
      </c>
      <c r="AQ36" s="140"/>
      <c r="AR36" s="150">
        <v>44.2430927379529</v>
      </c>
      <c r="AS36" s="117"/>
      <c r="AT36" s="120">
        <v>14.404595918536</v>
      </c>
      <c r="AU36" s="116">
        <v>8.5997146285735599</v>
      </c>
      <c r="AV36" s="116">
        <v>7.6035907100192501</v>
      </c>
      <c r="AW36" s="116">
        <v>13.0649759151436</v>
      </c>
      <c r="AX36" s="116">
        <v>13.4096155313074</v>
      </c>
      <c r="AY36" s="121">
        <v>11.180118248549901</v>
      </c>
      <c r="AZ36" s="116"/>
      <c r="BA36" s="128">
        <v>3.7237406896061702</v>
      </c>
      <c r="BB36" s="136">
        <v>9.6451358302700108</v>
      </c>
      <c r="BC36" s="129">
        <v>6.5599102924002102</v>
      </c>
      <c r="BD36" s="116"/>
      <c r="BE36" s="134">
        <v>9.6959823674566099</v>
      </c>
      <c r="BF36" s="67"/>
      <c r="BG36" s="68"/>
      <c r="BH36" s="68"/>
      <c r="BI36" s="68"/>
      <c r="BJ36" s="68"/>
      <c r="BK36" s="68"/>
      <c r="BL36" s="68"/>
      <c r="BM36" s="68"/>
      <c r="BN36" s="68"/>
      <c r="BO36" s="68"/>
      <c r="BP36" s="68"/>
      <c r="BQ36" s="68"/>
      <c r="BR36" s="68"/>
    </row>
    <row r="37" spans="1:70" x14ac:dyDescent="0.25">
      <c r="A37" s="21" t="s">
        <v>80</v>
      </c>
      <c r="B37" s="3" t="str">
        <f t="shared" si="0"/>
        <v>Coastal Virginia - Hampton Roads</v>
      </c>
      <c r="C37" s="3"/>
      <c r="D37" s="24" t="s">
        <v>16</v>
      </c>
      <c r="E37" s="27" t="s">
        <v>17</v>
      </c>
      <c r="F37" s="3"/>
      <c r="G37" s="145">
        <v>43.004445242922699</v>
      </c>
      <c r="H37" s="140">
        <v>52.792291404665903</v>
      </c>
      <c r="I37" s="140">
        <v>53.527845391781902</v>
      </c>
      <c r="J37" s="140">
        <v>54.301447270487301</v>
      </c>
      <c r="K37" s="140">
        <v>55.0175928444934</v>
      </c>
      <c r="L37" s="146">
        <v>51.728724430870301</v>
      </c>
      <c r="M37" s="140"/>
      <c r="N37" s="147">
        <v>68.466458691579106</v>
      </c>
      <c r="O37" s="148">
        <v>77.315237789697903</v>
      </c>
      <c r="P37" s="149">
        <v>72.890848240638505</v>
      </c>
      <c r="Q37" s="140"/>
      <c r="R37" s="150">
        <v>57.775045519375503</v>
      </c>
      <c r="S37" s="117"/>
      <c r="T37" s="120">
        <v>18.029648947125299</v>
      </c>
      <c r="U37" s="116">
        <v>11.440331069906801</v>
      </c>
      <c r="V37" s="116">
        <v>5.2689604355771102</v>
      </c>
      <c r="W37" s="116">
        <v>7.0420021652738702</v>
      </c>
      <c r="X37" s="116">
        <v>17.693490030229601</v>
      </c>
      <c r="Y37" s="121">
        <v>11.4208072390715</v>
      </c>
      <c r="Z37" s="116"/>
      <c r="AA37" s="128">
        <v>10.7048076110413</v>
      </c>
      <c r="AB37" s="136">
        <v>6.1387413119525398</v>
      </c>
      <c r="AC37" s="129">
        <v>8.2353615287162594</v>
      </c>
      <c r="AD37" s="116"/>
      <c r="AE37" s="134">
        <v>10.2511760781449</v>
      </c>
      <c r="AF37" s="67"/>
      <c r="AG37" s="145">
        <v>38.120419500551797</v>
      </c>
      <c r="AH37" s="140">
        <v>45.921254074378197</v>
      </c>
      <c r="AI37" s="140">
        <v>50.312283769216897</v>
      </c>
      <c r="AJ37" s="140">
        <v>55.575884557143901</v>
      </c>
      <c r="AK37" s="140">
        <v>59.123458601750301</v>
      </c>
      <c r="AL37" s="146">
        <v>49.810660100608203</v>
      </c>
      <c r="AM37" s="140"/>
      <c r="AN37" s="147">
        <v>70.753910440674403</v>
      </c>
      <c r="AO37" s="148">
        <v>71.744910235351398</v>
      </c>
      <c r="AP37" s="149">
        <v>71.249410338012893</v>
      </c>
      <c r="AQ37" s="140"/>
      <c r="AR37" s="150">
        <v>55.936017311295302</v>
      </c>
      <c r="AS37" s="117"/>
      <c r="AT37" s="120">
        <v>9.1055508273141506</v>
      </c>
      <c r="AU37" s="116">
        <v>7.3769509911117597</v>
      </c>
      <c r="AV37" s="116">
        <v>7.8268734566165499</v>
      </c>
      <c r="AW37" s="116">
        <v>9.9859826925600395</v>
      </c>
      <c r="AX37" s="116">
        <v>13.2196956768398</v>
      </c>
      <c r="AY37" s="121">
        <v>9.65918892366658</v>
      </c>
      <c r="AZ37" s="116"/>
      <c r="BA37" s="128">
        <v>1.1750948647030901</v>
      </c>
      <c r="BB37" s="136">
        <v>-2.2661813374434501</v>
      </c>
      <c r="BC37" s="129">
        <v>-0.58727264760860898</v>
      </c>
      <c r="BD37" s="116"/>
      <c r="BE37" s="134">
        <v>5.69452738996916</v>
      </c>
      <c r="BF37" s="67"/>
      <c r="BG37" s="68"/>
      <c r="BH37" s="68"/>
      <c r="BI37" s="68"/>
      <c r="BJ37" s="68"/>
      <c r="BK37" s="68"/>
      <c r="BL37" s="68"/>
      <c r="BM37" s="68"/>
      <c r="BN37" s="68"/>
      <c r="BO37" s="68"/>
      <c r="BP37" s="68"/>
      <c r="BQ37" s="68"/>
      <c r="BR37" s="68"/>
    </row>
    <row r="38" spans="1:70" x14ac:dyDescent="0.25">
      <c r="A38" s="20" t="s">
        <v>81</v>
      </c>
      <c r="B38" s="3" t="str">
        <f t="shared" si="0"/>
        <v>Northern Virginia</v>
      </c>
      <c r="C38" s="3"/>
      <c r="D38" s="24" t="s">
        <v>16</v>
      </c>
      <c r="E38" s="27" t="s">
        <v>17</v>
      </c>
      <c r="F38" s="3"/>
      <c r="G38" s="145">
        <v>75.028471765195306</v>
      </c>
      <c r="H38" s="140">
        <v>132.376711675933</v>
      </c>
      <c r="I38" s="140">
        <v>157.774806535799</v>
      </c>
      <c r="J38" s="140">
        <v>154.96033246340599</v>
      </c>
      <c r="K38" s="140">
        <v>109.463740875222</v>
      </c>
      <c r="L38" s="146">
        <v>125.92081266311099</v>
      </c>
      <c r="M38" s="140"/>
      <c r="N38" s="147">
        <v>85.716942395703299</v>
      </c>
      <c r="O38" s="148">
        <v>80.748459094519404</v>
      </c>
      <c r="P38" s="149">
        <v>83.232700745111302</v>
      </c>
      <c r="Q38" s="140"/>
      <c r="R38" s="150">
        <v>113.724209257968</v>
      </c>
      <c r="S38" s="117"/>
      <c r="T38" s="120">
        <v>23.527651779290299</v>
      </c>
      <c r="U38" s="116">
        <v>37.41251736673</v>
      </c>
      <c r="V38" s="116">
        <v>39.197579339416798</v>
      </c>
      <c r="W38" s="116">
        <v>52.478445240861198</v>
      </c>
      <c r="X38" s="116">
        <v>50.975634608122903</v>
      </c>
      <c r="Y38" s="121">
        <v>41.626849217060297</v>
      </c>
      <c r="Z38" s="116"/>
      <c r="AA38" s="128">
        <v>45.079197196160301</v>
      </c>
      <c r="AB38" s="136">
        <v>37.806353661089403</v>
      </c>
      <c r="AC38" s="129">
        <v>41.4578325019747</v>
      </c>
      <c r="AD38" s="116"/>
      <c r="AE38" s="134">
        <v>41.591472887286798</v>
      </c>
      <c r="AF38" s="67"/>
      <c r="AG38" s="145">
        <v>58.386695127197697</v>
      </c>
      <c r="AH38" s="140">
        <v>95.648839295000798</v>
      </c>
      <c r="AI38" s="140">
        <v>115.104289138513</v>
      </c>
      <c r="AJ38" s="140">
        <v>116.03186187463901</v>
      </c>
      <c r="AK38" s="140">
        <v>91.282615758469703</v>
      </c>
      <c r="AL38" s="146">
        <v>95.290755555303406</v>
      </c>
      <c r="AM38" s="140"/>
      <c r="AN38" s="147">
        <v>74.3659474843748</v>
      </c>
      <c r="AO38" s="148">
        <v>71.949588923874003</v>
      </c>
      <c r="AP38" s="149">
        <v>73.157768204124395</v>
      </c>
      <c r="AQ38" s="140"/>
      <c r="AR38" s="150">
        <v>88.967057696424902</v>
      </c>
      <c r="AS38" s="117"/>
      <c r="AT38" s="120">
        <v>13.971010681933899</v>
      </c>
      <c r="AU38" s="116">
        <v>23.3249143002596</v>
      </c>
      <c r="AV38" s="116">
        <v>24.956523049500699</v>
      </c>
      <c r="AW38" s="116">
        <v>27.448334180572601</v>
      </c>
      <c r="AX38" s="116">
        <v>20.5174283195567</v>
      </c>
      <c r="AY38" s="121">
        <v>22.8962424953659</v>
      </c>
      <c r="AZ38" s="116"/>
      <c r="BA38" s="128">
        <v>15.7681320295133</v>
      </c>
      <c r="BB38" s="136">
        <v>14.6579229321179</v>
      </c>
      <c r="BC38" s="129">
        <v>15.2195112407452</v>
      </c>
      <c r="BD38" s="116"/>
      <c r="BE38" s="134">
        <v>21.000338977260501</v>
      </c>
      <c r="BF38" s="67"/>
      <c r="BG38" s="68"/>
      <c r="BH38" s="68"/>
      <c r="BI38" s="68"/>
      <c r="BJ38" s="68"/>
      <c r="BK38" s="68"/>
      <c r="BL38" s="68"/>
      <c r="BM38" s="68"/>
      <c r="BN38" s="68"/>
      <c r="BO38" s="68"/>
      <c r="BP38" s="68"/>
      <c r="BQ38" s="68"/>
      <c r="BR38" s="68"/>
    </row>
    <row r="39" spans="1:70" x14ac:dyDescent="0.25">
      <c r="A39" s="22" t="s">
        <v>82</v>
      </c>
      <c r="B39" s="3" t="str">
        <f t="shared" si="0"/>
        <v>Shenandoah Valley</v>
      </c>
      <c r="C39" s="3"/>
      <c r="D39" s="25" t="s">
        <v>16</v>
      </c>
      <c r="E39" s="28" t="s">
        <v>17</v>
      </c>
      <c r="F39" s="3"/>
      <c r="G39" s="151">
        <v>28.855734123624</v>
      </c>
      <c r="H39" s="152">
        <v>44.594902624894097</v>
      </c>
      <c r="I39" s="152">
        <v>48.132126164267497</v>
      </c>
      <c r="J39" s="152">
        <v>45.540959356477501</v>
      </c>
      <c r="K39" s="152">
        <v>42.891495342929701</v>
      </c>
      <c r="L39" s="153">
        <v>42.003043522438603</v>
      </c>
      <c r="M39" s="140"/>
      <c r="N39" s="154">
        <v>55.723276037256497</v>
      </c>
      <c r="O39" s="155">
        <v>48.137344623200597</v>
      </c>
      <c r="P39" s="156">
        <v>51.9303103302286</v>
      </c>
      <c r="Q39" s="140"/>
      <c r="R39" s="157">
        <v>44.839405467521402</v>
      </c>
      <c r="S39" s="117"/>
      <c r="T39" s="122">
        <v>12.464645395319399</v>
      </c>
      <c r="U39" s="123">
        <v>16.125842406317201</v>
      </c>
      <c r="V39" s="123">
        <v>16.4527315280097</v>
      </c>
      <c r="W39" s="123">
        <v>11.331136318873201</v>
      </c>
      <c r="X39" s="123">
        <v>8.9071410027389408</v>
      </c>
      <c r="Y39" s="124">
        <v>13.105308041317899</v>
      </c>
      <c r="Z39" s="116"/>
      <c r="AA39" s="130">
        <v>3.92987493757163</v>
      </c>
      <c r="AB39" s="131">
        <v>2.80936568838524</v>
      </c>
      <c r="AC39" s="132">
        <v>3.4075195203827402</v>
      </c>
      <c r="AD39" s="116"/>
      <c r="AE39" s="135">
        <v>9.7010353344163693</v>
      </c>
      <c r="AF39" s="67"/>
      <c r="AG39" s="151">
        <v>32.412607361963097</v>
      </c>
      <c r="AH39" s="152">
        <v>43.736417345995399</v>
      </c>
      <c r="AI39" s="152">
        <v>47.0958809563828</v>
      </c>
      <c r="AJ39" s="152">
        <v>44.348061811916899</v>
      </c>
      <c r="AK39" s="152">
        <v>43.245006303050602</v>
      </c>
      <c r="AL39" s="153">
        <v>42.167594755861799</v>
      </c>
      <c r="AM39" s="140"/>
      <c r="AN39" s="154">
        <v>54.082110051264799</v>
      </c>
      <c r="AO39" s="155">
        <v>56.920130473149001</v>
      </c>
      <c r="AP39" s="156">
        <v>55.501120262206904</v>
      </c>
      <c r="AQ39" s="140"/>
      <c r="AR39" s="157">
        <v>45.977173471960398</v>
      </c>
      <c r="AS39" s="117"/>
      <c r="AT39" s="122">
        <v>7.0072323550763898</v>
      </c>
      <c r="AU39" s="123">
        <v>8.1367767653465801</v>
      </c>
      <c r="AV39" s="123">
        <v>8.8002080492235297</v>
      </c>
      <c r="AW39" s="123">
        <v>7.3204697761419704</v>
      </c>
      <c r="AX39" s="123">
        <v>7.8200051971582099</v>
      </c>
      <c r="AY39" s="124">
        <v>7.8710674346700102</v>
      </c>
      <c r="AZ39" s="116"/>
      <c r="BA39" s="130">
        <v>10.6778359476418</v>
      </c>
      <c r="BB39" s="131">
        <v>21.9084915517846</v>
      </c>
      <c r="BC39" s="132">
        <v>16.165432939477299</v>
      </c>
      <c r="BD39" s="116"/>
      <c r="BE39" s="135">
        <v>10.6156945467323</v>
      </c>
      <c r="BF39" s="67"/>
      <c r="BG39" s="68"/>
      <c r="BH39" s="68"/>
      <c r="BI39" s="68"/>
      <c r="BJ39" s="68"/>
      <c r="BK39" s="68"/>
      <c r="BL39" s="68"/>
      <c r="BM39" s="68"/>
      <c r="BN39" s="68"/>
      <c r="BO39" s="68"/>
      <c r="BP39" s="68"/>
      <c r="BQ39" s="68"/>
      <c r="BR39" s="68"/>
    </row>
    <row r="40" spans="1:70" ht="13" x14ac:dyDescent="0.3">
      <c r="A40" s="19" t="s">
        <v>83</v>
      </c>
      <c r="B40" s="3" t="str">
        <f t="shared" si="0"/>
        <v>Southern Virginia</v>
      </c>
      <c r="C40" s="9"/>
      <c r="D40" s="23" t="s">
        <v>16</v>
      </c>
      <c r="E40" s="26" t="s">
        <v>17</v>
      </c>
      <c r="F40" s="3"/>
      <c r="G40" s="137">
        <v>41.398355247429997</v>
      </c>
      <c r="H40" s="138">
        <v>66.4461224001912</v>
      </c>
      <c r="I40" s="138">
        <v>68.978682763566795</v>
      </c>
      <c r="J40" s="138">
        <v>66.993272770738699</v>
      </c>
      <c r="K40" s="138">
        <v>62.0267009323452</v>
      </c>
      <c r="L40" s="139">
        <v>61.168626822854399</v>
      </c>
      <c r="M40" s="140"/>
      <c r="N40" s="141">
        <v>55.101659096342303</v>
      </c>
      <c r="O40" s="142">
        <v>51.696732010518701</v>
      </c>
      <c r="P40" s="143">
        <v>53.399195553430502</v>
      </c>
      <c r="Q40" s="140"/>
      <c r="R40" s="144">
        <v>58.948789317304701</v>
      </c>
      <c r="S40" s="117"/>
      <c r="T40" s="115">
        <v>6.7425399454398898</v>
      </c>
      <c r="U40" s="118">
        <v>14.081864464067801</v>
      </c>
      <c r="V40" s="118">
        <v>10.557784052054201</v>
      </c>
      <c r="W40" s="118">
        <v>8.2900260059243909</v>
      </c>
      <c r="X40" s="118">
        <v>18.7000252556149</v>
      </c>
      <c r="Y40" s="119">
        <v>11.8097749188377</v>
      </c>
      <c r="Z40" s="116"/>
      <c r="AA40" s="125">
        <v>13.1773637502521</v>
      </c>
      <c r="AB40" s="126">
        <v>5.0192048687581501</v>
      </c>
      <c r="AC40" s="127">
        <v>9.0757931368741094</v>
      </c>
      <c r="AD40" s="116"/>
      <c r="AE40" s="133">
        <v>11.089114743913401</v>
      </c>
      <c r="AF40" s="67"/>
      <c r="AG40" s="137">
        <v>40.819019244561296</v>
      </c>
      <c r="AH40" s="138">
        <v>65.440046617260293</v>
      </c>
      <c r="AI40" s="138">
        <v>66.719710733922994</v>
      </c>
      <c r="AJ40" s="138">
        <v>62.386564666507198</v>
      </c>
      <c r="AK40" s="138">
        <v>58.8188387520918</v>
      </c>
      <c r="AL40" s="139">
        <v>58.836836002868701</v>
      </c>
      <c r="AM40" s="140"/>
      <c r="AN40" s="141">
        <v>55.536947764762097</v>
      </c>
      <c r="AO40" s="142">
        <v>53.397259741812</v>
      </c>
      <c r="AP40" s="143">
        <v>54.467103753287098</v>
      </c>
      <c r="AQ40" s="140"/>
      <c r="AR40" s="144">
        <v>57.588341074416803</v>
      </c>
      <c r="AS40" s="117"/>
      <c r="AT40" s="115">
        <v>8.6641609439579508</v>
      </c>
      <c r="AU40" s="118">
        <v>14.7583495784548</v>
      </c>
      <c r="AV40" s="118">
        <v>11.980902118314001</v>
      </c>
      <c r="AW40" s="118">
        <v>10.130373272992101</v>
      </c>
      <c r="AX40" s="118">
        <v>13.9443208609274</v>
      </c>
      <c r="AY40" s="119">
        <v>12.0964142776989</v>
      </c>
      <c r="AZ40" s="116"/>
      <c r="BA40" s="125">
        <v>13.882430026631299</v>
      </c>
      <c r="BB40" s="126">
        <v>12.246687854849799</v>
      </c>
      <c r="BC40" s="127">
        <v>13.0747088191173</v>
      </c>
      <c r="BD40" s="116"/>
      <c r="BE40" s="133">
        <v>12.358993327112101</v>
      </c>
      <c r="BF40" s="67"/>
    </row>
    <row r="41" spans="1:70" x14ac:dyDescent="0.25">
      <c r="A41" s="20" t="s">
        <v>84</v>
      </c>
      <c r="B41" s="3" t="str">
        <f t="shared" si="0"/>
        <v>Southwest Virginia - Blue Ridge Highlands</v>
      </c>
      <c r="C41" s="10"/>
      <c r="D41" s="24" t="s">
        <v>16</v>
      </c>
      <c r="E41" s="27" t="s">
        <v>17</v>
      </c>
      <c r="F41" s="3"/>
      <c r="G41" s="145">
        <v>35.26013491882</v>
      </c>
      <c r="H41" s="140">
        <v>48.771686485250399</v>
      </c>
      <c r="I41" s="140">
        <v>51.224008689686698</v>
      </c>
      <c r="J41" s="140">
        <v>52.757439972558799</v>
      </c>
      <c r="K41" s="140">
        <v>56.416681911730997</v>
      </c>
      <c r="L41" s="146">
        <v>48.885990395609397</v>
      </c>
      <c r="M41" s="140"/>
      <c r="N41" s="147">
        <v>61.729943974388199</v>
      </c>
      <c r="O41" s="148">
        <v>60.784886805396702</v>
      </c>
      <c r="P41" s="149">
        <v>61.2574153898925</v>
      </c>
      <c r="Q41" s="140"/>
      <c r="R41" s="150">
        <v>52.420683251118803</v>
      </c>
      <c r="S41" s="117"/>
      <c r="T41" s="120">
        <v>34.2772141690455</v>
      </c>
      <c r="U41" s="116">
        <v>25.8982540717777</v>
      </c>
      <c r="V41" s="116">
        <v>16.8991868787841</v>
      </c>
      <c r="W41" s="116">
        <v>17.7553828580172</v>
      </c>
      <c r="X41" s="116">
        <v>-12.565092424657299</v>
      </c>
      <c r="Y41" s="121">
        <v>12.049857754069301</v>
      </c>
      <c r="Z41" s="116"/>
      <c r="AA41" s="128">
        <v>-1.9871781151174599</v>
      </c>
      <c r="AB41" s="136">
        <v>37.601306204608797</v>
      </c>
      <c r="AC41" s="129">
        <v>14.3329987232965</v>
      </c>
      <c r="AD41" s="116"/>
      <c r="AE41" s="134">
        <v>12.8019405445754</v>
      </c>
      <c r="AF41" s="67"/>
      <c r="AG41" s="145">
        <v>42.770061742510798</v>
      </c>
      <c r="AH41" s="140">
        <v>54.696600445918101</v>
      </c>
      <c r="AI41" s="140">
        <v>59.803156300022799</v>
      </c>
      <c r="AJ41" s="140">
        <v>55.7027006631603</v>
      </c>
      <c r="AK41" s="140">
        <v>55.846049622684603</v>
      </c>
      <c r="AL41" s="146">
        <v>53.763713754859303</v>
      </c>
      <c r="AM41" s="140"/>
      <c r="AN41" s="147">
        <v>75.647817573747901</v>
      </c>
      <c r="AO41" s="148">
        <v>81.673976389206402</v>
      </c>
      <c r="AP41" s="149">
        <v>78.660896981477194</v>
      </c>
      <c r="AQ41" s="140"/>
      <c r="AR41" s="150">
        <v>60.877194676750101</v>
      </c>
      <c r="AS41" s="117"/>
      <c r="AT41" s="120">
        <v>32.8037667166478</v>
      </c>
      <c r="AU41" s="116">
        <v>28.358128111304001</v>
      </c>
      <c r="AV41" s="116">
        <v>28.207904448435599</v>
      </c>
      <c r="AW41" s="116">
        <v>29.897108224486001</v>
      </c>
      <c r="AX41" s="116">
        <v>16.673901311605299</v>
      </c>
      <c r="AY41" s="121">
        <v>26.675342650953802</v>
      </c>
      <c r="AZ41" s="116"/>
      <c r="BA41" s="128">
        <v>42.550624302508403</v>
      </c>
      <c r="BB41" s="136">
        <v>67.078815935681106</v>
      </c>
      <c r="BC41" s="129">
        <v>54.3114292021368</v>
      </c>
      <c r="BD41" s="116"/>
      <c r="BE41" s="134">
        <v>35.6437307898521</v>
      </c>
      <c r="BF41" s="67"/>
    </row>
    <row r="42" spans="1:70" x14ac:dyDescent="0.25">
      <c r="A42" s="21" t="s">
        <v>85</v>
      </c>
      <c r="B42" s="3" t="str">
        <f t="shared" si="0"/>
        <v>Southwest Virginia - Heart of Appalachia</v>
      </c>
      <c r="C42" s="3"/>
      <c r="D42" s="24" t="s">
        <v>16</v>
      </c>
      <c r="E42" s="27" t="s">
        <v>17</v>
      </c>
      <c r="F42" s="3"/>
      <c r="G42" s="145">
        <v>25.116595607235102</v>
      </c>
      <c r="H42" s="140">
        <v>39.038688630490903</v>
      </c>
      <c r="I42" s="140">
        <v>41.742674418604601</v>
      </c>
      <c r="J42" s="140">
        <v>41.395090439276402</v>
      </c>
      <c r="K42" s="140">
        <v>31.872228682170501</v>
      </c>
      <c r="L42" s="146">
        <v>35.833055555555497</v>
      </c>
      <c r="M42" s="140"/>
      <c r="N42" s="147">
        <v>34.270607235142101</v>
      </c>
      <c r="O42" s="148">
        <v>28.334573643410799</v>
      </c>
      <c r="P42" s="149">
        <v>31.302590439276401</v>
      </c>
      <c r="Q42" s="140"/>
      <c r="R42" s="150">
        <v>34.538636950904298</v>
      </c>
      <c r="S42" s="117"/>
      <c r="T42" s="120">
        <v>-10.5216786022556</v>
      </c>
      <c r="U42" s="116">
        <v>-15.6527609960389</v>
      </c>
      <c r="V42" s="116">
        <v>-12.125447282267601</v>
      </c>
      <c r="W42" s="116">
        <v>-5.9174382387562101</v>
      </c>
      <c r="X42" s="116">
        <v>-19.3267812599947</v>
      </c>
      <c r="Y42" s="121">
        <v>-12.7565396159083</v>
      </c>
      <c r="Z42" s="116"/>
      <c r="AA42" s="128">
        <v>-35.348962591269597</v>
      </c>
      <c r="AB42" s="136">
        <v>-22.1957333016171</v>
      </c>
      <c r="AC42" s="129">
        <v>-29.992474926954699</v>
      </c>
      <c r="AD42" s="116"/>
      <c r="AE42" s="134">
        <v>-17.985188310285999</v>
      </c>
      <c r="AF42" s="67"/>
      <c r="AG42" s="145">
        <v>26.073494832041298</v>
      </c>
      <c r="AH42" s="140">
        <v>39.069273255813897</v>
      </c>
      <c r="AI42" s="140">
        <v>40.388909883720899</v>
      </c>
      <c r="AJ42" s="140">
        <v>39.950791343669202</v>
      </c>
      <c r="AK42" s="140">
        <v>35.553808139534802</v>
      </c>
      <c r="AL42" s="146">
        <v>36.207255490956001</v>
      </c>
      <c r="AM42" s="140"/>
      <c r="AN42" s="147">
        <v>36.289354005167901</v>
      </c>
      <c r="AO42" s="148">
        <v>32.369599483204098</v>
      </c>
      <c r="AP42" s="149">
        <v>34.329476744186003</v>
      </c>
      <c r="AQ42" s="140"/>
      <c r="AR42" s="150">
        <v>35.6707472775932</v>
      </c>
      <c r="AS42" s="117"/>
      <c r="AT42" s="120">
        <v>-11.7687067435866</v>
      </c>
      <c r="AU42" s="116">
        <v>-13.501696015534501</v>
      </c>
      <c r="AV42" s="116">
        <v>-12.2682003435767</v>
      </c>
      <c r="AW42" s="116">
        <v>-11.6554610570648</v>
      </c>
      <c r="AX42" s="116">
        <v>-9.8990705965094996</v>
      </c>
      <c r="AY42" s="121">
        <v>-11.8776121241512</v>
      </c>
      <c r="AZ42" s="116"/>
      <c r="BA42" s="128">
        <v>-16.702408258240499</v>
      </c>
      <c r="BB42" s="136">
        <v>-7.5422601550722703</v>
      </c>
      <c r="BC42" s="129">
        <v>-12.6210354872397</v>
      </c>
      <c r="BD42" s="116"/>
      <c r="BE42" s="134">
        <v>-12.0832900437552</v>
      </c>
      <c r="BF42" s="67"/>
    </row>
    <row r="43" spans="1:70" x14ac:dyDescent="0.25">
      <c r="A43" s="22" t="s">
        <v>86</v>
      </c>
      <c r="B43" s="3" t="str">
        <f t="shared" si="0"/>
        <v>Virginia Mountains</v>
      </c>
      <c r="C43" s="3"/>
      <c r="D43" s="25" t="s">
        <v>16</v>
      </c>
      <c r="E43" s="28" t="s">
        <v>17</v>
      </c>
      <c r="F43" s="3"/>
      <c r="G43" s="145">
        <v>41.0390744827586</v>
      </c>
      <c r="H43" s="140">
        <v>60.947504827586201</v>
      </c>
      <c r="I43" s="140">
        <v>62.664086896551701</v>
      </c>
      <c r="J43" s="140">
        <v>56.3817296551724</v>
      </c>
      <c r="K43" s="140">
        <v>53.878988965517202</v>
      </c>
      <c r="L43" s="146">
        <v>54.982276965517201</v>
      </c>
      <c r="M43" s="140"/>
      <c r="N43" s="147">
        <v>62.149987586206798</v>
      </c>
      <c r="O43" s="148">
        <v>60.780129655172402</v>
      </c>
      <c r="P43" s="149">
        <v>61.465058620689597</v>
      </c>
      <c r="Q43" s="140"/>
      <c r="R43" s="150">
        <v>56.8345002955665</v>
      </c>
      <c r="S43" s="117"/>
      <c r="T43" s="120">
        <v>29.896518578484301</v>
      </c>
      <c r="U43" s="116">
        <v>18.250472912666201</v>
      </c>
      <c r="V43" s="116">
        <v>9.0761345541837102</v>
      </c>
      <c r="W43" s="116">
        <v>-0.38155685338404699</v>
      </c>
      <c r="X43" s="116">
        <v>-8.1837961587567101</v>
      </c>
      <c r="Y43" s="121">
        <v>7.4445136474057696</v>
      </c>
      <c r="Z43" s="116"/>
      <c r="AA43" s="128">
        <v>-15.3548919447614</v>
      </c>
      <c r="AB43" s="136">
        <v>-10.0531567349233</v>
      </c>
      <c r="AC43" s="129">
        <v>-12.814024162331799</v>
      </c>
      <c r="AD43" s="116"/>
      <c r="AE43" s="134">
        <v>0.24702224891091601</v>
      </c>
      <c r="AF43" s="67"/>
      <c r="AG43" s="145">
        <v>37.847457586206801</v>
      </c>
      <c r="AH43" s="140">
        <v>59.679934827586202</v>
      </c>
      <c r="AI43" s="140">
        <v>65.3976937931034</v>
      </c>
      <c r="AJ43" s="140">
        <v>67.461953103448195</v>
      </c>
      <c r="AK43" s="140">
        <v>62.768562068965501</v>
      </c>
      <c r="AL43" s="146">
        <v>58.631120275862003</v>
      </c>
      <c r="AM43" s="140"/>
      <c r="AN43" s="147">
        <v>73.735448620689596</v>
      </c>
      <c r="AO43" s="148">
        <v>75.634943103448194</v>
      </c>
      <c r="AP43" s="149">
        <v>74.685195862068895</v>
      </c>
      <c r="AQ43" s="140"/>
      <c r="AR43" s="150">
        <v>63.2179990147783</v>
      </c>
      <c r="AS43" s="117"/>
      <c r="AT43" s="120">
        <v>-14.052060006222201</v>
      </c>
      <c r="AU43" s="116">
        <v>1.4450121811249199</v>
      </c>
      <c r="AV43" s="116">
        <v>6.8420482565520002</v>
      </c>
      <c r="AW43" s="116">
        <v>9.2663454162477006</v>
      </c>
      <c r="AX43" s="116">
        <v>0.54008409066725904</v>
      </c>
      <c r="AY43" s="121">
        <v>1.7028881988376801</v>
      </c>
      <c r="AZ43" s="116"/>
      <c r="BA43" s="128">
        <v>5.8958541921760599</v>
      </c>
      <c r="BB43" s="136">
        <v>10.0058027449156</v>
      </c>
      <c r="BC43" s="129">
        <v>7.9378388457713598</v>
      </c>
      <c r="BD43" s="116"/>
      <c r="BE43" s="134">
        <v>3.7253006896592802</v>
      </c>
      <c r="BF43" s="67"/>
    </row>
    <row r="44" spans="1:70" x14ac:dyDescent="0.25">
      <c r="A44" s="75" t="s">
        <v>111</v>
      </c>
      <c r="B44" s="3" t="s">
        <v>117</v>
      </c>
      <c r="D44" s="25" t="s">
        <v>16</v>
      </c>
      <c r="E44" s="28" t="s">
        <v>17</v>
      </c>
      <c r="G44" s="145">
        <v>116.53475655430699</v>
      </c>
      <c r="H44" s="140">
        <v>171.72810861423201</v>
      </c>
      <c r="I44" s="140">
        <v>205.43039637952501</v>
      </c>
      <c r="J44" s="140">
        <v>213.65286516853899</v>
      </c>
      <c r="K44" s="140">
        <v>192.23651685393199</v>
      </c>
      <c r="L44" s="146">
        <v>179.91652871410699</v>
      </c>
      <c r="M44" s="140"/>
      <c r="N44" s="147">
        <v>204.28397627965001</v>
      </c>
      <c r="O44" s="148">
        <v>243.58481585518101</v>
      </c>
      <c r="P44" s="149">
        <v>223.93439606741501</v>
      </c>
      <c r="Q44" s="140"/>
      <c r="R44" s="150">
        <v>192.493062243624</v>
      </c>
      <c r="S44" s="117"/>
      <c r="T44" s="120">
        <v>15.960346653648299</v>
      </c>
      <c r="U44" s="116">
        <v>20.950934291184701</v>
      </c>
      <c r="V44" s="116">
        <v>29.786108134481399</v>
      </c>
      <c r="W44" s="116">
        <v>37.710553440032399</v>
      </c>
      <c r="X44" s="116">
        <v>52.680952334133899</v>
      </c>
      <c r="Y44" s="121">
        <v>31.939509614659599</v>
      </c>
      <c r="Z44" s="116"/>
      <c r="AA44" s="128">
        <v>13.517600621566899</v>
      </c>
      <c r="AB44" s="136">
        <v>18.085232595031499</v>
      </c>
      <c r="AC44" s="129">
        <v>15.9570515710616</v>
      </c>
      <c r="AD44" s="116"/>
      <c r="AE44" s="134">
        <v>26.159811939287199</v>
      </c>
      <c r="AF44" s="70"/>
      <c r="AG44" s="145">
        <v>101.72581415241</v>
      </c>
      <c r="AH44" s="140">
        <v>146.23689113530301</v>
      </c>
      <c r="AI44" s="140">
        <v>174.68973328149301</v>
      </c>
      <c r="AJ44" s="140">
        <v>204.42524261275199</v>
      </c>
      <c r="AK44" s="140">
        <v>206.87302488335899</v>
      </c>
      <c r="AL44" s="146">
        <v>166.79014121306301</v>
      </c>
      <c r="AM44" s="140"/>
      <c r="AN44" s="147">
        <v>218.391397298556</v>
      </c>
      <c r="AO44" s="148">
        <v>228.07047741034</v>
      </c>
      <c r="AP44" s="149">
        <v>223.230937354448</v>
      </c>
      <c r="AQ44" s="140"/>
      <c r="AR44" s="150">
        <v>182.93577844643801</v>
      </c>
      <c r="AS44" s="117"/>
      <c r="AT44" s="120">
        <v>0.76692208787386096</v>
      </c>
      <c r="AU44" s="116">
        <v>12.883738195026</v>
      </c>
      <c r="AV44" s="116">
        <v>17.439180373438798</v>
      </c>
      <c r="AW44" s="116">
        <v>24.730721808241501</v>
      </c>
      <c r="AX44" s="116">
        <v>22.313258700044798</v>
      </c>
      <c r="AY44" s="121">
        <v>17.082819347990501</v>
      </c>
      <c r="AZ44" s="116"/>
      <c r="BA44" s="128">
        <v>2.0821411086178802E-2</v>
      </c>
      <c r="BB44" s="136">
        <v>8.8844220518963795</v>
      </c>
      <c r="BC44" s="129">
        <v>4.3605803732007997</v>
      </c>
      <c r="BD44" s="116"/>
      <c r="BE44" s="134">
        <v>12.320986471254001</v>
      </c>
    </row>
    <row r="45" spans="1:70" x14ac:dyDescent="0.25">
      <c r="A45" s="75" t="s">
        <v>112</v>
      </c>
      <c r="B45" s="3" t="s">
        <v>118</v>
      </c>
      <c r="D45" s="25" t="s">
        <v>16</v>
      </c>
      <c r="E45" s="28" t="s">
        <v>17</v>
      </c>
      <c r="G45" s="145">
        <v>84.764657379380694</v>
      </c>
      <c r="H45" s="140">
        <v>154.469894241639</v>
      </c>
      <c r="I45" s="140">
        <v>175.17220560883899</v>
      </c>
      <c r="J45" s="140">
        <v>170.68305131103801</v>
      </c>
      <c r="K45" s="140">
        <v>129.061704168338</v>
      </c>
      <c r="L45" s="146">
        <v>142.830302541847</v>
      </c>
      <c r="M45" s="140"/>
      <c r="N45" s="147">
        <v>115.599885124539</v>
      </c>
      <c r="O45" s="148">
        <v>121.701471864629</v>
      </c>
      <c r="P45" s="149">
        <v>118.650678494584</v>
      </c>
      <c r="Q45" s="140"/>
      <c r="R45" s="150">
        <v>135.92183852834299</v>
      </c>
      <c r="S45" s="117"/>
      <c r="T45" s="120">
        <v>22.5414115318002</v>
      </c>
      <c r="U45" s="116">
        <v>26.480145307183601</v>
      </c>
      <c r="V45" s="116">
        <v>22.1907722951042</v>
      </c>
      <c r="W45" s="116">
        <v>31.853477786817599</v>
      </c>
      <c r="X45" s="116">
        <v>37.933756112267602</v>
      </c>
      <c r="Y45" s="121">
        <v>28.057916216955601</v>
      </c>
      <c r="Z45" s="116"/>
      <c r="AA45" s="128">
        <v>33.836162647071603</v>
      </c>
      <c r="AB45" s="136">
        <v>28.936999049837599</v>
      </c>
      <c r="AC45" s="129">
        <v>31.2779780940877</v>
      </c>
      <c r="AD45" s="116"/>
      <c r="AE45" s="134">
        <v>28.846153069859501</v>
      </c>
      <c r="AF45" s="70"/>
      <c r="AG45" s="145">
        <v>65.159747650982297</v>
      </c>
      <c r="AH45" s="140">
        <v>114.15220744052399</v>
      </c>
      <c r="AI45" s="140">
        <v>136.597018610399</v>
      </c>
      <c r="AJ45" s="140">
        <v>140.091089907856</v>
      </c>
      <c r="AK45" s="140">
        <v>114.94702170001599</v>
      </c>
      <c r="AL45" s="146">
        <v>114.189417061955</v>
      </c>
      <c r="AM45" s="140"/>
      <c r="AN45" s="147">
        <v>107.59430656271</v>
      </c>
      <c r="AO45" s="148">
        <v>106.69569443687099</v>
      </c>
      <c r="AP45" s="149">
        <v>107.14500049979</v>
      </c>
      <c r="AQ45" s="140"/>
      <c r="AR45" s="150">
        <v>112.176726615623</v>
      </c>
      <c r="AS45" s="117"/>
      <c r="AT45" s="120">
        <v>9.9097268560479499</v>
      </c>
      <c r="AU45" s="116">
        <v>20.370384416899</v>
      </c>
      <c r="AV45" s="116">
        <v>18.691105932592599</v>
      </c>
      <c r="AW45" s="116">
        <v>21.188841768770899</v>
      </c>
      <c r="AX45" s="116">
        <v>16.226954224352902</v>
      </c>
      <c r="AY45" s="121">
        <v>18.037150134313698</v>
      </c>
      <c r="AZ45" s="116"/>
      <c r="BA45" s="128">
        <v>12.380000337372699</v>
      </c>
      <c r="BB45" s="136">
        <v>7.8090715048056198</v>
      </c>
      <c r="BC45" s="129">
        <v>10.0566723776542</v>
      </c>
      <c r="BD45" s="116"/>
      <c r="BE45" s="134">
        <v>15.747033550986799</v>
      </c>
    </row>
    <row r="46" spans="1:70" x14ac:dyDescent="0.25">
      <c r="A46" s="75" t="s">
        <v>113</v>
      </c>
      <c r="B46" s="3" t="s">
        <v>119</v>
      </c>
      <c r="D46" s="25" t="s">
        <v>16</v>
      </c>
      <c r="E46" s="28" t="s">
        <v>17</v>
      </c>
      <c r="G46" s="145">
        <v>62.975906881246402</v>
      </c>
      <c r="H46" s="140">
        <v>103.91400374407399</v>
      </c>
      <c r="I46" s="140">
        <v>118.18648570307001</v>
      </c>
      <c r="J46" s="140">
        <v>116.365977837495</v>
      </c>
      <c r="K46" s="140">
        <v>90.203619372565498</v>
      </c>
      <c r="L46" s="146">
        <v>98.329198707690395</v>
      </c>
      <c r="M46" s="140"/>
      <c r="N46" s="147">
        <v>88.0466182553821</v>
      </c>
      <c r="O46" s="148">
        <v>85.694257676862193</v>
      </c>
      <c r="P46" s="149">
        <v>86.870437966122097</v>
      </c>
      <c r="Q46" s="140"/>
      <c r="R46" s="150">
        <v>95.055267067242298</v>
      </c>
      <c r="S46" s="117"/>
      <c r="T46" s="120">
        <v>23.557570358410601</v>
      </c>
      <c r="U46" s="116">
        <v>30.309374893542099</v>
      </c>
      <c r="V46" s="116">
        <v>22.665961460871699</v>
      </c>
      <c r="W46" s="116">
        <v>33.149072331823703</v>
      </c>
      <c r="X46" s="116">
        <v>29.7290761466164</v>
      </c>
      <c r="Y46" s="121">
        <v>28.0365617255496</v>
      </c>
      <c r="Z46" s="116"/>
      <c r="AA46" s="128">
        <v>29.736091872659401</v>
      </c>
      <c r="AB46" s="136">
        <v>26.166469719570198</v>
      </c>
      <c r="AC46" s="129">
        <v>27.950549476351799</v>
      </c>
      <c r="AD46" s="116"/>
      <c r="AE46" s="134">
        <v>28.014091692632402</v>
      </c>
      <c r="AF46" s="70"/>
      <c r="AG46" s="145">
        <v>52.603985703070698</v>
      </c>
      <c r="AH46" s="140">
        <v>81.256151151906707</v>
      </c>
      <c r="AI46" s="140">
        <v>95.749371886228403</v>
      </c>
      <c r="AJ46" s="140">
        <v>97.330666007427695</v>
      </c>
      <c r="AK46" s="140">
        <v>84.156952353633798</v>
      </c>
      <c r="AL46" s="146">
        <v>82.219425420453504</v>
      </c>
      <c r="AM46" s="140"/>
      <c r="AN46" s="147">
        <v>85.0974903378725</v>
      </c>
      <c r="AO46" s="148">
        <v>83.336936501705907</v>
      </c>
      <c r="AP46" s="149">
        <v>84.217213419789203</v>
      </c>
      <c r="AQ46" s="140"/>
      <c r="AR46" s="150">
        <v>82.790221991692206</v>
      </c>
      <c r="AS46" s="117"/>
      <c r="AT46" s="120">
        <v>12.5291836661075</v>
      </c>
      <c r="AU46" s="116">
        <v>18.9984577777021</v>
      </c>
      <c r="AV46" s="116">
        <v>18.355777368798702</v>
      </c>
      <c r="AW46" s="116">
        <v>20.349564374517598</v>
      </c>
      <c r="AX46" s="116">
        <v>15.136325204511699</v>
      </c>
      <c r="AY46" s="121">
        <v>17.4910432169426</v>
      </c>
      <c r="AZ46" s="116"/>
      <c r="BA46" s="128">
        <v>12.799921753708</v>
      </c>
      <c r="BB46" s="136">
        <v>12.4974743565674</v>
      </c>
      <c r="BC46" s="129">
        <v>12.6500757257055</v>
      </c>
      <c r="BD46" s="116"/>
      <c r="BE46" s="134">
        <v>16.041708917908501</v>
      </c>
    </row>
    <row r="47" spans="1:70" x14ac:dyDescent="0.25">
      <c r="A47" s="75" t="s">
        <v>114</v>
      </c>
      <c r="B47" s="3" t="s">
        <v>120</v>
      </c>
      <c r="D47" s="25" t="s">
        <v>16</v>
      </c>
      <c r="E47" s="28" t="s">
        <v>17</v>
      </c>
      <c r="G47" s="145">
        <v>45.945303912178503</v>
      </c>
      <c r="H47" s="140">
        <v>72.260226184336503</v>
      </c>
      <c r="I47" s="140">
        <v>82.581946265870897</v>
      </c>
      <c r="J47" s="140">
        <v>80.463301407205407</v>
      </c>
      <c r="K47" s="140">
        <v>66.957413246887199</v>
      </c>
      <c r="L47" s="146">
        <v>69.641638203295699</v>
      </c>
      <c r="M47" s="140"/>
      <c r="N47" s="147">
        <v>67.029306466268807</v>
      </c>
      <c r="O47" s="148">
        <v>66.5063945578231</v>
      </c>
      <c r="P47" s="149">
        <v>66.767850512045896</v>
      </c>
      <c r="Q47" s="140"/>
      <c r="R47" s="150">
        <v>68.820556005795794</v>
      </c>
      <c r="S47" s="117"/>
      <c r="T47" s="120">
        <v>20.273751151617301</v>
      </c>
      <c r="U47" s="116">
        <v>26.219884920011999</v>
      </c>
      <c r="V47" s="116">
        <v>28.452163721177602</v>
      </c>
      <c r="W47" s="116">
        <v>29.8549674946754</v>
      </c>
      <c r="X47" s="116">
        <v>19.238868437903999</v>
      </c>
      <c r="Y47" s="121">
        <v>25.318703502309599</v>
      </c>
      <c r="Z47" s="116"/>
      <c r="AA47" s="128">
        <v>14.321812563849701</v>
      </c>
      <c r="AB47" s="136">
        <v>15.854074383714901</v>
      </c>
      <c r="AC47" s="129">
        <v>15.079843525987799</v>
      </c>
      <c r="AD47" s="116"/>
      <c r="AE47" s="134">
        <v>22.302444356844902</v>
      </c>
      <c r="AF47" s="70"/>
      <c r="AG47" s="145">
        <v>42.578823796715902</v>
      </c>
      <c r="AH47" s="140">
        <v>62.1703155160981</v>
      </c>
      <c r="AI47" s="140">
        <v>69.9508243694589</v>
      </c>
      <c r="AJ47" s="140">
        <v>69.534783761880206</v>
      </c>
      <c r="AK47" s="140">
        <v>65.635226122940097</v>
      </c>
      <c r="AL47" s="146">
        <v>61.974709215939001</v>
      </c>
      <c r="AM47" s="140"/>
      <c r="AN47" s="147">
        <v>70.708773606915599</v>
      </c>
      <c r="AO47" s="148">
        <v>71.258131584763802</v>
      </c>
      <c r="AP47" s="149">
        <v>70.983452595839694</v>
      </c>
      <c r="AQ47" s="140"/>
      <c r="AR47" s="150">
        <v>64.548703624763306</v>
      </c>
      <c r="AS47" s="117"/>
      <c r="AT47" s="120">
        <v>8.0420149109406296</v>
      </c>
      <c r="AU47" s="116">
        <v>12.528975833706699</v>
      </c>
      <c r="AV47" s="116">
        <v>15.374902740294001</v>
      </c>
      <c r="AW47" s="116">
        <v>16.166082786919201</v>
      </c>
      <c r="AX47" s="116">
        <v>12.343058775144399</v>
      </c>
      <c r="AY47" s="121">
        <v>13.2707365869899</v>
      </c>
      <c r="AZ47" s="116"/>
      <c r="BA47" s="128">
        <v>9.9279953295037107</v>
      </c>
      <c r="BB47" s="136">
        <v>11.497719475962899</v>
      </c>
      <c r="BC47" s="129">
        <v>10.710330432112499</v>
      </c>
      <c r="BD47" s="116"/>
      <c r="BE47" s="134">
        <v>12.4544971811469</v>
      </c>
    </row>
    <row r="48" spans="1:70" x14ac:dyDescent="0.25">
      <c r="A48" s="75" t="s">
        <v>115</v>
      </c>
      <c r="B48" s="3" t="s">
        <v>121</v>
      </c>
      <c r="D48" s="25" t="s">
        <v>16</v>
      </c>
      <c r="E48" s="28" t="s">
        <v>17</v>
      </c>
      <c r="G48" s="145">
        <v>34.4006148777205</v>
      </c>
      <c r="H48" s="140">
        <v>45.376561789410097</v>
      </c>
      <c r="I48" s="140">
        <v>51.483408974894402</v>
      </c>
      <c r="J48" s="140">
        <v>50.0519406933036</v>
      </c>
      <c r="K48" s="140">
        <v>43.963741240892801</v>
      </c>
      <c r="L48" s="146">
        <v>45.055253515244303</v>
      </c>
      <c r="M48" s="140"/>
      <c r="N48" s="147">
        <v>45.448188779061603</v>
      </c>
      <c r="O48" s="148">
        <v>45.342392686435502</v>
      </c>
      <c r="P48" s="149">
        <v>45.395290732748599</v>
      </c>
      <c r="Q48" s="140"/>
      <c r="R48" s="150">
        <v>45.152407005959802</v>
      </c>
      <c r="S48" s="117"/>
      <c r="T48" s="120">
        <v>8.3522580441690799</v>
      </c>
      <c r="U48" s="116">
        <v>15.8508464880675</v>
      </c>
      <c r="V48" s="116">
        <v>24.312837440002401</v>
      </c>
      <c r="W48" s="116">
        <v>20.5044608400963</v>
      </c>
      <c r="X48" s="116">
        <v>9.8270407526358401</v>
      </c>
      <c r="Y48" s="121">
        <v>16.183669069425001</v>
      </c>
      <c r="Z48" s="116"/>
      <c r="AA48" s="128">
        <v>8.3141599121741798</v>
      </c>
      <c r="AB48" s="136">
        <v>13.8494739109797</v>
      </c>
      <c r="AC48" s="129">
        <v>11.0096364148396</v>
      </c>
      <c r="AD48" s="116"/>
      <c r="AE48" s="134">
        <v>14.6487005517209</v>
      </c>
      <c r="AF48" s="70"/>
      <c r="AG48" s="145">
        <v>33.709351826070801</v>
      </c>
      <c r="AH48" s="140">
        <v>42.147297786440198</v>
      </c>
      <c r="AI48" s="140">
        <v>45.631985242934697</v>
      </c>
      <c r="AJ48" s="140">
        <v>44.236161422803796</v>
      </c>
      <c r="AK48" s="140">
        <v>42.4784604854053</v>
      </c>
      <c r="AL48" s="146">
        <v>41.640651352730899</v>
      </c>
      <c r="AM48" s="140"/>
      <c r="AN48" s="147">
        <v>45.778706088449503</v>
      </c>
      <c r="AO48" s="148">
        <v>47.574851849273699</v>
      </c>
      <c r="AP48" s="149">
        <v>46.676778968861598</v>
      </c>
      <c r="AQ48" s="140"/>
      <c r="AR48" s="150">
        <v>43.079544957339699</v>
      </c>
      <c r="AS48" s="117"/>
      <c r="AT48" s="120">
        <v>4.0652633506043996</v>
      </c>
      <c r="AU48" s="116">
        <v>8.3484524201384804</v>
      </c>
      <c r="AV48" s="116">
        <v>11.3332320186361</v>
      </c>
      <c r="AW48" s="116">
        <v>9.71369628438757</v>
      </c>
      <c r="AX48" s="116">
        <v>6.3014879753239601</v>
      </c>
      <c r="AY48" s="121">
        <v>8.1243246781410292</v>
      </c>
      <c r="AZ48" s="116"/>
      <c r="BA48" s="128">
        <v>3.8360469984885799</v>
      </c>
      <c r="BB48" s="136">
        <v>10.825109887598201</v>
      </c>
      <c r="BC48" s="129">
        <v>7.2839833476806604</v>
      </c>
      <c r="BD48" s="116"/>
      <c r="BE48" s="134">
        <v>7.8628223817221699</v>
      </c>
    </row>
    <row r="49" spans="1:57" x14ac:dyDescent="0.25">
      <c r="A49" s="76" t="s">
        <v>116</v>
      </c>
      <c r="B49" s="3" t="s">
        <v>122</v>
      </c>
      <c r="D49" s="25" t="s">
        <v>16</v>
      </c>
      <c r="E49" s="28" t="s">
        <v>17</v>
      </c>
      <c r="G49" s="151">
        <v>25.062973989010601</v>
      </c>
      <c r="H49" s="152">
        <v>27.044688673430802</v>
      </c>
      <c r="I49" s="152">
        <v>28.285585498735301</v>
      </c>
      <c r="J49" s="152">
        <v>29.0953206151699</v>
      </c>
      <c r="K49" s="152">
        <v>28.7297488530976</v>
      </c>
      <c r="L49" s="153">
        <v>27.643663525888801</v>
      </c>
      <c r="M49" s="140"/>
      <c r="N49" s="154">
        <v>31.372524452713801</v>
      </c>
      <c r="O49" s="155">
        <v>32.022274541384398</v>
      </c>
      <c r="P49" s="156">
        <v>31.697399497049101</v>
      </c>
      <c r="Q49" s="140"/>
      <c r="R49" s="157">
        <v>28.8018738033632</v>
      </c>
      <c r="S49" s="117"/>
      <c r="T49" s="122">
        <v>2.28251020073836</v>
      </c>
      <c r="U49" s="123">
        <v>0.48799520820500902</v>
      </c>
      <c r="V49" s="123">
        <v>3.5062761568690499</v>
      </c>
      <c r="W49" s="123">
        <v>3.9806466396770501</v>
      </c>
      <c r="X49" s="123">
        <v>2.5663321236259198</v>
      </c>
      <c r="Y49" s="124">
        <v>2.58393051416747</v>
      </c>
      <c r="Z49" s="116"/>
      <c r="AA49" s="130">
        <v>3.0271362383434699</v>
      </c>
      <c r="AB49" s="131">
        <v>6.0438642291571396</v>
      </c>
      <c r="AC49" s="132">
        <v>4.5291944324686098</v>
      </c>
      <c r="AD49" s="116"/>
      <c r="AE49" s="135">
        <v>3.18774551446048</v>
      </c>
      <c r="AG49" s="151">
        <v>25.663488465820201</v>
      </c>
      <c r="AH49" s="152">
        <v>27.910101541125702</v>
      </c>
      <c r="AI49" s="152">
        <v>28.5664178590139</v>
      </c>
      <c r="AJ49" s="152">
        <v>28.6932248566563</v>
      </c>
      <c r="AK49" s="152">
        <v>28.858185471360301</v>
      </c>
      <c r="AL49" s="153">
        <v>27.938273707548198</v>
      </c>
      <c r="AM49" s="140"/>
      <c r="AN49" s="154">
        <v>32.319752868327598</v>
      </c>
      <c r="AO49" s="155">
        <v>33.3201266364456</v>
      </c>
      <c r="AP49" s="156">
        <v>32.819939752386603</v>
      </c>
      <c r="AQ49" s="140"/>
      <c r="AR49" s="157">
        <v>29.333031085198201</v>
      </c>
      <c r="AS49" s="117"/>
      <c r="AT49" s="122">
        <v>3.3560309033888398</v>
      </c>
      <c r="AU49" s="123">
        <v>3.1598738162478099</v>
      </c>
      <c r="AV49" s="123">
        <v>2.6785136312508202</v>
      </c>
      <c r="AW49" s="123">
        <v>2.7520135581413498</v>
      </c>
      <c r="AX49" s="123">
        <v>3.2266010948903099</v>
      </c>
      <c r="AY49" s="124">
        <v>3.0267469999650798</v>
      </c>
      <c r="AZ49" s="116"/>
      <c r="BA49" s="130">
        <v>3.1646337666997399</v>
      </c>
      <c r="BB49" s="131">
        <v>6.0016059303209399</v>
      </c>
      <c r="BC49" s="132">
        <v>4.5854992748720598</v>
      </c>
      <c r="BD49" s="116"/>
      <c r="BE49" s="135">
        <v>3.5227395961457502</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J27" sqref="J27"/>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31" t="str">
        <f>HYPERLINK("http://www.str.com/data-insights/resources/glossary", "For all STR definitions, please visit www.str.com/data-insights/resources/glossary")</f>
        <v>For all STR definitions, please visit www.str.com/data-insights/resources/glossary</v>
      </c>
      <c r="B5" s="231"/>
      <c r="C5" s="231"/>
      <c r="D5" s="231"/>
      <c r="E5" s="231"/>
      <c r="F5" s="231"/>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31" t="str">
        <f>HYPERLINK("http://www.str.com/data-insights/resources/FAQ", "For all STR FAQs, please click here or visit http://www.str.com/data-insights/resources/FAQ")</f>
        <v>For all STR FAQs, please click here or visit http://www.str.com/data-insights/resources/FAQ</v>
      </c>
      <c r="B9" s="231"/>
      <c r="C9" s="231"/>
      <c r="D9" s="231"/>
      <c r="E9" s="231"/>
      <c r="F9" s="231"/>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31" t="str">
        <f>HYPERLINK("http://www.str.com/contact", "For additional support, please contact your regional office")</f>
        <v>For additional support, please contact your regional office</v>
      </c>
      <c r="B12" s="231"/>
      <c r="C12" s="231"/>
      <c r="D12" s="231"/>
      <c r="E12" s="231"/>
      <c r="F12" s="231"/>
      <c r="G12" s="231"/>
      <c r="H12" s="231"/>
      <c r="I12" s="231"/>
      <c r="J12" s="231"/>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30" t="str">
        <f>HYPERLINK("http://www.hotelnewsnow.com/", "For the latest in industry news, visit HotelNewsNow.com.")</f>
        <v>For the latest in industry news, visit HotelNewsNow.com.</v>
      </c>
      <c r="B14" s="230"/>
      <c r="C14" s="230"/>
      <c r="D14" s="230"/>
      <c r="E14" s="230"/>
      <c r="F14" s="230"/>
      <c r="G14" s="230"/>
      <c r="H14" s="230"/>
      <c r="I14" s="230"/>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30" t="str">
        <f>HYPERLINK("http://www.hoteldataconference.com/", "To learn more about the Hotel Data Conference, visit HotelDataConference.com.")</f>
        <v>To learn more about the Hotel Data Conference, visit HotelDataConference.com.</v>
      </c>
      <c r="B15" s="230"/>
      <c r="C15" s="230"/>
      <c r="D15" s="230"/>
      <c r="E15" s="230"/>
      <c r="F15" s="230"/>
      <c r="G15" s="230"/>
      <c r="H15" s="230"/>
      <c r="I15" s="230"/>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5" x14ac:dyDescent="0.25"/>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197FB299-5BA2-45EE-BFEF-56245248AAEC}"/>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2024-12-19T16:02:49Z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