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filterPrivacy="1" codeName="ThisWorkbook"/>
  <xr:revisionPtr revIDLastSave="41" documentId="8_{14A8D03B-2C07-4932-8509-8825F589E069}" xr6:coauthVersionLast="47" xr6:coauthVersionMax="47" xr10:uidLastSave="{4843E526-3157-4A5F-90EA-3AD74772B7EC}"/>
  <workbookProtection workbookAlgorithmName="SHA-512" workbookHashValue="3oQnoGJCQV4gAgxtqdTdbvtV2yq7qT36LG8ke/1c3k2g9Me8CpREuPMNJlyAxfEJou9Y07qQnnOxDg5lQjbMVQ==" workbookSaltValue="3lfkyURS7mUTp1AGeUViOg==" workbookSpinCount="100000" lockStructure="1"/>
  <bookViews>
    <workbookView xWindow="-120" yWindow="-120"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0">'Current Week View'!$A$1:$BC$59</definedName>
    <definedName name="_xlnm.Print_Area" localSheetId="6">Help!$A$1:$O$31</definedName>
    <definedName name="_xlnm.Print_Area" localSheetId="1">'Rolling-28 Day View'!$A$1:$BC$59</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N13" i="28" l="1"/>
  <c r="BM13" i="28"/>
  <c r="BL13" i="28"/>
  <c r="BK13" i="28"/>
  <c r="BJ13" i="28"/>
  <c r="BI13" i="28"/>
  <c r="BH13" i="28"/>
  <c r="BG13" i="28"/>
  <c r="BF13" i="28"/>
  <c r="BE13" i="28"/>
  <c r="BN12" i="28"/>
  <c r="BM12" i="28"/>
  <c r="BL12" i="28"/>
  <c r="BK12" i="28"/>
  <c r="BJ12" i="28"/>
  <c r="BI12" i="28"/>
  <c r="BH12" i="28"/>
  <c r="BG12" i="28"/>
  <c r="BF12" i="28"/>
  <c r="BE12" i="28"/>
  <c r="BN11" i="28"/>
  <c r="BM11" i="28"/>
  <c r="BL11" i="28"/>
  <c r="BK11" i="28"/>
  <c r="BJ11" i="28"/>
  <c r="BI11" i="28"/>
  <c r="BH11" i="28"/>
  <c r="BG11" i="28"/>
  <c r="BF11" i="28"/>
  <c r="BE11" i="28"/>
  <c r="BN10" i="28"/>
  <c r="BM10" i="28"/>
  <c r="BL10" i="28"/>
  <c r="BK10" i="28"/>
  <c r="BJ10" i="28"/>
  <c r="BI10" i="28"/>
  <c r="BH10" i="28"/>
  <c r="BG10" i="28"/>
  <c r="BF10" i="28"/>
  <c r="BE10" i="28"/>
  <c r="BN9" i="28"/>
  <c r="BM9" i="28"/>
  <c r="BL9" i="28"/>
  <c r="BK9" i="28"/>
  <c r="BJ9" i="28"/>
  <c r="BI9" i="28"/>
  <c r="BH9" i="28"/>
  <c r="BG9" i="28"/>
  <c r="BF9" i="28"/>
  <c r="BE9" i="28"/>
  <c r="BN56" i="28"/>
  <c r="BM56" i="28"/>
  <c r="BL56" i="28"/>
  <c r="BK56" i="28"/>
  <c r="BJ56" i="28"/>
  <c r="BI56" i="28"/>
  <c r="BH56" i="28"/>
  <c r="BG56" i="28"/>
  <c r="BF56" i="28"/>
  <c r="BE56" i="28"/>
  <c r="BN55" i="28"/>
  <c r="BM55" i="28"/>
  <c r="BL55" i="28"/>
  <c r="BK55" i="28"/>
  <c r="BJ55" i="28"/>
  <c r="BI55" i="28"/>
  <c r="BH55" i="28"/>
  <c r="BG55" i="28"/>
  <c r="BF55" i="28"/>
  <c r="BE55" i="28"/>
  <c r="BN54" i="28"/>
  <c r="BM54" i="28"/>
  <c r="BL54" i="28"/>
  <c r="BK54" i="28"/>
  <c r="BJ54" i="28"/>
  <c r="BI54" i="28"/>
  <c r="BH54" i="28"/>
  <c r="BG54" i="28"/>
  <c r="BF54" i="28"/>
  <c r="BE54" i="28"/>
  <c r="BN53" i="28"/>
  <c r="BM53" i="28"/>
  <c r="BL53" i="28"/>
  <c r="BK53" i="28"/>
  <c r="BJ53" i="28"/>
  <c r="BI53" i="28"/>
  <c r="BH53" i="28"/>
  <c r="BG53" i="28"/>
  <c r="BF53" i="28"/>
  <c r="BE53" i="28"/>
  <c r="BN52" i="28"/>
  <c r="BM52" i="28"/>
  <c r="BL52" i="28"/>
  <c r="BK52" i="28"/>
  <c r="BJ52" i="28"/>
  <c r="BI52" i="28"/>
  <c r="BH52" i="28"/>
  <c r="BG52" i="28"/>
  <c r="BF52" i="28"/>
  <c r="BE52" i="28"/>
  <c r="BN51" i="28"/>
  <c r="BM51" i="28"/>
  <c r="BL51" i="28"/>
  <c r="BK51" i="28"/>
  <c r="BJ51" i="28"/>
  <c r="BI51" i="28"/>
  <c r="BH51" i="28"/>
  <c r="BG51" i="28"/>
  <c r="BF51" i="28"/>
  <c r="BE51" i="28"/>
  <c r="BN50" i="28"/>
  <c r="BM50" i="28"/>
  <c r="BL50" i="28"/>
  <c r="BK50" i="28"/>
  <c r="BJ50" i="28"/>
  <c r="BI50" i="28"/>
  <c r="BH50" i="28"/>
  <c r="BG50" i="28"/>
  <c r="BF50" i="28"/>
  <c r="BE50" i="28"/>
  <c r="BN49" i="28"/>
  <c r="BM49" i="28"/>
  <c r="BL49" i="28"/>
  <c r="BK49" i="28"/>
  <c r="BJ49" i="28"/>
  <c r="BI49" i="28"/>
  <c r="BH49" i="28"/>
  <c r="BG49" i="28"/>
  <c r="BF49" i="28"/>
  <c r="BE49" i="28"/>
  <c r="BN48" i="28"/>
  <c r="BM48" i="28"/>
  <c r="BL48" i="28"/>
  <c r="BK48" i="28"/>
  <c r="BJ48" i="28"/>
  <c r="BI48" i="28"/>
  <c r="BH48" i="28"/>
  <c r="BG48" i="28"/>
  <c r="BF48" i="28"/>
  <c r="BE48" i="28"/>
  <c r="BN47" i="28"/>
  <c r="BM47" i="28"/>
  <c r="BL47" i="28"/>
  <c r="BK47" i="28"/>
  <c r="BJ47" i="28"/>
  <c r="BI47" i="28"/>
  <c r="BH47" i="28"/>
  <c r="BG47" i="28"/>
  <c r="BF47" i="28"/>
  <c r="BE47" i="28"/>
  <c r="BN44" i="28"/>
  <c r="BM44" i="28"/>
  <c r="BL44" i="28"/>
  <c r="BK44" i="28"/>
  <c r="BJ44" i="28"/>
  <c r="BI44" i="28"/>
  <c r="BH44" i="28"/>
  <c r="BG44" i="28"/>
  <c r="BF44" i="28"/>
  <c r="BE44" i="28"/>
  <c r="BN43" i="28"/>
  <c r="BM43" i="28"/>
  <c r="BL43" i="28"/>
  <c r="BK43" i="28"/>
  <c r="BJ43" i="28"/>
  <c r="BI43" i="28"/>
  <c r="BH43" i="28"/>
  <c r="BG43" i="28"/>
  <c r="BF43" i="28"/>
  <c r="BE43" i="28"/>
  <c r="BN42" i="28"/>
  <c r="BM42" i="28"/>
  <c r="BL42" i="28"/>
  <c r="BK42" i="28"/>
  <c r="BJ42" i="28"/>
  <c r="BI42" i="28"/>
  <c r="BH42" i="28"/>
  <c r="BG42" i="28"/>
  <c r="BF42" i="28"/>
  <c r="BE42" i="28"/>
  <c r="BN41" i="28"/>
  <c r="BM41" i="28"/>
  <c r="BL41" i="28"/>
  <c r="BK41" i="28"/>
  <c r="BJ41" i="28"/>
  <c r="BI41" i="28"/>
  <c r="BH41" i="28"/>
  <c r="BG41" i="28"/>
  <c r="BF41" i="28"/>
  <c r="BE41" i="28"/>
  <c r="BN40" i="28"/>
  <c r="BM40" i="28"/>
  <c r="BL40" i="28"/>
  <c r="BK40" i="28"/>
  <c r="BJ40" i="28"/>
  <c r="BI40" i="28"/>
  <c r="BH40" i="28"/>
  <c r="BG40" i="28"/>
  <c r="BF40" i="28"/>
  <c r="BE40" i="28"/>
  <c r="BN38" i="28"/>
  <c r="BM38" i="28"/>
  <c r="BL38" i="28"/>
  <c r="BK38" i="28"/>
  <c r="BJ38" i="28"/>
  <c r="BI38" i="28"/>
  <c r="BH38" i="28"/>
  <c r="BG38" i="28"/>
  <c r="BF38" i="28"/>
  <c r="BE38" i="28"/>
  <c r="BN36" i="28"/>
  <c r="BM36" i="28"/>
  <c r="BL36" i="28"/>
  <c r="BK36" i="28"/>
  <c r="BJ36" i="28"/>
  <c r="BI36" i="28"/>
  <c r="BH36" i="28"/>
  <c r="BG36" i="28"/>
  <c r="BF36" i="28"/>
  <c r="BE36" i="28"/>
  <c r="BN35" i="28"/>
  <c r="BM35" i="28"/>
  <c r="BL35" i="28"/>
  <c r="BK35" i="28"/>
  <c r="BJ35" i="28"/>
  <c r="BI35" i="28"/>
  <c r="BH35" i="28"/>
  <c r="BG35" i="28"/>
  <c r="BF35" i="28"/>
  <c r="BE35" i="28"/>
  <c r="BN34" i="28"/>
  <c r="BM34" i="28"/>
  <c r="BL34" i="28"/>
  <c r="BK34" i="28"/>
  <c r="BJ34" i="28"/>
  <c r="BI34" i="28"/>
  <c r="BH34" i="28"/>
  <c r="BG34" i="28"/>
  <c r="BF34" i="28"/>
  <c r="BE34" i="28"/>
  <c r="BN33" i="28"/>
  <c r="BM33" i="28"/>
  <c r="BL33" i="28"/>
  <c r="BK33" i="28"/>
  <c r="BJ33" i="28"/>
  <c r="BI33" i="28"/>
  <c r="BH33" i="28"/>
  <c r="BG33" i="28"/>
  <c r="BF33" i="28"/>
  <c r="BE33" i="28"/>
  <c r="BN32" i="28"/>
  <c r="BM32" i="28"/>
  <c r="BL32" i="28"/>
  <c r="BK32" i="28"/>
  <c r="BJ32" i="28"/>
  <c r="BI32" i="28"/>
  <c r="BH32" i="28"/>
  <c r="BG32" i="28"/>
  <c r="BF32" i="28"/>
  <c r="BE32" i="28"/>
  <c r="BN31" i="28"/>
  <c r="BM31" i="28"/>
  <c r="BL31" i="28"/>
  <c r="BK31" i="28"/>
  <c r="BJ31" i="28"/>
  <c r="BI31" i="28"/>
  <c r="BH31" i="28"/>
  <c r="BG31" i="28"/>
  <c r="BF31" i="28"/>
  <c r="BE31" i="28"/>
  <c r="BN30" i="28"/>
  <c r="BM30" i="28"/>
  <c r="BL30" i="28"/>
  <c r="BK30" i="28"/>
  <c r="BJ30" i="28"/>
  <c r="BI30" i="28"/>
  <c r="BH30" i="28"/>
  <c r="BG30" i="28"/>
  <c r="BF30" i="28"/>
  <c r="BE30" i="28"/>
  <c r="BN28" i="28"/>
  <c r="BM28" i="28"/>
  <c r="BL28" i="28"/>
  <c r="BK28" i="28"/>
  <c r="BJ28" i="28"/>
  <c r="BI28" i="28"/>
  <c r="BH28" i="28"/>
  <c r="BG28" i="28"/>
  <c r="BF28" i="28"/>
  <c r="BE28" i="28"/>
  <c r="BN27" i="28"/>
  <c r="BM27" i="28"/>
  <c r="BL27" i="28"/>
  <c r="BK27" i="28"/>
  <c r="BJ27" i="28"/>
  <c r="BI27" i="28"/>
  <c r="BH27" i="28"/>
  <c r="BG27" i="28"/>
  <c r="BF27" i="28"/>
  <c r="BE27" i="28"/>
  <c r="BN26" i="28"/>
  <c r="BM26" i="28"/>
  <c r="BL26" i="28"/>
  <c r="BK26" i="28"/>
  <c r="BJ26" i="28"/>
  <c r="BI26" i="28"/>
  <c r="BH26" i="28"/>
  <c r="BG26" i="28"/>
  <c r="BF26" i="28"/>
  <c r="BE26" i="28"/>
  <c r="BN25" i="28"/>
  <c r="BM25" i="28"/>
  <c r="BL25" i="28"/>
  <c r="BK25" i="28"/>
  <c r="BJ25" i="28"/>
  <c r="BI25" i="28"/>
  <c r="BH25" i="28"/>
  <c r="BG25" i="28"/>
  <c r="BF25" i="28"/>
  <c r="BE25" i="28"/>
  <c r="BN24" i="28"/>
  <c r="BM24" i="28"/>
  <c r="BL24" i="28"/>
  <c r="BK24" i="28"/>
  <c r="BJ24" i="28"/>
  <c r="BI24" i="28"/>
  <c r="BH24" i="28"/>
  <c r="BG24" i="28"/>
  <c r="BF24" i="28"/>
  <c r="BE24" i="28"/>
  <c r="BN23" i="28"/>
  <c r="BM23" i="28"/>
  <c r="BL23" i="28"/>
  <c r="BK23" i="28"/>
  <c r="BJ23" i="28"/>
  <c r="BI23" i="28"/>
  <c r="BH23" i="28"/>
  <c r="BG23" i="28"/>
  <c r="BF23" i="28"/>
  <c r="BE23" i="28"/>
  <c r="BN21" i="28"/>
  <c r="BM21" i="28"/>
  <c r="BL21" i="28"/>
  <c r="BK21" i="28"/>
  <c r="BJ21" i="28"/>
  <c r="BI21" i="28"/>
  <c r="BH21" i="28"/>
  <c r="BG21" i="28"/>
  <c r="BF21" i="28"/>
  <c r="BE21" i="28"/>
  <c r="BN20" i="28"/>
  <c r="BM20" i="28"/>
  <c r="BL20" i="28"/>
  <c r="BK20" i="28"/>
  <c r="BJ20" i="28"/>
  <c r="BI20" i="28"/>
  <c r="BH20" i="28"/>
  <c r="BG20" i="28"/>
  <c r="BF20" i="28"/>
  <c r="BE20" i="28"/>
  <c r="BN19" i="28"/>
  <c r="BM19" i="28"/>
  <c r="BL19" i="28"/>
  <c r="BK19" i="28"/>
  <c r="BJ19" i="28"/>
  <c r="BI19" i="28"/>
  <c r="BH19" i="28"/>
  <c r="BG19" i="28"/>
  <c r="BF19" i="28"/>
  <c r="BE19" i="28"/>
  <c r="BN18" i="28"/>
  <c r="BM18" i="28"/>
  <c r="BL18" i="28"/>
  <c r="BK18" i="28"/>
  <c r="BJ18" i="28"/>
  <c r="BI18" i="28"/>
  <c r="BH18" i="28"/>
  <c r="BG18" i="28"/>
  <c r="BF18" i="28"/>
  <c r="BE18" i="28"/>
  <c r="BN17" i="28"/>
  <c r="BM17" i="28"/>
  <c r="BL17" i="28"/>
  <c r="BK17" i="28"/>
  <c r="BJ17" i="28"/>
  <c r="BI17" i="28"/>
  <c r="BH17" i="28"/>
  <c r="BG17" i="28"/>
  <c r="BF17" i="28"/>
  <c r="BE17" i="28"/>
  <c r="BN16" i="28"/>
  <c r="BM16" i="28"/>
  <c r="BL16" i="28"/>
  <c r="BK16" i="28"/>
  <c r="BJ16" i="28"/>
  <c r="BI16" i="28"/>
  <c r="BH16" i="28"/>
  <c r="BG16" i="28"/>
  <c r="BF16" i="28"/>
  <c r="BE16" i="28"/>
  <c r="BN15" i="28"/>
  <c r="BM15" i="28"/>
  <c r="BL15" i="28"/>
  <c r="BK15" i="28"/>
  <c r="BJ15" i="28"/>
  <c r="BI15" i="28"/>
  <c r="BH15" i="28"/>
  <c r="BG15" i="28"/>
  <c r="BF15" i="28"/>
  <c r="BE15" i="28"/>
  <c r="BN5" i="28"/>
  <c r="BM5" i="28"/>
  <c r="BL5" i="28"/>
  <c r="BK5" i="28"/>
  <c r="BJ5" i="28"/>
  <c r="BI5" i="28"/>
  <c r="BH5" i="28"/>
  <c r="BG5" i="28"/>
  <c r="BF5" i="28"/>
  <c r="BE5" i="28"/>
  <c r="BN8" i="28"/>
  <c r="BM8" i="28"/>
  <c r="BL8" i="28"/>
  <c r="BK8" i="28"/>
  <c r="BJ8" i="28"/>
  <c r="BI8" i="28"/>
  <c r="BH8" i="28"/>
  <c r="BG8" i="28"/>
  <c r="BF8" i="28"/>
  <c r="BE8" i="28"/>
  <c r="BN4" i="28"/>
  <c r="BM4" i="28"/>
  <c r="BL4" i="28"/>
  <c r="BK4" i="28"/>
  <c r="BJ4" i="28"/>
  <c r="BI4" i="28"/>
  <c r="BH4" i="28"/>
  <c r="BG4" i="28"/>
  <c r="BF4" i="28"/>
  <c r="BE4" i="28"/>
  <c r="AR13" i="28"/>
  <c r="AQ13" i="28"/>
  <c r="AP13" i="28"/>
  <c r="AO13" i="28"/>
  <c r="AN13" i="28"/>
  <c r="AM13" i="28"/>
  <c r="AL13" i="28"/>
  <c r="AK13" i="28"/>
  <c r="AJ13" i="28"/>
  <c r="AI13" i="28"/>
  <c r="AR12" i="28"/>
  <c r="AQ12" i="28"/>
  <c r="AP12" i="28"/>
  <c r="AO12" i="28"/>
  <c r="AN12" i="28"/>
  <c r="AM12" i="28"/>
  <c r="AL12" i="28"/>
  <c r="AK12" i="28"/>
  <c r="AJ12" i="28"/>
  <c r="AI12" i="28"/>
  <c r="AR11" i="28"/>
  <c r="AQ11" i="28"/>
  <c r="AP11" i="28"/>
  <c r="AO11" i="28"/>
  <c r="AN11" i="28"/>
  <c r="AM11" i="28"/>
  <c r="AL11" i="28"/>
  <c r="AK11" i="28"/>
  <c r="AJ11" i="28"/>
  <c r="AI11" i="28"/>
  <c r="AR10" i="28"/>
  <c r="AQ10" i="28"/>
  <c r="AP10" i="28"/>
  <c r="AO10" i="28"/>
  <c r="AN10" i="28"/>
  <c r="AM10" i="28"/>
  <c r="AL10" i="28"/>
  <c r="AK10" i="28"/>
  <c r="AJ10" i="28"/>
  <c r="AI10" i="28"/>
  <c r="AR9" i="28"/>
  <c r="AQ9" i="28"/>
  <c r="AP9" i="28"/>
  <c r="AO9" i="28"/>
  <c r="AN9" i="28"/>
  <c r="AM9" i="28"/>
  <c r="AL9" i="28"/>
  <c r="AK9" i="28"/>
  <c r="AJ9" i="28"/>
  <c r="AI9" i="28"/>
  <c r="AR8" i="28"/>
  <c r="AQ8" i="28"/>
  <c r="AP8" i="28"/>
  <c r="AO8" i="28"/>
  <c r="AN8" i="28"/>
  <c r="AJ8" i="28"/>
  <c r="AK8" i="28"/>
  <c r="AL8" i="28"/>
  <c r="AM8" i="28"/>
  <c r="AI8" i="28"/>
  <c r="AR56" i="28"/>
  <c r="AQ56" i="28"/>
  <c r="AP56" i="28"/>
  <c r="AO56" i="28"/>
  <c r="AN56" i="28"/>
  <c r="AM56" i="28"/>
  <c r="AL56" i="28"/>
  <c r="AK56" i="28"/>
  <c r="AJ56" i="28"/>
  <c r="AI56" i="28"/>
  <c r="AR55" i="28"/>
  <c r="AQ55" i="28"/>
  <c r="AP55" i="28"/>
  <c r="AO55" i="28"/>
  <c r="AN55" i="28"/>
  <c r="AM55" i="28"/>
  <c r="AL55" i="28"/>
  <c r="AK55" i="28"/>
  <c r="AJ55" i="28"/>
  <c r="AI55" i="28"/>
  <c r="AR54" i="28"/>
  <c r="AQ54" i="28"/>
  <c r="AP54" i="28"/>
  <c r="AO54" i="28"/>
  <c r="AN54" i="28"/>
  <c r="AM54" i="28"/>
  <c r="AL54" i="28"/>
  <c r="AK54" i="28"/>
  <c r="AJ54" i="28"/>
  <c r="AI54" i="28"/>
  <c r="AR53" i="28"/>
  <c r="AQ53" i="28"/>
  <c r="AP53" i="28"/>
  <c r="AO53" i="28"/>
  <c r="AN53" i="28"/>
  <c r="AM53" i="28"/>
  <c r="AL53" i="28"/>
  <c r="AK53" i="28"/>
  <c r="AJ53" i="28"/>
  <c r="AI53" i="28"/>
  <c r="AR52" i="28"/>
  <c r="AQ52" i="28"/>
  <c r="AP52" i="28"/>
  <c r="AO52" i="28"/>
  <c r="AN52" i="28"/>
  <c r="AM52" i="28"/>
  <c r="AL52" i="28"/>
  <c r="AK52" i="28"/>
  <c r="AJ52" i="28"/>
  <c r="AI52" i="28"/>
  <c r="AR51" i="28"/>
  <c r="AQ51" i="28"/>
  <c r="AP51" i="28"/>
  <c r="AO51" i="28"/>
  <c r="AN51" i="28"/>
  <c r="AM51" i="28"/>
  <c r="AL51" i="28"/>
  <c r="AK51" i="28"/>
  <c r="AJ51" i="28"/>
  <c r="AI51" i="28"/>
  <c r="AR50" i="28"/>
  <c r="AQ50" i="28"/>
  <c r="AP50" i="28"/>
  <c r="AO50" i="28"/>
  <c r="AN50" i="28"/>
  <c r="AM50" i="28"/>
  <c r="AL50" i="28"/>
  <c r="AK50" i="28"/>
  <c r="AJ50" i="28"/>
  <c r="AI50" i="28"/>
  <c r="AR49" i="28"/>
  <c r="AQ49" i="28"/>
  <c r="AP49" i="28"/>
  <c r="AO49" i="28"/>
  <c r="AN49" i="28"/>
  <c r="AM49" i="28"/>
  <c r="AL49" i="28"/>
  <c r="AK49" i="28"/>
  <c r="AJ49" i="28"/>
  <c r="AI49" i="28"/>
  <c r="AR48" i="28"/>
  <c r="AQ48" i="28"/>
  <c r="AP48" i="28"/>
  <c r="AO48" i="28"/>
  <c r="AN48" i="28"/>
  <c r="AM48" i="28"/>
  <c r="AL48" i="28"/>
  <c r="AK48" i="28"/>
  <c r="AJ48" i="28"/>
  <c r="AI48" i="28"/>
  <c r="AR47" i="28"/>
  <c r="AQ47" i="28"/>
  <c r="AP47" i="28"/>
  <c r="AO47" i="28"/>
  <c r="AN47" i="28"/>
  <c r="AM47" i="28"/>
  <c r="AL47" i="28"/>
  <c r="AK47" i="28"/>
  <c r="AJ47" i="28"/>
  <c r="AI47" i="28"/>
  <c r="AR44" i="28"/>
  <c r="AQ44" i="28"/>
  <c r="AP44" i="28"/>
  <c r="AO44" i="28"/>
  <c r="AN44" i="28"/>
  <c r="AM44" i="28"/>
  <c r="AL44" i="28"/>
  <c r="AK44" i="28"/>
  <c r="AJ44" i="28"/>
  <c r="AI44" i="28"/>
  <c r="AR43" i="28"/>
  <c r="AQ43" i="28"/>
  <c r="AP43" i="28"/>
  <c r="AO43" i="28"/>
  <c r="AN43" i="28"/>
  <c r="AM43" i="28"/>
  <c r="AL43" i="28"/>
  <c r="AK43" i="28"/>
  <c r="AJ43" i="28"/>
  <c r="AI43" i="28"/>
  <c r="AR42" i="28"/>
  <c r="AQ42" i="28"/>
  <c r="AP42" i="28"/>
  <c r="AO42" i="28"/>
  <c r="AN42" i="28"/>
  <c r="AM42" i="28"/>
  <c r="AL42" i="28"/>
  <c r="AK42" i="28"/>
  <c r="AJ42" i="28"/>
  <c r="AI42" i="28"/>
  <c r="AR41" i="28"/>
  <c r="AQ41" i="28"/>
  <c r="AP41" i="28"/>
  <c r="AO41" i="28"/>
  <c r="AN41" i="28"/>
  <c r="AM41" i="28"/>
  <c r="AL41" i="28"/>
  <c r="AK41" i="28"/>
  <c r="AJ41" i="28"/>
  <c r="AI41" i="28"/>
  <c r="AR40" i="28"/>
  <c r="AQ40" i="28"/>
  <c r="AP40" i="28"/>
  <c r="AO40" i="28"/>
  <c r="AN40" i="28"/>
  <c r="AM40" i="28"/>
  <c r="AL40" i="28"/>
  <c r="AK40" i="28"/>
  <c r="AJ40" i="28"/>
  <c r="AI40" i="28"/>
  <c r="AR38" i="28"/>
  <c r="AQ38" i="28"/>
  <c r="AP38" i="28"/>
  <c r="AO38" i="28"/>
  <c r="AN38" i="28"/>
  <c r="AM38" i="28"/>
  <c r="AL38" i="28"/>
  <c r="AK38" i="28"/>
  <c r="AJ38" i="28"/>
  <c r="AI38" i="28"/>
  <c r="AR36" i="28"/>
  <c r="AQ36" i="28"/>
  <c r="AP36" i="28"/>
  <c r="AO36" i="28"/>
  <c r="AN36" i="28"/>
  <c r="AM36" i="28"/>
  <c r="AL36" i="28"/>
  <c r="AK36" i="28"/>
  <c r="AJ36" i="28"/>
  <c r="AI36" i="28"/>
  <c r="AR35" i="28"/>
  <c r="AQ35" i="28"/>
  <c r="AP35" i="28"/>
  <c r="AO35" i="28"/>
  <c r="AN35" i="28"/>
  <c r="AM35" i="28"/>
  <c r="AL35" i="28"/>
  <c r="AK35" i="28"/>
  <c r="AJ35" i="28"/>
  <c r="AI35" i="28"/>
  <c r="AR34" i="28"/>
  <c r="AQ34" i="28"/>
  <c r="AP34" i="28"/>
  <c r="AO34" i="28"/>
  <c r="AN34" i="28"/>
  <c r="AM34" i="28"/>
  <c r="AL34" i="28"/>
  <c r="AK34" i="28"/>
  <c r="AJ34" i="28"/>
  <c r="AI34" i="28"/>
  <c r="AR33" i="28"/>
  <c r="AQ33" i="28"/>
  <c r="AP33" i="28"/>
  <c r="AO33" i="28"/>
  <c r="AN33" i="28"/>
  <c r="AM33" i="28"/>
  <c r="AL33" i="28"/>
  <c r="AK33" i="28"/>
  <c r="AJ33" i="28"/>
  <c r="AI33" i="28"/>
  <c r="AR32" i="28"/>
  <c r="AQ32" i="28"/>
  <c r="AP32" i="28"/>
  <c r="AO32" i="28"/>
  <c r="AN32" i="28"/>
  <c r="AM32" i="28"/>
  <c r="AL32" i="28"/>
  <c r="AK32" i="28"/>
  <c r="AJ32" i="28"/>
  <c r="AI32" i="28"/>
  <c r="AR31" i="28"/>
  <c r="AQ31" i="28"/>
  <c r="AP31" i="28"/>
  <c r="AO31" i="28"/>
  <c r="AN31" i="28"/>
  <c r="AM31" i="28"/>
  <c r="AL31" i="28"/>
  <c r="AK31" i="28"/>
  <c r="AJ31" i="28"/>
  <c r="AI31" i="28"/>
  <c r="AR30" i="28"/>
  <c r="AQ30" i="28"/>
  <c r="AP30" i="28"/>
  <c r="AO30" i="28"/>
  <c r="AN30" i="28"/>
  <c r="AM30" i="28"/>
  <c r="AL30" i="28"/>
  <c r="AK30" i="28"/>
  <c r="AJ30" i="28"/>
  <c r="AI30" i="28"/>
  <c r="AR28" i="28"/>
  <c r="AQ28" i="28"/>
  <c r="AP28" i="28"/>
  <c r="AO28" i="28"/>
  <c r="AN28" i="28"/>
  <c r="AM28" i="28"/>
  <c r="AL28" i="28"/>
  <c r="AK28" i="28"/>
  <c r="AJ28" i="28"/>
  <c r="AI28" i="28"/>
  <c r="AR27" i="28"/>
  <c r="AQ27" i="28"/>
  <c r="AP27" i="28"/>
  <c r="AO27" i="28"/>
  <c r="AN27" i="28"/>
  <c r="AM27" i="28"/>
  <c r="AL27" i="28"/>
  <c r="AK27" i="28"/>
  <c r="AJ27" i="28"/>
  <c r="AI27" i="28"/>
  <c r="AR26" i="28"/>
  <c r="AQ26" i="28"/>
  <c r="AP26" i="28"/>
  <c r="AO26" i="28"/>
  <c r="AN26" i="28"/>
  <c r="AM26" i="28"/>
  <c r="AL26" i="28"/>
  <c r="AK26" i="28"/>
  <c r="AJ26" i="28"/>
  <c r="AI26" i="28"/>
  <c r="AR25" i="28"/>
  <c r="AQ25" i="28"/>
  <c r="AP25" i="28"/>
  <c r="AO25" i="28"/>
  <c r="AN25" i="28"/>
  <c r="AM25" i="28"/>
  <c r="AL25" i="28"/>
  <c r="AK25" i="28"/>
  <c r="AJ25" i="28"/>
  <c r="AI25" i="28"/>
  <c r="AR24" i="28"/>
  <c r="AQ24" i="28"/>
  <c r="AP24" i="28"/>
  <c r="AO24" i="28"/>
  <c r="AN24" i="28"/>
  <c r="AM24" i="28"/>
  <c r="AL24" i="28"/>
  <c r="AK24" i="28"/>
  <c r="AJ24" i="28"/>
  <c r="AI24" i="28"/>
  <c r="AR23" i="28"/>
  <c r="AQ23" i="28"/>
  <c r="AP23" i="28"/>
  <c r="AO23" i="28"/>
  <c r="AN23" i="28"/>
  <c r="AM23" i="28"/>
  <c r="AL23" i="28"/>
  <c r="AK23" i="28"/>
  <c r="AJ23" i="28"/>
  <c r="AI23" i="28"/>
  <c r="AR21" i="28"/>
  <c r="AQ21" i="28"/>
  <c r="AP21" i="28"/>
  <c r="AO21" i="28"/>
  <c r="AN21" i="28"/>
  <c r="AM21" i="28"/>
  <c r="AL21" i="28"/>
  <c r="AK21" i="28"/>
  <c r="AJ21" i="28"/>
  <c r="AI21" i="28"/>
  <c r="AR20" i="28"/>
  <c r="AQ20" i="28"/>
  <c r="AP20" i="28"/>
  <c r="AO20" i="28"/>
  <c r="AN20" i="28"/>
  <c r="AM20" i="28"/>
  <c r="AL20" i="28"/>
  <c r="AK20" i="28"/>
  <c r="AJ20" i="28"/>
  <c r="AI20" i="28"/>
  <c r="AR19" i="28"/>
  <c r="AQ19" i="28"/>
  <c r="AP19" i="28"/>
  <c r="AO19" i="28"/>
  <c r="AN19" i="28"/>
  <c r="AM19" i="28"/>
  <c r="AL19" i="28"/>
  <c r="AK19" i="28"/>
  <c r="AJ19" i="28"/>
  <c r="AI19" i="28"/>
  <c r="AR18" i="28"/>
  <c r="AQ18" i="28"/>
  <c r="AP18" i="28"/>
  <c r="AO18" i="28"/>
  <c r="AN18" i="28"/>
  <c r="AM18" i="28"/>
  <c r="AL18" i="28"/>
  <c r="AK18" i="28"/>
  <c r="AJ18" i="28"/>
  <c r="AI18" i="28"/>
  <c r="AR17" i="28"/>
  <c r="AQ17" i="28"/>
  <c r="AP17" i="28"/>
  <c r="AO17" i="28"/>
  <c r="AN17" i="28"/>
  <c r="AM17" i="28"/>
  <c r="AL17" i="28"/>
  <c r="AK17" i="28"/>
  <c r="AJ17" i="28"/>
  <c r="AI17" i="28"/>
  <c r="AR16" i="28"/>
  <c r="AQ16" i="28"/>
  <c r="AP16" i="28"/>
  <c r="AO16" i="28"/>
  <c r="AN16" i="28"/>
  <c r="AM16" i="28"/>
  <c r="AL16" i="28"/>
  <c r="AK16" i="28"/>
  <c r="AJ16" i="28"/>
  <c r="AI16" i="28"/>
  <c r="AR15" i="28"/>
  <c r="AQ15" i="28"/>
  <c r="AP15" i="28"/>
  <c r="AO15" i="28"/>
  <c r="AN15" i="28"/>
  <c r="AM15" i="28"/>
  <c r="AL15" i="28"/>
  <c r="AK15" i="28"/>
  <c r="AJ15" i="28"/>
  <c r="AI15" i="28"/>
  <c r="AR5" i="28"/>
  <c r="AQ5" i="28"/>
  <c r="AP5" i="28"/>
  <c r="AO5" i="28"/>
  <c r="AN5" i="28"/>
  <c r="AM5" i="28"/>
  <c r="AL5" i="28"/>
  <c r="AK5" i="28"/>
  <c r="AJ5" i="28"/>
  <c r="AI5" i="28"/>
  <c r="AM4" i="28"/>
  <c r="AL4" i="28"/>
  <c r="AK4" i="28"/>
  <c r="AJ4" i="28"/>
  <c r="AR4" i="28"/>
  <c r="AQ4" i="28"/>
  <c r="AP4" i="28"/>
  <c r="AO4" i="28"/>
  <c r="AN4" i="28"/>
  <c r="AI4" i="28"/>
  <c r="V13" i="28"/>
  <c r="U13" i="28"/>
  <c r="T13" i="28"/>
  <c r="S13" i="28"/>
  <c r="R13" i="28"/>
  <c r="Q13" i="28"/>
  <c r="P13" i="28"/>
  <c r="O13" i="28"/>
  <c r="N13" i="28"/>
  <c r="M13" i="28"/>
  <c r="V12" i="28"/>
  <c r="U12" i="28"/>
  <c r="T12" i="28"/>
  <c r="S12" i="28"/>
  <c r="R12" i="28"/>
  <c r="Q12" i="28"/>
  <c r="P12" i="28"/>
  <c r="O12" i="28"/>
  <c r="N12" i="28"/>
  <c r="M12" i="28"/>
  <c r="V11" i="28"/>
  <c r="U11" i="28"/>
  <c r="T11" i="28"/>
  <c r="S11" i="28"/>
  <c r="R11" i="28"/>
  <c r="Q11" i="28"/>
  <c r="P11" i="28"/>
  <c r="O11" i="28"/>
  <c r="N11" i="28"/>
  <c r="M11" i="28"/>
  <c r="V10" i="28"/>
  <c r="U10" i="28"/>
  <c r="T10" i="28"/>
  <c r="S10" i="28"/>
  <c r="R10" i="28"/>
  <c r="Q10" i="28"/>
  <c r="P10" i="28"/>
  <c r="O10" i="28"/>
  <c r="N10" i="28"/>
  <c r="M10" i="28"/>
  <c r="V9" i="28"/>
  <c r="U9" i="28"/>
  <c r="T9" i="28"/>
  <c r="S9" i="28"/>
  <c r="R9" i="28"/>
  <c r="Q9" i="28"/>
  <c r="P9" i="28"/>
  <c r="O9" i="28"/>
  <c r="N9" i="28"/>
  <c r="M9" i="28"/>
  <c r="V8" i="28"/>
  <c r="U8" i="28"/>
  <c r="T8" i="28"/>
  <c r="S8" i="28"/>
  <c r="R8" i="28"/>
  <c r="Q8" i="28"/>
  <c r="P8" i="28"/>
  <c r="O8" i="28"/>
  <c r="N8" i="28"/>
  <c r="M8" i="28"/>
  <c r="V56" i="28"/>
  <c r="U56" i="28"/>
  <c r="T56" i="28"/>
  <c r="S56" i="28"/>
  <c r="R56" i="28"/>
  <c r="Q56" i="28"/>
  <c r="P56" i="28"/>
  <c r="O56" i="28"/>
  <c r="N56" i="28"/>
  <c r="M56" i="28"/>
  <c r="V55" i="28"/>
  <c r="U55" i="28"/>
  <c r="T55" i="28"/>
  <c r="S55" i="28"/>
  <c r="R55" i="28"/>
  <c r="Q55" i="28"/>
  <c r="P55" i="28"/>
  <c r="O55" i="28"/>
  <c r="N55" i="28"/>
  <c r="M55" i="28"/>
  <c r="V54" i="28"/>
  <c r="U54" i="28"/>
  <c r="T54" i="28"/>
  <c r="S54" i="28"/>
  <c r="R54" i="28"/>
  <c r="Q54" i="28"/>
  <c r="P54" i="28"/>
  <c r="O54" i="28"/>
  <c r="N54" i="28"/>
  <c r="M54" i="28"/>
  <c r="V53" i="28"/>
  <c r="U53" i="28"/>
  <c r="T53" i="28"/>
  <c r="S53" i="28"/>
  <c r="R53" i="28"/>
  <c r="Q53" i="28"/>
  <c r="P53" i="28"/>
  <c r="O53" i="28"/>
  <c r="N53" i="28"/>
  <c r="M53" i="28"/>
  <c r="V52" i="28"/>
  <c r="U52" i="28"/>
  <c r="T52" i="28"/>
  <c r="S52" i="28"/>
  <c r="R52" i="28"/>
  <c r="Q52" i="28"/>
  <c r="P52" i="28"/>
  <c r="O52" i="28"/>
  <c r="N52" i="28"/>
  <c r="M52" i="28"/>
  <c r="V51" i="28"/>
  <c r="U51" i="28"/>
  <c r="T51" i="28"/>
  <c r="S51" i="28"/>
  <c r="R51" i="28"/>
  <c r="Q51" i="28"/>
  <c r="P51" i="28"/>
  <c r="O51" i="28"/>
  <c r="N51" i="28"/>
  <c r="M51" i="28"/>
  <c r="V50" i="28"/>
  <c r="U50" i="28"/>
  <c r="T50" i="28"/>
  <c r="S50" i="28"/>
  <c r="R50" i="28"/>
  <c r="Q50" i="28"/>
  <c r="P50" i="28"/>
  <c r="O50" i="28"/>
  <c r="N50" i="28"/>
  <c r="M50" i="28"/>
  <c r="V49" i="28"/>
  <c r="U49" i="28"/>
  <c r="T49" i="28"/>
  <c r="S49" i="28"/>
  <c r="R49" i="28"/>
  <c r="Q49" i="28"/>
  <c r="P49" i="28"/>
  <c r="O49" i="28"/>
  <c r="N49" i="28"/>
  <c r="M49" i="28"/>
  <c r="V48" i="28"/>
  <c r="U48" i="28"/>
  <c r="T48" i="28"/>
  <c r="S48" i="28"/>
  <c r="R48" i="28"/>
  <c r="Q48" i="28"/>
  <c r="P48" i="28"/>
  <c r="O48" i="28"/>
  <c r="N48" i="28"/>
  <c r="M48" i="28"/>
  <c r="V47" i="28"/>
  <c r="U47" i="28"/>
  <c r="T47" i="28"/>
  <c r="S47" i="28"/>
  <c r="R47" i="28"/>
  <c r="Q47" i="28"/>
  <c r="P47" i="28"/>
  <c r="O47" i="28"/>
  <c r="N47" i="28"/>
  <c r="M47" i="28"/>
  <c r="V44" i="28"/>
  <c r="U44" i="28"/>
  <c r="T44" i="28"/>
  <c r="S44" i="28"/>
  <c r="R44" i="28"/>
  <c r="Q44" i="28"/>
  <c r="P44" i="28"/>
  <c r="O44" i="28"/>
  <c r="N44" i="28"/>
  <c r="M44" i="28"/>
  <c r="V43" i="28"/>
  <c r="U43" i="28"/>
  <c r="T43" i="28"/>
  <c r="S43" i="28"/>
  <c r="R43" i="28"/>
  <c r="Q43" i="28"/>
  <c r="P43" i="28"/>
  <c r="O43" i="28"/>
  <c r="N43" i="28"/>
  <c r="M43" i="28"/>
  <c r="V42" i="28"/>
  <c r="U42" i="28"/>
  <c r="T42" i="28"/>
  <c r="S42" i="28"/>
  <c r="R42" i="28"/>
  <c r="Q42" i="28"/>
  <c r="P42" i="28"/>
  <c r="O42" i="28"/>
  <c r="N42" i="28"/>
  <c r="M42" i="28"/>
  <c r="V41" i="28"/>
  <c r="U41" i="28"/>
  <c r="T41" i="28"/>
  <c r="S41" i="28"/>
  <c r="R41" i="28"/>
  <c r="Q41" i="28"/>
  <c r="P41" i="28"/>
  <c r="O41" i="28"/>
  <c r="N41" i="28"/>
  <c r="M41" i="28"/>
  <c r="V40" i="28"/>
  <c r="U40" i="28"/>
  <c r="T40" i="28"/>
  <c r="S40" i="28"/>
  <c r="R40" i="28"/>
  <c r="Q40" i="28"/>
  <c r="P40" i="28"/>
  <c r="O40" i="28"/>
  <c r="N40" i="28"/>
  <c r="M40" i="28"/>
  <c r="V38" i="28"/>
  <c r="U38" i="28"/>
  <c r="T38" i="28"/>
  <c r="S38" i="28"/>
  <c r="R38" i="28"/>
  <c r="Q38" i="28"/>
  <c r="P38" i="28"/>
  <c r="O38" i="28"/>
  <c r="N38" i="28"/>
  <c r="M38" i="28"/>
  <c r="V36" i="28"/>
  <c r="U36" i="28"/>
  <c r="T36" i="28"/>
  <c r="S36" i="28"/>
  <c r="R36" i="28"/>
  <c r="Q36" i="28"/>
  <c r="P36" i="28"/>
  <c r="O36" i="28"/>
  <c r="N36" i="28"/>
  <c r="M36" i="28"/>
  <c r="V35" i="28"/>
  <c r="U35" i="28"/>
  <c r="T35" i="28"/>
  <c r="S35" i="28"/>
  <c r="R35" i="28"/>
  <c r="Q35" i="28"/>
  <c r="P35" i="28"/>
  <c r="O35" i="28"/>
  <c r="N35" i="28"/>
  <c r="M35" i="28"/>
  <c r="V34" i="28"/>
  <c r="U34" i="28"/>
  <c r="T34" i="28"/>
  <c r="S34" i="28"/>
  <c r="R34" i="28"/>
  <c r="Q34" i="28"/>
  <c r="P34" i="28"/>
  <c r="O34" i="28"/>
  <c r="N34" i="28"/>
  <c r="M34" i="28"/>
  <c r="V33" i="28"/>
  <c r="U33" i="28"/>
  <c r="T33" i="28"/>
  <c r="S33" i="28"/>
  <c r="R33" i="28"/>
  <c r="Q33" i="28"/>
  <c r="P33" i="28"/>
  <c r="O33" i="28"/>
  <c r="N33" i="28"/>
  <c r="M33" i="28"/>
  <c r="V32" i="28"/>
  <c r="U32" i="28"/>
  <c r="T32" i="28"/>
  <c r="S32" i="28"/>
  <c r="R32" i="28"/>
  <c r="Q32" i="28"/>
  <c r="P32" i="28"/>
  <c r="O32" i="28"/>
  <c r="N32" i="28"/>
  <c r="M32" i="28"/>
  <c r="V31" i="28"/>
  <c r="U31" i="28"/>
  <c r="T31" i="28"/>
  <c r="S31" i="28"/>
  <c r="R31" i="28"/>
  <c r="Q31" i="28"/>
  <c r="P31" i="28"/>
  <c r="O31" i="28"/>
  <c r="N31" i="28"/>
  <c r="M31" i="28"/>
  <c r="V30" i="28"/>
  <c r="U30" i="28"/>
  <c r="T30" i="28"/>
  <c r="S30" i="28"/>
  <c r="R30" i="28"/>
  <c r="Q30" i="28"/>
  <c r="P30" i="28"/>
  <c r="O30" i="28"/>
  <c r="N30" i="28"/>
  <c r="M30" i="28"/>
  <c r="V28" i="28"/>
  <c r="U28" i="28"/>
  <c r="T28" i="28"/>
  <c r="S28" i="28"/>
  <c r="R28" i="28"/>
  <c r="Q28" i="28"/>
  <c r="P28" i="28"/>
  <c r="O28" i="28"/>
  <c r="N28" i="28"/>
  <c r="M28" i="28"/>
  <c r="V27" i="28"/>
  <c r="U27" i="28"/>
  <c r="T27" i="28"/>
  <c r="S27" i="28"/>
  <c r="R27" i="28"/>
  <c r="Q27" i="28"/>
  <c r="P27" i="28"/>
  <c r="O27" i="28"/>
  <c r="N27" i="28"/>
  <c r="M27" i="28"/>
  <c r="V26" i="28"/>
  <c r="U26" i="28"/>
  <c r="T26" i="28"/>
  <c r="S26" i="28"/>
  <c r="R26" i="28"/>
  <c r="Q26" i="28"/>
  <c r="P26" i="28"/>
  <c r="O26" i="28"/>
  <c r="N26" i="28"/>
  <c r="M26" i="28"/>
  <c r="V25" i="28"/>
  <c r="U25" i="28"/>
  <c r="T25" i="28"/>
  <c r="S25" i="28"/>
  <c r="R25" i="28"/>
  <c r="Q25" i="28"/>
  <c r="P25" i="28"/>
  <c r="O25" i="28"/>
  <c r="N25" i="28"/>
  <c r="M25" i="28"/>
  <c r="V24" i="28"/>
  <c r="U24" i="28"/>
  <c r="T24" i="28"/>
  <c r="S24" i="28"/>
  <c r="R24" i="28"/>
  <c r="Q24" i="28"/>
  <c r="P24" i="28"/>
  <c r="O24" i="28"/>
  <c r="N24" i="28"/>
  <c r="M24" i="28"/>
  <c r="V23" i="28"/>
  <c r="U23" i="28"/>
  <c r="T23" i="28"/>
  <c r="S23" i="28"/>
  <c r="R23" i="28"/>
  <c r="Q23" i="28"/>
  <c r="P23" i="28"/>
  <c r="O23" i="28"/>
  <c r="N23" i="28"/>
  <c r="M23" i="28"/>
  <c r="V21" i="28"/>
  <c r="U21" i="28"/>
  <c r="T21" i="28"/>
  <c r="S21" i="28"/>
  <c r="R21" i="28"/>
  <c r="Q21" i="28"/>
  <c r="P21" i="28"/>
  <c r="O21" i="28"/>
  <c r="N21" i="28"/>
  <c r="M21" i="28"/>
  <c r="V20" i="28"/>
  <c r="U20" i="28"/>
  <c r="T20" i="28"/>
  <c r="S20" i="28"/>
  <c r="R20" i="28"/>
  <c r="Q20" i="28"/>
  <c r="P20" i="28"/>
  <c r="O20" i="28"/>
  <c r="N20" i="28"/>
  <c r="M20" i="28"/>
  <c r="V19" i="28"/>
  <c r="U19" i="28"/>
  <c r="T19" i="28"/>
  <c r="S19" i="28"/>
  <c r="R19" i="28"/>
  <c r="Q19" i="28"/>
  <c r="P19" i="28"/>
  <c r="O19" i="28"/>
  <c r="N19" i="28"/>
  <c r="M19" i="28"/>
  <c r="V18" i="28"/>
  <c r="U18" i="28"/>
  <c r="T18" i="28"/>
  <c r="S18" i="28"/>
  <c r="R18" i="28"/>
  <c r="Q18" i="28"/>
  <c r="P18" i="28"/>
  <c r="O18" i="28"/>
  <c r="N18" i="28"/>
  <c r="M18" i="28"/>
  <c r="V17" i="28"/>
  <c r="U17" i="28"/>
  <c r="T17" i="28"/>
  <c r="S17" i="28"/>
  <c r="R17" i="28"/>
  <c r="Q17" i="28"/>
  <c r="P17" i="28"/>
  <c r="O17" i="28"/>
  <c r="N17" i="28"/>
  <c r="M17" i="28"/>
  <c r="V16" i="28"/>
  <c r="U16" i="28"/>
  <c r="T16" i="28"/>
  <c r="S16" i="28"/>
  <c r="R16" i="28"/>
  <c r="Q16" i="28"/>
  <c r="P16" i="28"/>
  <c r="O16" i="28"/>
  <c r="N16" i="28"/>
  <c r="M16" i="28"/>
  <c r="V15" i="28"/>
  <c r="U15" i="28"/>
  <c r="T15" i="28"/>
  <c r="S15" i="28"/>
  <c r="R15" i="28"/>
  <c r="Q15" i="28"/>
  <c r="P15" i="28"/>
  <c r="O15" i="28"/>
  <c r="N15" i="28"/>
  <c r="M15" i="28"/>
  <c r="V5" i="28"/>
  <c r="U5" i="28"/>
  <c r="T5" i="28"/>
  <c r="S5" i="28"/>
  <c r="R5" i="28"/>
  <c r="Q5" i="28"/>
  <c r="P5" i="28"/>
  <c r="O5" i="28"/>
  <c r="N5" i="28"/>
  <c r="M5" i="28"/>
  <c r="V4" i="28"/>
  <c r="U4" i="28"/>
  <c r="T4" i="28"/>
  <c r="S4" i="28"/>
  <c r="R4" i="28"/>
  <c r="N4" i="28"/>
  <c r="O4" i="28"/>
  <c r="P4" i="28"/>
  <c r="Q4" i="28"/>
  <c r="M4" i="28"/>
  <c r="K13" i="28"/>
  <c r="J13" i="28"/>
  <c r="I13" i="28"/>
  <c r="H13" i="28"/>
  <c r="G13" i="28"/>
  <c r="F13" i="28"/>
  <c r="E13" i="28"/>
  <c r="D13" i="28"/>
  <c r="C13" i="28"/>
  <c r="B13" i="28"/>
  <c r="K12" i="28"/>
  <c r="J12" i="28"/>
  <c r="I12" i="28"/>
  <c r="H12" i="28"/>
  <c r="G12" i="28"/>
  <c r="F12" i="28"/>
  <c r="E12" i="28"/>
  <c r="D12" i="28"/>
  <c r="C12" i="28"/>
  <c r="B12" i="28"/>
  <c r="K11" i="28"/>
  <c r="J11" i="28"/>
  <c r="I11" i="28"/>
  <c r="H11" i="28"/>
  <c r="G11" i="28"/>
  <c r="F11" i="28"/>
  <c r="E11" i="28"/>
  <c r="D11" i="28"/>
  <c r="C11" i="28"/>
  <c r="B11" i="28"/>
  <c r="K10" i="28"/>
  <c r="J10" i="28"/>
  <c r="I10" i="28"/>
  <c r="H10" i="28"/>
  <c r="G10" i="28"/>
  <c r="F10" i="28"/>
  <c r="E10" i="28"/>
  <c r="D10" i="28"/>
  <c r="C10" i="28"/>
  <c r="B10" i="28"/>
  <c r="K9" i="28"/>
  <c r="J9" i="28"/>
  <c r="I9" i="28"/>
  <c r="H9" i="28"/>
  <c r="G9" i="28"/>
  <c r="F9" i="28"/>
  <c r="E9" i="28"/>
  <c r="D9" i="28"/>
  <c r="C9" i="28"/>
  <c r="B9" i="28"/>
  <c r="F8" i="28"/>
  <c r="E8" i="28"/>
  <c r="D8" i="28"/>
  <c r="K8" i="28"/>
  <c r="I8" i="28"/>
  <c r="J8" i="28"/>
  <c r="H8" i="28"/>
  <c r="G8" i="28"/>
  <c r="C8" i="28"/>
  <c r="B8" i="28"/>
  <c r="K56" i="28"/>
  <c r="J56" i="28"/>
  <c r="I56" i="28"/>
  <c r="H56" i="28"/>
  <c r="G56" i="28"/>
  <c r="F56" i="28"/>
  <c r="E56" i="28"/>
  <c r="D56" i="28"/>
  <c r="C56" i="28"/>
  <c r="B56" i="28"/>
  <c r="K55" i="28"/>
  <c r="J55" i="28"/>
  <c r="I55" i="28"/>
  <c r="H55" i="28"/>
  <c r="G55" i="28"/>
  <c r="F55" i="28"/>
  <c r="E55" i="28"/>
  <c r="D55" i="28"/>
  <c r="C55" i="28"/>
  <c r="B55" i="28"/>
  <c r="K54" i="28"/>
  <c r="J54" i="28"/>
  <c r="I54" i="28"/>
  <c r="H54" i="28"/>
  <c r="G54" i="28"/>
  <c r="F54" i="28"/>
  <c r="E54" i="28"/>
  <c r="D54" i="28"/>
  <c r="C54" i="28"/>
  <c r="B54" i="28"/>
  <c r="K53" i="28"/>
  <c r="J53" i="28"/>
  <c r="I53" i="28"/>
  <c r="H53" i="28"/>
  <c r="G53" i="28"/>
  <c r="F53" i="28"/>
  <c r="E53" i="28"/>
  <c r="D53" i="28"/>
  <c r="C53" i="28"/>
  <c r="B53" i="28"/>
  <c r="K52" i="28"/>
  <c r="J52" i="28"/>
  <c r="I52" i="28"/>
  <c r="H52" i="28"/>
  <c r="G52" i="28"/>
  <c r="F52" i="28"/>
  <c r="E52" i="28"/>
  <c r="D52" i="28"/>
  <c r="C52" i="28"/>
  <c r="B52" i="28"/>
  <c r="K51" i="28"/>
  <c r="J51" i="28"/>
  <c r="I51" i="28"/>
  <c r="H51" i="28"/>
  <c r="G51" i="28"/>
  <c r="F51" i="28"/>
  <c r="E51" i="28"/>
  <c r="D51" i="28"/>
  <c r="C51" i="28"/>
  <c r="B51" i="28"/>
  <c r="K50" i="28"/>
  <c r="J50" i="28"/>
  <c r="I50" i="28"/>
  <c r="H50" i="28"/>
  <c r="G50" i="28"/>
  <c r="F50" i="28"/>
  <c r="E50" i="28"/>
  <c r="D50" i="28"/>
  <c r="C50" i="28"/>
  <c r="B50" i="28"/>
  <c r="K49" i="28"/>
  <c r="J49" i="28"/>
  <c r="I49" i="28"/>
  <c r="H49" i="28"/>
  <c r="G49" i="28"/>
  <c r="F49" i="28"/>
  <c r="E49" i="28"/>
  <c r="D49" i="28"/>
  <c r="C49" i="28"/>
  <c r="B49" i="28"/>
  <c r="K48" i="28"/>
  <c r="J48" i="28"/>
  <c r="I48" i="28"/>
  <c r="H48" i="28"/>
  <c r="G48" i="28"/>
  <c r="F48" i="28"/>
  <c r="E48" i="28"/>
  <c r="D48" i="28"/>
  <c r="C48" i="28"/>
  <c r="B48" i="28"/>
  <c r="K47" i="28"/>
  <c r="J47" i="28"/>
  <c r="I47" i="28"/>
  <c r="H47" i="28"/>
  <c r="G47" i="28"/>
  <c r="F47" i="28"/>
  <c r="E47" i="28"/>
  <c r="D47" i="28"/>
  <c r="C47" i="28"/>
  <c r="B47" i="28"/>
  <c r="K44" i="28"/>
  <c r="J44" i="28"/>
  <c r="I44" i="28"/>
  <c r="H44" i="28"/>
  <c r="G44" i="28"/>
  <c r="F44" i="28"/>
  <c r="E44" i="28"/>
  <c r="D44" i="28"/>
  <c r="C44" i="28"/>
  <c r="B44" i="28"/>
  <c r="K43" i="28"/>
  <c r="J43" i="28"/>
  <c r="I43" i="28"/>
  <c r="H43" i="28"/>
  <c r="G43" i="28"/>
  <c r="F43" i="28"/>
  <c r="E43" i="28"/>
  <c r="D43" i="28"/>
  <c r="C43" i="28"/>
  <c r="B43" i="28"/>
  <c r="K42" i="28"/>
  <c r="J42" i="28"/>
  <c r="I42" i="28"/>
  <c r="H42" i="28"/>
  <c r="G42" i="28"/>
  <c r="F42" i="28"/>
  <c r="E42" i="28"/>
  <c r="D42" i="28"/>
  <c r="C42" i="28"/>
  <c r="B42" i="28"/>
  <c r="K41" i="28"/>
  <c r="J41" i="28"/>
  <c r="I41" i="28"/>
  <c r="H41" i="28"/>
  <c r="G41" i="28"/>
  <c r="F41" i="28"/>
  <c r="E41" i="28"/>
  <c r="D41" i="28"/>
  <c r="C41" i="28"/>
  <c r="B41" i="28"/>
  <c r="K40" i="28"/>
  <c r="J40" i="28"/>
  <c r="I40" i="28"/>
  <c r="H40" i="28"/>
  <c r="G40" i="28"/>
  <c r="F40" i="28"/>
  <c r="E40" i="28"/>
  <c r="D40" i="28"/>
  <c r="C40" i="28"/>
  <c r="B40" i="28"/>
  <c r="K38" i="28"/>
  <c r="J38" i="28"/>
  <c r="I38" i="28"/>
  <c r="H38" i="28"/>
  <c r="G38" i="28"/>
  <c r="F38" i="28"/>
  <c r="E38" i="28"/>
  <c r="D38" i="28"/>
  <c r="C38" i="28"/>
  <c r="B38" i="28"/>
  <c r="K36" i="28"/>
  <c r="J36" i="28"/>
  <c r="I36" i="28"/>
  <c r="H36" i="28"/>
  <c r="G36" i="28"/>
  <c r="F36" i="28"/>
  <c r="E36" i="28"/>
  <c r="D36" i="28"/>
  <c r="C36" i="28"/>
  <c r="B36" i="28"/>
  <c r="K35" i="28"/>
  <c r="J35" i="28"/>
  <c r="I35" i="28"/>
  <c r="H35" i="28"/>
  <c r="G35" i="28"/>
  <c r="F35" i="28"/>
  <c r="E35" i="28"/>
  <c r="D35" i="28"/>
  <c r="C35" i="28"/>
  <c r="B35" i="28"/>
  <c r="K34" i="28"/>
  <c r="J34" i="28"/>
  <c r="I34" i="28"/>
  <c r="H34" i="28"/>
  <c r="G34" i="28"/>
  <c r="F34" i="28"/>
  <c r="E34" i="28"/>
  <c r="D34" i="28"/>
  <c r="C34" i="28"/>
  <c r="B34" i="28"/>
  <c r="K33" i="28"/>
  <c r="J33" i="28"/>
  <c r="I33" i="28"/>
  <c r="H33" i="28"/>
  <c r="G33" i="28"/>
  <c r="F33" i="28"/>
  <c r="E33" i="28"/>
  <c r="D33" i="28"/>
  <c r="C33" i="28"/>
  <c r="B33" i="28"/>
  <c r="K32" i="28"/>
  <c r="J32" i="28"/>
  <c r="I32" i="28"/>
  <c r="H32" i="28"/>
  <c r="G32" i="28"/>
  <c r="F32" i="28"/>
  <c r="E32" i="28"/>
  <c r="D32" i="28"/>
  <c r="C32" i="28"/>
  <c r="B32" i="28"/>
  <c r="K31" i="28"/>
  <c r="J31" i="28"/>
  <c r="I31" i="28"/>
  <c r="H31" i="28"/>
  <c r="G31" i="28"/>
  <c r="F31" i="28"/>
  <c r="E31" i="28"/>
  <c r="D31" i="28"/>
  <c r="C31" i="28"/>
  <c r="B31" i="28"/>
  <c r="K30" i="28"/>
  <c r="J30" i="28"/>
  <c r="I30" i="28"/>
  <c r="H30" i="28"/>
  <c r="G30" i="28"/>
  <c r="F30" i="28"/>
  <c r="E30" i="28"/>
  <c r="D30" i="28"/>
  <c r="C30" i="28"/>
  <c r="B30" i="28"/>
  <c r="K28" i="28"/>
  <c r="J28" i="28"/>
  <c r="I28" i="28"/>
  <c r="H28" i="28"/>
  <c r="G28" i="28"/>
  <c r="F28" i="28"/>
  <c r="E28" i="28"/>
  <c r="D28" i="28"/>
  <c r="C28" i="28"/>
  <c r="B28" i="28"/>
  <c r="K27" i="28"/>
  <c r="J27" i="28"/>
  <c r="I27" i="28"/>
  <c r="H27" i="28"/>
  <c r="G27" i="28"/>
  <c r="F27" i="28"/>
  <c r="E27" i="28"/>
  <c r="D27" i="28"/>
  <c r="C27" i="28"/>
  <c r="B27" i="28"/>
  <c r="K26" i="28"/>
  <c r="J26" i="28"/>
  <c r="I26" i="28"/>
  <c r="H26" i="28"/>
  <c r="G26" i="28"/>
  <c r="F26" i="28"/>
  <c r="E26" i="28"/>
  <c r="D26" i="28"/>
  <c r="C26" i="28"/>
  <c r="B26" i="28"/>
  <c r="K25" i="28"/>
  <c r="J25" i="28"/>
  <c r="I25" i="28"/>
  <c r="H25" i="28"/>
  <c r="G25" i="28"/>
  <c r="F25" i="28"/>
  <c r="E25" i="28"/>
  <c r="D25" i="28"/>
  <c r="C25" i="28"/>
  <c r="B25" i="28"/>
  <c r="K24" i="28"/>
  <c r="J24" i="28"/>
  <c r="I24" i="28"/>
  <c r="H24" i="28"/>
  <c r="G24" i="28"/>
  <c r="F24" i="28"/>
  <c r="E24" i="28"/>
  <c r="D24" i="28"/>
  <c r="C24" i="28"/>
  <c r="B24" i="28"/>
  <c r="K23" i="28"/>
  <c r="J23" i="28"/>
  <c r="I23" i="28"/>
  <c r="H23" i="28"/>
  <c r="G23" i="28"/>
  <c r="F23" i="28"/>
  <c r="E23" i="28"/>
  <c r="D23" i="28"/>
  <c r="C23" i="28"/>
  <c r="B23" i="28"/>
  <c r="K21" i="28"/>
  <c r="J21" i="28"/>
  <c r="I21" i="28"/>
  <c r="H21" i="28"/>
  <c r="G21" i="28"/>
  <c r="F21" i="28"/>
  <c r="E21" i="28"/>
  <c r="D21" i="28"/>
  <c r="C21" i="28"/>
  <c r="B21" i="28"/>
  <c r="K20" i="28"/>
  <c r="J20" i="28"/>
  <c r="I20" i="28"/>
  <c r="H20" i="28"/>
  <c r="G20" i="28"/>
  <c r="F20" i="28"/>
  <c r="E20" i="28"/>
  <c r="D20" i="28"/>
  <c r="C20" i="28"/>
  <c r="B20" i="28"/>
  <c r="K19" i="28"/>
  <c r="J19" i="28"/>
  <c r="I19" i="28"/>
  <c r="H19" i="28"/>
  <c r="G19" i="28"/>
  <c r="F19" i="28"/>
  <c r="E19" i="28"/>
  <c r="D19" i="28"/>
  <c r="C19" i="28"/>
  <c r="B19" i="28"/>
  <c r="K18" i="28"/>
  <c r="J18" i="28"/>
  <c r="I18" i="28"/>
  <c r="H18" i="28"/>
  <c r="G18" i="28"/>
  <c r="F18" i="28"/>
  <c r="E18" i="28"/>
  <c r="D18" i="28"/>
  <c r="C18" i="28"/>
  <c r="B18" i="28"/>
  <c r="K17" i="28"/>
  <c r="J17" i="28"/>
  <c r="I17" i="28"/>
  <c r="H17" i="28"/>
  <c r="G17" i="28"/>
  <c r="F17" i="28"/>
  <c r="E17" i="28"/>
  <c r="D17" i="28"/>
  <c r="C17" i="28"/>
  <c r="B17" i="28"/>
  <c r="K16" i="28"/>
  <c r="J16" i="28"/>
  <c r="I16" i="28"/>
  <c r="H16" i="28"/>
  <c r="G16" i="28"/>
  <c r="F16" i="28"/>
  <c r="E16" i="28"/>
  <c r="D16" i="28"/>
  <c r="C16" i="28"/>
  <c r="B16" i="28"/>
  <c r="K15" i="28"/>
  <c r="J15" i="28"/>
  <c r="I15" i="28"/>
  <c r="H15" i="28"/>
  <c r="G15" i="28"/>
  <c r="F15" i="28"/>
  <c r="E15" i="28"/>
  <c r="D15" i="28"/>
  <c r="C15" i="28"/>
  <c r="B15" i="28"/>
  <c r="K5" i="28"/>
  <c r="J5" i="28"/>
  <c r="I5" i="28"/>
  <c r="H5" i="28"/>
  <c r="G5" i="28"/>
  <c r="F5" i="28"/>
  <c r="E5" i="28"/>
  <c r="D5" i="28"/>
  <c r="C5" i="28"/>
  <c r="B5" i="28"/>
  <c r="I4" i="28"/>
  <c r="H4" i="28"/>
  <c r="F4" i="28"/>
  <c r="E4" i="28"/>
  <c r="D4" i="28"/>
  <c r="C4" i="28"/>
  <c r="K4" i="28"/>
  <c r="J4" i="28"/>
  <c r="G4" i="28"/>
  <c r="B4" i="28"/>
  <c r="BN13" i="22"/>
  <c r="BM13" i="22"/>
  <c r="BN12" i="22"/>
  <c r="BM12" i="22"/>
  <c r="BN11" i="22"/>
  <c r="BM11" i="22"/>
  <c r="BN10" i="22"/>
  <c r="BM10" i="22"/>
  <c r="BN9" i="22"/>
  <c r="BM9" i="22"/>
  <c r="BN8" i="22"/>
  <c r="BM8" i="22"/>
  <c r="BL13" i="22"/>
  <c r="BK13" i="22"/>
  <c r="BL12" i="22"/>
  <c r="BK12" i="22"/>
  <c r="BL11" i="22"/>
  <c r="BK11" i="22"/>
  <c r="BL10" i="22"/>
  <c r="BK10" i="22"/>
  <c r="BL9" i="22"/>
  <c r="BK9" i="22"/>
  <c r="BL8" i="22"/>
  <c r="BK8" i="22"/>
  <c r="BJ13" i="22"/>
  <c r="BJ12" i="22"/>
  <c r="BJ11" i="22"/>
  <c r="BJ10" i="22"/>
  <c r="BJ9" i="22"/>
  <c r="BJ8" i="22"/>
  <c r="BI13" i="22"/>
  <c r="BH13" i="22"/>
  <c r="BG13" i="22"/>
  <c r="BF13" i="22"/>
  <c r="BE13" i="22"/>
  <c r="BI12" i="22"/>
  <c r="BH12" i="22"/>
  <c r="BG12" i="22"/>
  <c r="BF12" i="22"/>
  <c r="BE12" i="22"/>
  <c r="BI11" i="22"/>
  <c r="BH11" i="22"/>
  <c r="BG11" i="22"/>
  <c r="BF11" i="22"/>
  <c r="BE11" i="22"/>
  <c r="BI10" i="22"/>
  <c r="BH10" i="22"/>
  <c r="BG10" i="22"/>
  <c r="BF10" i="22"/>
  <c r="BE10" i="22"/>
  <c r="BI9" i="22"/>
  <c r="BH9" i="22"/>
  <c r="BG9" i="22"/>
  <c r="BF9" i="22"/>
  <c r="BE9" i="22"/>
  <c r="BI8" i="22"/>
  <c r="BH8" i="22"/>
  <c r="BG8" i="22"/>
  <c r="BF8" i="22"/>
  <c r="BE8" i="22"/>
  <c r="BN56" i="22"/>
  <c r="BM56" i="22"/>
  <c r="BL56" i="22"/>
  <c r="BK56" i="22"/>
  <c r="BJ56" i="22"/>
  <c r="BI56" i="22"/>
  <c r="BH56" i="22"/>
  <c r="BG56" i="22"/>
  <c r="BF56" i="22"/>
  <c r="BE56" i="22"/>
  <c r="BN55" i="22"/>
  <c r="BM55" i="22"/>
  <c r="BL55" i="22"/>
  <c r="BK55" i="22"/>
  <c r="BJ55" i="22"/>
  <c r="BI55" i="22"/>
  <c r="BH55" i="22"/>
  <c r="BG55" i="22"/>
  <c r="BF55" i="22"/>
  <c r="BE55" i="22"/>
  <c r="BN54" i="22"/>
  <c r="BM54" i="22"/>
  <c r="BL54" i="22"/>
  <c r="BK54" i="22"/>
  <c r="BJ54" i="22"/>
  <c r="BI54" i="22"/>
  <c r="BH54" i="22"/>
  <c r="BG54" i="22"/>
  <c r="BF54" i="22"/>
  <c r="BE54" i="22"/>
  <c r="BN53" i="22"/>
  <c r="BM53" i="22"/>
  <c r="BL53" i="22"/>
  <c r="BK53" i="22"/>
  <c r="BJ53" i="22"/>
  <c r="BI53" i="22"/>
  <c r="BH53" i="22"/>
  <c r="BG53" i="22"/>
  <c r="BF53" i="22"/>
  <c r="BE53" i="22"/>
  <c r="BN52" i="22"/>
  <c r="BM52" i="22"/>
  <c r="BL52" i="22"/>
  <c r="BK52" i="22"/>
  <c r="BJ52" i="22"/>
  <c r="BI52" i="22"/>
  <c r="BH52" i="22"/>
  <c r="BG52" i="22"/>
  <c r="BF52" i="22"/>
  <c r="BE52" i="22"/>
  <c r="BN51" i="22"/>
  <c r="BM51" i="22"/>
  <c r="BL51" i="22"/>
  <c r="BK51" i="22"/>
  <c r="BJ51" i="22"/>
  <c r="BI51" i="22"/>
  <c r="BH51" i="22"/>
  <c r="BG51" i="22"/>
  <c r="BF51" i="22"/>
  <c r="BE51" i="22"/>
  <c r="BN50" i="22"/>
  <c r="BM50" i="22"/>
  <c r="BL50" i="22"/>
  <c r="BK50" i="22"/>
  <c r="BJ50" i="22"/>
  <c r="BI50" i="22"/>
  <c r="BH50" i="22"/>
  <c r="BG50" i="22"/>
  <c r="BF50" i="22"/>
  <c r="BE50" i="22"/>
  <c r="BN49" i="22"/>
  <c r="BM49" i="22"/>
  <c r="BL49" i="22"/>
  <c r="BK49" i="22"/>
  <c r="BJ49" i="22"/>
  <c r="BI49" i="22"/>
  <c r="BH49" i="22"/>
  <c r="BG49" i="22"/>
  <c r="BF49" i="22"/>
  <c r="BE49" i="22"/>
  <c r="BN48" i="22"/>
  <c r="BM48" i="22"/>
  <c r="BL48" i="22"/>
  <c r="BK48" i="22"/>
  <c r="BJ48" i="22"/>
  <c r="BI48" i="22"/>
  <c r="BH48" i="22"/>
  <c r="BG48" i="22"/>
  <c r="BF48" i="22"/>
  <c r="BE48" i="22"/>
  <c r="BN47" i="22"/>
  <c r="BM47" i="22"/>
  <c r="BL47" i="22"/>
  <c r="BK47" i="22"/>
  <c r="BJ47" i="22"/>
  <c r="BI47" i="22"/>
  <c r="BH47" i="22"/>
  <c r="BG47" i="22"/>
  <c r="BF47" i="22"/>
  <c r="BE47" i="22"/>
  <c r="BN44" i="22"/>
  <c r="BM44" i="22"/>
  <c r="BL44" i="22"/>
  <c r="BK44" i="22"/>
  <c r="BJ44" i="22"/>
  <c r="BI44" i="22"/>
  <c r="BH44" i="22"/>
  <c r="BG44" i="22"/>
  <c r="BF44" i="22"/>
  <c r="BE44" i="22"/>
  <c r="BN43" i="22"/>
  <c r="BM43" i="22"/>
  <c r="BL43" i="22"/>
  <c r="BK43" i="22"/>
  <c r="BJ43" i="22"/>
  <c r="BI43" i="22"/>
  <c r="BH43" i="22"/>
  <c r="BG43" i="22"/>
  <c r="BF43" i="22"/>
  <c r="BE43" i="22"/>
  <c r="BN42" i="22"/>
  <c r="BM42" i="22"/>
  <c r="BL42" i="22"/>
  <c r="BK42" i="22"/>
  <c r="BJ42" i="22"/>
  <c r="BI42" i="22"/>
  <c r="BH42" i="22"/>
  <c r="BG42" i="22"/>
  <c r="BF42" i="22"/>
  <c r="BE42" i="22"/>
  <c r="BN41" i="22"/>
  <c r="BM41" i="22"/>
  <c r="BL41" i="22"/>
  <c r="BK41" i="22"/>
  <c r="BJ41" i="22"/>
  <c r="BI41" i="22"/>
  <c r="BH41" i="22"/>
  <c r="BG41" i="22"/>
  <c r="BF41" i="22"/>
  <c r="BE41" i="22"/>
  <c r="BN40" i="22"/>
  <c r="BM40" i="22"/>
  <c r="BL40" i="22"/>
  <c r="BK40" i="22"/>
  <c r="BJ40" i="22"/>
  <c r="BI40" i="22"/>
  <c r="BH40" i="22"/>
  <c r="BG40" i="22"/>
  <c r="BF40" i="22"/>
  <c r="BE40" i="22"/>
  <c r="BN38" i="22"/>
  <c r="BM38" i="22"/>
  <c r="BL38" i="22"/>
  <c r="BK38" i="22"/>
  <c r="BJ38" i="22"/>
  <c r="BI38" i="22"/>
  <c r="BH38" i="22"/>
  <c r="BG38" i="22"/>
  <c r="BF38" i="22"/>
  <c r="BE38" i="22"/>
  <c r="BN36" i="22"/>
  <c r="BM36" i="22"/>
  <c r="BL36" i="22"/>
  <c r="BK36" i="22"/>
  <c r="BJ36" i="22"/>
  <c r="BI36" i="22"/>
  <c r="BH36" i="22"/>
  <c r="BG36" i="22"/>
  <c r="BF36" i="22"/>
  <c r="BE36" i="22"/>
  <c r="BN35" i="22"/>
  <c r="BM35" i="22"/>
  <c r="BL35" i="22"/>
  <c r="BK35" i="22"/>
  <c r="BJ35" i="22"/>
  <c r="BI35" i="22"/>
  <c r="BH35" i="22"/>
  <c r="BG35" i="22"/>
  <c r="BF35" i="22"/>
  <c r="BE35" i="22"/>
  <c r="BN34" i="22"/>
  <c r="BM34" i="22"/>
  <c r="BL34" i="22"/>
  <c r="BK34" i="22"/>
  <c r="BJ34" i="22"/>
  <c r="BI34" i="22"/>
  <c r="BH34" i="22"/>
  <c r="BG34" i="22"/>
  <c r="BF34" i="22"/>
  <c r="BE34" i="22"/>
  <c r="BN33" i="22"/>
  <c r="BM33" i="22"/>
  <c r="BL33" i="22"/>
  <c r="BK33" i="22"/>
  <c r="BJ33" i="22"/>
  <c r="BI33" i="22"/>
  <c r="BH33" i="22"/>
  <c r="BG33" i="22"/>
  <c r="BF33" i="22"/>
  <c r="BE33" i="22"/>
  <c r="BN32" i="22"/>
  <c r="BM32" i="22"/>
  <c r="BL32" i="22"/>
  <c r="BK32" i="22"/>
  <c r="BJ32" i="22"/>
  <c r="BI32" i="22"/>
  <c r="BH32" i="22"/>
  <c r="BG32" i="22"/>
  <c r="BF32" i="22"/>
  <c r="BE32" i="22"/>
  <c r="BN31" i="22"/>
  <c r="BM31" i="22"/>
  <c r="BL31" i="22"/>
  <c r="BK31" i="22"/>
  <c r="BJ31" i="22"/>
  <c r="BI31" i="22"/>
  <c r="BH31" i="22"/>
  <c r="BG31" i="22"/>
  <c r="BF31" i="22"/>
  <c r="BE31" i="22"/>
  <c r="BN30" i="22"/>
  <c r="BM30" i="22"/>
  <c r="BL30" i="22"/>
  <c r="BK30" i="22"/>
  <c r="BJ30" i="22"/>
  <c r="BI30" i="22"/>
  <c r="BH30" i="22"/>
  <c r="BG30" i="22"/>
  <c r="BF30" i="22"/>
  <c r="BE30" i="22"/>
  <c r="BN28" i="22"/>
  <c r="BM28" i="22"/>
  <c r="BL28" i="22"/>
  <c r="BK28" i="22"/>
  <c r="BJ28" i="22"/>
  <c r="BI28" i="22"/>
  <c r="BH28" i="22"/>
  <c r="BG28" i="22"/>
  <c r="BF28" i="22"/>
  <c r="BE28" i="22"/>
  <c r="BN27" i="22"/>
  <c r="BM27" i="22"/>
  <c r="BL27" i="22"/>
  <c r="BK27" i="22"/>
  <c r="BJ27" i="22"/>
  <c r="BI27" i="22"/>
  <c r="BH27" i="22"/>
  <c r="BG27" i="22"/>
  <c r="BF27" i="22"/>
  <c r="BE27" i="22"/>
  <c r="BN26" i="22"/>
  <c r="BM26" i="22"/>
  <c r="BL26" i="22"/>
  <c r="BK26" i="22"/>
  <c r="BJ26" i="22"/>
  <c r="BI26" i="22"/>
  <c r="BH26" i="22"/>
  <c r="BG26" i="22"/>
  <c r="BF26" i="22"/>
  <c r="BE26" i="22"/>
  <c r="BN25" i="22"/>
  <c r="BM25" i="22"/>
  <c r="BL25" i="22"/>
  <c r="BK25" i="22"/>
  <c r="BJ25" i="22"/>
  <c r="BI25" i="22"/>
  <c r="BH25" i="22"/>
  <c r="BG25" i="22"/>
  <c r="BF25" i="22"/>
  <c r="BE25" i="22"/>
  <c r="BN24" i="22"/>
  <c r="BM24" i="22"/>
  <c r="BL24" i="22"/>
  <c r="BK24" i="22"/>
  <c r="BJ24" i="22"/>
  <c r="BI24" i="22"/>
  <c r="BH24" i="22"/>
  <c r="BG24" i="22"/>
  <c r="BF24" i="22"/>
  <c r="BE24" i="22"/>
  <c r="BN23" i="22"/>
  <c r="BM23" i="22"/>
  <c r="BL23" i="22"/>
  <c r="BK23" i="22"/>
  <c r="BJ23" i="22"/>
  <c r="BI23" i="22"/>
  <c r="BH23" i="22"/>
  <c r="BG23" i="22"/>
  <c r="BF23" i="22"/>
  <c r="BE23" i="22"/>
  <c r="BN21" i="22"/>
  <c r="BM21" i="22"/>
  <c r="BL21" i="22"/>
  <c r="BK21" i="22"/>
  <c r="BJ21" i="22"/>
  <c r="BI21" i="22"/>
  <c r="BH21" i="22"/>
  <c r="BG21" i="22"/>
  <c r="BF21" i="22"/>
  <c r="BE21" i="22"/>
  <c r="BN20" i="22"/>
  <c r="BM20" i="22"/>
  <c r="BL20" i="22"/>
  <c r="BK20" i="22"/>
  <c r="BJ20" i="22"/>
  <c r="BI20" i="22"/>
  <c r="BH20" i="22"/>
  <c r="BG20" i="22"/>
  <c r="BF20" i="22"/>
  <c r="BE20" i="22"/>
  <c r="BN19" i="22"/>
  <c r="BM19" i="22"/>
  <c r="BL19" i="22"/>
  <c r="BK19" i="22"/>
  <c r="BJ19" i="22"/>
  <c r="BI19" i="22"/>
  <c r="BH19" i="22"/>
  <c r="BG19" i="22"/>
  <c r="BF19" i="22"/>
  <c r="BE19" i="22"/>
  <c r="BN18" i="22"/>
  <c r="BM18" i="22"/>
  <c r="BL18" i="22"/>
  <c r="BK18" i="22"/>
  <c r="BJ18" i="22"/>
  <c r="BI18" i="22"/>
  <c r="BH18" i="22"/>
  <c r="BG18" i="22"/>
  <c r="BF18" i="22"/>
  <c r="BE18" i="22"/>
  <c r="BN17" i="22"/>
  <c r="BM17" i="22"/>
  <c r="BL17" i="22"/>
  <c r="BK17" i="22"/>
  <c r="BJ17" i="22"/>
  <c r="BI17" i="22"/>
  <c r="BH17" i="22"/>
  <c r="BG17" i="22"/>
  <c r="BF17" i="22"/>
  <c r="BE17" i="22"/>
  <c r="BN16" i="22"/>
  <c r="BM16" i="22"/>
  <c r="BL16" i="22"/>
  <c r="BK16" i="22"/>
  <c r="BJ16" i="22"/>
  <c r="BI16" i="22"/>
  <c r="BH16" i="22"/>
  <c r="BG16" i="22"/>
  <c r="BF16" i="22"/>
  <c r="BE16" i="22"/>
  <c r="BN15" i="22"/>
  <c r="BM15" i="22"/>
  <c r="BL15" i="22"/>
  <c r="BK15" i="22"/>
  <c r="BJ15" i="22"/>
  <c r="BI15" i="22"/>
  <c r="BH15" i="22"/>
  <c r="BG15" i="22"/>
  <c r="BF15" i="22"/>
  <c r="BE15" i="22"/>
  <c r="BN5" i="22"/>
  <c r="BM5" i="22"/>
  <c r="BL5" i="22"/>
  <c r="BK5" i="22"/>
  <c r="BJ5" i="22"/>
  <c r="BI5" i="22"/>
  <c r="BH5" i="22"/>
  <c r="BG5" i="22"/>
  <c r="BF5" i="22"/>
  <c r="BE5" i="22"/>
  <c r="BN4" i="22"/>
  <c r="BM4" i="22"/>
  <c r="BL4" i="22"/>
  <c r="BK4" i="22"/>
  <c r="BJ4" i="22"/>
  <c r="BI4" i="22"/>
  <c r="BH4" i="22"/>
  <c r="BG4" i="22"/>
  <c r="BF4" i="22"/>
  <c r="BE4" i="22"/>
  <c r="AR13" i="22"/>
  <c r="AQ13" i="22"/>
  <c r="AP13" i="22"/>
  <c r="AO13" i="22"/>
  <c r="AN13" i="22"/>
  <c r="AM13" i="22"/>
  <c r="AL13" i="22"/>
  <c r="AK13" i="22"/>
  <c r="AJ13" i="22"/>
  <c r="AI13" i="22"/>
  <c r="AR12" i="22"/>
  <c r="AQ12" i="22"/>
  <c r="AP12" i="22"/>
  <c r="AO12" i="22"/>
  <c r="AN12" i="22"/>
  <c r="AM12" i="22"/>
  <c r="AL12" i="22"/>
  <c r="AK12" i="22"/>
  <c r="AJ12" i="22"/>
  <c r="AI12" i="22"/>
  <c r="AR11" i="22"/>
  <c r="AQ11" i="22"/>
  <c r="AP11" i="22"/>
  <c r="AO11" i="22"/>
  <c r="AN11" i="22"/>
  <c r="AM11" i="22"/>
  <c r="AL11" i="22"/>
  <c r="AK11" i="22"/>
  <c r="AJ11" i="22"/>
  <c r="AI11" i="22"/>
  <c r="AR10" i="22"/>
  <c r="AQ10" i="22"/>
  <c r="AP10" i="22"/>
  <c r="AO10" i="22"/>
  <c r="AN10" i="22"/>
  <c r="AM10" i="22"/>
  <c r="AL10" i="22"/>
  <c r="AK10" i="22"/>
  <c r="AJ10" i="22"/>
  <c r="AI10" i="22"/>
  <c r="AR9" i="22"/>
  <c r="AQ9" i="22"/>
  <c r="AP9" i="22"/>
  <c r="AO9" i="22"/>
  <c r="AN9" i="22"/>
  <c r="AM9" i="22"/>
  <c r="AL9" i="22"/>
  <c r="AK9" i="22"/>
  <c r="AJ9" i="22"/>
  <c r="AI9" i="22"/>
  <c r="AR8" i="22"/>
  <c r="AQ8" i="22"/>
  <c r="AP8" i="22"/>
  <c r="AO8" i="22"/>
  <c r="AN8" i="22"/>
  <c r="AM8" i="22"/>
  <c r="AL8" i="22"/>
  <c r="AK8" i="22"/>
  <c r="AJ8" i="22"/>
  <c r="AI8" i="22"/>
  <c r="AR56" i="22"/>
  <c r="AQ56" i="22"/>
  <c r="AP56" i="22"/>
  <c r="AO56" i="22"/>
  <c r="AN56" i="22"/>
  <c r="AM56" i="22"/>
  <c r="AL56" i="22"/>
  <c r="AK56" i="22"/>
  <c r="AJ56" i="22"/>
  <c r="AI56" i="22"/>
  <c r="AR55" i="22"/>
  <c r="AQ55" i="22"/>
  <c r="AP55" i="22"/>
  <c r="AO55" i="22"/>
  <c r="AN55" i="22"/>
  <c r="AM55" i="22"/>
  <c r="AL55" i="22"/>
  <c r="AK55" i="22"/>
  <c r="AJ55" i="22"/>
  <c r="AI55" i="22"/>
  <c r="AR54" i="22"/>
  <c r="AQ54" i="22"/>
  <c r="AP54" i="22"/>
  <c r="AO54" i="22"/>
  <c r="AN54" i="22"/>
  <c r="AM54" i="22"/>
  <c r="AL54" i="22"/>
  <c r="AK54" i="22"/>
  <c r="AJ54" i="22"/>
  <c r="AI54" i="22"/>
  <c r="AR53" i="22"/>
  <c r="AQ53" i="22"/>
  <c r="AP53" i="22"/>
  <c r="AO53" i="22"/>
  <c r="AN53" i="22"/>
  <c r="AM53" i="22"/>
  <c r="AL53" i="22"/>
  <c r="AK53" i="22"/>
  <c r="AJ53" i="22"/>
  <c r="AI53" i="22"/>
  <c r="AR52" i="22"/>
  <c r="AQ52" i="22"/>
  <c r="AP52" i="22"/>
  <c r="AO52" i="22"/>
  <c r="AN52" i="22"/>
  <c r="AM52" i="22"/>
  <c r="AL52" i="22"/>
  <c r="AK52" i="22"/>
  <c r="AJ52" i="22"/>
  <c r="AI52" i="22"/>
  <c r="AR51" i="22"/>
  <c r="AQ51" i="22"/>
  <c r="AP51" i="22"/>
  <c r="AO51" i="22"/>
  <c r="AN51" i="22"/>
  <c r="AM51" i="22"/>
  <c r="AL51" i="22"/>
  <c r="AK51" i="22"/>
  <c r="AJ51" i="22"/>
  <c r="AI51" i="22"/>
  <c r="AR50" i="22"/>
  <c r="AQ50" i="22"/>
  <c r="AP50" i="22"/>
  <c r="AO50" i="22"/>
  <c r="AN50" i="22"/>
  <c r="AM50" i="22"/>
  <c r="AL50" i="22"/>
  <c r="AK50" i="22"/>
  <c r="AJ50" i="22"/>
  <c r="AI50" i="22"/>
  <c r="AR49" i="22"/>
  <c r="AQ49" i="22"/>
  <c r="AP49" i="22"/>
  <c r="AO49" i="22"/>
  <c r="AN49" i="22"/>
  <c r="AM49" i="22"/>
  <c r="AL49" i="22"/>
  <c r="AK49" i="22"/>
  <c r="AJ49" i="22"/>
  <c r="AI49" i="22"/>
  <c r="AR48" i="22"/>
  <c r="AQ48" i="22"/>
  <c r="AP48" i="22"/>
  <c r="AO48" i="22"/>
  <c r="AN48" i="22"/>
  <c r="AM48" i="22"/>
  <c r="AL48" i="22"/>
  <c r="AK48" i="22"/>
  <c r="AJ48" i="22"/>
  <c r="AI48" i="22"/>
  <c r="AR47" i="22"/>
  <c r="AQ47" i="22"/>
  <c r="AP47" i="22"/>
  <c r="AO47" i="22"/>
  <c r="AN47" i="22"/>
  <c r="AM47" i="22"/>
  <c r="AL47" i="22"/>
  <c r="AK47" i="22"/>
  <c r="AJ47" i="22"/>
  <c r="AI47" i="22"/>
  <c r="AR44" i="22"/>
  <c r="AQ44" i="22"/>
  <c r="AP44" i="22"/>
  <c r="AO44" i="22"/>
  <c r="AN44" i="22"/>
  <c r="AM44" i="22"/>
  <c r="AL44" i="22"/>
  <c r="AK44" i="22"/>
  <c r="AJ44" i="22"/>
  <c r="AI44" i="22"/>
  <c r="AR43" i="22"/>
  <c r="AQ43" i="22"/>
  <c r="AP43" i="22"/>
  <c r="AO43" i="22"/>
  <c r="AN43" i="22"/>
  <c r="AM43" i="22"/>
  <c r="AL43" i="22"/>
  <c r="AK43" i="22"/>
  <c r="AJ43" i="22"/>
  <c r="AI43" i="22"/>
  <c r="AR42" i="22"/>
  <c r="AQ42" i="22"/>
  <c r="AP42" i="22"/>
  <c r="AO42" i="22"/>
  <c r="AN42" i="22"/>
  <c r="AM42" i="22"/>
  <c r="AL42" i="22"/>
  <c r="AK42" i="22"/>
  <c r="AJ42" i="22"/>
  <c r="AI42" i="22"/>
  <c r="AR41" i="22"/>
  <c r="AQ41" i="22"/>
  <c r="AP41" i="22"/>
  <c r="AO41" i="22"/>
  <c r="AN41" i="22"/>
  <c r="AM41" i="22"/>
  <c r="AL41" i="22"/>
  <c r="AK41" i="22"/>
  <c r="AJ41" i="22"/>
  <c r="AI41" i="22"/>
  <c r="AR40" i="22"/>
  <c r="AQ40" i="22"/>
  <c r="AP40" i="22"/>
  <c r="AO40" i="22"/>
  <c r="AN40" i="22"/>
  <c r="AM40" i="22"/>
  <c r="AL40" i="22"/>
  <c r="AK40" i="22"/>
  <c r="AJ40" i="22"/>
  <c r="AI40" i="22"/>
  <c r="AR38" i="22"/>
  <c r="AQ38" i="22"/>
  <c r="AP38" i="22"/>
  <c r="AO38" i="22"/>
  <c r="AN38" i="22"/>
  <c r="AM38" i="22"/>
  <c r="AL38" i="22"/>
  <c r="AK38" i="22"/>
  <c r="AJ38" i="22"/>
  <c r="AI38" i="22"/>
  <c r="AR36" i="22"/>
  <c r="AQ36" i="22"/>
  <c r="AP36" i="22"/>
  <c r="AO36" i="22"/>
  <c r="AN36" i="22"/>
  <c r="AM36" i="22"/>
  <c r="AL36" i="22"/>
  <c r="AK36" i="22"/>
  <c r="AJ36" i="22"/>
  <c r="AI36" i="22"/>
  <c r="AR35" i="22"/>
  <c r="AQ35" i="22"/>
  <c r="AP35" i="22"/>
  <c r="AO35" i="22"/>
  <c r="AN35" i="22"/>
  <c r="AM35" i="22"/>
  <c r="AL35" i="22"/>
  <c r="AK35" i="22"/>
  <c r="AJ35" i="22"/>
  <c r="AI35" i="22"/>
  <c r="AR34" i="22"/>
  <c r="AQ34" i="22"/>
  <c r="AP34" i="22"/>
  <c r="AO34" i="22"/>
  <c r="AN34" i="22"/>
  <c r="AM34" i="22"/>
  <c r="AL34" i="22"/>
  <c r="AK34" i="22"/>
  <c r="AJ34" i="22"/>
  <c r="AI34" i="22"/>
  <c r="AR33" i="22"/>
  <c r="AQ33" i="22"/>
  <c r="AP33" i="22"/>
  <c r="AO33" i="22"/>
  <c r="AN33" i="22"/>
  <c r="AM33" i="22"/>
  <c r="AL33" i="22"/>
  <c r="AK33" i="22"/>
  <c r="AJ33" i="22"/>
  <c r="AI33" i="22"/>
  <c r="AR32" i="22"/>
  <c r="AQ32" i="22"/>
  <c r="AP32" i="22"/>
  <c r="AO32" i="22"/>
  <c r="AN32" i="22"/>
  <c r="AM32" i="22"/>
  <c r="AL32" i="22"/>
  <c r="AK32" i="22"/>
  <c r="AJ32" i="22"/>
  <c r="AI32" i="22"/>
  <c r="AR31" i="22"/>
  <c r="AQ31" i="22"/>
  <c r="AP31" i="22"/>
  <c r="AO31" i="22"/>
  <c r="AN31" i="22"/>
  <c r="AM31" i="22"/>
  <c r="AL31" i="22"/>
  <c r="AK31" i="22"/>
  <c r="AJ31" i="22"/>
  <c r="AI31" i="22"/>
  <c r="AR30" i="22"/>
  <c r="AQ30" i="22"/>
  <c r="AP30" i="22"/>
  <c r="AO30" i="22"/>
  <c r="AN30" i="22"/>
  <c r="AM30" i="22"/>
  <c r="AL30" i="22"/>
  <c r="AK30" i="22"/>
  <c r="AJ30" i="22"/>
  <c r="AI30" i="22"/>
  <c r="AR28" i="22"/>
  <c r="AQ28" i="22"/>
  <c r="AP28" i="22"/>
  <c r="AO28" i="22"/>
  <c r="AN28" i="22"/>
  <c r="AM28" i="22"/>
  <c r="AL28" i="22"/>
  <c r="AK28" i="22"/>
  <c r="AJ28" i="22"/>
  <c r="AI28" i="22"/>
  <c r="AR27" i="22"/>
  <c r="AQ27" i="22"/>
  <c r="AP27" i="22"/>
  <c r="AO27" i="22"/>
  <c r="AN27" i="22"/>
  <c r="AM27" i="22"/>
  <c r="AL27" i="22"/>
  <c r="AK27" i="22"/>
  <c r="AJ27" i="22"/>
  <c r="AI27" i="22"/>
  <c r="AR26" i="22"/>
  <c r="AQ26" i="22"/>
  <c r="AP26" i="22"/>
  <c r="AO26" i="22"/>
  <c r="AN26" i="22"/>
  <c r="AM26" i="22"/>
  <c r="AL26" i="22"/>
  <c r="AK26" i="22"/>
  <c r="AJ26" i="22"/>
  <c r="AI26" i="22"/>
  <c r="AR25" i="22"/>
  <c r="AQ25" i="22"/>
  <c r="AP25" i="22"/>
  <c r="AO25" i="22"/>
  <c r="AN25" i="22"/>
  <c r="AM25" i="22"/>
  <c r="AL25" i="22"/>
  <c r="AK25" i="22"/>
  <c r="AJ25" i="22"/>
  <c r="AI25" i="22"/>
  <c r="AR24" i="22"/>
  <c r="AQ24" i="22"/>
  <c r="AP24" i="22"/>
  <c r="AO24" i="22"/>
  <c r="AN24" i="22"/>
  <c r="AM24" i="22"/>
  <c r="AL24" i="22"/>
  <c r="AK24" i="22"/>
  <c r="AJ24" i="22"/>
  <c r="AI24" i="22"/>
  <c r="AR23" i="22"/>
  <c r="AQ23" i="22"/>
  <c r="AP23" i="22"/>
  <c r="AO23" i="22"/>
  <c r="AN23" i="22"/>
  <c r="AM23" i="22"/>
  <c r="AL23" i="22"/>
  <c r="AK23" i="22"/>
  <c r="AJ23" i="22"/>
  <c r="AI23" i="22"/>
  <c r="AR21" i="22"/>
  <c r="AQ21" i="22"/>
  <c r="AP21" i="22"/>
  <c r="AO21" i="22"/>
  <c r="AN21" i="22"/>
  <c r="AM21" i="22"/>
  <c r="AL21" i="22"/>
  <c r="AK21" i="22"/>
  <c r="AJ21" i="22"/>
  <c r="AI21" i="22"/>
  <c r="AR20" i="22"/>
  <c r="AQ20" i="22"/>
  <c r="AP20" i="22"/>
  <c r="AO20" i="22"/>
  <c r="AN20" i="22"/>
  <c r="AM20" i="22"/>
  <c r="AL20" i="22"/>
  <c r="AK20" i="22"/>
  <c r="AJ20" i="22"/>
  <c r="AI20" i="22"/>
  <c r="AR19" i="22"/>
  <c r="AQ19" i="22"/>
  <c r="AP19" i="22"/>
  <c r="AO19" i="22"/>
  <c r="AN19" i="22"/>
  <c r="AM19" i="22"/>
  <c r="AL19" i="22"/>
  <c r="AK19" i="22"/>
  <c r="AJ19" i="22"/>
  <c r="AI19" i="22"/>
  <c r="AR18" i="22"/>
  <c r="AQ18" i="22"/>
  <c r="AP18" i="22"/>
  <c r="AO18" i="22"/>
  <c r="AN18" i="22"/>
  <c r="AM18" i="22"/>
  <c r="AL18" i="22"/>
  <c r="AK18" i="22"/>
  <c r="AJ18" i="22"/>
  <c r="AI18" i="22"/>
  <c r="AR17" i="22"/>
  <c r="AQ17" i="22"/>
  <c r="AP17" i="22"/>
  <c r="AO17" i="22"/>
  <c r="AN17" i="22"/>
  <c r="AM17" i="22"/>
  <c r="AL17" i="22"/>
  <c r="AK17" i="22"/>
  <c r="AJ17" i="22"/>
  <c r="AI17" i="22"/>
  <c r="AR16" i="22"/>
  <c r="AQ16" i="22"/>
  <c r="AP16" i="22"/>
  <c r="AO16" i="22"/>
  <c r="AN16" i="22"/>
  <c r="AM16" i="22"/>
  <c r="AL16" i="22"/>
  <c r="AK16" i="22"/>
  <c r="AJ16" i="22"/>
  <c r="AI16" i="22"/>
  <c r="AR15" i="22"/>
  <c r="AQ15" i="22"/>
  <c r="AP15" i="22"/>
  <c r="AO15" i="22"/>
  <c r="AN15" i="22"/>
  <c r="AM15" i="22"/>
  <c r="AL15" i="22"/>
  <c r="AK15" i="22"/>
  <c r="AJ15" i="22"/>
  <c r="AI15" i="22"/>
  <c r="AR5" i="22"/>
  <c r="AQ5" i="22"/>
  <c r="AP5" i="22"/>
  <c r="AO5" i="22"/>
  <c r="AN5" i="22"/>
  <c r="AM5" i="22"/>
  <c r="AL5" i="22"/>
  <c r="AK5" i="22"/>
  <c r="AJ5" i="22"/>
  <c r="AI5" i="22"/>
  <c r="AR4" i="22"/>
  <c r="AQ4" i="22"/>
  <c r="AP4" i="22"/>
  <c r="AO4" i="22"/>
  <c r="AN4" i="22"/>
  <c r="AJ4" i="22"/>
  <c r="AK4" i="22"/>
  <c r="AL4" i="22"/>
  <c r="AM4" i="22"/>
  <c r="AI4" i="22"/>
  <c r="V56" i="22"/>
  <c r="U56" i="22"/>
  <c r="T56" i="22"/>
  <c r="S56" i="22"/>
  <c r="R56" i="22"/>
  <c r="Q56" i="22"/>
  <c r="P56" i="22"/>
  <c r="O56" i="22"/>
  <c r="N56" i="22"/>
  <c r="M56" i="22"/>
  <c r="V55" i="22"/>
  <c r="U55" i="22"/>
  <c r="T55" i="22"/>
  <c r="S55" i="22"/>
  <c r="R55" i="22"/>
  <c r="Q55" i="22"/>
  <c r="P55" i="22"/>
  <c r="O55" i="22"/>
  <c r="N55" i="22"/>
  <c r="M55" i="22"/>
  <c r="V54" i="22"/>
  <c r="U54" i="22"/>
  <c r="T54" i="22"/>
  <c r="S54" i="22"/>
  <c r="R54" i="22"/>
  <c r="Q54" i="22"/>
  <c r="P54" i="22"/>
  <c r="O54" i="22"/>
  <c r="N54" i="22"/>
  <c r="M54" i="22"/>
  <c r="V53" i="22"/>
  <c r="U53" i="22"/>
  <c r="T53" i="22"/>
  <c r="S53" i="22"/>
  <c r="R53" i="22"/>
  <c r="Q53" i="22"/>
  <c r="P53" i="22"/>
  <c r="O53" i="22"/>
  <c r="N53" i="22"/>
  <c r="M53" i="22"/>
  <c r="V52" i="22"/>
  <c r="U52" i="22"/>
  <c r="T52" i="22"/>
  <c r="S52" i="22"/>
  <c r="R52" i="22"/>
  <c r="Q52" i="22"/>
  <c r="P52" i="22"/>
  <c r="O52" i="22"/>
  <c r="N52" i="22"/>
  <c r="M52" i="22"/>
  <c r="V51" i="22"/>
  <c r="U51" i="22"/>
  <c r="T51" i="22"/>
  <c r="S51" i="22"/>
  <c r="R51" i="22"/>
  <c r="Q51" i="22"/>
  <c r="P51" i="22"/>
  <c r="O51" i="22"/>
  <c r="N51" i="22"/>
  <c r="M51" i="22"/>
  <c r="V50" i="22"/>
  <c r="U50" i="22"/>
  <c r="T50" i="22"/>
  <c r="S50" i="22"/>
  <c r="R50" i="22"/>
  <c r="Q50" i="22"/>
  <c r="P50" i="22"/>
  <c r="O50" i="22"/>
  <c r="N50" i="22"/>
  <c r="M50" i="22"/>
  <c r="V49" i="22"/>
  <c r="U49" i="22"/>
  <c r="T49" i="22"/>
  <c r="S49" i="22"/>
  <c r="R49" i="22"/>
  <c r="Q49" i="22"/>
  <c r="P49" i="22"/>
  <c r="O49" i="22"/>
  <c r="N49" i="22"/>
  <c r="M49" i="22"/>
  <c r="V48" i="22"/>
  <c r="U48" i="22"/>
  <c r="T48" i="22"/>
  <c r="S48" i="22"/>
  <c r="R48" i="22"/>
  <c r="Q48" i="22"/>
  <c r="P48" i="22"/>
  <c r="O48" i="22"/>
  <c r="N48" i="22"/>
  <c r="M48" i="22"/>
  <c r="V47" i="22"/>
  <c r="U47" i="22"/>
  <c r="T47" i="22"/>
  <c r="S47" i="22"/>
  <c r="R47" i="22"/>
  <c r="Q47" i="22"/>
  <c r="P47" i="22"/>
  <c r="O47" i="22"/>
  <c r="N47" i="22"/>
  <c r="M47" i="22"/>
  <c r="V44" i="22"/>
  <c r="U44" i="22"/>
  <c r="T44" i="22"/>
  <c r="S44" i="22"/>
  <c r="R44" i="22"/>
  <c r="Q44" i="22"/>
  <c r="P44" i="22"/>
  <c r="O44" i="22"/>
  <c r="N44" i="22"/>
  <c r="M44" i="22"/>
  <c r="V43" i="22"/>
  <c r="U43" i="22"/>
  <c r="T43" i="22"/>
  <c r="S43" i="22"/>
  <c r="R43" i="22"/>
  <c r="Q43" i="22"/>
  <c r="P43" i="22"/>
  <c r="O43" i="22"/>
  <c r="N43" i="22"/>
  <c r="M43" i="22"/>
  <c r="V42" i="22"/>
  <c r="U42" i="22"/>
  <c r="T42" i="22"/>
  <c r="S42" i="22"/>
  <c r="R42" i="22"/>
  <c r="Q42" i="22"/>
  <c r="P42" i="22"/>
  <c r="O42" i="22"/>
  <c r="N42" i="22"/>
  <c r="M42" i="22"/>
  <c r="V41" i="22"/>
  <c r="U41" i="22"/>
  <c r="T41" i="22"/>
  <c r="S41" i="22"/>
  <c r="R41" i="22"/>
  <c r="Q41" i="22"/>
  <c r="P41" i="22"/>
  <c r="O41" i="22"/>
  <c r="N41" i="22"/>
  <c r="M41" i="22"/>
  <c r="V40" i="22"/>
  <c r="U40" i="22"/>
  <c r="T40" i="22"/>
  <c r="S40" i="22"/>
  <c r="R40" i="22"/>
  <c r="Q40" i="22"/>
  <c r="P40" i="22"/>
  <c r="O40" i="22"/>
  <c r="N40" i="22"/>
  <c r="M40" i="22"/>
  <c r="V38" i="22"/>
  <c r="U38" i="22"/>
  <c r="T38" i="22"/>
  <c r="S38" i="22"/>
  <c r="R38" i="22"/>
  <c r="Q38" i="22"/>
  <c r="P38" i="22"/>
  <c r="O38" i="22"/>
  <c r="N38" i="22"/>
  <c r="M38" i="22"/>
  <c r="V36" i="22"/>
  <c r="U36" i="22"/>
  <c r="T36" i="22"/>
  <c r="S36" i="22"/>
  <c r="R36" i="22"/>
  <c r="Q36" i="22"/>
  <c r="P36" i="22"/>
  <c r="O36" i="22"/>
  <c r="N36" i="22"/>
  <c r="M36" i="22"/>
  <c r="V35" i="22"/>
  <c r="U35" i="22"/>
  <c r="T35" i="22"/>
  <c r="S35" i="22"/>
  <c r="R35" i="22"/>
  <c r="Q35" i="22"/>
  <c r="P35" i="22"/>
  <c r="O35" i="22"/>
  <c r="N35" i="22"/>
  <c r="M35" i="22"/>
  <c r="V34" i="22"/>
  <c r="U34" i="22"/>
  <c r="T34" i="22"/>
  <c r="S34" i="22"/>
  <c r="R34" i="22"/>
  <c r="Q34" i="22"/>
  <c r="P34" i="22"/>
  <c r="O34" i="22"/>
  <c r="N34" i="22"/>
  <c r="M34" i="22"/>
  <c r="V33" i="22"/>
  <c r="U33" i="22"/>
  <c r="T33" i="22"/>
  <c r="S33" i="22"/>
  <c r="R33" i="22"/>
  <c r="Q33" i="22"/>
  <c r="P33" i="22"/>
  <c r="O33" i="22"/>
  <c r="N33" i="22"/>
  <c r="M33" i="22"/>
  <c r="V32" i="22"/>
  <c r="U32" i="22"/>
  <c r="T32" i="22"/>
  <c r="S32" i="22"/>
  <c r="R32" i="22"/>
  <c r="Q32" i="22"/>
  <c r="P32" i="22"/>
  <c r="O32" i="22"/>
  <c r="N32" i="22"/>
  <c r="M32" i="22"/>
  <c r="V31" i="22"/>
  <c r="U31" i="22"/>
  <c r="T31" i="22"/>
  <c r="S31" i="22"/>
  <c r="R31" i="22"/>
  <c r="Q31" i="22"/>
  <c r="P31" i="22"/>
  <c r="O31" i="22"/>
  <c r="N31" i="22"/>
  <c r="M31" i="22"/>
  <c r="V30" i="22"/>
  <c r="U30" i="22"/>
  <c r="T30" i="22"/>
  <c r="S30" i="22"/>
  <c r="R30" i="22"/>
  <c r="Q30" i="22"/>
  <c r="P30" i="22"/>
  <c r="O30" i="22"/>
  <c r="N30" i="22"/>
  <c r="M30" i="22"/>
  <c r="V28" i="22"/>
  <c r="U28" i="22"/>
  <c r="T28" i="22"/>
  <c r="S28" i="22"/>
  <c r="R28" i="22"/>
  <c r="Q28" i="22"/>
  <c r="P28" i="22"/>
  <c r="O28" i="22"/>
  <c r="N28" i="22"/>
  <c r="M28" i="22"/>
  <c r="V27" i="22"/>
  <c r="U27" i="22"/>
  <c r="T27" i="22"/>
  <c r="S27" i="22"/>
  <c r="R27" i="22"/>
  <c r="Q27" i="22"/>
  <c r="P27" i="22"/>
  <c r="O27" i="22"/>
  <c r="N27" i="22"/>
  <c r="M27" i="22"/>
  <c r="V26" i="22"/>
  <c r="U26" i="22"/>
  <c r="T26" i="22"/>
  <c r="S26" i="22"/>
  <c r="R26" i="22"/>
  <c r="Q26" i="22"/>
  <c r="P26" i="22"/>
  <c r="O26" i="22"/>
  <c r="N26" i="22"/>
  <c r="M26" i="22"/>
  <c r="V25" i="22"/>
  <c r="U25" i="22"/>
  <c r="T25" i="22"/>
  <c r="S25" i="22"/>
  <c r="R25" i="22"/>
  <c r="Q25" i="22"/>
  <c r="P25" i="22"/>
  <c r="O25" i="22"/>
  <c r="N25" i="22"/>
  <c r="M25" i="22"/>
  <c r="V24" i="22"/>
  <c r="U24" i="22"/>
  <c r="T24" i="22"/>
  <c r="S24" i="22"/>
  <c r="R24" i="22"/>
  <c r="Q24" i="22"/>
  <c r="P24" i="22"/>
  <c r="O24" i="22"/>
  <c r="N24" i="22"/>
  <c r="M24" i="22"/>
  <c r="V23" i="22"/>
  <c r="U23" i="22"/>
  <c r="T23" i="22"/>
  <c r="S23" i="22"/>
  <c r="R23" i="22"/>
  <c r="Q23" i="22"/>
  <c r="P23" i="22"/>
  <c r="O23" i="22"/>
  <c r="N23" i="22"/>
  <c r="M23" i="22"/>
  <c r="V21" i="22"/>
  <c r="U21" i="22"/>
  <c r="T21" i="22"/>
  <c r="S21" i="22"/>
  <c r="R21" i="22"/>
  <c r="Q21" i="22"/>
  <c r="P21" i="22"/>
  <c r="O21" i="22"/>
  <c r="N21" i="22"/>
  <c r="M21" i="22"/>
  <c r="V20" i="22"/>
  <c r="U20" i="22"/>
  <c r="T20" i="22"/>
  <c r="S20" i="22"/>
  <c r="R20" i="22"/>
  <c r="Q20" i="22"/>
  <c r="P20" i="22"/>
  <c r="O20" i="22"/>
  <c r="N20" i="22"/>
  <c r="M20" i="22"/>
  <c r="V19" i="22"/>
  <c r="U19" i="22"/>
  <c r="T19" i="22"/>
  <c r="S19" i="22"/>
  <c r="R19" i="22"/>
  <c r="Q19" i="22"/>
  <c r="P19" i="22"/>
  <c r="O19" i="22"/>
  <c r="N19" i="22"/>
  <c r="M19" i="22"/>
  <c r="V18" i="22"/>
  <c r="U18" i="22"/>
  <c r="T18" i="22"/>
  <c r="S18" i="22"/>
  <c r="R18" i="22"/>
  <c r="Q18" i="22"/>
  <c r="P18" i="22"/>
  <c r="O18" i="22"/>
  <c r="N18" i="22"/>
  <c r="M18" i="22"/>
  <c r="V17" i="22"/>
  <c r="U17" i="22"/>
  <c r="T17" i="22"/>
  <c r="S17" i="22"/>
  <c r="R17" i="22"/>
  <c r="Q17" i="22"/>
  <c r="P17" i="22"/>
  <c r="O17" i="22"/>
  <c r="N17" i="22"/>
  <c r="M17" i="22"/>
  <c r="V16" i="22"/>
  <c r="U16" i="22"/>
  <c r="T16" i="22"/>
  <c r="S16" i="22"/>
  <c r="R16" i="22"/>
  <c r="Q16" i="22"/>
  <c r="P16" i="22"/>
  <c r="O16" i="22"/>
  <c r="N16" i="22"/>
  <c r="M16" i="22"/>
  <c r="V15" i="22"/>
  <c r="U15" i="22"/>
  <c r="T15" i="22"/>
  <c r="S15" i="22"/>
  <c r="R15" i="22"/>
  <c r="Q15" i="22"/>
  <c r="P15" i="22"/>
  <c r="O15" i="22"/>
  <c r="N15" i="22"/>
  <c r="M15" i="22"/>
  <c r="V13" i="22"/>
  <c r="U13" i="22"/>
  <c r="T13" i="22"/>
  <c r="S13" i="22"/>
  <c r="R13" i="22"/>
  <c r="Q13" i="22"/>
  <c r="P13" i="22"/>
  <c r="O13" i="22"/>
  <c r="N13" i="22"/>
  <c r="M13" i="22"/>
  <c r="V12" i="22"/>
  <c r="U12" i="22"/>
  <c r="T12" i="22"/>
  <c r="S12" i="22"/>
  <c r="R12" i="22"/>
  <c r="Q12" i="22"/>
  <c r="P12" i="22"/>
  <c r="O12" i="22"/>
  <c r="N12" i="22"/>
  <c r="M12" i="22"/>
  <c r="V11" i="22"/>
  <c r="U11" i="22"/>
  <c r="T11" i="22"/>
  <c r="S11" i="22"/>
  <c r="R11" i="22"/>
  <c r="Q11" i="22"/>
  <c r="P11" i="22"/>
  <c r="O11" i="22"/>
  <c r="N11" i="22"/>
  <c r="M11" i="22"/>
  <c r="V10" i="22"/>
  <c r="U10" i="22"/>
  <c r="T10" i="22"/>
  <c r="S10" i="22"/>
  <c r="R10" i="22"/>
  <c r="Q10" i="22"/>
  <c r="P10" i="22"/>
  <c r="O10" i="22"/>
  <c r="N10" i="22"/>
  <c r="M10" i="22"/>
  <c r="V9" i="22"/>
  <c r="U9" i="22"/>
  <c r="T9" i="22"/>
  <c r="S9" i="22"/>
  <c r="R9" i="22"/>
  <c r="Q9" i="22"/>
  <c r="P9" i="22"/>
  <c r="O9" i="22"/>
  <c r="N9" i="22"/>
  <c r="M9" i="22"/>
  <c r="V8" i="22"/>
  <c r="U8" i="22"/>
  <c r="T8" i="22"/>
  <c r="S8" i="22"/>
  <c r="R8" i="22"/>
  <c r="Q8" i="22"/>
  <c r="P8" i="22"/>
  <c r="O8" i="22"/>
  <c r="N8" i="22"/>
  <c r="M8" i="22"/>
  <c r="V5" i="22"/>
  <c r="U5" i="22"/>
  <c r="T5" i="22"/>
  <c r="S5" i="22"/>
  <c r="R5" i="22"/>
  <c r="Q5" i="22"/>
  <c r="P5" i="22"/>
  <c r="O5" i="22"/>
  <c r="N5" i="22"/>
  <c r="M5" i="22"/>
  <c r="V4" i="22"/>
  <c r="U4" i="22"/>
  <c r="T4" i="22"/>
  <c r="S4" i="22"/>
  <c r="R4" i="22"/>
  <c r="N4" i="22"/>
  <c r="O4" i="22"/>
  <c r="P4" i="22"/>
  <c r="Q4" i="22"/>
  <c r="M4" i="22"/>
  <c r="K13" i="22"/>
  <c r="J13" i="22"/>
  <c r="I13" i="22"/>
  <c r="H13" i="22"/>
  <c r="G13" i="22"/>
  <c r="F13" i="22"/>
  <c r="E13" i="22"/>
  <c r="D13" i="22"/>
  <c r="C13" i="22"/>
  <c r="B13" i="22"/>
  <c r="K12" i="22"/>
  <c r="J12" i="22"/>
  <c r="I12" i="22"/>
  <c r="H12" i="22"/>
  <c r="G12" i="22"/>
  <c r="F12" i="22"/>
  <c r="E12" i="22"/>
  <c r="D12" i="22"/>
  <c r="C12" i="22"/>
  <c r="B12" i="22"/>
  <c r="K11" i="22"/>
  <c r="J11" i="22"/>
  <c r="I11" i="22"/>
  <c r="H11" i="22"/>
  <c r="G11" i="22"/>
  <c r="F11" i="22"/>
  <c r="E11" i="22"/>
  <c r="D11" i="22"/>
  <c r="C11" i="22"/>
  <c r="B11" i="22"/>
  <c r="K10" i="22"/>
  <c r="J10" i="22"/>
  <c r="I10" i="22"/>
  <c r="H10" i="22"/>
  <c r="G10" i="22"/>
  <c r="F10" i="22"/>
  <c r="E10" i="22"/>
  <c r="D10" i="22"/>
  <c r="C10" i="22"/>
  <c r="B10" i="22"/>
  <c r="K9" i="22"/>
  <c r="J9" i="22"/>
  <c r="I9" i="22"/>
  <c r="H9" i="22"/>
  <c r="G9" i="22"/>
  <c r="F9" i="22"/>
  <c r="E9" i="22"/>
  <c r="D9" i="22"/>
  <c r="C9" i="22"/>
  <c r="B9" i="22"/>
  <c r="K8" i="22"/>
  <c r="J8" i="22"/>
  <c r="I8" i="22"/>
  <c r="H8" i="22"/>
  <c r="G8" i="22"/>
  <c r="F8" i="22"/>
  <c r="E8" i="22"/>
  <c r="D8" i="22"/>
  <c r="C8" i="22"/>
  <c r="B8" i="22"/>
  <c r="K56" i="22"/>
  <c r="J56" i="22"/>
  <c r="I56" i="22"/>
  <c r="H56" i="22"/>
  <c r="G56" i="22"/>
  <c r="F56" i="22"/>
  <c r="E56" i="22"/>
  <c r="D56" i="22"/>
  <c r="C56" i="22"/>
  <c r="B56" i="22"/>
  <c r="K55" i="22"/>
  <c r="J55" i="22"/>
  <c r="I55" i="22"/>
  <c r="H55" i="22"/>
  <c r="G55" i="22"/>
  <c r="F55" i="22"/>
  <c r="E55" i="22"/>
  <c r="D55" i="22"/>
  <c r="C55" i="22"/>
  <c r="B55" i="22"/>
  <c r="K54" i="22"/>
  <c r="J54" i="22"/>
  <c r="I54" i="22"/>
  <c r="H54" i="22"/>
  <c r="G54" i="22"/>
  <c r="F54" i="22"/>
  <c r="E54" i="22"/>
  <c r="D54" i="22"/>
  <c r="C54" i="22"/>
  <c r="B54" i="22"/>
  <c r="K53" i="22"/>
  <c r="J53" i="22"/>
  <c r="I53" i="22"/>
  <c r="H53" i="22"/>
  <c r="G53" i="22"/>
  <c r="F53" i="22"/>
  <c r="E53" i="22"/>
  <c r="D53" i="22"/>
  <c r="C53" i="22"/>
  <c r="B53" i="22"/>
  <c r="K52" i="22"/>
  <c r="J52" i="22"/>
  <c r="I52" i="22"/>
  <c r="H52" i="22"/>
  <c r="G52" i="22"/>
  <c r="F52" i="22"/>
  <c r="E52" i="22"/>
  <c r="D52" i="22"/>
  <c r="C52" i="22"/>
  <c r="B52" i="22"/>
  <c r="K51" i="22"/>
  <c r="J51" i="22"/>
  <c r="I51" i="22"/>
  <c r="H51" i="22"/>
  <c r="G51" i="22"/>
  <c r="F51" i="22"/>
  <c r="E51" i="22"/>
  <c r="D51" i="22"/>
  <c r="C51" i="22"/>
  <c r="B51" i="22"/>
  <c r="K50" i="22"/>
  <c r="J50" i="22"/>
  <c r="I50" i="22"/>
  <c r="H50" i="22"/>
  <c r="G50" i="22"/>
  <c r="F50" i="22"/>
  <c r="E50" i="22"/>
  <c r="D50" i="22"/>
  <c r="C50" i="22"/>
  <c r="B50" i="22"/>
  <c r="K49" i="22"/>
  <c r="J49" i="22"/>
  <c r="I49" i="22"/>
  <c r="H49" i="22"/>
  <c r="G49" i="22"/>
  <c r="F49" i="22"/>
  <c r="E49" i="22"/>
  <c r="D49" i="22"/>
  <c r="C49" i="22"/>
  <c r="B49" i="22"/>
  <c r="K48" i="22"/>
  <c r="J48" i="22"/>
  <c r="I48" i="22"/>
  <c r="H48" i="22"/>
  <c r="G48" i="22"/>
  <c r="F48" i="22"/>
  <c r="E48" i="22"/>
  <c r="D48" i="22"/>
  <c r="C48" i="22"/>
  <c r="B48" i="22"/>
  <c r="K47" i="22"/>
  <c r="J47" i="22"/>
  <c r="I47" i="22"/>
  <c r="H47" i="22"/>
  <c r="G47" i="22"/>
  <c r="F47" i="22"/>
  <c r="E47" i="22"/>
  <c r="D47" i="22"/>
  <c r="C47" i="22"/>
  <c r="B47" i="22"/>
  <c r="K44" i="22"/>
  <c r="J44" i="22"/>
  <c r="I44" i="22"/>
  <c r="H44" i="22"/>
  <c r="G44" i="22"/>
  <c r="F44" i="22"/>
  <c r="E44" i="22"/>
  <c r="D44" i="22"/>
  <c r="C44" i="22"/>
  <c r="B44" i="22"/>
  <c r="K43" i="22"/>
  <c r="J43" i="22"/>
  <c r="I43" i="22"/>
  <c r="H43" i="22"/>
  <c r="G43" i="22"/>
  <c r="F43" i="22"/>
  <c r="E43" i="22"/>
  <c r="D43" i="22"/>
  <c r="C43" i="22"/>
  <c r="B43" i="22"/>
  <c r="K42" i="22"/>
  <c r="J42" i="22"/>
  <c r="I42" i="22"/>
  <c r="H42" i="22"/>
  <c r="G42" i="22"/>
  <c r="F42" i="22"/>
  <c r="E42" i="22"/>
  <c r="D42" i="22"/>
  <c r="C42" i="22"/>
  <c r="B42" i="22"/>
  <c r="K41" i="22"/>
  <c r="J41" i="22"/>
  <c r="I41" i="22"/>
  <c r="H41" i="22"/>
  <c r="G41" i="22"/>
  <c r="F41" i="22"/>
  <c r="E41" i="22"/>
  <c r="D41" i="22"/>
  <c r="C41" i="22"/>
  <c r="B41" i="22"/>
  <c r="K40" i="22"/>
  <c r="J40" i="22"/>
  <c r="I40" i="22"/>
  <c r="H40" i="22"/>
  <c r="G40" i="22"/>
  <c r="F40" i="22"/>
  <c r="E40" i="22"/>
  <c r="D40" i="22"/>
  <c r="C40" i="22"/>
  <c r="B40" i="22"/>
  <c r="K38" i="22"/>
  <c r="J38" i="22"/>
  <c r="I38" i="22"/>
  <c r="H38" i="22"/>
  <c r="G38" i="22"/>
  <c r="F38" i="22"/>
  <c r="E38" i="22"/>
  <c r="D38" i="22"/>
  <c r="C38" i="22"/>
  <c r="B38" i="22"/>
  <c r="K36" i="22"/>
  <c r="J36" i="22"/>
  <c r="I36" i="22"/>
  <c r="H36" i="22"/>
  <c r="G36" i="22"/>
  <c r="F36" i="22"/>
  <c r="E36" i="22"/>
  <c r="D36" i="22"/>
  <c r="C36" i="22"/>
  <c r="B36" i="22"/>
  <c r="K35" i="22"/>
  <c r="J35" i="22"/>
  <c r="I35" i="22"/>
  <c r="H35" i="22"/>
  <c r="G35" i="22"/>
  <c r="F35" i="22"/>
  <c r="E35" i="22"/>
  <c r="D35" i="22"/>
  <c r="C35" i="22"/>
  <c r="B35" i="22"/>
  <c r="K34" i="22"/>
  <c r="J34" i="22"/>
  <c r="I34" i="22"/>
  <c r="H34" i="22"/>
  <c r="G34" i="22"/>
  <c r="F34" i="22"/>
  <c r="E34" i="22"/>
  <c r="D34" i="22"/>
  <c r="C34" i="22"/>
  <c r="B34" i="22"/>
  <c r="K33" i="22"/>
  <c r="J33" i="22"/>
  <c r="I33" i="22"/>
  <c r="H33" i="22"/>
  <c r="G33" i="22"/>
  <c r="F33" i="22"/>
  <c r="E33" i="22"/>
  <c r="D33" i="22"/>
  <c r="C33" i="22"/>
  <c r="B33" i="22"/>
  <c r="K32" i="22"/>
  <c r="J32" i="22"/>
  <c r="I32" i="22"/>
  <c r="H32" i="22"/>
  <c r="G32" i="22"/>
  <c r="F32" i="22"/>
  <c r="E32" i="22"/>
  <c r="D32" i="22"/>
  <c r="C32" i="22"/>
  <c r="B32" i="22"/>
  <c r="K31" i="22"/>
  <c r="J31" i="22"/>
  <c r="I31" i="22"/>
  <c r="H31" i="22"/>
  <c r="G31" i="22"/>
  <c r="F31" i="22"/>
  <c r="E31" i="22"/>
  <c r="D31" i="22"/>
  <c r="C31" i="22"/>
  <c r="B31" i="22"/>
  <c r="K30" i="22"/>
  <c r="J30" i="22"/>
  <c r="I30" i="22"/>
  <c r="H30" i="22"/>
  <c r="G30" i="22"/>
  <c r="F30" i="22"/>
  <c r="E30" i="22"/>
  <c r="D30" i="22"/>
  <c r="C30" i="22"/>
  <c r="B30" i="22"/>
  <c r="K28" i="22"/>
  <c r="J28" i="22"/>
  <c r="I28" i="22"/>
  <c r="H28" i="22"/>
  <c r="G28" i="22"/>
  <c r="F28" i="22"/>
  <c r="E28" i="22"/>
  <c r="D28" i="22"/>
  <c r="C28" i="22"/>
  <c r="B28" i="22"/>
  <c r="K27" i="22"/>
  <c r="J27" i="22"/>
  <c r="I27" i="22"/>
  <c r="H27" i="22"/>
  <c r="G27" i="22"/>
  <c r="F27" i="22"/>
  <c r="E27" i="22"/>
  <c r="D27" i="22"/>
  <c r="C27" i="22"/>
  <c r="B27" i="22"/>
  <c r="K26" i="22"/>
  <c r="J26" i="22"/>
  <c r="I26" i="22"/>
  <c r="H26" i="22"/>
  <c r="G26" i="22"/>
  <c r="F26" i="22"/>
  <c r="E26" i="22"/>
  <c r="D26" i="22"/>
  <c r="C26" i="22"/>
  <c r="B26" i="22"/>
  <c r="K25" i="22"/>
  <c r="J25" i="22"/>
  <c r="I25" i="22"/>
  <c r="H25" i="22"/>
  <c r="G25" i="22"/>
  <c r="F25" i="22"/>
  <c r="E25" i="22"/>
  <c r="D25" i="22"/>
  <c r="C25" i="22"/>
  <c r="B25" i="22"/>
  <c r="K24" i="22"/>
  <c r="J24" i="22"/>
  <c r="I24" i="22"/>
  <c r="H24" i="22"/>
  <c r="G24" i="22"/>
  <c r="F24" i="22"/>
  <c r="E24" i="22"/>
  <c r="D24" i="22"/>
  <c r="C24" i="22"/>
  <c r="B24" i="22"/>
  <c r="K23" i="22"/>
  <c r="J23" i="22"/>
  <c r="I23" i="22"/>
  <c r="H23" i="22"/>
  <c r="G23" i="22"/>
  <c r="F23" i="22"/>
  <c r="E23" i="22"/>
  <c r="D23" i="22"/>
  <c r="C23" i="22"/>
  <c r="B23" i="22"/>
  <c r="K21" i="22"/>
  <c r="J21" i="22"/>
  <c r="I21" i="22"/>
  <c r="H21" i="22"/>
  <c r="G21" i="22"/>
  <c r="F21" i="22"/>
  <c r="E21" i="22"/>
  <c r="D21" i="22"/>
  <c r="C21" i="22"/>
  <c r="B21" i="22"/>
  <c r="K20" i="22"/>
  <c r="J20" i="22"/>
  <c r="I20" i="22"/>
  <c r="H20" i="22"/>
  <c r="G20" i="22"/>
  <c r="F20" i="22"/>
  <c r="E20" i="22"/>
  <c r="D20" i="22"/>
  <c r="C20" i="22"/>
  <c r="B20" i="22"/>
  <c r="K19" i="22"/>
  <c r="J19" i="22"/>
  <c r="I19" i="22"/>
  <c r="H19" i="22"/>
  <c r="G19" i="22"/>
  <c r="F19" i="22"/>
  <c r="E19" i="22"/>
  <c r="D19" i="22"/>
  <c r="C19" i="22"/>
  <c r="B19" i="22"/>
  <c r="K18" i="22"/>
  <c r="J18" i="22"/>
  <c r="I18" i="22"/>
  <c r="H18" i="22"/>
  <c r="G18" i="22"/>
  <c r="F18" i="22"/>
  <c r="E18" i="22"/>
  <c r="D18" i="22"/>
  <c r="C18" i="22"/>
  <c r="B18" i="22"/>
  <c r="K17" i="22"/>
  <c r="J17" i="22"/>
  <c r="I17" i="22"/>
  <c r="H17" i="22"/>
  <c r="G17" i="22"/>
  <c r="F17" i="22"/>
  <c r="E17" i="22"/>
  <c r="D17" i="22"/>
  <c r="C17" i="22"/>
  <c r="B17" i="22"/>
  <c r="K16" i="22"/>
  <c r="J16" i="22"/>
  <c r="I16" i="22"/>
  <c r="H16" i="22"/>
  <c r="G16" i="22"/>
  <c r="F16" i="22"/>
  <c r="E16" i="22"/>
  <c r="D16" i="22"/>
  <c r="C16" i="22"/>
  <c r="B16" i="22"/>
  <c r="K15" i="22"/>
  <c r="J15" i="22"/>
  <c r="I15" i="22"/>
  <c r="H15" i="22"/>
  <c r="G15" i="22"/>
  <c r="F15" i="22"/>
  <c r="E15" i="22"/>
  <c r="D15" i="22"/>
  <c r="C15" i="22"/>
  <c r="B15" i="22"/>
  <c r="K5" i="22"/>
  <c r="J5" i="22"/>
  <c r="I5" i="22"/>
  <c r="H5" i="22"/>
  <c r="G5" i="22"/>
  <c r="F5" i="22"/>
  <c r="E5" i="22"/>
  <c r="D5" i="22"/>
  <c r="C5" i="22"/>
  <c r="B5" i="22"/>
  <c r="K4" i="22"/>
  <c r="J4" i="22"/>
  <c r="I4" i="22"/>
  <c r="H4" i="22"/>
  <c r="D4" i="22"/>
  <c r="E4" i="22"/>
  <c r="F4" i="22"/>
  <c r="G4" i="22"/>
  <c r="C4" i="22"/>
  <c r="B4" i="22"/>
  <c r="AA10" i="22" l="1"/>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X9" i="22"/>
  <c r="Y9" i="22"/>
  <c r="Z9" i="22"/>
  <c r="AA9" i="22"/>
  <c r="AB9" i="22"/>
  <c r="AC9" i="22"/>
  <c r="X10" i="22"/>
  <c r="Y10" i="22"/>
  <c r="Z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AY8" i="22" l="1"/>
  <c r="AX12" i="22"/>
  <c r="AX10" i="22"/>
  <c r="BB13" i="22"/>
  <c r="BA8" i="22"/>
  <c r="AY8" i="28"/>
  <c r="AZ13" i="28"/>
  <c r="AX12" i="28"/>
  <c r="AV11" i="28"/>
  <c r="AT10" i="28"/>
  <c r="AX8" i="22"/>
  <c r="AW12" i="22"/>
  <c r="AW10" i="22"/>
  <c r="BB12" i="22"/>
  <c r="BA13" i="22"/>
  <c r="AX8" i="28"/>
  <c r="AY13" i="28"/>
  <c r="AW12" i="28"/>
  <c r="AU11" i="28"/>
  <c r="BC9" i="28"/>
  <c r="AW8" i="22"/>
  <c r="AV12" i="22"/>
  <c r="AV10" i="22"/>
  <c r="BB11" i="22"/>
  <c r="AZ13" i="22"/>
  <c r="AW8" i="28"/>
  <c r="AX13" i="28"/>
  <c r="AV12" i="28"/>
  <c r="AT11" i="28"/>
  <c r="BB9" i="28"/>
  <c r="AV8" i="22"/>
  <c r="AU12" i="22"/>
  <c r="AU10" i="22"/>
  <c r="BB10" i="22"/>
  <c r="BA12" i="22"/>
  <c r="AV8" i="28"/>
  <c r="AW13" i="28"/>
  <c r="AU12" i="28"/>
  <c r="BC10" i="28"/>
  <c r="BA9" i="28"/>
  <c r="AU8" i="22"/>
  <c r="AT12" i="22"/>
  <c r="AT10" i="22"/>
  <c r="BB9" i="22"/>
  <c r="AZ12" i="22"/>
  <c r="AU8" i="28"/>
  <c r="AV13" i="28"/>
  <c r="AT12" i="28"/>
  <c r="BB10" i="28"/>
  <c r="AZ9" i="28"/>
  <c r="AY13" i="22"/>
  <c r="AY11" i="22"/>
  <c r="AY9" i="22"/>
  <c r="BC8" i="22"/>
  <c r="BA11" i="22"/>
  <c r="AZ8" i="28"/>
  <c r="AU13" i="28"/>
  <c r="BC11" i="28"/>
  <c r="BA10" i="28"/>
  <c r="AY9" i="28"/>
  <c r="AX13" i="22"/>
  <c r="AX11" i="22"/>
  <c r="AX9" i="22"/>
  <c r="BC13" i="22"/>
  <c r="AZ11" i="22"/>
  <c r="BA8" i="28"/>
  <c r="AT13" i="28"/>
  <c r="BB11" i="28"/>
  <c r="AZ10" i="28"/>
  <c r="AX9" i="28"/>
  <c r="AW13" i="22"/>
  <c r="AW11" i="22"/>
  <c r="AW9" i="22"/>
  <c r="BC12" i="22"/>
  <c r="BA10" i="22"/>
  <c r="BB8" i="28"/>
  <c r="BC12" i="28"/>
  <c r="BA11" i="28"/>
  <c r="AY10" i="28"/>
  <c r="AW9" i="28"/>
  <c r="AV13" i="22"/>
  <c r="AV11" i="22"/>
  <c r="AV9" i="22"/>
  <c r="BC11" i="22"/>
  <c r="AZ10" i="22"/>
  <c r="BC8" i="28"/>
  <c r="BB12" i="28"/>
  <c r="AZ11" i="28"/>
  <c r="AX10" i="28"/>
  <c r="AV9" i="28"/>
  <c r="AU13" i="22"/>
  <c r="AU11" i="22"/>
  <c r="AU9" i="22"/>
  <c r="BC10" i="22"/>
  <c r="BA9" i="22"/>
  <c r="BC13" i="28"/>
  <c r="BA12" i="28"/>
  <c r="AY11" i="28"/>
  <c r="AW10" i="28"/>
  <c r="AU9" i="28"/>
  <c r="AT13" i="22"/>
  <c r="AT11" i="22"/>
  <c r="AT9" i="22"/>
  <c r="BC9" i="22"/>
  <c r="AZ9" i="22"/>
  <c r="BB13" i="28"/>
  <c r="AZ12" i="28"/>
  <c r="AX11" i="28"/>
  <c r="AV10" i="28"/>
  <c r="AT9" i="28"/>
  <c r="AT8" i="22"/>
  <c r="AY12" i="22"/>
  <c r="AY10" i="22"/>
  <c r="BB8" i="22"/>
  <c r="AZ8" i="22"/>
  <c r="AT8" i="28"/>
  <c r="BA13" i="28"/>
  <c r="AY12" i="28"/>
  <c r="AW11" i="28"/>
  <c r="AU10" i="28"/>
  <c r="B8" i="25"/>
  <c r="B9" i="25"/>
  <c r="B10" i="25"/>
  <c r="B12" i="25"/>
  <c r="B14" i="25"/>
  <c r="B15" i="25"/>
  <c r="B16" i="25"/>
  <c r="B17" i="25"/>
  <c r="B18" i="25"/>
  <c r="B19" i="25"/>
  <c r="B20" i="25"/>
  <c r="B21" i="25"/>
  <c r="B22" i="25"/>
  <c r="B23" i="25"/>
  <c r="B24" i="25"/>
  <c r="A1" i="22"/>
  <c r="A1" i="28"/>
  <c r="B6" i="26"/>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AG55" i="22"/>
  <c r="AC53" i="22"/>
  <c r="AG49" i="22"/>
  <c r="AA44" i="22"/>
  <c r="AC31" i="22"/>
  <c r="AG50" i="28"/>
  <c r="X4"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E4" i="22"/>
  <c r="AF4" i="22"/>
  <c r="AE54" i="22"/>
  <c r="AA52" i="22"/>
  <c r="AE48" i="22"/>
  <c r="AC47" i="22"/>
  <c r="AF41" i="22"/>
  <c r="AG26" i="22"/>
  <c r="Y5"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E15" i="28"/>
  <c r="AA40" i="22"/>
  <c r="X35" i="22"/>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D15" i="28"/>
  <c r="Z40" i="22"/>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C15" i="28"/>
  <c r="Y40" i="22"/>
  <c r="AG15" i="22"/>
  <c r="AF40" i="28"/>
  <c r="AB15" i="28"/>
  <c r="X40" i="22"/>
  <c r="AF15" i="22"/>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E40" i="28"/>
  <c r="AA15" i="28"/>
  <c r="AE15" i="22"/>
  <c r="AD40" i="28"/>
  <c r="Z15" i="28"/>
  <c r="AD15" i="22"/>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C40" i="28"/>
  <c r="Y15" i="28"/>
  <c r="AG40" i="22"/>
  <c r="AC15" i="22"/>
  <c r="AB40" i="28"/>
  <c r="X15" i="28"/>
  <c r="AF40" i="22"/>
  <c r="AB15" i="22"/>
  <c r="AA40" i="28"/>
  <c r="AE40" i="22"/>
  <c r="AA15" i="22"/>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Z40" i="28"/>
  <c r="AD40" i="22"/>
  <c r="Z15" i="22"/>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Y40" i="28"/>
  <c r="AG15" i="28"/>
  <c r="AC40" i="22"/>
  <c r="Y15" i="22"/>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X40" i="28"/>
  <c r="AF15" i="28"/>
  <c r="AB40" i="22"/>
  <c r="X15" i="22"/>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C4"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B4"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A4"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Z4"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Y4"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D4" i="22"/>
  <c r="AG4" i="22"/>
  <c r="Y51" i="22"/>
  <c r="Y43" i="22"/>
  <c r="Z35" i="22"/>
  <c r="AA23" i="22"/>
  <c r="AE18" i="22"/>
  <c r="AC54" i="28"/>
  <c r="AA47" i="28"/>
  <c r="AE41" i="28"/>
  <c r="Y35" i="28"/>
  <c r="AC31" i="28"/>
  <c r="AG26" i="28"/>
  <c r="AA23" i="28"/>
  <c r="AE18" i="28"/>
  <c r="Y5" i="28"/>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C4" i="28"/>
  <c r="BB53" i="28"/>
  <c r="AZ50" i="28"/>
  <c r="AX47" i="28"/>
  <c r="BB30" i="28"/>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AX56" i="28"/>
  <c r="AV53" i="28"/>
  <c r="AT50" i="28"/>
  <c r="BB44" i="28"/>
  <c r="AT25"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AV56" i="28"/>
  <c r="AT53" i="28"/>
  <c r="BB49" i="28"/>
  <c r="AZ44" i="28"/>
  <c r="AX23"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AZ55" i="28"/>
  <c r="AX52" i="28"/>
  <c r="AV49" i="28"/>
  <c r="AT44" i="28"/>
  <c r="AZ17"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AX55" i="28"/>
  <c r="AV52" i="28"/>
  <c r="AT49" i="28"/>
  <c r="BB43" i="28"/>
  <c r="AT16" i="28"/>
  <c r="BC40" i="28"/>
  <c r="AU40" i="28"/>
  <c r="AY15" i="28"/>
  <c r="BC40" i="22"/>
  <c r="AU40" i="22"/>
  <c r="AX15" i="22"/>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B40" i="28"/>
  <c r="AT40" i="28"/>
  <c r="AX15" i="28"/>
  <c r="BB40" i="22"/>
  <c r="AT40" i="22"/>
  <c r="AW15" i="22"/>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A40" i="28"/>
  <c r="AW15" i="28"/>
  <c r="BA40" i="22"/>
  <c r="AV15" i="22"/>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AZ40" i="28"/>
  <c r="AV15" i="28"/>
  <c r="AZ40" i="22"/>
  <c r="BC15" i="22"/>
  <c r="AU15" i="22"/>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AY40" i="28"/>
  <c r="BC15" i="28"/>
  <c r="AU15" i="28"/>
  <c r="AY40" i="22"/>
  <c r="BB15" i="22"/>
  <c r="AT15" i="22"/>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AX40" i="28"/>
  <c r="BB15" i="28"/>
  <c r="AT15" i="28"/>
  <c r="AX40" i="22"/>
  <c r="BA15" i="22"/>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AW40" i="28"/>
  <c r="BA15" i="28"/>
  <c r="AW40" i="22"/>
  <c r="AZ15" i="22"/>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AX18" i="28"/>
  <c r="BB25" i="28"/>
  <c r="AV33" i="28"/>
  <c r="AZ42" i="28"/>
  <c r="AU44" i="28"/>
  <c r="BC44" i="28"/>
  <c r="BA47" i="28"/>
  <c r="AY48" i="28"/>
  <c r="AW49" i="28"/>
  <c r="AU50" i="28"/>
  <c r="BC50" i="28"/>
  <c r="BA51" i="28"/>
  <c r="AY52" i="28"/>
  <c r="AW53" i="28"/>
  <c r="AU54" i="28"/>
  <c r="BC54" i="28"/>
  <c r="BA55" i="28"/>
  <c r="AY56" i="28"/>
  <c r="AZ4" i="28"/>
  <c r="AV19" i="28"/>
  <c r="AZ26" i="28"/>
  <c r="AT34" i="28"/>
  <c r="BA42" i="28"/>
  <c r="AV44" i="28"/>
  <c r="AT47" i="28"/>
  <c r="BB47" i="28"/>
  <c r="AZ48" i="28"/>
  <c r="AX49" i="28"/>
  <c r="AV50" i="28"/>
  <c r="AT51" i="28"/>
  <c r="BB51" i="28"/>
  <c r="AZ52" i="28"/>
  <c r="AX53" i="28"/>
  <c r="AV54" i="28"/>
  <c r="AT55" i="28"/>
  <c r="BB55" i="28"/>
  <c r="AZ56" i="28"/>
  <c r="AY4" i="28"/>
  <c r="AU5" i="22"/>
  <c r="BC5" i="22"/>
  <c r="BA16" i="22"/>
  <c r="AY17" i="22"/>
  <c r="AW18" i="22"/>
  <c r="AU19" i="22"/>
  <c r="BC19" i="22"/>
  <c r="BA20" i="22"/>
  <c r="AY21" i="22"/>
  <c r="AW23" i="22"/>
  <c r="AU24" i="22"/>
  <c r="BC24" i="22"/>
  <c r="BA25" i="22"/>
  <c r="AY26" i="22"/>
  <c r="AW27" i="22"/>
  <c r="AU28" i="22"/>
  <c r="BC28" i="22"/>
  <c r="BA30" i="22"/>
  <c r="AZ15" i="28"/>
  <c r="AT20" i="28"/>
  <c r="AX27" i="28"/>
  <c r="BB34" i="28"/>
  <c r="AX43" i="28"/>
  <c r="AW44" i="28"/>
  <c r="AU47" i="28"/>
  <c r="BC47" i="28"/>
  <c r="BA48" i="28"/>
  <c r="AY49" i="28"/>
  <c r="AW50" i="28"/>
  <c r="AU51" i="28"/>
  <c r="BC51" i="28"/>
  <c r="BA52" i="28"/>
  <c r="AY53" i="28"/>
  <c r="AW54" i="28"/>
  <c r="AU55" i="28"/>
  <c r="BC55" i="28"/>
  <c r="BA56" i="28"/>
  <c r="AU4" i="28"/>
  <c r="AV5" i="22"/>
  <c r="AT16" i="22"/>
  <c r="BB16" i="22"/>
  <c r="AZ17" i="22"/>
  <c r="AX18" i="22"/>
  <c r="AV19" i="22"/>
  <c r="AT20" i="22"/>
  <c r="BB20" i="22"/>
  <c r="AZ21" i="22"/>
  <c r="AX23" i="22"/>
  <c r="AV24" i="22"/>
  <c r="AT25" i="22"/>
  <c r="BB25" i="22"/>
  <c r="AZ26" i="22"/>
  <c r="BB20" i="28"/>
  <c r="AV28" i="28"/>
  <c r="AZ35" i="28"/>
  <c r="AY43" i="28"/>
  <c r="AX44" i="28"/>
  <c r="AV47" i="28"/>
  <c r="AT48" i="28"/>
  <c r="BB48" i="28"/>
  <c r="AZ49" i="28"/>
  <c r="AX50" i="28"/>
  <c r="AV51" i="28"/>
  <c r="AT52" i="28"/>
  <c r="BB52" i="28"/>
  <c r="AZ53" i="28"/>
  <c r="AX54" i="28"/>
  <c r="AV55" i="28"/>
  <c r="AT56" i="28"/>
  <c r="BB56" i="28"/>
  <c r="AV4" i="28"/>
  <c r="AV5" i="28"/>
  <c r="AZ21" i="28"/>
  <c r="AT30" i="28"/>
  <c r="AX36" i="28"/>
  <c r="AZ43" i="28"/>
  <c r="AY44" i="28"/>
  <c r="AW47" i="28"/>
  <c r="AU48" i="28"/>
  <c r="BC48" i="28"/>
  <c r="BA49" i="28"/>
  <c r="AY50" i="28"/>
  <c r="AW51" i="28"/>
  <c r="AU52" i="28"/>
  <c r="BC52" i="28"/>
  <c r="BA53" i="28"/>
  <c r="AY54" i="28"/>
  <c r="AW55" i="28"/>
  <c r="AU56" i="28"/>
  <c r="BC56" i="28"/>
  <c r="AW4" i="28"/>
  <c r="AY15" i="22"/>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B54" i="28"/>
  <c r="AZ51" i="28"/>
  <c r="AX48" i="28"/>
  <c r="BB4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AX4" i="28"/>
  <c r="AZ54" i="28"/>
  <c r="AX51" i="28"/>
  <c r="AV48" i="28"/>
  <c r="AV38"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A4" i="28"/>
  <c r="AT54" i="28"/>
  <c r="BB50" i="28"/>
  <c r="AZ47" i="28"/>
  <c r="AX32" i="28"/>
</calcChain>
</file>

<file path=xl/sharedStrings.xml><?xml version="1.0" encoding="utf-8"?>
<sst xmlns="http://schemas.openxmlformats.org/spreadsheetml/2006/main" count="873" uniqueCount="154">
  <si>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</si>
  <si>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</si>
  <si>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</si>
  <si>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</si>
  <si>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</si>
  <si>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</si>
  <si>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</si>
  <si>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</si>
  <si>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</si>
  <si>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</si>
  <si>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</si>
  <si>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</si>
  <si>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</si>
  <si>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</si>
  <si>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</si>
  <si>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</si>
  <si>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</si>
  <si>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</si>
  <si>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</si>
  <si>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</si>
  <si>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</si>
  <si>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</si>
  <si>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</si>
  <si>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</si>
  <si>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</si>
  <si>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</si>
  <si>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</si>
  <si>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</si>
  <si>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</si>
  <si>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</si>
  <si>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</si>
  <si>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</si>
  <si>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</si>
  <si>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</si>
  <si>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</si>
  <si>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</si>
  <si>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</si>
  <si>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</si>
  <si>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</si>
  <si>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</si>
  <si>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</si>
  <si>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</si>
  <si>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</si>
  <si>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</si>
  <si>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</si>
  <si>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</si>
  <si>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</si>
  <si>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</si>
  <si>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</si>
  <si>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</si>
  <si>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</si>
  <si>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</si>
  <si>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</si>
  <si>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</si>
  <si>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</si>
  <si>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</si>
  <si>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</si>
  <si>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</si>
  <si>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</si>
  <si>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</si>
  <si>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</si>
  <si>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</si>
  <si>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</si>
  <si>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</si>
  <si>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</si>
  <si>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</si>
  <si>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</si>
  <si>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</si>
  <si>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</si>
  <si>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</si>
  <si>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</si>
  <si>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</si>
  <si>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</si>
  <si>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</si>
  <si>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</si>
  <si>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</si>
  <si>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</si>
  <si>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</si>
  <si>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</si>
  <si>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</si>
  <si>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</si>
  <si>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</si>
  <si>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</si>
  <si>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</si>
  <si>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</si>
  <si>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</si>
  <si>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</si>
  <si>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</si>
  <si>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</si>
  <si>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</si>
  <si>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</si>
  <si>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</si>
  <si>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</si>
  <si>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</si>
  <si>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</si>
  <si>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</si>
  <si>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</si>
  <si>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</si>
  <si>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</si>
  <si>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</si>
  <si>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</si>
  <si>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</si>
  <si>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</si>
  <si>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</si>
  <si>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</si>
  <si>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</si>
  <si>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</si>
  <si>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</si>
  <si>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</si>
  <si>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</si>
  <si>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</si>
  <si>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</si>
  <si>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</si>
  <si>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</si>
  <si>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</si>
  <si>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</si>
  <si>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</si>
  <si>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</si>
  <si>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</si>
  <si>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</si>
  <si>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</si>
  <si>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</si>
  <si>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</si>
  <si>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</si>
  <si>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</si>
  <si>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Nov</t>
  </si>
  <si>
    <t xml:space="preserve"> - Thanksgiving Day</t>
  </si>
  <si>
    <t>Nov / Dec</t>
  </si>
  <si>
    <t>Thursday, Nov 28th</t>
  </si>
  <si>
    <t>Dec</t>
  </si>
  <si>
    <t>Friday, Dec 8th</t>
  </si>
  <si>
    <t xml:space="preserve"> - First Day of Hanukkah</t>
  </si>
  <si>
    <r>
      <t>Note:</t>
    </r>
    <r>
      <rPr>
        <sz val="10"/>
        <rFont val="Arial"/>
        <family val="2"/>
      </rPr>
      <t xml:space="preserve"> Weekdays - Sunday through Thursday,  Weekends - Friday and Saturday</t>
    </r>
  </si>
  <si>
    <t>Tuesday, Dec 24th</t>
  </si>
  <si>
    <t xml:space="preserve"> - Christmas Eve</t>
  </si>
  <si>
    <t>Wednesday, Dec 25th</t>
  </si>
  <si>
    <t xml:space="preserve"> - Christmas Day</t>
  </si>
  <si>
    <t>Sunday, Dec 24th</t>
  </si>
  <si>
    <t>Thursday, Dec 26th</t>
  </si>
  <si>
    <t xml:space="preserve"> - First Day of Kwanzaa</t>
  </si>
  <si>
    <t>Monday, Dec 25th</t>
  </si>
  <si>
    <t>Tuesday, Dec 26th</t>
  </si>
  <si>
    <t>Week of December 15, 2024  to December 21, 2024</t>
  </si>
  <si>
    <t>For the Week of December 15, 2024 to December 21, 2024</t>
  </si>
  <si>
    <t>2024/2025</t>
  </si>
  <si>
    <t>2023/2024</t>
  </si>
  <si>
    <t>Dec / Jan</t>
  </si>
  <si>
    <t>Sunday, Dec 31st</t>
  </si>
  <si>
    <t xml:space="preserve"> - New Year's Eve</t>
  </si>
  <si>
    <t>Tuesday, Dec 31st</t>
  </si>
  <si>
    <t>Monday, Jan 1st</t>
  </si>
  <si>
    <t xml:space="preserve"> - New Year's Day</t>
  </si>
  <si>
    <t>Wednesday, Jan 1st</t>
  </si>
  <si>
    <t>November 24, 2024 - December 21,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</si>
</sst>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amily val="2"/>
    </font>
    <font>
      <sz val="26"/>
      <name val="Arial"/>
      <family val="2"/>
    </font>
    <font>
      <sz val="10"/>
      <name val="Arial"/>
      <family val="2"/>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1" fillId="0" borderId="0" applyFont="0" applyFill="0" applyBorder="0" applyAlignment="0" applyProtection="0"/>
  </cellStyleXfs>
  <cellXfs count="228">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0" xfId="0" applyNumberFormat="1" applyFont="1" applyAlignment="1">
      <alignment horizontal="center"/>
    </xf>
    <xf numFmtId="0" fontId="29" fillId="0" borderId="0" xfId="0" applyFont="1" applyAlignment="1">
      <alignment horizontal="center"/>
    </xf>
    <xf numFmtId="2" fontId="29" fillId="0" borderId="0" xfId="0" applyNumberFormat="1" applyFont="1" applyAlignment="1">
      <alignment horizontal="center"/>
    </xf>
    <xf numFmtId="168" fontId="19" fillId="0" borderId="0" xfId="1" applyNumberFormat="1" applyFont="1" applyBorder="1" applyAlignment="1">
      <alignment horizontal="center" vertical="center"/>
    </xf>
    <xf numFmtId="168" fontId="18" fillId="0" borderId="0" xfId="1" applyNumberFormat="1" applyFont="1" applyBorder="1" applyAlignment="1">
      <alignment horizontal="center" vertical="center"/>
    </xf>
    <xf numFmtId="168" fontId="18" fillId="0" borderId="19" xfId="1" applyNumberFormat="1" applyFont="1" applyBorder="1" applyAlignment="1">
      <alignment horizontal="center" vertical="center"/>
    </xf>
    <xf numFmtId="168" fontId="19" fillId="0" borderId="18" xfId="1" applyNumberFormat="1" applyFont="1" applyBorder="1" applyAlignment="1">
      <alignment horizontal="center" vertical="center"/>
    </xf>
    <xf numFmtId="168" fontId="19" fillId="0" borderId="0" xfId="0" applyNumberFormat="1" applyFont="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8" fontId="19" fillId="0" borderId="20" xfId="1" applyNumberFormat="1" applyFont="1" applyBorder="1" applyAlignment="1">
      <alignment horizontal="center" vertical="center"/>
    </xf>
    <xf numFmtId="168" fontId="19" fillId="0" borderId="21" xfId="1" applyNumberFormat="1" applyFont="1" applyBorder="1" applyAlignment="1">
      <alignment horizontal="center" vertical="center"/>
    </xf>
    <xf numFmtId="168" fontId="18" fillId="0" borderId="21" xfId="1" applyNumberFormat="1" applyFont="1" applyBorder="1" applyAlignment="1">
      <alignment horizontal="center" vertical="center"/>
    </xf>
    <xf numFmtId="168" fontId="19" fillId="0" borderId="21" xfId="0" applyNumberFormat="1" applyFont="1" applyBorder="1" applyAlignment="1">
      <alignment horizontal="center" vertical="center"/>
    </xf>
    <xf numFmtId="168" fontId="18" fillId="0" borderId="22" xfId="1" applyNumberFormat="1" applyFont="1" applyBorder="1" applyAlignment="1">
      <alignment horizontal="center" vertical="center"/>
    </xf>
    <xf numFmtId="168" fontId="19" fillId="0" borderId="18" xfId="0" applyNumberFormat="1" applyFont="1" applyBorder="1" applyAlignment="1">
      <alignment horizontal="center" vertical="center"/>
    </xf>
    <xf numFmtId="168" fontId="18" fillId="0" borderId="0" xfId="0" applyNumberFormat="1" applyFont="1" applyAlignment="1">
      <alignment horizontal="center" vertical="center"/>
    </xf>
    <xf numFmtId="168" fontId="18" fillId="0" borderId="19" xfId="0" applyNumberFormat="1" applyFont="1" applyBorder="1" applyAlignment="1">
      <alignment horizontal="center" vertical="center"/>
    </xf>
    <xf numFmtId="10" fontId="19" fillId="6" borderId="18" xfId="0" applyNumberFormat="1" applyFont="1" applyFill="1" applyBorder="1" applyAlignment="1">
      <alignment horizontal="center" vertical="center"/>
    </xf>
    <xf numFmtId="10" fontId="18" fillId="6" borderId="19" xfId="0" applyNumberFormat="1" applyFont="1" applyFill="1" applyBorder="1" applyAlignment="1">
      <alignment horizontal="center" vertical="center"/>
    </xf>
    <xf numFmtId="168" fontId="19" fillId="6" borderId="18" xfId="0" applyNumberFormat="1" applyFont="1" applyFill="1" applyBorder="1" applyAlignment="1">
      <alignment horizontal="center" vertical="center"/>
    </xf>
    <xf numFmtId="168" fontId="18" fillId="6" borderId="19" xfId="0" applyNumberFormat="1" applyFont="1" applyFill="1" applyBorder="1" applyAlignment="1">
      <alignment horizontal="center" vertical="center"/>
    </xf>
    <xf numFmtId="10" fontId="19" fillId="6" borderId="0" xfId="0" applyNumberFormat="1" applyFont="1" applyFill="1" applyAlignment="1">
      <alignment horizontal="center" vertical="center"/>
    </xf>
    <xf numFmtId="10" fontId="18" fillId="6" borderId="0" xfId="0" applyNumberFormat="1" applyFont="1" applyFill="1" applyAlignment="1">
      <alignment horizontal="center" vertical="center"/>
    </xf>
    <xf numFmtId="168" fontId="19" fillId="6" borderId="0" xfId="0" applyNumberFormat="1" applyFont="1" applyFill="1" applyAlignment="1">
      <alignment horizontal="center" vertical="center"/>
    </xf>
    <xf numFmtId="168" fontId="18" fillId="6" borderId="0" xfId="0" applyNumberFormat="1" applyFont="1" applyFill="1" applyAlignment="1">
      <alignment horizontal="center" vertical="center"/>
    </xf>
    <xf numFmtId="168" fontId="19" fillId="0" borderId="20" xfId="0" applyNumberFormat="1" applyFont="1" applyBorder="1" applyAlignment="1">
      <alignment horizontal="center" vertical="center"/>
    </xf>
    <xf numFmtId="168" fontId="18" fillId="0" borderId="21" xfId="0" applyNumberFormat="1" applyFont="1" applyBorder="1" applyAlignment="1">
      <alignment horizontal="center" vertical="center"/>
    </xf>
    <xf numFmtId="168" fontId="18" fillId="0" borderId="22" xfId="0" applyNumberFormat="1" applyFont="1" applyBorder="1" applyAlignment="1">
      <alignment horizontal="center" vertical="center"/>
    </xf>
    <xf numFmtId="0" fontId="1" fillId="7" borderId="0" xfId="0" applyFont="1" applyFill="1"/>
    <xf numFmtId="0" fontId="1" fillId="3" borderId="0" xfId="0" applyFont="1" applyFill="1" applyAlignment="1">
      <alignment horizontal="center"/>
    </xf>
    <xf numFmtId="0" fontId="1" fillId="3" borderId="0" xfId="0" applyFont="1" applyFill="1" applyAlignment="1">
      <alignment horizontal="left"/>
    </xf>
    <xf numFmtId="168" fontId="19" fillId="6" borderId="18" xfId="1" applyNumberFormat="1" applyFont="1" applyFill="1" applyBorder="1" applyAlignment="1">
      <alignment horizontal="center" vertical="center"/>
    </xf>
    <xf numFmtId="168" fontId="18" fillId="6" borderId="19" xfId="1" applyNumberFormat="1" applyFont="1" applyFill="1" applyBorder="1" applyAlignment="1">
      <alignment horizontal="center" vertical="center"/>
    </xf>
    <xf numFmtId="168" fontId="19" fillId="6" borderId="0" xfId="1" applyNumberFormat="1" applyFont="1" applyFill="1" applyBorder="1" applyAlignment="1">
      <alignment horizontal="center" vertical="center"/>
    </xf>
    <xf numFmtId="168" fontId="18" fillId="6" borderId="0" xfId="1" applyNumberFormat="1" applyFont="1" applyFill="1" applyBorder="1" applyAlignment="1">
      <alignment horizontal="center" vertic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1" fillId="3" borderId="0" xfId="0" applyFont="1" applyFill="1" applyAlignment="1">
      <alignment horizontal="center" vertical="center"/>
    </xf>
    <xf numFmtId="0" fontId="6" fillId="3" borderId="0" xfId="0" applyFont="1" applyFill="1" applyAlignment="1">
      <alignment horizontal="center"/>
    </xf>
    <xf numFmtId="0" fontId="1" fillId="0" borderId="0" xfId="0" applyFont="1" applyAlignment="1">
      <alignment horizontal="right"/>
    </xf>
    <xf numFmtId="0" fontId="7" fillId="3" borderId="0" xfId="0" applyFont="1" applyFill="1" applyAlignment="1">
      <alignment horizontal="left"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4" fillId="0" borderId="11" xfId="0" applyFont="1" applyBorder="1" applyAlignment="1">
      <alignment horizont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5" xfId="0" applyFont="1" applyBorder="1" applyAlignment="1">
      <alignment horizontal="center" vertical="center" wrapText="1"/>
    </xf>
    <xf numFmtId="0" fontId="6"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xf numFmtId="165" fontId="1" fillId="0" borderId="2" xfId="0" applyNumberFormat="1" applyFont="1" applyBorder="1" applyAlignment="1">
      <alignment horizontal="center"/>
    </xf>
    <xf numFmtId="165" fontId="1" fillId="0" borderId="3" xfId="0" applyNumberFormat="1" applyFont="1" applyBorder="1" applyAlignment="1">
      <alignment horizontal="center"/>
    </xf>
    <xf numFmtId="165" fontId="1" fillId="0" borderId="0" xfId="0" applyNumberFormat="1" applyFont="1" applyAlignment="1">
      <alignment horizontal="center"/>
    </xf>
    <xf numFmtId="165" fontId="1" fillId="4" borderId="1" xfId="0" applyNumberFormat="1" applyFont="1" applyFill="1" applyBorder="1" applyAlignment="1">
      <alignment horizontal="center"/>
    </xf>
    <xf numFmtId="165" fontId="1" fillId="4" borderId="2" xfId="0" applyNumberFormat="1" applyFont="1" applyFill="1" applyBorder="1" applyAlignment="1">
      <alignment horizontal="center"/>
    </xf>
    <xf numFmtId="165" fontId="1" fillId="4" borderId="3" xfId="0" applyNumberFormat="1" applyFont="1" applyFill="1" applyBorder="1" applyAlignment="1">
      <alignment horizontal="center"/>
    </xf>
    <xf numFmtId="165" fontId="1" fillId="0" borderId="10" xfId="0" applyNumberFormat="1" applyFont="1" applyBorder="1" applyAlignment="1">
      <alignment horizontal="center"/>
    </xf>
    <xf numFmtId="165" fontId="1" fillId="0" borderId="5" xfId="0" applyNumberFormat="1" applyFont="1" applyBorder="1" applyAlignment="1">
      <alignment horizontal="center"/>
    </xf>
    <xf numFmtId="165" fontId="1" fillId="4" borderId="4" xfId="0" applyNumberFormat="1" applyFont="1" applyFill="1" applyBorder="1" applyAlignment="1">
      <alignment horizontal="center"/>
    </xf>
    <xf numFmtId="165" fontId="1" fillId="4" borderId="0" xfId="0" applyNumberFormat="1" applyFont="1" applyFill="1" applyAlignment="1">
      <alignment horizontal="center"/>
    </xf>
    <xf numFmtId="165" fontId="1" fillId="4" borderId="5" xfId="0" applyNumberFormat="1" applyFont="1" applyFill="1" applyBorder="1" applyAlignment="1">
      <alignment horizontal="center"/>
    </xf>
    <xf numFmtId="165" fontId="1" fillId="0" borderId="14" xfId="0" applyNumberFormat="1" applyFont="1" applyBorder="1" applyAlignment="1">
      <alignment horizontal="center"/>
    </xf>
    <xf numFmtId="165" fontId="1" fillId="0" borderId="16" xfId="0" applyNumberFormat="1" applyFont="1" applyBorder="1" applyAlignment="1">
      <alignment horizontal="center"/>
    </xf>
    <xf numFmtId="165" fontId="1" fillId="0" borderId="17" xfId="0" applyNumberFormat="1" applyFont="1" applyBorder="1" applyAlignment="1">
      <alignment horizontal="center"/>
    </xf>
    <xf numFmtId="165" fontId="1" fillId="4" borderId="15" xfId="0" applyNumberFormat="1" applyFont="1" applyFill="1" applyBorder="1" applyAlignment="1">
      <alignment horizontal="center"/>
    </xf>
    <xf numFmtId="165" fontId="1" fillId="4" borderId="16" xfId="0" applyNumberFormat="1" applyFont="1" applyFill="1" applyBorder="1" applyAlignment="1">
      <alignment horizontal="center"/>
    </xf>
    <xf numFmtId="165" fontId="1" fillId="4" borderId="17" xfId="0" applyNumberFormat="1" applyFont="1" applyFill="1" applyBorder="1" applyAlignment="1">
      <alignment horizontal="center"/>
    </xf>
    <xf numFmtId="165" fontId="1" fillId="0" borderId="11" xfId="0" applyNumberFormat="1" applyFont="1" applyBorder="1" applyAlignment="1">
      <alignment horizontal="center"/>
    </xf>
    <xf numFmtId="2" fontId="1" fillId="0" borderId="1" xfId="0" applyNumberFormat="1" applyFont="1" applyBorder="1" applyAlignment="1">
      <alignment horizontal="center"/>
    </xf>
    <xf numFmtId="2" fontId="1" fillId="0" borderId="2" xfId="0" applyNumberFormat="1" applyFont="1" applyBorder="1" applyAlignment="1">
      <alignment horizontal="center"/>
    </xf>
    <xf numFmtId="2" fontId="1" fillId="0" borderId="3" xfId="0" applyNumberFormat="1" applyFont="1" applyBorder="1" applyAlignment="1">
      <alignment horizontal="center"/>
    </xf>
    <xf numFmtId="2" fontId="1" fillId="0" borderId="0" xfId="0" applyNumberFormat="1" applyFont="1" applyAlignment="1">
      <alignment horizontal="center"/>
    </xf>
    <xf numFmtId="2" fontId="1" fillId="4" borderId="1" xfId="0" applyNumberFormat="1" applyFont="1" applyFill="1" applyBorder="1" applyAlignment="1">
      <alignment horizontal="center"/>
    </xf>
    <xf numFmtId="2" fontId="1" fillId="4" borderId="2" xfId="0" applyNumberFormat="1" applyFont="1" applyFill="1" applyBorder="1" applyAlignment="1">
      <alignment horizontal="center"/>
    </xf>
    <xf numFmtId="2" fontId="1" fillId="4" borderId="3" xfId="0" applyNumberFormat="1" applyFont="1" applyFill="1" applyBorder="1" applyAlignment="1">
      <alignment horizontal="center"/>
    </xf>
    <xf numFmtId="2" fontId="1" fillId="0" borderId="10" xfId="0" applyNumberFormat="1" applyFont="1" applyBorder="1" applyAlignment="1">
      <alignment horizontal="center"/>
    </xf>
    <xf numFmtId="2" fontId="1" fillId="0" borderId="4" xfId="0" applyNumberFormat="1" applyFont="1" applyBorder="1" applyAlignment="1">
      <alignment horizontal="center"/>
    </xf>
    <xf numFmtId="2" fontId="1" fillId="0" borderId="5" xfId="0" applyNumberFormat="1" applyFont="1" applyBorder="1" applyAlignment="1">
      <alignment horizontal="center"/>
    </xf>
    <xf numFmtId="2" fontId="1" fillId="4" borderId="4" xfId="0" applyNumberFormat="1" applyFont="1" applyFill="1" applyBorder="1" applyAlignment="1">
      <alignment horizontal="center"/>
    </xf>
    <xf numFmtId="2" fontId="1" fillId="4" borderId="0" xfId="0" applyNumberFormat="1" applyFont="1" applyFill="1" applyAlignment="1">
      <alignment horizontal="center"/>
    </xf>
    <xf numFmtId="2" fontId="1" fillId="4" borderId="5" xfId="0" applyNumberFormat="1" applyFont="1" applyFill="1" applyBorder="1" applyAlignment="1">
      <alignment horizontal="center"/>
    </xf>
    <xf numFmtId="2" fontId="1" fillId="0" borderId="14" xfId="0" applyNumberFormat="1" applyFont="1" applyBorder="1" applyAlignment="1">
      <alignment horizontal="center"/>
    </xf>
    <xf numFmtId="2" fontId="1" fillId="0" borderId="15" xfId="0" applyNumberFormat="1" applyFont="1" applyBorder="1" applyAlignment="1">
      <alignment horizontal="center"/>
    </xf>
    <xf numFmtId="2" fontId="1" fillId="0" borderId="16" xfId="0" applyNumberFormat="1" applyFont="1" applyBorder="1" applyAlignment="1">
      <alignment horizontal="center"/>
    </xf>
    <xf numFmtId="2" fontId="1" fillId="0" borderId="17" xfId="0" applyNumberFormat="1" applyFont="1" applyBorder="1" applyAlignment="1">
      <alignment horizontal="center"/>
    </xf>
    <xf numFmtId="2" fontId="1" fillId="4" borderId="15" xfId="0" applyNumberFormat="1" applyFont="1" applyFill="1" applyBorder="1" applyAlignment="1">
      <alignment horizontal="center"/>
    </xf>
    <xf numFmtId="2" fontId="1" fillId="4" borderId="16" xfId="0" applyNumberFormat="1" applyFont="1" applyFill="1" applyBorder="1" applyAlignment="1">
      <alignment horizontal="center"/>
    </xf>
    <xf numFmtId="2" fontId="1" fillId="4" borderId="17" xfId="0" applyNumberFormat="1" applyFont="1" applyFill="1" applyBorder="1" applyAlignment="1">
      <alignment horizontal="center"/>
    </xf>
    <xf numFmtId="2" fontId="1" fillId="0" borderId="11" xfId="0" applyNumberFormat="1" applyFont="1" applyBorder="1" applyAlignment="1">
      <alignment horizontal="center"/>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activeCell="A57" sqref="A57:K59"/>
      <selection pane="topRight" activeCell="A57" sqref="A57:K59"/>
      <selection pane="bottomLeft" activeCell="A57" sqref="A57:K59"/>
      <selection pane="bottomRight" activeCell="BT23" sqref="BT23"/>
    </sheetView>
  </sheetViews>
  <sheetFormatPr defaultColWidth="9.140625" defaultRowHeight="14.25" outlineLevelCol="1" x14ac:dyDescent="0.25"/>
  <cols>
    <col min="1" max="1" width="47.140625" style="41" customWidth="1"/>
    <col min="2" max="2" width="8.570312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7.570312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ustomWidth="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51" t="str">
        <f>'Occupancy Raw Data'!B1</f>
        <v>Week of December 15, 2024  to December 21, 2024</v>
      </c>
      <c r="B1" s="154" t="s">
        <v>66</v>
      </c>
      <c r="C1" s="155"/>
      <c r="D1" s="155"/>
      <c r="E1" s="155"/>
      <c r="F1" s="155"/>
      <c r="G1" s="155"/>
      <c r="H1" s="155"/>
      <c r="I1" s="155"/>
      <c r="J1" s="155"/>
      <c r="K1" s="156"/>
      <c r="L1" s="40"/>
      <c r="M1" s="154" t="s">
        <v>73</v>
      </c>
      <c r="N1" s="155"/>
      <c r="O1" s="155"/>
      <c r="P1" s="155"/>
      <c r="Q1" s="155"/>
      <c r="R1" s="155"/>
      <c r="S1" s="155"/>
      <c r="T1" s="155"/>
      <c r="U1" s="155"/>
      <c r="V1" s="156"/>
      <c r="W1" s="40"/>
      <c r="X1" s="154" t="s">
        <v>67</v>
      </c>
      <c r="Y1" s="155"/>
      <c r="Z1" s="155"/>
      <c r="AA1" s="155"/>
      <c r="AB1" s="155"/>
      <c r="AC1" s="155"/>
      <c r="AD1" s="155"/>
      <c r="AE1" s="155"/>
      <c r="AF1" s="155"/>
      <c r="AG1" s="156"/>
      <c r="AH1" s="40"/>
      <c r="AI1" s="154" t="s">
        <v>74</v>
      </c>
      <c r="AJ1" s="155"/>
      <c r="AK1" s="155"/>
      <c r="AL1" s="155"/>
      <c r="AM1" s="155"/>
      <c r="AN1" s="155"/>
      <c r="AO1" s="155"/>
      <c r="AP1" s="155"/>
      <c r="AQ1" s="155"/>
      <c r="AR1" s="156"/>
      <c r="AS1" s="40"/>
      <c r="AT1" s="154" t="s">
        <v>68</v>
      </c>
      <c r="AU1" s="155"/>
      <c r="AV1" s="155"/>
      <c r="AW1" s="155"/>
      <c r="AX1" s="155"/>
      <c r="AY1" s="155"/>
      <c r="AZ1" s="155"/>
      <c r="BA1" s="155"/>
      <c r="BB1" s="155"/>
      <c r="BC1" s="156"/>
      <c r="BD1" s="40"/>
      <c r="BE1" s="154" t="s">
        <v>75</v>
      </c>
      <c r="BF1" s="155"/>
      <c r="BG1" s="155"/>
      <c r="BH1" s="155"/>
      <c r="BI1" s="155"/>
      <c r="BJ1" s="155"/>
      <c r="BK1" s="155"/>
      <c r="BL1" s="155"/>
      <c r="BM1" s="155"/>
      <c r="BN1" s="156"/>
    </row>
    <row r="2" spans="1:66" x14ac:dyDescent="0.25">
      <c r="A2" s="151"/>
      <c r="B2" s="42"/>
      <c r="C2" s="43"/>
      <c r="D2" s="43"/>
      <c r="E2" s="43"/>
      <c r="F2" s="43"/>
      <c r="G2" s="152" t="s">
        <v>64</v>
      </c>
      <c r="H2" s="43"/>
      <c r="I2" s="43"/>
      <c r="J2" s="152" t="s">
        <v>65</v>
      </c>
      <c r="K2" s="153" t="s">
        <v>56</v>
      </c>
      <c r="L2" s="44"/>
      <c r="M2" s="42"/>
      <c r="N2" s="43"/>
      <c r="O2" s="43"/>
      <c r="P2" s="43"/>
      <c r="Q2" s="43"/>
      <c r="R2" s="152" t="s">
        <v>64</v>
      </c>
      <c r="S2" s="43"/>
      <c r="T2" s="43"/>
      <c r="U2" s="152" t="s">
        <v>65</v>
      </c>
      <c r="V2" s="153" t="s">
        <v>56</v>
      </c>
      <c r="W2" s="44"/>
      <c r="X2" s="42"/>
      <c r="Y2" s="43"/>
      <c r="Z2" s="43"/>
      <c r="AA2" s="43"/>
      <c r="AB2" s="43"/>
      <c r="AC2" s="152" t="s">
        <v>64</v>
      </c>
      <c r="AD2" s="43"/>
      <c r="AE2" s="43"/>
      <c r="AF2" s="152" t="s">
        <v>65</v>
      </c>
      <c r="AG2" s="153" t="s">
        <v>56</v>
      </c>
      <c r="AH2" s="44"/>
      <c r="AI2" s="42"/>
      <c r="AJ2" s="43"/>
      <c r="AK2" s="43"/>
      <c r="AL2" s="43"/>
      <c r="AM2" s="43"/>
      <c r="AN2" s="152" t="s">
        <v>64</v>
      </c>
      <c r="AO2" s="43"/>
      <c r="AP2" s="43"/>
      <c r="AQ2" s="152" t="s">
        <v>65</v>
      </c>
      <c r="AR2" s="153" t="s">
        <v>56</v>
      </c>
      <c r="AS2" s="40"/>
      <c r="AT2" s="42"/>
      <c r="AU2" s="43"/>
      <c r="AV2" s="43"/>
      <c r="AW2" s="43"/>
      <c r="AX2" s="43"/>
      <c r="AY2" s="152" t="s">
        <v>64</v>
      </c>
      <c r="AZ2" s="43"/>
      <c r="BA2" s="43"/>
      <c r="BB2" s="152" t="s">
        <v>65</v>
      </c>
      <c r="BC2" s="153" t="s">
        <v>56</v>
      </c>
      <c r="BD2" s="44"/>
      <c r="BE2" s="42"/>
      <c r="BF2" s="43"/>
      <c r="BG2" s="43"/>
      <c r="BH2" s="43"/>
      <c r="BI2" s="43"/>
      <c r="BJ2" s="152" t="s">
        <v>64</v>
      </c>
      <c r="BK2" s="43"/>
      <c r="BL2" s="43"/>
      <c r="BM2" s="152" t="s">
        <v>65</v>
      </c>
      <c r="BN2" s="153" t="s">
        <v>56</v>
      </c>
    </row>
    <row r="3" spans="1:66" x14ac:dyDescent="0.25">
      <c r="A3" s="151"/>
      <c r="B3" s="45" t="s">
        <v>57</v>
      </c>
      <c r="C3" s="44" t="s">
        <v>58</v>
      </c>
      <c r="D3" s="44" t="s">
        <v>59</v>
      </c>
      <c r="E3" s="44" t="s">
        <v>60</v>
      </c>
      <c r="F3" s="44" t="s">
        <v>61</v>
      </c>
      <c r="G3" s="152"/>
      <c r="H3" s="44" t="s">
        <v>62</v>
      </c>
      <c r="I3" s="44" t="s">
        <v>63</v>
      </c>
      <c r="J3" s="152"/>
      <c r="K3" s="153"/>
      <c r="L3" s="44"/>
      <c r="M3" s="45" t="s">
        <v>57</v>
      </c>
      <c r="N3" s="44" t="s">
        <v>58</v>
      </c>
      <c r="O3" s="44" t="s">
        <v>59</v>
      </c>
      <c r="P3" s="44" t="s">
        <v>60</v>
      </c>
      <c r="Q3" s="44" t="s">
        <v>61</v>
      </c>
      <c r="R3" s="152"/>
      <c r="S3" s="44" t="s">
        <v>62</v>
      </c>
      <c r="T3" s="44" t="s">
        <v>63</v>
      </c>
      <c r="U3" s="152"/>
      <c r="V3" s="153"/>
      <c r="W3" s="44"/>
      <c r="X3" s="45" t="s">
        <v>57</v>
      </c>
      <c r="Y3" s="44" t="s">
        <v>58</v>
      </c>
      <c r="Z3" s="44" t="s">
        <v>59</v>
      </c>
      <c r="AA3" s="44" t="s">
        <v>60</v>
      </c>
      <c r="AB3" s="44" t="s">
        <v>61</v>
      </c>
      <c r="AC3" s="152"/>
      <c r="AD3" s="44" t="s">
        <v>62</v>
      </c>
      <c r="AE3" s="44" t="s">
        <v>63</v>
      </c>
      <c r="AF3" s="152"/>
      <c r="AG3" s="153"/>
      <c r="AH3" s="44"/>
      <c r="AI3" s="45" t="s">
        <v>57</v>
      </c>
      <c r="AJ3" s="44" t="s">
        <v>58</v>
      </c>
      <c r="AK3" s="44" t="s">
        <v>59</v>
      </c>
      <c r="AL3" s="44" t="s">
        <v>60</v>
      </c>
      <c r="AM3" s="44" t="s">
        <v>61</v>
      </c>
      <c r="AN3" s="152"/>
      <c r="AO3" s="44" t="s">
        <v>62</v>
      </c>
      <c r="AP3" s="44" t="s">
        <v>63</v>
      </c>
      <c r="AQ3" s="152"/>
      <c r="AR3" s="153"/>
      <c r="AS3" s="40"/>
      <c r="AT3" s="45" t="s">
        <v>57</v>
      </c>
      <c r="AU3" s="44" t="s">
        <v>58</v>
      </c>
      <c r="AV3" s="44" t="s">
        <v>59</v>
      </c>
      <c r="AW3" s="44" t="s">
        <v>60</v>
      </c>
      <c r="AX3" s="44" t="s">
        <v>61</v>
      </c>
      <c r="AY3" s="152"/>
      <c r="AZ3" s="44" t="s">
        <v>62</v>
      </c>
      <c r="BA3" s="44" t="s">
        <v>63</v>
      </c>
      <c r="BB3" s="152"/>
      <c r="BC3" s="153"/>
      <c r="BD3" s="44"/>
      <c r="BE3" s="45" t="s">
        <v>57</v>
      </c>
      <c r="BF3" s="44" t="s">
        <v>58</v>
      </c>
      <c r="BG3" s="44" t="s">
        <v>59</v>
      </c>
      <c r="BH3" s="44" t="s">
        <v>60</v>
      </c>
      <c r="BI3" s="44" t="s">
        <v>61</v>
      </c>
      <c r="BJ3" s="152"/>
      <c r="BK3" s="44" t="s">
        <v>62</v>
      </c>
      <c r="BL3" s="44" t="s">
        <v>63</v>
      </c>
      <c r="BM3" s="152"/>
      <c r="BN3" s="153"/>
    </row>
    <row r="4" spans="1:66" x14ac:dyDescent="0.25">
      <c r="A4" s="46" t="s">
        <v>15</v>
      </c>
      <c r="B4" s="118">
        <f>(VLOOKUP($A4,'Occupancy Raw Data'!$B$8:$BE$45,'Occupancy Raw Data'!G$3,FALSE))/100</f>
        <v>0.41862690717977402</v>
      </c>
      <c r="C4" s="115">
        <f>(VLOOKUP($A4,'Occupancy Raw Data'!$B$8:$BE$45,'Occupancy Raw Data'!H$3,FALSE))/100</f>
        <v>0.48487101385060599</v>
      </c>
      <c r="D4" s="115">
        <f>(VLOOKUP($A4,'Occupancy Raw Data'!$B$8:$BE$45,'Occupancy Raw Data'!I$3,FALSE))/100</f>
        <v>0.50285308801414397</v>
      </c>
      <c r="E4" s="115">
        <f>(VLOOKUP($A4,'Occupancy Raw Data'!$B$8:$BE$45,'Occupancy Raw Data'!J$3,FALSE))/100</f>
        <v>0.49008687657682004</v>
      </c>
      <c r="F4" s="115">
        <f>(VLOOKUP($A4,'Occupancy Raw Data'!$B$8:$BE$45,'Occupancy Raw Data'!K$3,FALSE))/100</f>
        <v>0.470219025231356</v>
      </c>
      <c r="G4" s="116">
        <f>(VLOOKUP($A4,'Occupancy Raw Data'!$B$8:$BE$45,'Occupancy Raw Data'!L$3,FALSE))/100</f>
        <v>0.47333155437406604</v>
      </c>
      <c r="H4" s="119">
        <f>(VLOOKUP($A4,'Occupancy Raw Data'!$B$8:$BE$45,'Occupancy Raw Data'!N$3,FALSE))/100</f>
        <v>0.51077944147089094</v>
      </c>
      <c r="I4" s="119">
        <f>(VLOOKUP($A4,'Occupancy Raw Data'!$B$8:$BE$45,'Occupancy Raw Data'!O$3,FALSE))/100</f>
        <v>0.54369626358543099</v>
      </c>
      <c r="J4" s="116">
        <f>(VLOOKUP($A4,'Occupancy Raw Data'!$B$8:$BE$45,'Occupancy Raw Data'!P$3,FALSE))/100</f>
        <v>0.52723785252816102</v>
      </c>
      <c r="K4" s="117">
        <f>(VLOOKUP($A4,'Occupancy Raw Data'!$B$8:$BE$45,'Occupancy Raw Data'!R$3,FALSE))/100</f>
        <v>0.48873411045551501</v>
      </c>
      <c r="M4" s="129">
        <f>(VLOOKUP($A4,'Occupancy Raw Data'!$B$8:$BE$45,'Occupancy Raw Data'!T$3,FALSE))/100</f>
        <v>3.2075312769507397E-2</v>
      </c>
      <c r="N4" s="119">
        <f>(VLOOKUP($A4,'Occupancy Raw Data'!$B$8:$BE$45,'Occupancy Raw Data'!U$3,FALSE))/100</f>
        <v>8.5776556787321198E-2</v>
      </c>
      <c r="O4" s="119">
        <f>(VLOOKUP($A4,'Occupancy Raw Data'!$B$8:$BE$45,'Occupancy Raw Data'!V$3,FALSE))/100</f>
        <v>0.114224093438068</v>
      </c>
      <c r="P4" s="119">
        <f>(VLOOKUP($A4,'Occupancy Raw Data'!$B$8:$BE$45,'Occupancy Raw Data'!W$3,FALSE))/100</f>
        <v>0.114301085061638</v>
      </c>
      <c r="Q4" s="119">
        <f>(VLOOKUP($A4,'Occupancy Raw Data'!$B$8:$BE$45,'Occupancy Raw Data'!X$3,FALSE))/100</f>
        <v>9.635753075464161E-2</v>
      </c>
      <c r="R4" s="130">
        <f>(VLOOKUP($A4,'Occupancy Raw Data'!$B$8:$BE$45,'Occupancy Raw Data'!Y$3,FALSE))/100</f>
        <v>8.9524616646461594E-2</v>
      </c>
      <c r="S4" s="119">
        <f>(VLOOKUP($A4,'Occupancy Raw Data'!$B$8:$BE$45,'Occupancy Raw Data'!AA$3,FALSE))/100</f>
        <v>0.13695817786410699</v>
      </c>
      <c r="T4" s="119">
        <f>(VLOOKUP($A4,'Occupancy Raw Data'!$B$8:$BE$45,'Occupancy Raw Data'!AB$3,FALSE))/100</f>
        <v>0.20906095000328301</v>
      </c>
      <c r="U4" s="130">
        <f>(VLOOKUP($A4,'Occupancy Raw Data'!$B$8:$BE$45,'Occupancy Raw Data'!AC$3,FALSE))/100</f>
        <v>0.173026969020071</v>
      </c>
      <c r="V4" s="131">
        <f>(VLOOKUP($A4,'Occupancy Raw Data'!$B$8:$BE$45,'Occupancy Raw Data'!AE$3,FALSE))/100</f>
        <v>0.113967731960089</v>
      </c>
      <c r="X4" s="49">
        <f>VLOOKUP($A4,'ADR Raw Data'!$B$6:$BE$43,'ADR Raw Data'!G$1,FALSE)</f>
        <v>129.926395836365</v>
      </c>
      <c r="Y4" s="50">
        <f>VLOOKUP($A4,'ADR Raw Data'!$B$6:$BE$43,'ADR Raw Data'!H$1,FALSE)</f>
        <v>130.901751934841</v>
      </c>
      <c r="Z4" s="50">
        <f>VLOOKUP($A4,'ADR Raw Data'!$B$6:$BE$43,'ADR Raw Data'!I$1,FALSE)</f>
        <v>131.00051748553199</v>
      </c>
      <c r="AA4" s="50">
        <f>VLOOKUP($A4,'ADR Raw Data'!$B$6:$BE$43,'ADR Raw Data'!J$1,FALSE)</f>
        <v>129.17116831773899</v>
      </c>
      <c r="AB4" s="50">
        <f>VLOOKUP($A4,'ADR Raw Data'!$B$6:$BE$43,'ADR Raw Data'!K$1,FALSE)</f>
        <v>129.67657852440601</v>
      </c>
      <c r="AC4" s="51">
        <f>VLOOKUP($A4,'ADR Raw Data'!$B$6:$BE$43,'ADR Raw Data'!L$1,FALSE)</f>
        <v>130.14839995581099</v>
      </c>
      <c r="AD4" s="50">
        <f>VLOOKUP($A4,'ADR Raw Data'!$B$6:$BE$43,'ADR Raw Data'!N$1,FALSE)</f>
        <v>144.494909290712</v>
      </c>
      <c r="AE4" s="50">
        <f>VLOOKUP($A4,'ADR Raw Data'!$B$6:$BE$43,'ADR Raw Data'!O$1,FALSE)</f>
        <v>152.145508968505</v>
      </c>
      <c r="AF4" s="51">
        <f>VLOOKUP($A4,'ADR Raw Data'!$B$6:$BE$43,'ADR Raw Data'!P$1,FALSE)</f>
        <v>148.43962080853899</v>
      </c>
      <c r="AG4" s="52">
        <f>VLOOKUP($A4,'ADR Raw Data'!$B$6:$BE$43,'ADR Raw Data'!R$1,FALSE)</f>
        <v>135.786462830137</v>
      </c>
      <c r="AI4" s="129">
        <f>(VLOOKUP($A4,'ADR Raw Data'!$B$6:$BE$43,'ADR Raw Data'!T$1,FALSE))/100</f>
        <v>4.4303149134160601E-3</v>
      </c>
      <c r="AJ4" s="119">
        <f>(VLOOKUP($A4,'ADR Raw Data'!$B$6:$BE$43,'ADR Raw Data'!U$1,FALSE))/100</f>
        <v>3.57918380652835E-2</v>
      </c>
      <c r="AK4" s="119">
        <f>(VLOOKUP($A4,'ADR Raw Data'!$B$6:$BE$43,'ADR Raw Data'!V$1,FALSE))/100</f>
        <v>3.4379138120379397E-2</v>
      </c>
      <c r="AL4" s="119">
        <f>(VLOOKUP($A4,'ADR Raw Data'!$B$6:$BE$43,'ADR Raw Data'!W$1,FALSE))/100</f>
        <v>2.02884554673297E-2</v>
      </c>
      <c r="AM4" s="119">
        <f>(VLOOKUP($A4,'ADR Raw Data'!$B$6:$BE$43,'ADR Raw Data'!X$1,FALSE))/100</f>
        <v>5.4231146205644997E-3</v>
      </c>
      <c r="AN4" s="130">
        <f>(VLOOKUP($A4,'ADR Raw Data'!$B$6:$BE$43,'ADR Raw Data'!Y$1,FALSE))/100</f>
        <v>2.0386502794756602E-2</v>
      </c>
      <c r="AO4" s="119">
        <f>(VLOOKUP($A4,'ADR Raw Data'!$B$6:$BE$43,'ADR Raw Data'!AA$1,FALSE))/100</f>
        <v>2.2705753553568502E-2</v>
      </c>
      <c r="AP4" s="119">
        <f>(VLOOKUP($A4,'ADR Raw Data'!$B$6:$BE$43,'ADR Raw Data'!AB$1,FALSE))/100</f>
        <v>4.1091326313169398E-2</v>
      </c>
      <c r="AQ4" s="130">
        <f>(VLOOKUP($A4,'ADR Raw Data'!$B$6:$BE$43,'ADR Raw Data'!AC$1,FALSE))/100</f>
        <v>3.2876389402860202E-2</v>
      </c>
      <c r="AR4" s="131">
        <f>(VLOOKUP($A4,'ADR Raw Data'!$B$6:$BE$43,'ADR Raw Data'!AE$1,FALSE))/100</f>
        <v>2.6505654433370301E-2</v>
      </c>
      <c r="AS4" s="40"/>
      <c r="AT4" s="49">
        <f>VLOOKUP($A4,'RevPAR Raw Data'!$B$6:$BE$43,'RevPAR Raw Data'!G$1,FALSE)</f>
        <v>54.3906852499927</v>
      </c>
      <c r="AU4" s="50">
        <f>VLOOKUP($A4,'RevPAR Raw Data'!$B$6:$BE$43,'RevPAR Raw Data'!H$1,FALSE)</f>
        <v>63.470465175467403</v>
      </c>
      <c r="AV4" s="50">
        <f>VLOOKUP($A4,'RevPAR Raw Data'!$B$6:$BE$43,'RevPAR Raw Data'!I$1,FALSE)</f>
        <v>65.874014749051</v>
      </c>
      <c r="AW4" s="50">
        <f>VLOOKUP($A4,'RevPAR Raw Data'!$B$6:$BE$43,'RevPAR Raw Data'!J$1,FALSE)</f>
        <v>63.305094424619703</v>
      </c>
      <c r="AX4" s="50">
        <f>VLOOKUP($A4,'RevPAR Raw Data'!$B$6:$BE$43,'RevPAR Raw Data'!K$1,FALSE)</f>
        <v>60.976394349083797</v>
      </c>
      <c r="AY4" s="51">
        <f>VLOOKUP($A4,'RevPAR Raw Data'!$B$6:$BE$43,'RevPAR Raw Data'!L$1,FALSE)</f>
        <v>61.603344450381897</v>
      </c>
      <c r="AZ4" s="50">
        <f>VLOOKUP($A4,'RevPAR Raw Data'!$B$6:$BE$43,'RevPAR Raw Data'!N$1,FALSE)</f>
        <v>73.805029062897503</v>
      </c>
      <c r="BA4" s="50">
        <f>VLOOKUP($A4,'RevPAR Raw Data'!$B$6:$BE$43,'RevPAR Raw Data'!O$1,FALSE)</f>
        <v>82.720944747480104</v>
      </c>
      <c r="BB4" s="51">
        <f>VLOOKUP($A4,'RevPAR Raw Data'!$B$6:$BE$43,'RevPAR Raw Data'!P$1,FALSE)</f>
        <v>78.262986905188797</v>
      </c>
      <c r="BC4" s="52">
        <f>VLOOKUP($A4,'RevPAR Raw Data'!$B$6:$BE$43,'RevPAR Raw Data'!R$1,FALSE)</f>
        <v>66.363476123188306</v>
      </c>
      <c r="BE4" s="129">
        <f>(VLOOKUP($A4,'RevPAR Raw Data'!$B$6:$BE$43,'RevPAR Raw Data'!T$1,FALSE))/100</f>
        <v>3.6647731419438695E-2</v>
      </c>
      <c r="BF4" s="119">
        <f>(VLOOKUP($A4,'RevPAR Raw Data'!$B$6:$BE$43,'RevPAR Raw Data'!U$1,FALSE))/100</f>
        <v>0.124638495482934</v>
      </c>
      <c r="BG4" s="119">
        <f>(VLOOKUP($A4,'RevPAR Raw Data'!$B$6:$BE$43,'RevPAR Raw Data'!V$1,FALSE))/100</f>
        <v>0.15253015744342999</v>
      </c>
      <c r="BH4" s="119">
        <f>(VLOOKUP($A4,'RevPAR Raw Data'!$B$6:$BE$43,'RevPAR Raw Data'!W$1,FALSE))/100</f>
        <v>0.13690853300310801</v>
      </c>
      <c r="BI4" s="119">
        <f>(VLOOKUP($A4,'RevPAR Raw Data'!$B$6:$BE$43,'RevPAR Raw Data'!X$1,FALSE))/100</f>
        <v>0.10230320330904301</v>
      </c>
      <c r="BJ4" s="130">
        <f>(VLOOKUP($A4,'RevPAR Raw Data'!$B$6:$BE$43,'RevPAR Raw Data'!Y$1,FALSE))/100</f>
        <v>0.11173621328868</v>
      </c>
      <c r="BK4" s="119">
        <f>(VLOOKUP($A4,'RevPAR Raw Data'!$B$6:$BE$43,'RevPAR Raw Data'!AA$1,FALSE))/100</f>
        <v>0.16277367005140397</v>
      </c>
      <c r="BL4" s="119">
        <f>(VLOOKUP($A4,'RevPAR Raw Data'!$B$6:$BE$43,'RevPAR Raw Data'!AB$1,FALSE))/100</f>
        <v>0.258742868032378</v>
      </c>
      <c r="BM4" s="130">
        <f>(VLOOKUP($A4,'RevPAR Raw Data'!$B$6:$BE$43,'RevPAR Raw Data'!AC$1,FALSE))/100</f>
        <v>0.21159186043363198</v>
      </c>
      <c r="BN4" s="131">
        <f>(VLOOKUP($A4,'RevPAR Raw Data'!$B$6:$BE$43,'RevPAR Raw Data'!AE$1,FALSE))/100</f>
        <v>0.14349417571334799</v>
      </c>
    </row>
    <row r="5" spans="1:66" x14ac:dyDescent="0.25">
      <c r="A5" s="46" t="s">
        <v>69</v>
      </c>
      <c r="B5" s="118">
        <f>(VLOOKUP($A5,'Occupancy Raw Data'!$B$8:$BE$45,'Occupancy Raw Data'!G$3,FALSE))/100</f>
        <v>0.39364850861571399</v>
      </c>
      <c r="C5" s="115">
        <f>(VLOOKUP($A5,'Occupancy Raw Data'!$B$8:$BE$45,'Occupancy Raw Data'!H$3,FALSE))/100</f>
        <v>0.49227781259501396</v>
      </c>
      <c r="D5" s="115">
        <f>(VLOOKUP($A5,'Occupancy Raw Data'!$B$8:$BE$45,'Occupancy Raw Data'!I$3,FALSE))/100</f>
        <v>0.5195738370181</v>
      </c>
      <c r="E5" s="115">
        <f>(VLOOKUP($A5,'Occupancy Raw Data'!$B$8:$BE$45,'Occupancy Raw Data'!J$3,FALSE))/100</f>
        <v>0.50509745034406994</v>
      </c>
      <c r="F5" s="115">
        <f>(VLOOKUP($A5,'Occupancy Raw Data'!$B$8:$BE$45,'Occupancy Raw Data'!K$3,FALSE))/100</f>
        <v>0.46799123846635898</v>
      </c>
      <c r="G5" s="116">
        <f>(VLOOKUP($A5,'Occupancy Raw Data'!$B$8:$BE$45,'Occupancy Raw Data'!L$3,FALSE))/100</f>
        <v>0.47571776940785099</v>
      </c>
      <c r="H5" s="119">
        <f>(VLOOKUP($A5,'Occupancy Raw Data'!$B$8:$BE$45,'Occupancy Raw Data'!N$3,FALSE))/100</f>
        <v>0.472748028613794</v>
      </c>
      <c r="I5" s="119">
        <f>(VLOOKUP($A5,'Occupancy Raw Data'!$B$8:$BE$45,'Occupancy Raw Data'!O$3,FALSE))/100</f>
        <v>0.492620097902358</v>
      </c>
      <c r="J5" s="116">
        <f>(VLOOKUP($A5,'Occupancy Raw Data'!$B$8:$BE$45,'Occupancy Raw Data'!P$3,FALSE))/100</f>
        <v>0.48268406325807595</v>
      </c>
      <c r="K5" s="117">
        <f>(VLOOKUP($A5,'Occupancy Raw Data'!$B$8:$BE$45,'Occupancy Raw Data'!R$3,FALSE))/100</f>
        <v>0.47770833314866601</v>
      </c>
      <c r="M5" s="129">
        <f>(VLOOKUP($A5,'Occupancy Raw Data'!$B$8:$BE$45,'Occupancy Raw Data'!T$3,FALSE))/100</f>
        <v>0.10197639792121099</v>
      </c>
      <c r="N5" s="119">
        <f>(VLOOKUP($A5,'Occupancy Raw Data'!$B$8:$BE$45,'Occupancy Raw Data'!U$3,FALSE))/100</f>
        <v>0.173855255419614</v>
      </c>
      <c r="O5" s="119">
        <f>(VLOOKUP($A5,'Occupancy Raw Data'!$B$8:$BE$45,'Occupancy Raw Data'!V$3,FALSE))/100</f>
        <v>0.20611081267740602</v>
      </c>
      <c r="P5" s="119">
        <f>(VLOOKUP($A5,'Occupancy Raw Data'!$B$8:$BE$45,'Occupancy Raw Data'!W$3,FALSE))/100</f>
        <v>0.19391236522357602</v>
      </c>
      <c r="Q5" s="119">
        <f>(VLOOKUP($A5,'Occupancy Raw Data'!$B$8:$BE$45,'Occupancy Raw Data'!X$3,FALSE))/100</f>
        <v>0.15176312817050999</v>
      </c>
      <c r="R5" s="130">
        <f>(VLOOKUP($A5,'Occupancy Raw Data'!$B$8:$BE$45,'Occupancy Raw Data'!Y$3,FALSE))/100</f>
        <v>0.16782968904817899</v>
      </c>
      <c r="S5" s="119">
        <f>(VLOOKUP($A5,'Occupancy Raw Data'!$B$8:$BE$45,'Occupancy Raw Data'!AA$3,FALSE))/100</f>
        <v>0.14764936673909801</v>
      </c>
      <c r="T5" s="119">
        <f>(VLOOKUP($A5,'Occupancy Raw Data'!$B$8:$BE$45,'Occupancy Raw Data'!AB$3,FALSE))/100</f>
        <v>0.24694829321209599</v>
      </c>
      <c r="U5" s="130">
        <f>(VLOOKUP($A5,'Occupancy Raw Data'!$B$8:$BE$45,'Occupancy Raw Data'!AC$3,FALSE))/100</f>
        <v>0.196261117868921</v>
      </c>
      <c r="V5" s="131">
        <f>(VLOOKUP($A5,'Occupancy Raw Data'!$B$8:$BE$45,'Occupancy Raw Data'!AE$3,FALSE))/100</f>
        <v>0.17589832801711702</v>
      </c>
      <c r="X5" s="49">
        <f>VLOOKUP($A5,'ADR Raw Data'!$B$6:$BE$43,'ADR Raw Data'!G$1,FALSE)</f>
        <v>100.61009852301299</v>
      </c>
      <c r="Y5" s="50">
        <f>VLOOKUP($A5,'ADR Raw Data'!$B$6:$BE$43,'ADR Raw Data'!H$1,FALSE)</f>
        <v>108.609059398752</v>
      </c>
      <c r="Z5" s="50">
        <f>VLOOKUP($A5,'ADR Raw Data'!$B$6:$BE$43,'ADR Raw Data'!I$1,FALSE)</f>
        <v>110.679703013112</v>
      </c>
      <c r="AA5" s="50">
        <f>VLOOKUP($A5,'ADR Raw Data'!$B$6:$BE$43,'ADR Raw Data'!J$1,FALSE)</f>
        <v>107.18170382919099</v>
      </c>
      <c r="AB5" s="50">
        <f>VLOOKUP($A5,'ADR Raw Data'!$B$6:$BE$43,'ADR Raw Data'!K$1,FALSE)</f>
        <v>102.535783452884</v>
      </c>
      <c r="AC5" s="51">
        <f>VLOOKUP($A5,'ADR Raw Data'!$B$6:$BE$43,'ADR Raw Data'!L$1,FALSE)</f>
        <v>106.239536658918</v>
      </c>
      <c r="AD5" s="50">
        <f>VLOOKUP($A5,'ADR Raw Data'!$B$6:$BE$43,'ADR Raw Data'!N$1,FALSE)</f>
        <v>106.62577794299</v>
      </c>
      <c r="AE5" s="50">
        <f>VLOOKUP($A5,'ADR Raw Data'!$B$6:$BE$43,'ADR Raw Data'!O$1,FALSE)</f>
        <v>107.377714948174</v>
      </c>
      <c r="AF5" s="51">
        <f>VLOOKUP($A5,'ADR Raw Data'!$B$6:$BE$43,'ADR Raw Data'!P$1,FALSE)</f>
        <v>107.00948574412401</v>
      </c>
      <c r="AG5" s="52">
        <f>VLOOKUP($A5,'ADR Raw Data'!$B$6:$BE$43,'ADR Raw Data'!R$1,FALSE)</f>
        <v>106.461835116434</v>
      </c>
      <c r="AI5" s="129">
        <f>(VLOOKUP($A5,'ADR Raw Data'!$B$6:$BE$43,'ADR Raw Data'!T$1,FALSE))/100</f>
        <v>4.4139127321679995E-2</v>
      </c>
      <c r="AJ5" s="119">
        <f>(VLOOKUP($A5,'ADR Raw Data'!$B$6:$BE$43,'ADR Raw Data'!U$1,FALSE))/100</f>
        <v>9.1932831340485799E-2</v>
      </c>
      <c r="AK5" s="119">
        <f>(VLOOKUP($A5,'ADR Raw Data'!$B$6:$BE$43,'ADR Raw Data'!V$1,FALSE))/100</f>
        <v>0.10981321241110401</v>
      </c>
      <c r="AL5" s="119">
        <f>(VLOOKUP($A5,'ADR Raw Data'!$B$6:$BE$43,'ADR Raw Data'!W$1,FALSE))/100</f>
        <v>0.102903664187739</v>
      </c>
      <c r="AM5" s="119">
        <f>(VLOOKUP($A5,'ADR Raw Data'!$B$6:$BE$43,'ADR Raw Data'!X$1,FALSE))/100</f>
        <v>5.7774195310930303E-2</v>
      </c>
      <c r="AN5" s="130">
        <f>(VLOOKUP($A5,'ADR Raw Data'!$B$6:$BE$43,'ADR Raw Data'!Y$1,FALSE))/100</f>
        <v>8.4114695677948201E-2</v>
      </c>
      <c r="AO5" s="119">
        <f>(VLOOKUP($A5,'ADR Raw Data'!$B$6:$BE$43,'ADR Raw Data'!AA$1,FALSE))/100</f>
        <v>2.97016674956871E-2</v>
      </c>
      <c r="AP5" s="119">
        <f>(VLOOKUP($A5,'ADR Raw Data'!$B$6:$BE$43,'ADR Raw Data'!AB$1,FALSE))/100</f>
        <v>2.00322238886406E-2</v>
      </c>
      <c r="AQ5" s="130">
        <f>(VLOOKUP($A5,'ADR Raw Data'!$B$6:$BE$43,'ADR Raw Data'!AC$1,FALSE))/100</f>
        <v>2.50776230710162E-2</v>
      </c>
      <c r="AR5" s="131">
        <f>(VLOOKUP($A5,'ADR Raw Data'!$B$6:$BE$43,'ADR Raw Data'!AE$1,FALSE))/100</f>
        <v>6.66307121015558E-2</v>
      </c>
      <c r="AS5" s="40"/>
      <c r="AT5" s="49">
        <f>VLOOKUP($A5,'RevPAR Raw Data'!$B$6:$BE$43,'RevPAR Raw Data'!G$1,FALSE)</f>
        <v>39.605015235264503</v>
      </c>
      <c r="AU5" s="50">
        <f>VLOOKUP($A5,'RevPAR Raw Data'!$B$6:$BE$43,'RevPAR Raw Data'!H$1,FALSE)</f>
        <v>53.465830188819702</v>
      </c>
      <c r="AV5" s="50">
        <f>VLOOKUP($A5,'RevPAR Raw Data'!$B$6:$BE$43,'RevPAR Raw Data'!I$1,FALSE)</f>
        <v>57.506277974546798</v>
      </c>
      <c r="AW5" s="50">
        <f>VLOOKUP($A5,'RevPAR Raw Data'!$B$6:$BE$43,'RevPAR Raw Data'!J$1,FALSE)</f>
        <v>54.137205327657703</v>
      </c>
      <c r="AX5" s="50">
        <f>VLOOKUP($A5,'RevPAR Raw Data'!$B$6:$BE$43,'RevPAR Raw Data'!K$1,FALSE)</f>
        <v>47.9858482852338</v>
      </c>
      <c r="AY5" s="51">
        <f>VLOOKUP($A5,'RevPAR Raw Data'!$B$6:$BE$43,'RevPAR Raw Data'!L$1,FALSE)</f>
        <v>50.540035402304497</v>
      </c>
      <c r="AZ5" s="50">
        <f>VLOOKUP($A5,'RevPAR Raw Data'!$B$6:$BE$43,'RevPAR Raw Data'!N$1,FALSE)</f>
        <v>50.407126321961002</v>
      </c>
      <c r="BA5" s="50">
        <f>VLOOKUP($A5,'RevPAR Raw Data'!$B$6:$BE$43,'RevPAR Raw Data'!O$1,FALSE)</f>
        <v>52.8964204503012</v>
      </c>
      <c r="BB5" s="51">
        <f>VLOOKUP($A5,'RevPAR Raw Data'!$B$6:$BE$43,'RevPAR Raw Data'!P$1,FALSE)</f>
        <v>51.651773386131097</v>
      </c>
      <c r="BC5" s="52">
        <f>VLOOKUP($A5,'RevPAR Raw Data'!$B$6:$BE$43,'RevPAR Raw Data'!R$1,FALSE)</f>
        <v>50.857705797420003</v>
      </c>
      <c r="BE5" s="129">
        <f>(VLOOKUP($A5,'RevPAR Raw Data'!$B$6:$BE$43,'RevPAR Raw Data'!T$1,FALSE))/100</f>
        <v>0.15061667445454199</v>
      </c>
      <c r="BF5" s="119">
        <f>(VLOOKUP($A5,'RevPAR Raw Data'!$B$6:$BE$43,'RevPAR Raw Data'!U$1,FALSE))/100</f>
        <v>0.28177109263424799</v>
      </c>
      <c r="BG5" s="119">
        <f>(VLOOKUP($A5,'RevPAR Raw Data'!$B$6:$BE$43,'RevPAR Raw Data'!V$1,FALSE))/100</f>
        <v>0.338557715541279</v>
      </c>
      <c r="BH5" s="119">
        <f>(VLOOKUP($A5,'RevPAR Raw Data'!$B$6:$BE$43,'RevPAR Raw Data'!W$1,FALSE))/100</f>
        <v>0.31677032232413299</v>
      </c>
      <c r="BI5" s="119">
        <f>(VLOOKUP($A5,'RevPAR Raw Data'!$B$6:$BE$43,'RevPAR Raw Data'!X$1,FALSE))/100</f>
        <v>0.21830531608936202</v>
      </c>
      <c r="BJ5" s="130">
        <f>(VLOOKUP($A5,'RevPAR Raw Data'!$B$6:$BE$43,'RevPAR Raw Data'!Y$1,FALSE))/100</f>
        <v>0.26606132794613901</v>
      </c>
      <c r="BK5" s="119">
        <f>(VLOOKUP($A5,'RevPAR Raw Data'!$B$6:$BE$43,'RevPAR Raw Data'!AA$1,FALSE))/100</f>
        <v>0.18173646663161899</v>
      </c>
      <c r="BL5" s="119">
        <f>(VLOOKUP($A5,'RevPAR Raw Data'!$B$6:$BE$43,'RevPAR Raw Data'!AB$1,FALSE))/100</f>
        <v>0.27192744059927898</v>
      </c>
      <c r="BM5" s="130">
        <f>(VLOOKUP($A5,'RevPAR Raw Data'!$B$6:$BE$43,'RevPAR Raw Data'!AC$1,FALSE))/100</f>
        <v>0.22626050327735001</v>
      </c>
      <c r="BN5" s="131">
        <f>(VLOOKUP($A5,'RevPAR Raw Data'!$B$6:$BE$43,'RevPAR Raw Data'!AE$1,FALSE))/100</f>
        <v>0.25424927097192601</v>
      </c>
    </row>
    <row r="6" spans="1:66" x14ac:dyDescent="0.25">
      <c r="B6" s="53"/>
      <c r="C6" s="120"/>
      <c r="D6" s="120"/>
      <c r="E6" s="120"/>
      <c r="F6" s="120"/>
      <c r="G6" s="121"/>
      <c r="H6" s="120"/>
      <c r="I6" s="120"/>
      <c r="J6" s="121"/>
      <c r="K6" s="54"/>
      <c r="M6" s="132"/>
      <c r="N6" s="136"/>
      <c r="O6" s="136"/>
      <c r="P6" s="136"/>
      <c r="Q6" s="136"/>
      <c r="R6" s="137"/>
      <c r="S6" s="136"/>
      <c r="T6" s="136"/>
      <c r="U6" s="137"/>
      <c r="V6" s="133"/>
      <c r="X6" s="55"/>
      <c r="Y6" s="56"/>
      <c r="Z6" s="56"/>
      <c r="AA6" s="56"/>
      <c r="AB6" s="56"/>
      <c r="AC6" s="57"/>
      <c r="AD6" s="56"/>
      <c r="AE6" s="56"/>
      <c r="AF6" s="57"/>
      <c r="AG6" s="58"/>
      <c r="AI6" s="134"/>
      <c r="AJ6" s="138"/>
      <c r="AK6" s="138"/>
      <c r="AL6" s="138"/>
      <c r="AM6" s="138"/>
      <c r="AN6" s="139"/>
      <c r="AO6" s="138"/>
      <c r="AP6" s="138"/>
      <c r="AQ6" s="139"/>
      <c r="AR6" s="135"/>
      <c r="AS6" s="40"/>
      <c r="AT6" s="55"/>
      <c r="AU6" s="56"/>
      <c r="AV6" s="56"/>
      <c r="AW6" s="56"/>
      <c r="AX6" s="56"/>
      <c r="AY6" s="57"/>
      <c r="AZ6" s="56"/>
      <c r="BA6" s="56"/>
      <c r="BB6" s="57"/>
      <c r="BC6" s="58"/>
      <c r="BE6" s="134"/>
      <c r="BF6" s="138"/>
      <c r="BG6" s="138"/>
      <c r="BH6" s="138"/>
      <c r="BI6" s="138"/>
      <c r="BJ6" s="139"/>
      <c r="BK6" s="138"/>
      <c r="BL6" s="138"/>
      <c r="BM6" s="139"/>
      <c r="BN6" s="135"/>
    </row>
    <row r="7" spans="1:66" x14ac:dyDescent="0.25">
      <c r="A7" s="46" t="s">
        <v>124</v>
      </c>
      <c r="B7" s="47"/>
      <c r="C7" s="122"/>
      <c r="D7" s="122"/>
      <c r="E7" s="122"/>
      <c r="F7" s="122"/>
      <c r="G7" s="123"/>
      <c r="H7" s="122"/>
      <c r="I7" s="122"/>
      <c r="J7" s="123"/>
      <c r="K7" s="48"/>
      <c r="M7" s="134"/>
      <c r="N7" s="138"/>
      <c r="O7" s="138"/>
      <c r="P7" s="138"/>
      <c r="Q7" s="138"/>
      <c r="R7" s="139"/>
      <c r="S7" s="138"/>
      <c r="T7" s="138"/>
      <c r="U7" s="139"/>
      <c r="V7" s="135"/>
      <c r="X7" s="49"/>
      <c r="Y7" s="50"/>
      <c r="Z7" s="50"/>
      <c r="AA7" s="50"/>
      <c r="AB7" s="50"/>
      <c r="AC7" s="51"/>
      <c r="AD7" s="50"/>
      <c r="AE7" s="50"/>
      <c r="AF7" s="51"/>
      <c r="AG7" s="52"/>
      <c r="AI7" s="134"/>
      <c r="AJ7" s="138"/>
      <c r="AK7" s="138"/>
      <c r="AL7" s="138"/>
      <c r="AM7" s="138"/>
      <c r="AN7" s="139"/>
      <c r="AO7" s="138"/>
      <c r="AP7" s="138"/>
      <c r="AQ7" s="139"/>
      <c r="AR7" s="135"/>
      <c r="AS7" s="40"/>
      <c r="AT7" s="49"/>
      <c r="AU7" s="50"/>
      <c r="AV7" s="50"/>
      <c r="AW7" s="50"/>
      <c r="AX7" s="50"/>
      <c r="AY7" s="51"/>
      <c r="AZ7" s="50"/>
      <c r="BA7" s="50"/>
      <c r="BB7" s="51"/>
      <c r="BC7" s="52"/>
      <c r="BE7" s="134"/>
      <c r="BF7" s="138"/>
      <c r="BG7" s="138"/>
      <c r="BH7" s="138"/>
      <c r="BI7" s="138"/>
      <c r="BJ7" s="139"/>
      <c r="BK7" s="138"/>
      <c r="BL7" s="138"/>
      <c r="BM7" s="139"/>
      <c r="BN7" s="135"/>
    </row>
    <row r="8" spans="1:66" x14ac:dyDescent="0.25">
      <c r="A8" s="59" t="s">
        <v>117</v>
      </c>
      <c r="B8" s="129">
        <f>(VLOOKUP($A8,'Occupancy Raw Data'!$B$8:$BE$51,'Occupancy Raw Data'!G$3,FALSE))/100</f>
        <v>0.35018726591760196</v>
      </c>
      <c r="C8" s="119">
        <f>(VLOOKUP($A8,'Occupancy Raw Data'!$B$8:$BE$51,'Occupancy Raw Data'!H$3,FALSE))/100</f>
        <v>0.51841448189762707</v>
      </c>
      <c r="D8" s="119">
        <f>(VLOOKUP($A8,'Occupancy Raw Data'!$B$8:$BE$51,'Occupancy Raw Data'!I$3,FALSE))/100</f>
        <v>0.53838951310861394</v>
      </c>
      <c r="E8" s="119">
        <f>(VLOOKUP($A8,'Occupancy Raw Data'!$B$8:$BE$51,'Occupancy Raw Data'!J$3,FALSE))/100</f>
        <v>0.468476903870162</v>
      </c>
      <c r="F8" s="119">
        <f>(VLOOKUP($A8,'Occupancy Raw Data'!$B$8:$BE$51,'Occupancy Raw Data'!K$3,FALSE))/100</f>
        <v>0.41385767790262101</v>
      </c>
      <c r="G8" s="130">
        <f>(VLOOKUP($A8,'Occupancy Raw Data'!$B$8:$BE$51,'Occupancy Raw Data'!L$3,FALSE))/100</f>
        <v>0.45786516853932496</v>
      </c>
      <c r="H8" s="119">
        <f>(VLOOKUP($A8,'Occupancy Raw Data'!$B$8:$BE$51,'Occupancy Raw Data'!N$3,FALSE))/100</f>
        <v>0.49411035337879705</v>
      </c>
      <c r="I8" s="119">
        <f>(VLOOKUP($A8,'Occupancy Raw Data'!$B$8:$BE$51,'Occupancy Raw Data'!O$3,FALSE))/100</f>
        <v>0.57098574085554799</v>
      </c>
      <c r="J8" s="130">
        <f>(VLOOKUP($A8,'Occupancy Raw Data'!$B$8:$BE$51,'Occupancy Raw Data'!P$3,FALSE))/100</f>
        <v>0.53254804711717196</v>
      </c>
      <c r="K8" s="131">
        <f>(VLOOKUP($A8,'Occupancy Raw Data'!$B$8:$BE$51,'Occupancy Raw Data'!R$3,FALSE))/100</f>
        <v>0.47930758276966801</v>
      </c>
      <c r="M8" s="129">
        <f>(VLOOKUP($A8,'Occupancy Raw Data'!$B$8:$BE$51,'Occupancy Raw Data'!T$3,FALSE))/100</f>
        <v>0.17432860691287602</v>
      </c>
      <c r="N8" s="119">
        <f>(VLOOKUP($A8,'Occupancy Raw Data'!$B$8:$BE$51,'Occupancy Raw Data'!U$3,FALSE))/100</f>
        <v>0.69271773137828707</v>
      </c>
      <c r="O8" s="119">
        <f>(VLOOKUP($A8,'Occupancy Raw Data'!$B$8:$BE$51,'Occupancy Raw Data'!V$3,FALSE))/100</f>
        <v>0.60077840487409095</v>
      </c>
      <c r="P8" s="119">
        <f>(VLOOKUP($A8,'Occupancy Raw Data'!$B$8:$BE$51,'Occupancy Raw Data'!W$3,FALSE))/100</f>
        <v>0.48022183338407698</v>
      </c>
      <c r="Q8" s="119">
        <f>(VLOOKUP($A8,'Occupancy Raw Data'!$B$8:$BE$51,'Occupancy Raw Data'!X$3,FALSE))/100</f>
        <v>0.172172843646933</v>
      </c>
      <c r="R8" s="130">
        <f>(VLOOKUP($A8,'Occupancy Raw Data'!$B$8:$BE$51,'Occupancy Raw Data'!Y$3,FALSE))/100</f>
        <v>0.421629483838176</v>
      </c>
      <c r="S8" s="119">
        <f>(VLOOKUP($A8,'Occupancy Raw Data'!$B$8:$BE$51,'Occupancy Raw Data'!AA$3,FALSE))/100</f>
        <v>0.183370452858203</v>
      </c>
      <c r="T8" s="119">
        <f>(VLOOKUP($A8,'Occupancy Raw Data'!$B$8:$BE$51,'Occupancy Raw Data'!AB$3,FALSE))/100</f>
        <v>0.31196581196581102</v>
      </c>
      <c r="U8" s="130">
        <f>(VLOOKUP($A8,'Occupancy Raw Data'!$B$8:$BE$51,'Occupancy Raw Data'!AC$3,FALSE))/100</f>
        <v>0.24900036350417998</v>
      </c>
      <c r="V8" s="131">
        <f>(VLOOKUP($A8,'Occupancy Raw Data'!$B$8:$BE$51,'Occupancy Raw Data'!AE$3,FALSE))/100</f>
        <v>0.36216005966582698</v>
      </c>
      <c r="X8" s="49">
        <f>VLOOKUP($A8,'ADR Raw Data'!$B$6:$BE$49,'ADR Raw Data'!G$1,FALSE)</f>
        <v>255.97983065953599</v>
      </c>
      <c r="Y8" s="50">
        <f>VLOOKUP($A8,'ADR Raw Data'!$B$6:$BE$49,'ADR Raw Data'!H$1,FALSE)</f>
        <v>233.95257074051699</v>
      </c>
      <c r="Z8" s="50">
        <f>VLOOKUP($A8,'ADR Raw Data'!$B$6:$BE$49,'ADR Raw Data'!I$1,FALSE)</f>
        <v>252.799913043478</v>
      </c>
      <c r="AA8" s="50">
        <f>VLOOKUP($A8,'ADR Raw Data'!$B$6:$BE$49,'ADR Raw Data'!J$1,FALSE)</f>
        <v>246.68743504330399</v>
      </c>
      <c r="AB8" s="50">
        <f>VLOOKUP($A8,'ADR Raw Data'!$B$6:$BE$49,'ADR Raw Data'!K$1,FALSE)</f>
        <v>245.29481146304599</v>
      </c>
      <c r="AC8" s="51">
        <f>VLOOKUP($A8,'ADR Raw Data'!$B$6:$BE$49,'ADR Raw Data'!L$1,FALSE)</f>
        <v>246.41079754601199</v>
      </c>
      <c r="AD8" s="50">
        <f>VLOOKUP($A8,'ADR Raw Data'!$B$6:$BE$49,'ADR Raw Data'!N$1,FALSE)</f>
        <v>282.83570890840599</v>
      </c>
      <c r="AE8" s="50">
        <f>VLOOKUP($A8,'ADR Raw Data'!$B$6:$BE$49,'ADR Raw Data'!O$1,FALSE)</f>
        <v>285.71029315960902</v>
      </c>
      <c r="AF8" s="51">
        <f>VLOOKUP($A8,'ADR Raw Data'!$B$6:$BE$49,'ADR Raw Data'!P$1,FALSE)</f>
        <v>284.37674039580901</v>
      </c>
      <c r="AG8" s="52">
        <f>VLOOKUP($A8,'ADR Raw Data'!$B$6:$BE$49,'ADR Raw Data'!R$1,FALSE)</f>
        <v>258.52211308142199</v>
      </c>
      <c r="AI8" s="129">
        <f>(VLOOKUP($A8,'ADR Raw Data'!$B$6:$BE$49,'ADR Raw Data'!T$1,FALSE))/100</f>
        <v>-0.14818982615412499</v>
      </c>
      <c r="AJ8" s="119">
        <f>(VLOOKUP($A8,'ADR Raw Data'!$B$6:$BE$49,'ADR Raw Data'!U$1,FALSE))/100</f>
        <v>-0.14929763265464499</v>
      </c>
      <c r="AK8" s="119">
        <f>(VLOOKUP($A8,'ADR Raw Data'!$B$6:$BE$49,'ADR Raw Data'!V$1,FALSE))/100</f>
        <v>-5.1159213710216103E-2</v>
      </c>
      <c r="AL8" s="119">
        <f>(VLOOKUP($A8,'ADR Raw Data'!$B$6:$BE$49,'ADR Raw Data'!W$1,FALSE))/100</f>
        <v>-0.10756809282811</v>
      </c>
      <c r="AM8" s="119">
        <f>(VLOOKUP($A8,'ADR Raw Data'!$B$6:$BE$49,'ADR Raw Data'!X$1,FALSE))/100</f>
        <v>-0.14352512078131499</v>
      </c>
      <c r="AN8" s="130">
        <f>(VLOOKUP($A8,'ADR Raw Data'!$B$6:$BE$49,'ADR Raw Data'!Y$1,FALSE))/100</f>
        <v>-0.122204889977512</v>
      </c>
      <c r="AO8" s="119">
        <f>(VLOOKUP($A8,'ADR Raw Data'!$B$6:$BE$49,'ADR Raw Data'!AA$1,FALSE))/100</f>
        <v>-0.109451486153094</v>
      </c>
      <c r="AP8" s="119">
        <f>(VLOOKUP($A8,'ADR Raw Data'!$B$6:$BE$49,'ADR Raw Data'!AB$1,FALSE))/100</f>
        <v>-0.14452603466889602</v>
      </c>
      <c r="AQ8" s="130">
        <f>(VLOOKUP($A8,'ADR Raw Data'!$B$6:$BE$49,'ADR Raw Data'!AC$1,FALSE))/100</f>
        <v>-0.12756572919932999</v>
      </c>
      <c r="AR8" s="131">
        <f>(VLOOKUP($A8,'ADR Raw Data'!$B$6:$BE$49,'ADR Raw Data'!AE$1,FALSE))/100</f>
        <v>-0.127731327746711</v>
      </c>
      <c r="AS8" s="40"/>
      <c r="AT8" s="49">
        <f>VLOOKUP($A8,'RevPAR Raw Data'!$B$6:$BE$49,'RevPAR Raw Data'!G$1,FALSE)</f>
        <v>89.640877028714101</v>
      </c>
      <c r="AU8" s="50">
        <f>VLOOKUP($A8,'RevPAR Raw Data'!$B$6:$BE$49,'RevPAR Raw Data'!H$1,FALSE)</f>
        <v>121.284400749063</v>
      </c>
      <c r="AV8" s="50">
        <f>VLOOKUP($A8,'RevPAR Raw Data'!$B$6:$BE$49,'RevPAR Raw Data'!I$1,FALSE)</f>
        <v>136.10482209737799</v>
      </c>
      <c r="AW8" s="50">
        <f>VLOOKUP($A8,'RevPAR Raw Data'!$B$6:$BE$49,'RevPAR Raw Data'!J$1,FALSE)</f>
        <v>115.56736579275901</v>
      </c>
      <c r="AX8" s="50">
        <f>VLOOKUP($A8,'RevPAR Raw Data'!$B$6:$BE$49,'RevPAR Raw Data'!K$1,FALSE)</f>
        <v>101.517141073657</v>
      </c>
      <c r="AY8" s="51">
        <f>VLOOKUP($A8,'RevPAR Raw Data'!$B$6:$BE$49,'RevPAR Raw Data'!L$1,FALSE)</f>
        <v>112.822921348314</v>
      </c>
      <c r="AZ8" s="50">
        <f>VLOOKUP($A8,'RevPAR Raw Data'!$B$6:$BE$49,'RevPAR Raw Data'!N$1,FALSE)</f>
        <v>139.752052076875</v>
      </c>
      <c r="BA8" s="50">
        <f>VLOOKUP($A8,'RevPAR Raw Data'!$B$6:$BE$49,'RevPAR Raw Data'!O$1,FALSE)</f>
        <v>163.13650340979501</v>
      </c>
      <c r="BB8" s="51">
        <f>VLOOKUP($A8,'RevPAR Raw Data'!$B$6:$BE$49,'RevPAR Raw Data'!P$1,FALSE)</f>
        <v>151.44427774333499</v>
      </c>
      <c r="BC8" s="52">
        <f>VLOOKUP($A8,'RevPAR Raw Data'!$B$6:$BE$49,'RevPAR Raw Data'!R$1,FALSE)</f>
        <v>123.911609113563</v>
      </c>
      <c r="BE8" s="129">
        <f>(VLOOKUP($A8,'RevPAR Raw Data'!$B$6:$BE$49,'RevPAR Raw Data'!T$1,FALSE))/100</f>
        <v>3.05054806641338E-4</v>
      </c>
      <c r="BF8" s="119">
        <f>(VLOOKUP($A8,'RevPAR Raw Data'!$B$6:$BE$49,'RevPAR Raw Data'!U$1,FALSE))/100</f>
        <v>0.43999898133096599</v>
      </c>
      <c r="BG8" s="119">
        <f>(VLOOKUP($A8,'RevPAR Raw Data'!$B$6:$BE$49,'RevPAR Raw Data'!V$1,FALSE))/100</f>
        <v>0.51888384035643897</v>
      </c>
      <c r="BH8" s="119">
        <f>(VLOOKUP($A8,'RevPAR Raw Data'!$B$6:$BE$49,'RevPAR Raw Data'!W$1,FALSE))/100</f>
        <v>0.32099719380442304</v>
      </c>
      <c r="BI8" s="119">
        <f>(VLOOKUP($A8,'RevPAR Raw Data'!$B$6:$BE$49,'RevPAR Raw Data'!X$1,FALSE))/100</f>
        <v>3.9365946859299698E-3</v>
      </c>
      <c r="BJ8" s="130">
        <f>(VLOOKUP($A8,'RevPAR Raw Data'!$B$6:$BE$49,'RevPAR Raw Data'!Y$1,FALSE))/100</f>
        <v>0.24789940917694298</v>
      </c>
      <c r="BK8" s="119">
        <f>(VLOOKUP($A8,'RevPAR Raw Data'!$B$6:$BE$49,'RevPAR Raw Data'!AA$1,FALSE))/100</f>
        <v>5.3848798123212707E-2</v>
      </c>
      <c r="BL8" s="119">
        <f>(VLOOKUP($A8,'RevPAR Raw Data'!$B$6:$BE$49,'RevPAR Raw Data'!AB$1,FALSE))/100</f>
        <v>0.12235259554123401</v>
      </c>
      <c r="BM8" s="130">
        <f>(VLOOKUP($A8,'RevPAR Raw Data'!$B$6:$BE$49,'RevPAR Raw Data'!AC$1,FALSE))/100</f>
        <v>8.9670721363541095E-2</v>
      </c>
      <c r="BN8" s="131">
        <f>(VLOOKUP($A8,'RevPAR Raw Data'!$B$6:$BE$49,'RevPAR Raw Data'!AE$1,FALSE))/100</f>
        <v>0.18816954664117103</v>
      </c>
    </row>
    <row r="9" spans="1:66" x14ac:dyDescent="0.25">
      <c r="A9" s="59" t="s">
        <v>118</v>
      </c>
      <c r="B9" s="129">
        <f>(VLOOKUP($A9,'Occupancy Raw Data'!$B$8:$BE$51,'Occupancy Raw Data'!G$3,FALSE))/100</f>
        <v>0.368112030925203</v>
      </c>
      <c r="C9" s="119">
        <f>(VLOOKUP($A9,'Occupancy Raw Data'!$B$8:$BE$51,'Occupancy Raw Data'!H$3,FALSE))/100</f>
        <v>0.49768425659166299</v>
      </c>
      <c r="D9" s="119">
        <f>(VLOOKUP($A9,'Occupancy Raw Data'!$B$8:$BE$51,'Occupancy Raw Data'!I$3,FALSE))/100</f>
        <v>0.54009700594434906</v>
      </c>
      <c r="E9" s="119">
        <f>(VLOOKUP($A9,'Occupancy Raw Data'!$B$8:$BE$51,'Occupancy Raw Data'!J$3,FALSE))/100</f>
        <v>0.48451916414426799</v>
      </c>
      <c r="F9" s="119">
        <f>(VLOOKUP($A9,'Occupancy Raw Data'!$B$8:$BE$51,'Occupancy Raw Data'!K$3,FALSE))/100</f>
        <v>0.41526567229495598</v>
      </c>
      <c r="G9" s="130">
        <f>(VLOOKUP($A9,'Occupancy Raw Data'!$B$8:$BE$51,'Occupancy Raw Data'!L$3,FALSE))/100</f>
        <v>0.461135625980088</v>
      </c>
      <c r="H9" s="119">
        <f>(VLOOKUP($A9,'Occupancy Raw Data'!$B$8:$BE$51,'Occupancy Raw Data'!N$3,FALSE))/100</f>
        <v>0.44144998358921905</v>
      </c>
      <c r="I9" s="119">
        <f>(VLOOKUP($A9,'Occupancy Raw Data'!$B$8:$BE$51,'Occupancy Raw Data'!O$3,FALSE))/100</f>
        <v>0.48448269574413699</v>
      </c>
      <c r="J9" s="130">
        <f>(VLOOKUP($A9,'Occupancy Raw Data'!$B$8:$BE$51,'Occupancy Raw Data'!P$3,FALSE))/100</f>
        <v>0.462966339666678</v>
      </c>
      <c r="K9" s="131">
        <f>(VLOOKUP($A9,'Occupancy Raw Data'!$B$8:$BE$51,'Occupancy Raw Data'!R$3,FALSE))/100</f>
        <v>0.46165868703339902</v>
      </c>
      <c r="M9" s="129">
        <f>(VLOOKUP($A9,'Occupancy Raw Data'!$B$8:$BE$51,'Occupancy Raw Data'!T$3,FALSE))/100</f>
        <v>0.201238346624421</v>
      </c>
      <c r="N9" s="119">
        <f>(VLOOKUP($A9,'Occupancy Raw Data'!$B$8:$BE$51,'Occupancy Raw Data'!U$3,FALSE))/100</f>
        <v>0.365803375067905</v>
      </c>
      <c r="O9" s="119">
        <f>(VLOOKUP($A9,'Occupancy Raw Data'!$B$8:$BE$51,'Occupancy Raw Data'!V$3,FALSE))/100</f>
        <v>0.44867292397062597</v>
      </c>
      <c r="P9" s="119">
        <f>(VLOOKUP($A9,'Occupancy Raw Data'!$B$8:$BE$51,'Occupancy Raw Data'!W$3,FALSE))/100</f>
        <v>0.430919902835322</v>
      </c>
      <c r="Q9" s="119">
        <f>(VLOOKUP($A9,'Occupancy Raw Data'!$B$8:$BE$51,'Occupancy Raw Data'!X$3,FALSE))/100</f>
        <v>0.27442291116192902</v>
      </c>
      <c r="R9" s="130">
        <f>(VLOOKUP($A9,'Occupancy Raw Data'!$B$8:$BE$51,'Occupancy Raw Data'!Y$3,FALSE))/100</f>
        <v>0.34984336834491103</v>
      </c>
      <c r="S9" s="119">
        <f>(VLOOKUP($A9,'Occupancy Raw Data'!$B$8:$BE$51,'Occupancy Raw Data'!AA$3,FALSE))/100</f>
        <v>0.20041609275311298</v>
      </c>
      <c r="T9" s="119">
        <f>(VLOOKUP($A9,'Occupancy Raw Data'!$B$8:$BE$51,'Occupancy Raw Data'!AB$3,FALSE))/100</f>
        <v>0.24996348947233599</v>
      </c>
      <c r="U9" s="130">
        <f>(VLOOKUP($A9,'Occupancy Raw Data'!$B$8:$BE$51,'Occupancy Raw Data'!AC$3,FALSE))/100</f>
        <v>0.22584082882895198</v>
      </c>
      <c r="V9" s="131">
        <f>(VLOOKUP($A9,'Occupancy Raw Data'!$B$8:$BE$51,'Occupancy Raw Data'!AE$3,FALSE))/100</f>
        <v>0.31182165757804098</v>
      </c>
      <c r="X9" s="49">
        <f>VLOOKUP($A9,'ADR Raw Data'!$B$6:$BE$49,'ADR Raw Data'!G$1,FALSE)</f>
        <v>146.07453734891999</v>
      </c>
      <c r="Y9" s="50">
        <f>VLOOKUP($A9,'ADR Raw Data'!$B$6:$BE$49,'ADR Raw Data'!H$1,FALSE)</f>
        <v>161.01004762951499</v>
      </c>
      <c r="Z9" s="50">
        <f>VLOOKUP($A9,'ADR Raw Data'!$B$6:$BE$49,'ADR Raw Data'!I$1,FALSE)</f>
        <v>163.42188251181599</v>
      </c>
      <c r="AA9" s="50">
        <f>VLOOKUP($A9,'ADR Raw Data'!$B$6:$BE$49,'ADR Raw Data'!J$1,FALSE)</f>
        <v>159.15004440764699</v>
      </c>
      <c r="AB9" s="50">
        <f>VLOOKUP($A9,'ADR Raw Data'!$B$6:$BE$49,'ADR Raw Data'!K$1,FALSE)</f>
        <v>147.62021867041301</v>
      </c>
      <c r="AC9" s="51">
        <f>VLOOKUP($A9,'ADR Raw Data'!$B$6:$BE$49,'ADR Raw Data'!L$1,FALSE)</f>
        <v>156.388040933822</v>
      </c>
      <c r="AD9" s="50">
        <f>VLOOKUP($A9,'ADR Raw Data'!$B$6:$BE$49,'ADR Raw Data'!N$1,FALSE)</f>
        <v>154.74165716645999</v>
      </c>
      <c r="AE9" s="50">
        <f>VLOOKUP($A9,'ADR Raw Data'!$B$6:$BE$49,'ADR Raw Data'!O$1,FALSE)</f>
        <v>151.95697628904699</v>
      </c>
      <c r="AF9" s="51">
        <f>VLOOKUP($A9,'ADR Raw Data'!$B$6:$BE$49,'ADR Raw Data'!P$1,FALSE)</f>
        <v>153.28460771957401</v>
      </c>
      <c r="AG9" s="52">
        <f>VLOOKUP($A9,'ADR Raw Data'!$B$6:$BE$49,'ADR Raw Data'!R$1,FALSE)</f>
        <v>155.49883415713001</v>
      </c>
      <c r="AI9" s="129">
        <f>(VLOOKUP($A9,'ADR Raw Data'!$B$6:$BE$49,'ADR Raw Data'!T$1,FALSE))/100</f>
        <v>4.9298979632683197E-2</v>
      </c>
      <c r="AJ9" s="119">
        <f>(VLOOKUP($A9,'ADR Raw Data'!$B$6:$BE$49,'ADR Raw Data'!U$1,FALSE))/100</f>
        <v>0.12193693771558101</v>
      </c>
      <c r="AK9" s="119">
        <f>(VLOOKUP($A9,'ADR Raw Data'!$B$6:$BE$49,'ADR Raw Data'!V$1,FALSE))/100</f>
        <v>0.15644095991962501</v>
      </c>
      <c r="AL9" s="119">
        <f>(VLOOKUP($A9,'ADR Raw Data'!$B$6:$BE$49,'ADR Raw Data'!W$1,FALSE))/100</f>
        <v>0.143250096204634</v>
      </c>
      <c r="AM9" s="119">
        <f>(VLOOKUP($A9,'ADR Raw Data'!$B$6:$BE$49,'ADR Raw Data'!X$1,FALSE))/100</f>
        <v>4.3397110544596905E-2</v>
      </c>
      <c r="AN9" s="130">
        <f>(VLOOKUP($A9,'ADR Raw Data'!$B$6:$BE$49,'ADR Raw Data'!Y$1,FALSE))/100</f>
        <v>0.10897854421365701</v>
      </c>
      <c r="AO9" s="119">
        <f>(VLOOKUP($A9,'ADR Raw Data'!$B$6:$BE$49,'ADR Raw Data'!AA$1,FALSE))/100</f>
        <v>1.97520638072579E-2</v>
      </c>
      <c r="AP9" s="119">
        <f>(VLOOKUP($A9,'ADR Raw Data'!$B$6:$BE$49,'ADR Raw Data'!AB$1,FALSE))/100</f>
        <v>2.0342537502582299E-3</v>
      </c>
      <c r="AQ9" s="130">
        <f>(VLOOKUP($A9,'ADR Raw Data'!$B$6:$BE$49,'ADR Raw Data'!AC$1,FALSE))/100</f>
        <v>1.04777845458831E-2</v>
      </c>
      <c r="AR9" s="131">
        <f>(VLOOKUP($A9,'ADR Raw Data'!$B$6:$BE$49,'ADR Raw Data'!AE$1,FALSE))/100</f>
        <v>7.7659104760031503E-2</v>
      </c>
      <c r="AS9" s="40"/>
      <c r="AT9" s="49">
        <f>VLOOKUP($A9,'RevPAR Raw Data'!$B$6:$BE$49,'RevPAR Raw Data'!G$1,FALSE)</f>
        <v>53.771794609970399</v>
      </c>
      <c r="AU9" s="50">
        <f>VLOOKUP($A9,'RevPAR Raw Data'!$B$6:$BE$49,'RevPAR Raw Data'!H$1,FALSE)</f>
        <v>80.132165858283699</v>
      </c>
      <c r="AV9" s="50">
        <f>VLOOKUP($A9,'RevPAR Raw Data'!$B$6:$BE$49,'RevPAR Raw Data'!I$1,FALSE)</f>
        <v>88.263669450421204</v>
      </c>
      <c r="AW9" s="50">
        <f>VLOOKUP($A9,'RevPAR Raw Data'!$B$6:$BE$49,'RevPAR Raw Data'!J$1,FALSE)</f>
        <v>77.111246489916397</v>
      </c>
      <c r="AX9" s="50">
        <f>VLOOKUP($A9,'RevPAR Raw Data'!$B$6:$BE$49,'RevPAR Raw Data'!K$1,FALSE)</f>
        <v>61.301609350497699</v>
      </c>
      <c r="AY9" s="51">
        <f>VLOOKUP($A9,'RevPAR Raw Data'!$B$6:$BE$49,'RevPAR Raw Data'!L$1,FALSE)</f>
        <v>72.116097151817897</v>
      </c>
      <c r="AZ9" s="50">
        <f>VLOOKUP($A9,'RevPAR Raw Data'!$B$6:$BE$49,'RevPAR Raw Data'!N$1,FALSE)</f>
        <v>68.310702016702507</v>
      </c>
      <c r="BA9" s="50">
        <f>VLOOKUP($A9,'RevPAR Raw Data'!$B$6:$BE$49,'RevPAR Raw Data'!O$1,FALSE)</f>
        <v>73.620525509645802</v>
      </c>
      <c r="BB9" s="51">
        <f>VLOOKUP($A9,'RevPAR Raw Data'!$B$6:$BE$49,'RevPAR Raw Data'!P$1,FALSE)</f>
        <v>70.965613763174204</v>
      </c>
      <c r="BC9" s="52">
        <f>VLOOKUP($A9,'RevPAR Raw Data'!$B$6:$BE$49,'RevPAR Raw Data'!R$1,FALSE)</f>
        <v>71.787387612205407</v>
      </c>
      <c r="BE9" s="129">
        <f>(VLOOKUP($A9,'RevPAR Raw Data'!$B$6:$BE$49,'RevPAR Raw Data'!T$1,FALSE))/100</f>
        <v>0.26045817140865601</v>
      </c>
      <c r="BF9" s="119">
        <f>(VLOOKUP($A9,'RevPAR Raw Data'!$B$6:$BE$49,'RevPAR Raw Data'!U$1,FALSE))/100</f>
        <v>0.53234525614529193</v>
      </c>
      <c r="BG9" s="119">
        <f>(VLOOKUP($A9,'RevPAR Raw Data'!$B$6:$BE$49,'RevPAR Raw Data'!V$1,FALSE))/100</f>
        <v>0.67530470680616206</v>
      </c>
      <c r="BH9" s="119">
        <f>(VLOOKUP($A9,'RevPAR Raw Data'!$B$6:$BE$49,'RevPAR Raw Data'!W$1,FALSE))/100</f>
        <v>0.63589931657760901</v>
      </c>
      <c r="BI9" s="119">
        <f>(VLOOKUP($A9,'RevPAR Raw Data'!$B$6:$BE$49,'RevPAR Raw Data'!X$1,FALSE))/100</f>
        <v>0.32972918311818999</v>
      </c>
      <c r="BJ9" s="130">
        <f>(VLOOKUP($A9,'RevPAR Raw Data'!$B$6:$BE$49,'RevPAR Raw Data'!Y$1,FALSE))/100</f>
        <v>0.49694733354359999</v>
      </c>
      <c r="BK9" s="119">
        <f>(VLOOKUP($A9,'RevPAR Raw Data'!$B$6:$BE$49,'RevPAR Raw Data'!AA$1,FALSE))/100</f>
        <v>0.22412678801243099</v>
      </c>
      <c r="BL9" s="119">
        <f>(VLOOKUP($A9,'RevPAR Raw Data'!$B$6:$BE$49,'RevPAR Raw Data'!AB$1,FALSE))/100</f>
        <v>0.25250623238848102</v>
      </c>
      <c r="BM9" s="130">
        <f>(VLOOKUP($A9,'RevPAR Raw Data'!$B$6:$BE$49,'RevPAR Raw Data'!AC$1,FALSE))/100</f>
        <v>0.23868492492096902</v>
      </c>
      <c r="BN9" s="131">
        <f>(VLOOKUP($A9,'RevPAR Raw Data'!$B$6:$BE$49,'RevPAR Raw Data'!AE$1,FALSE))/100</f>
        <v>0.41369655311037301</v>
      </c>
    </row>
    <row r="10" spans="1:66" x14ac:dyDescent="0.25">
      <c r="A10" s="59" t="s">
        <v>119</v>
      </c>
      <c r="B10" s="129">
        <f>(VLOOKUP($A10,'Occupancy Raw Data'!$B$8:$BE$51,'Occupancy Raw Data'!G$3,FALSE))/100</f>
        <v>0.39241604114955497</v>
      </c>
      <c r="C10" s="119">
        <f>(VLOOKUP($A10,'Occupancy Raw Data'!$B$8:$BE$51,'Occupancy Raw Data'!H$3,FALSE))/100</f>
        <v>0.50692305391907599</v>
      </c>
      <c r="D10" s="119">
        <f>(VLOOKUP($A10,'Occupancy Raw Data'!$B$8:$BE$51,'Occupancy Raw Data'!I$3,FALSE))/100</f>
        <v>0.55007625826131101</v>
      </c>
      <c r="E10" s="119">
        <f>(VLOOKUP($A10,'Occupancy Raw Data'!$B$8:$BE$51,'Occupancy Raw Data'!J$3,FALSE))/100</f>
        <v>0.514249828045097</v>
      </c>
      <c r="F10" s="119">
        <f>(VLOOKUP($A10,'Occupancy Raw Data'!$B$8:$BE$51,'Occupancy Raw Data'!K$3,FALSE))/100</f>
        <v>0.46161667513980603</v>
      </c>
      <c r="G10" s="130">
        <f>(VLOOKUP($A10,'Occupancy Raw Data'!$B$8:$BE$51,'Occupancy Raw Data'!L$3,FALSE))/100</f>
        <v>0.48505637130296897</v>
      </c>
      <c r="H10" s="119">
        <f>(VLOOKUP($A10,'Occupancy Raw Data'!$B$8:$BE$51,'Occupancy Raw Data'!N$3,FALSE))/100</f>
        <v>0.457968240677053</v>
      </c>
      <c r="I10" s="119">
        <f>(VLOOKUP($A10,'Occupancy Raw Data'!$B$8:$BE$51,'Occupancy Raw Data'!O$3,FALSE))/100</f>
        <v>0.49612727653338901</v>
      </c>
      <c r="J10" s="130">
        <f>(VLOOKUP($A10,'Occupancy Raw Data'!$B$8:$BE$51,'Occupancy Raw Data'!P$3,FALSE))/100</f>
        <v>0.47704775860522097</v>
      </c>
      <c r="K10" s="131">
        <f>(VLOOKUP($A10,'Occupancy Raw Data'!$B$8:$BE$51,'Occupancy Raw Data'!R$3,FALSE))/100</f>
        <v>0.48276819624646999</v>
      </c>
      <c r="M10" s="129">
        <f>(VLOOKUP($A10,'Occupancy Raw Data'!$B$8:$BE$51,'Occupancy Raw Data'!T$3,FALSE))/100</f>
        <v>0.16923317608845101</v>
      </c>
      <c r="N10" s="119">
        <f>(VLOOKUP($A10,'Occupancy Raw Data'!$B$8:$BE$51,'Occupancy Raw Data'!U$3,FALSE))/100</f>
        <v>0.27251076953980402</v>
      </c>
      <c r="O10" s="119">
        <f>(VLOOKUP($A10,'Occupancy Raw Data'!$B$8:$BE$51,'Occupancy Raw Data'!V$3,FALSE))/100</f>
        <v>0.35818323999921903</v>
      </c>
      <c r="P10" s="119">
        <f>(VLOOKUP($A10,'Occupancy Raw Data'!$B$8:$BE$51,'Occupancy Raw Data'!W$3,FALSE))/100</f>
        <v>0.33921574777700997</v>
      </c>
      <c r="Q10" s="119">
        <f>(VLOOKUP($A10,'Occupancy Raw Data'!$B$8:$BE$51,'Occupancy Raw Data'!X$3,FALSE))/100</f>
        <v>0.24777181892117897</v>
      </c>
      <c r="R10" s="130">
        <f>(VLOOKUP($A10,'Occupancy Raw Data'!$B$8:$BE$51,'Occupancy Raw Data'!Y$3,FALSE))/100</f>
        <v>0.281226470823849</v>
      </c>
      <c r="S10" s="119">
        <f>(VLOOKUP($A10,'Occupancy Raw Data'!$B$8:$BE$51,'Occupancy Raw Data'!AA$3,FALSE))/100</f>
        <v>0.18568394591418103</v>
      </c>
      <c r="T10" s="119">
        <f>(VLOOKUP($A10,'Occupancy Raw Data'!$B$8:$BE$51,'Occupancy Raw Data'!AB$3,FALSE))/100</f>
        <v>0.25202498822284097</v>
      </c>
      <c r="U10" s="130">
        <f>(VLOOKUP($A10,'Occupancy Raw Data'!$B$8:$BE$51,'Occupancy Raw Data'!AC$3,FALSE))/100</f>
        <v>0.21927886417706699</v>
      </c>
      <c r="V10" s="131">
        <f>(VLOOKUP($A10,'Occupancy Raw Data'!$B$8:$BE$51,'Occupancy Raw Data'!AE$3,FALSE))/100</f>
        <v>0.26310818118709101</v>
      </c>
      <c r="X10" s="49">
        <f>VLOOKUP($A10,'ADR Raw Data'!$B$6:$BE$49,'ADR Raw Data'!G$1,FALSE)</f>
        <v>116.385115836</v>
      </c>
      <c r="Y10" s="50">
        <f>VLOOKUP($A10,'ADR Raw Data'!$B$6:$BE$49,'ADR Raw Data'!H$1,FALSE)</f>
        <v>123.527776532357</v>
      </c>
      <c r="Z10" s="50">
        <f>VLOOKUP($A10,'ADR Raw Data'!$B$6:$BE$49,'ADR Raw Data'!I$1,FALSE)</f>
        <v>125.33121724475301</v>
      </c>
      <c r="AA10" s="50">
        <f>VLOOKUP($A10,'ADR Raw Data'!$B$6:$BE$49,'ADR Raw Data'!J$1,FALSE)</f>
        <v>123.659962782042</v>
      </c>
      <c r="AB10" s="50">
        <f>VLOOKUP($A10,'ADR Raw Data'!$B$6:$BE$49,'ADR Raw Data'!K$1,FALSE)</f>
        <v>120.00897512308801</v>
      </c>
      <c r="AC10" s="51">
        <f>VLOOKUP($A10,'ADR Raw Data'!$B$6:$BE$49,'ADR Raw Data'!L$1,FALSE)</f>
        <v>122.139391361175</v>
      </c>
      <c r="AD10" s="50">
        <f>VLOOKUP($A10,'ADR Raw Data'!$B$6:$BE$49,'ADR Raw Data'!N$1,FALSE)</f>
        <v>116.87368355752901</v>
      </c>
      <c r="AE10" s="50">
        <f>VLOOKUP($A10,'ADR Raw Data'!$B$6:$BE$49,'ADR Raw Data'!O$1,FALSE)</f>
        <v>115.475494876431</v>
      </c>
      <c r="AF10" s="51">
        <f>VLOOKUP($A10,'ADR Raw Data'!$B$6:$BE$49,'ADR Raw Data'!P$1,FALSE)</f>
        <v>116.146628949348</v>
      </c>
      <c r="AG10" s="52">
        <f>VLOOKUP($A10,'ADR Raw Data'!$B$6:$BE$49,'ADR Raw Data'!R$1,FALSE)</f>
        <v>120.447462014282</v>
      </c>
      <c r="AI10" s="129">
        <f>(VLOOKUP($A10,'ADR Raw Data'!$B$6:$BE$49,'ADR Raw Data'!T$1,FALSE))/100</f>
        <v>3.3981391298834901E-2</v>
      </c>
      <c r="AJ10" s="119">
        <f>(VLOOKUP($A10,'ADR Raw Data'!$B$6:$BE$49,'ADR Raw Data'!U$1,FALSE))/100</f>
        <v>5.07586738138096E-2</v>
      </c>
      <c r="AK10" s="119">
        <f>(VLOOKUP($A10,'ADR Raw Data'!$B$6:$BE$49,'ADR Raw Data'!V$1,FALSE))/100</f>
        <v>5.7260532146122999E-2</v>
      </c>
      <c r="AL10" s="119">
        <f>(VLOOKUP($A10,'ADR Raw Data'!$B$6:$BE$49,'ADR Raw Data'!W$1,FALSE))/100</f>
        <v>6.8566001058160103E-2</v>
      </c>
      <c r="AM10" s="119">
        <f>(VLOOKUP($A10,'ADR Raw Data'!$B$6:$BE$49,'ADR Raw Data'!X$1,FALSE))/100</f>
        <v>7.5169350090612E-2</v>
      </c>
      <c r="AN10" s="130">
        <f>(VLOOKUP($A10,'ADR Raw Data'!$B$6:$BE$49,'ADR Raw Data'!Y$1,FALSE))/100</f>
        <v>5.8852898367074503E-2</v>
      </c>
      <c r="AO10" s="119">
        <f>(VLOOKUP($A10,'ADR Raw Data'!$B$6:$BE$49,'ADR Raw Data'!AA$1,FALSE))/100</f>
        <v>2.01611584363003E-2</v>
      </c>
      <c r="AP10" s="119">
        <f>(VLOOKUP($A10,'ADR Raw Data'!$B$6:$BE$49,'ADR Raw Data'!AB$1,FALSE))/100</f>
        <v>1.40160525359697E-2</v>
      </c>
      <c r="AQ10" s="130">
        <f>(VLOOKUP($A10,'ADR Raw Data'!$B$6:$BE$49,'ADR Raw Data'!AC$1,FALSE))/100</f>
        <v>1.68920127911397E-2</v>
      </c>
      <c r="AR10" s="131">
        <f>(VLOOKUP($A10,'ADR Raw Data'!$B$6:$BE$49,'ADR Raw Data'!AE$1,FALSE))/100</f>
        <v>4.7194619924876197E-2</v>
      </c>
      <c r="AS10" s="40"/>
      <c r="AT10" s="49">
        <f>VLOOKUP($A10,'RevPAR Raw Data'!$B$6:$BE$49,'RevPAR Raw Data'!G$1,FALSE)</f>
        <v>45.671386405095802</v>
      </c>
      <c r="AU10" s="50">
        <f>VLOOKUP($A10,'RevPAR Raw Data'!$B$6:$BE$49,'RevPAR Raw Data'!H$1,FALSE)</f>
        <v>62.619077723616101</v>
      </c>
      <c r="AV10" s="50">
        <f>VLOOKUP($A10,'RevPAR Raw Data'!$B$6:$BE$49,'RevPAR Raw Data'!I$1,FALSE)</f>
        <v>68.941727025329698</v>
      </c>
      <c r="AW10" s="50">
        <f>VLOOKUP($A10,'RevPAR Raw Data'!$B$6:$BE$49,'RevPAR Raw Data'!J$1,FALSE)</f>
        <v>63.592114596728301</v>
      </c>
      <c r="AX10" s="50">
        <f>VLOOKUP($A10,'RevPAR Raw Data'!$B$6:$BE$49,'RevPAR Raw Data'!K$1,FALSE)</f>
        <v>55.398144083256</v>
      </c>
      <c r="AY10" s="51">
        <f>VLOOKUP($A10,'RevPAR Raw Data'!$B$6:$BE$49,'RevPAR Raw Data'!L$1,FALSE)</f>
        <v>59.244489966805197</v>
      </c>
      <c r="AZ10" s="50">
        <f>VLOOKUP($A10,'RevPAR Raw Data'!$B$6:$BE$49,'RevPAR Raw Data'!N$1,FALSE)</f>
        <v>53.524435240288199</v>
      </c>
      <c r="BA10" s="50">
        <f>VLOOKUP($A10,'RevPAR Raw Data'!$B$6:$BE$49,'RevPAR Raw Data'!O$1,FALSE)</f>
        <v>57.290542779389298</v>
      </c>
      <c r="BB10" s="51">
        <f>VLOOKUP($A10,'RevPAR Raw Data'!$B$6:$BE$49,'RevPAR Raw Data'!P$1,FALSE)</f>
        <v>55.407489009838798</v>
      </c>
      <c r="BC10" s="52">
        <f>VLOOKUP($A10,'RevPAR Raw Data'!$B$6:$BE$49,'RevPAR Raw Data'!R$1,FALSE)</f>
        <v>58.148203979100501</v>
      </c>
      <c r="BE10" s="129">
        <f>(VLOOKUP($A10,'RevPAR Raw Data'!$B$6:$BE$49,'RevPAR Raw Data'!T$1,FALSE))/100</f>
        <v>0.20896534616469201</v>
      </c>
      <c r="BF10" s="119">
        <f>(VLOOKUP($A10,'RevPAR Raw Data'!$B$6:$BE$49,'RevPAR Raw Data'!U$1,FALSE))/100</f>
        <v>0.33710172861543397</v>
      </c>
      <c r="BG10" s="119">
        <f>(VLOOKUP($A10,'RevPAR Raw Data'!$B$6:$BE$49,'RevPAR Raw Data'!V$1,FALSE))/100</f>
        <v>0.43595353507352003</v>
      </c>
      <c r="BH10" s="119">
        <f>(VLOOKUP($A10,'RevPAR Raw Data'!$B$6:$BE$49,'RevPAR Raw Data'!W$1,FALSE))/100</f>
        <v>0.43104041615619304</v>
      </c>
      <c r="BI10" s="119">
        <f>(VLOOKUP($A10,'RevPAR Raw Data'!$B$6:$BE$49,'RevPAR Raw Data'!X$1,FALSE))/100</f>
        <v>0.34156601561086497</v>
      </c>
      <c r="BJ10" s="130">
        <f>(VLOOKUP($A10,'RevPAR Raw Data'!$B$6:$BE$49,'RevPAR Raw Data'!Y$1,FALSE))/100</f>
        <v>0.35663036209644999</v>
      </c>
      <c r="BK10" s="119">
        <f>(VLOOKUP($A10,'RevPAR Raw Data'!$B$6:$BE$49,'RevPAR Raw Data'!AA$1,FALSE))/100</f>
        <v>0.20958870780313402</v>
      </c>
      <c r="BL10" s="119">
        <f>(VLOOKUP($A10,'RevPAR Raw Data'!$B$6:$BE$49,'RevPAR Raw Data'!AB$1,FALSE))/100</f>
        <v>0.26957343623412</v>
      </c>
      <c r="BM10" s="130">
        <f>(VLOOKUP($A10,'RevPAR Raw Data'!$B$6:$BE$49,'RevPAR Raw Data'!AC$1,FALSE))/100</f>
        <v>0.23987493834671303</v>
      </c>
      <c r="BN10" s="131">
        <f>(VLOOKUP($A10,'RevPAR Raw Data'!$B$6:$BE$49,'RevPAR Raw Data'!AE$1,FALSE))/100</f>
        <v>0.32272009172221799</v>
      </c>
    </row>
    <row r="11" spans="1:66" x14ac:dyDescent="0.25">
      <c r="A11" s="59" t="s">
        <v>120</v>
      </c>
      <c r="B11" s="129">
        <f>(VLOOKUP($A11,'Occupancy Raw Data'!$B$8:$BE$51,'Occupancy Raw Data'!G$3,FALSE))/100</f>
        <v>0.37214539224085103</v>
      </c>
      <c r="C11" s="119">
        <f>(VLOOKUP($A11,'Occupancy Raw Data'!$B$8:$BE$51,'Occupancy Raw Data'!H$3,FALSE))/100</f>
        <v>0.50282707134989502</v>
      </c>
      <c r="D11" s="119">
        <f>(VLOOKUP($A11,'Occupancy Raw Data'!$B$8:$BE$51,'Occupancy Raw Data'!I$3,FALSE))/100</f>
        <v>0.52909068657447</v>
      </c>
      <c r="E11" s="119">
        <f>(VLOOKUP($A11,'Occupancy Raw Data'!$B$8:$BE$51,'Occupancy Raw Data'!J$3,FALSE))/100</f>
        <v>0.52916411699914301</v>
      </c>
      <c r="F11" s="119">
        <f>(VLOOKUP($A11,'Occupancy Raw Data'!$B$8:$BE$51,'Occupancy Raw Data'!K$3,FALSE))/100</f>
        <v>0.49137192510096594</v>
      </c>
      <c r="G11" s="130">
        <f>(VLOOKUP($A11,'Occupancy Raw Data'!$B$8:$BE$51,'Occupancy Raw Data'!L$3,FALSE))/100</f>
        <v>0.48491983845306502</v>
      </c>
      <c r="H11" s="119">
        <f>(VLOOKUP($A11,'Occupancy Raw Data'!$B$8:$BE$51,'Occupancy Raw Data'!N$3,FALSE))/100</f>
        <v>0.49545955207440895</v>
      </c>
      <c r="I11" s="119">
        <f>(VLOOKUP($A11,'Occupancy Raw Data'!$B$8:$BE$51,'Occupancy Raw Data'!O$3,FALSE))/100</f>
        <v>0.50980296169379502</v>
      </c>
      <c r="J11" s="130">
        <f>(VLOOKUP($A11,'Occupancy Raw Data'!$B$8:$BE$51,'Occupancy Raw Data'!P$3,FALSE))/100</f>
        <v>0.50263125688410204</v>
      </c>
      <c r="K11" s="131">
        <f>(VLOOKUP($A11,'Occupancy Raw Data'!$B$8:$BE$51,'Occupancy Raw Data'!R$3,FALSE))/100</f>
        <v>0.48998024371907595</v>
      </c>
      <c r="M11" s="129">
        <f>(VLOOKUP($A11,'Occupancy Raw Data'!$B$8:$BE$51,'Occupancy Raw Data'!T$3,FALSE))/100</f>
        <v>8.60026364235284E-2</v>
      </c>
      <c r="N11" s="119">
        <f>(VLOOKUP($A11,'Occupancy Raw Data'!$B$8:$BE$51,'Occupancy Raw Data'!U$3,FALSE))/100</f>
        <v>0.13081084966760101</v>
      </c>
      <c r="O11" s="119">
        <f>(VLOOKUP($A11,'Occupancy Raw Data'!$B$8:$BE$51,'Occupancy Raw Data'!V$3,FALSE))/100</f>
        <v>0.135171310951374</v>
      </c>
      <c r="P11" s="119">
        <f>(VLOOKUP($A11,'Occupancy Raw Data'!$B$8:$BE$51,'Occupancy Raw Data'!W$3,FALSE))/100</f>
        <v>0.15175122462457899</v>
      </c>
      <c r="Q11" s="119">
        <f>(VLOOKUP($A11,'Occupancy Raw Data'!$B$8:$BE$51,'Occupancy Raw Data'!X$3,FALSE))/100</f>
        <v>0.12747449202444799</v>
      </c>
      <c r="R11" s="130">
        <f>(VLOOKUP($A11,'Occupancy Raw Data'!$B$8:$BE$51,'Occupancy Raw Data'!Y$3,FALSE))/100</f>
        <v>0.12841152077697901</v>
      </c>
      <c r="S11" s="119">
        <f>(VLOOKUP($A11,'Occupancy Raw Data'!$B$8:$BE$51,'Occupancy Raw Data'!AA$3,FALSE))/100</f>
        <v>0.172616249853039</v>
      </c>
      <c r="T11" s="119">
        <f>(VLOOKUP($A11,'Occupancy Raw Data'!$B$8:$BE$51,'Occupancy Raw Data'!AB$3,FALSE))/100</f>
        <v>0.32686237461823403</v>
      </c>
      <c r="U11" s="130">
        <f>(VLOOKUP($A11,'Occupancy Raw Data'!$B$8:$BE$51,'Occupancy Raw Data'!AC$3,FALSE))/100</f>
        <v>0.24607713837821599</v>
      </c>
      <c r="V11" s="131">
        <f>(VLOOKUP($A11,'Occupancy Raw Data'!$B$8:$BE$51,'Occupancy Raw Data'!AE$3,FALSE))/100</f>
        <v>0.16053067900076101</v>
      </c>
      <c r="X11" s="49">
        <f>VLOOKUP($A11,'ADR Raw Data'!$B$6:$BE$49,'ADR Raw Data'!G$1,FALSE)</f>
        <v>99.6343679294922</v>
      </c>
      <c r="Y11" s="50">
        <f>VLOOKUP($A11,'ADR Raw Data'!$B$6:$BE$49,'ADR Raw Data'!H$1,FALSE)</f>
        <v>104.435421311395</v>
      </c>
      <c r="Z11" s="50">
        <f>VLOOKUP($A11,'ADR Raw Data'!$B$6:$BE$49,'ADR Raw Data'!I$1,FALSE)</f>
        <v>103.960275259067</v>
      </c>
      <c r="AA11" s="50">
        <f>VLOOKUP($A11,'ADR Raw Data'!$B$6:$BE$49,'ADR Raw Data'!J$1,FALSE)</f>
        <v>103.644710208612</v>
      </c>
      <c r="AB11" s="50">
        <f>VLOOKUP($A11,'ADR Raw Data'!$B$6:$BE$49,'ADR Raw Data'!K$1,FALSE)</f>
        <v>101.371079950186</v>
      </c>
      <c r="AC11" s="51">
        <f>VLOOKUP($A11,'ADR Raw Data'!$B$6:$BE$49,'ADR Raw Data'!L$1,FALSE)</f>
        <v>102.801240901703</v>
      </c>
      <c r="AD11" s="50">
        <f>VLOOKUP($A11,'ADR Raw Data'!$B$6:$BE$49,'ADR Raw Data'!N$1,FALSE)</f>
        <v>104.53195336429199</v>
      </c>
      <c r="AE11" s="50">
        <f>VLOOKUP($A11,'ADR Raw Data'!$B$6:$BE$49,'ADR Raw Data'!O$1,FALSE)</f>
        <v>104.689942865373</v>
      </c>
      <c r="AF11" s="51">
        <f>VLOOKUP($A11,'ADR Raw Data'!$B$6:$BE$49,'ADR Raw Data'!P$1,FALSE)</f>
        <v>104.612075237399</v>
      </c>
      <c r="AG11" s="52">
        <f>VLOOKUP($A11,'ADR Raw Data'!$B$6:$BE$49,'ADR Raw Data'!R$1,FALSE)</f>
        <v>103.331980631855</v>
      </c>
      <c r="AI11" s="129">
        <f>(VLOOKUP($A11,'ADR Raw Data'!$B$6:$BE$49,'ADR Raw Data'!T$1,FALSE))/100</f>
        <v>3.6651257878428802E-2</v>
      </c>
      <c r="AJ11" s="119">
        <f>(VLOOKUP($A11,'ADR Raw Data'!$B$6:$BE$49,'ADR Raw Data'!U$1,FALSE))/100</f>
        <v>4.6924786197137296E-2</v>
      </c>
      <c r="AK11" s="119">
        <f>(VLOOKUP($A11,'ADR Raw Data'!$B$6:$BE$49,'ADR Raw Data'!V$1,FALSE))/100</f>
        <v>4.22441535653632E-2</v>
      </c>
      <c r="AL11" s="119">
        <f>(VLOOKUP($A11,'ADR Raw Data'!$B$6:$BE$49,'ADR Raw Data'!W$1,FALSE))/100</f>
        <v>5.7592566682127602E-2</v>
      </c>
      <c r="AM11" s="119">
        <f>(VLOOKUP($A11,'ADR Raw Data'!$B$6:$BE$49,'ADR Raw Data'!X$1,FALSE))/100</f>
        <v>4.4385573093379697E-2</v>
      </c>
      <c r="AN11" s="130">
        <f>(VLOOKUP($A11,'ADR Raw Data'!$B$6:$BE$49,'ADR Raw Data'!Y$1,FALSE))/100</f>
        <v>4.6313946309147293E-2</v>
      </c>
      <c r="AO11" s="119">
        <f>(VLOOKUP($A11,'ADR Raw Data'!$B$6:$BE$49,'ADR Raw Data'!AA$1,FALSE))/100</f>
        <v>2.98767895611282E-2</v>
      </c>
      <c r="AP11" s="119">
        <f>(VLOOKUP($A11,'ADR Raw Data'!$B$6:$BE$49,'ADR Raw Data'!AB$1,FALSE))/100</f>
        <v>3.3645134080346702E-2</v>
      </c>
      <c r="AQ11" s="130">
        <f>(VLOOKUP($A11,'ADR Raw Data'!$B$6:$BE$49,'ADR Raw Data'!AC$1,FALSE))/100</f>
        <v>3.1717588979927804E-2</v>
      </c>
      <c r="AR11" s="131">
        <f>(VLOOKUP($A11,'ADR Raw Data'!$B$6:$BE$49,'ADR Raw Data'!AE$1,FALSE))/100</f>
        <v>4.2605295902057402E-2</v>
      </c>
      <c r="AS11" s="40"/>
      <c r="AT11" s="49">
        <f>VLOOKUP($A11,'RevPAR Raw Data'!$B$6:$BE$49,'RevPAR Raw Data'!G$1,FALSE)</f>
        <v>37.0784709337902</v>
      </c>
      <c r="AU11" s="50">
        <f>VLOOKUP($A11,'RevPAR Raw Data'!$B$6:$BE$49,'RevPAR Raw Data'!H$1,FALSE)</f>
        <v>52.512957043201503</v>
      </c>
      <c r="AV11" s="50">
        <f>VLOOKUP($A11,'RevPAR Raw Data'!$B$6:$BE$49,'RevPAR Raw Data'!I$1,FALSE)</f>
        <v>55.004413413290898</v>
      </c>
      <c r="AW11" s="50">
        <f>VLOOKUP($A11,'RevPAR Raw Data'!$B$6:$BE$49,'RevPAR Raw Data'!J$1,FALSE)</f>
        <v>54.845061559172599</v>
      </c>
      <c r="AX11" s="50">
        <f>VLOOKUP($A11,'RevPAR Raw Data'!$B$6:$BE$49,'RevPAR Raw Data'!K$1,FALSE)</f>
        <v>49.810902704687301</v>
      </c>
      <c r="AY11" s="51">
        <f>VLOOKUP($A11,'RevPAR Raw Data'!$B$6:$BE$49,'RevPAR Raw Data'!L$1,FALSE)</f>
        <v>49.850361130828503</v>
      </c>
      <c r="AZ11" s="50">
        <f>VLOOKUP($A11,'RevPAR Raw Data'!$B$6:$BE$49,'RevPAR Raw Data'!N$1,FALSE)</f>
        <v>51.791354791335202</v>
      </c>
      <c r="BA11" s="50">
        <f>VLOOKUP($A11,'RevPAR Raw Data'!$B$6:$BE$49,'RevPAR Raw Data'!O$1,FALSE)</f>
        <v>53.3712429323216</v>
      </c>
      <c r="BB11" s="51">
        <f>VLOOKUP($A11,'RevPAR Raw Data'!$B$6:$BE$49,'RevPAR Raw Data'!P$1,FALSE)</f>
        <v>52.581298861828401</v>
      </c>
      <c r="BC11" s="52">
        <f>VLOOKUP($A11,'RevPAR Raw Data'!$B$6:$BE$49,'RevPAR Raw Data'!R$1,FALSE)</f>
        <v>50.630629053971298</v>
      </c>
      <c r="BE11" s="129">
        <f>(VLOOKUP($A11,'RevPAR Raw Data'!$B$6:$BE$49,'RevPAR Raw Data'!T$1,FALSE))/100</f>
        <v>0.12580599910773999</v>
      </c>
      <c r="BF11" s="119">
        <f>(VLOOKUP($A11,'RevPAR Raw Data'!$B$6:$BE$49,'RevPAR Raw Data'!U$1,FALSE))/100</f>
        <v>0.18387390701765599</v>
      </c>
      <c r="BG11" s="119">
        <f>(VLOOKUP($A11,'RevPAR Raw Data'!$B$6:$BE$49,'RevPAR Raw Data'!V$1,FALSE))/100</f>
        <v>0.18312566213419898</v>
      </c>
      <c r="BH11" s="119">
        <f>(VLOOKUP($A11,'RevPAR Raw Data'!$B$6:$BE$49,'RevPAR Raw Data'!W$1,FALSE))/100</f>
        <v>0.21808353382999202</v>
      </c>
      <c r="BI11" s="119">
        <f>(VLOOKUP($A11,'RevPAR Raw Data'!$B$6:$BE$49,'RevPAR Raw Data'!X$1,FALSE))/100</f>
        <v>0.17751809350112002</v>
      </c>
      <c r="BJ11" s="130">
        <f>(VLOOKUP($A11,'RevPAR Raw Data'!$B$6:$BE$49,'RevPAR Raw Data'!Y$1,FALSE))/100</f>
        <v>0.18067271136486698</v>
      </c>
      <c r="BK11" s="119">
        <f>(VLOOKUP($A11,'RevPAR Raw Data'!$B$6:$BE$49,'RevPAR Raw Data'!AA$1,FALSE))/100</f>
        <v>0.20765025878585799</v>
      </c>
      <c r="BL11" s="119">
        <f>(VLOOKUP($A11,'RevPAR Raw Data'!$B$6:$BE$49,'RevPAR Raw Data'!AB$1,FALSE))/100</f>
        <v>0.37150483711843102</v>
      </c>
      <c r="BM11" s="130">
        <f>(VLOOKUP($A11,'RevPAR Raw Data'!$B$6:$BE$49,'RevPAR Raw Data'!AC$1,FALSE))/100</f>
        <v>0.28559970089058101</v>
      </c>
      <c r="BN11" s="131">
        <f>(VLOOKUP($A11,'RevPAR Raw Data'!$B$6:$BE$49,'RevPAR Raw Data'!AE$1,FALSE))/100</f>
        <v>0.20997543198300397</v>
      </c>
    </row>
    <row r="12" spans="1:66" x14ac:dyDescent="0.25">
      <c r="A12" s="59" t="s">
        <v>121</v>
      </c>
      <c r="B12" s="129">
        <f>(VLOOKUP($A12,'Occupancy Raw Data'!$B$8:$BE$51,'Occupancy Raw Data'!G$3,FALSE))/100</f>
        <v>0.43402218437888301</v>
      </c>
      <c r="C12" s="119">
        <f>(VLOOKUP($A12,'Occupancy Raw Data'!$B$8:$BE$51,'Occupancy Raw Data'!H$3,FALSE))/100</f>
        <v>0.49928660192387297</v>
      </c>
      <c r="D12" s="119">
        <f>(VLOOKUP($A12,'Occupancy Raw Data'!$B$8:$BE$51,'Occupancy Raw Data'!I$3,FALSE))/100</f>
        <v>0.51806508031481502</v>
      </c>
      <c r="E12" s="119">
        <f>(VLOOKUP($A12,'Occupancy Raw Data'!$B$8:$BE$51,'Occupancy Raw Data'!J$3,FALSE))/100</f>
        <v>0.52055046716067499</v>
      </c>
      <c r="F12" s="119">
        <f>(VLOOKUP($A12,'Occupancy Raw Data'!$B$8:$BE$51,'Occupancy Raw Data'!K$3,FALSE))/100</f>
        <v>0.50057532102913394</v>
      </c>
      <c r="G12" s="130">
        <f>(VLOOKUP($A12,'Occupancy Raw Data'!$B$8:$BE$51,'Occupancy Raw Data'!L$3,FALSE))/100</f>
        <v>0.49449993096147599</v>
      </c>
      <c r="H12" s="119">
        <f>(VLOOKUP($A12,'Occupancy Raw Data'!$B$8:$BE$51,'Occupancy Raw Data'!N$3,FALSE))/100</f>
        <v>0.48294748469646004</v>
      </c>
      <c r="I12" s="119">
        <f>(VLOOKUP($A12,'Occupancy Raw Data'!$B$8:$BE$51,'Occupancy Raw Data'!O$3,FALSE))/100</f>
        <v>0.48359184424909002</v>
      </c>
      <c r="J12" s="130">
        <f>(VLOOKUP($A12,'Occupancy Raw Data'!$B$8:$BE$51,'Occupancy Raw Data'!P$3,FALSE))/100</f>
        <v>0.48326966447277497</v>
      </c>
      <c r="K12" s="131">
        <f>(VLOOKUP($A12,'Occupancy Raw Data'!$B$8:$BE$51,'Occupancy Raw Data'!R$3,FALSE))/100</f>
        <v>0.49129128339327599</v>
      </c>
      <c r="M12" s="129">
        <f>(VLOOKUP($A12,'Occupancy Raw Data'!$B$8:$BE$51,'Occupancy Raw Data'!T$3,FALSE))/100</f>
        <v>7.7937101658989899E-2</v>
      </c>
      <c r="N12" s="119">
        <f>(VLOOKUP($A12,'Occupancy Raw Data'!$B$8:$BE$51,'Occupancy Raw Data'!U$3,FALSE))/100</f>
        <v>8.1928216391929404E-2</v>
      </c>
      <c r="O12" s="119">
        <f>(VLOOKUP($A12,'Occupancy Raw Data'!$B$8:$BE$51,'Occupancy Raw Data'!V$3,FALSE))/100</f>
        <v>8.7602497481936104E-2</v>
      </c>
      <c r="P12" s="119">
        <f>(VLOOKUP($A12,'Occupancy Raw Data'!$B$8:$BE$51,'Occupancy Raw Data'!W$3,FALSE))/100</f>
        <v>7.3595335941141898E-2</v>
      </c>
      <c r="Q12" s="119">
        <f>(VLOOKUP($A12,'Occupancy Raw Data'!$B$8:$BE$51,'Occupancy Raw Data'!X$3,FALSE))/100</f>
        <v>0.10828971980518799</v>
      </c>
      <c r="R12" s="130">
        <f>(VLOOKUP($A12,'Occupancy Raw Data'!$B$8:$BE$51,'Occupancy Raw Data'!Y$3,FALSE))/100</f>
        <v>8.5864164036288215E-2</v>
      </c>
      <c r="S12" s="119">
        <f>(VLOOKUP($A12,'Occupancy Raw Data'!$B$8:$BE$51,'Occupancy Raw Data'!AA$3,FALSE))/100</f>
        <v>9.9285266314302692E-2</v>
      </c>
      <c r="T12" s="119">
        <f>(VLOOKUP($A12,'Occupancy Raw Data'!$B$8:$BE$51,'Occupancy Raw Data'!AB$3,FALSE))/100</f>
        <v>0.23436775789484698</v>
      </c>
      <c r="U12" s="130">
        <f>(VLOOKUP($A12,'Occupancy Raw Data'!$B$8:$BE$51,'Occupancy Raw Data'!AC$3,FALSE))/100</f>
        <v>0.16296179479041498</v>
      </c>
      <c r="V12" s="131">
        <f>(VLOOKUP($A12,'Occupancy Raw Data'!$B$8:$BE$51,'Occupancy Raw Data'!AE$3,FALSE))/100</f>
        <v>0.106480030685599</v>
      </c>
      <c r="X12" s="49">
        <f>VLOOKUP($A12,'ADR Raw Data'!$B$6:$BE$49,'ADR Raw Data'!G$1,FALSE)</f>
        <v>76.478839872746505</v>
      </c>
      <c r="Y12" s="50">
        <f>VLOOKUP($A12,'ADR Raw Data'!$B$6:$BE$49,'ADR Raw Data'!H$1,FALSE)</f>
        <v>78.777865044247704</v>
      </c>
      <c r="Z12" s="50">
        <f>VLOOKUP($A12,'ADR Raw Data'!$B$6:$BE$49,'ADR Raw Data'!I$1,FALSE)</f>
        <v>80.295663646055402</v>
      </c>
      <c r="AA12" s="50">
        <f>VLOOKUP($A12,'ADR Raw Data'!$B$6:$BE$49,'ADR Raw Data'!J$1,FALSE)</f>
        <v>78.170382847037999</v>
      </c>
      <c r="AB12" s="50">
        <f>VLOOKUP($A12,'ADR Raw Data'!$B$6:$BE$49,'ADR Raw Data'!K$1,FALSE)</f>
        <v>79.192876976829695</v>
      </c>
      <c r="AC12" s="51">
        <f>VLOOKUP($A12,'ADR Raw Data'!$B$6:$BE$49,'ADR Raw Data'!L$1,FALSE)</f>
        <v>78.648445457929995</v>
      </c>
      <c r="AD12" s="50">
        <f>VLOOKUP($A12,'ADR Raw Data'!$B$6:$BE$49,'ADR Raw Data'!N$1,FALSE)</f>
        <v>80.8482016582483</v>
      </c>
      <c r="AE12" s="50">
        <f>VLOOKUP($A12,'ADR Raw Data'!$B$6:$BE$49,'ADR Raw Data'!O$1,FALSE)</f>
        <v>80.937087655848401</v>
      </c>
      <c r="AF12" s="51">
        <f>VLOOKUP($A12,'ADR Raw Data'!$B$6:$BE$49,'ADR Raw Data'!P$1,FALSE)</f>
        <v>80.892674285714193</v>
      </c>
      <c r="AG12" s="52">
        <f>VLOOKUP($A12,'ADR Raw Data'!$B$6:$BE$49,'ADR Raw Data'!R$1,FALSE)</f>
        <v>79.279184288008494</v>
      </c>
      <c r="AI12" s="129">
        <f>(VLOOKUP($A12,'ADR Raw Data'!$B$6:$BE$49,'ADR Raw Data'!T$1,FALSE))/100</f>
        <v>4.1093999048488594E-2</v>
      </c>
      <c r="AJ12" s="119">
        <f>(VLOOKUP($A12,'ADR Raw Data'!$B$6:$BE$49,'ADR Raw Data'!U$1,FALSE))/100</f>
        <v>5.1451552190625999E-2</v>
      </c>
      <c r="AK12" s="119">
        <f>(VLOOKUP($A12,'ADR Raw Data'!$B$6:$BE$49,'ADR Raw Data'!V$1,FALSE))/100</f>
        <v>5.9893088335644704E-2</v>
      </c>
      <c r="AL12" s="119">
        <f>(VLOOKUP($A12,'ADR Raw Data'!$B$6:$BE$49,'ADR Raw Data'!W$1,FALSE))/100</f>
        <v>4.0617897804230002E-2</v>
      </c>
      <c r="AM12" s="119">
        <f>(VLOOKUP($A12,'ADR Raw Data'!$B$6:$BE$49,'ADR Raw Data'!X$1,FALSE))/100</f>
        <v>5.5047676483581796E-2</v>
      </c>
      <c r="AN12" s="130">
        <f>(VLOOKUP($A12,'ADR Raw Data'!$B$6:$BE$49,'ADR Raw Data'!Y$1,FALSE))/100</f>
        <v>4.9931358906918494E-2</v>
      </c>
      <c r="AO12" s="119">
        <f>(VLOOKUP($A12,'ADR Raw Data'!$B$6:$BE$49,'ADR Raw Data'!AA$1,FALSE))/100</f>
        <v>4.7028992729466097E-2</v>
      </c>
      <c r="AP12" s="119">
        <f>(VLOOKUP($A12,'ADR Raw Data'!$B$6:$BE$49,'ADR Raw Data'!AB$1,FALSE))/100</f>
        <v>5.9775103748756601E-2</v>
      </c>
      <c r="AQ12" s="130">
        <f>(VLOOKUP($A12,'ADR Raw Data'!$B$6:$BE$49,'ADR Raw Data'!AC$1,FALSE))/100</f>
        <v>5.3035941673842901E-2</v>
      </c>
      <c r="AR12" s="131">
        <f>(VLOOKUP($A12,'ADR Raw Data'!$B$6:$BE$49,'ADR Raw Data'!AE$1,FALSE))/100</f>
        <v>5.1183101296744499E-2</v>
      </c>
      <c r="AS12" s="40"/>
      <c r="AT12" s="49">
        <f>VLOOKUP($A12,'RevPAR Raw Data'!$B$6:$BE$49,'RevPAR Raw Data'!G$1,FALSE)</f>
        <v>33.1935131403323</v>
      </c>
      <c r="AU12" s="50">
        <f>VLOOKUP($A12,'RevPAR Raw Data'!$B$6:$BE$49,'RevPAR Raw Data'!H$1,FALSE)</f>
        <v>39.332732544759899</v>
      </c>
      <c r="AV12" s="50">
        <f>VLOOKUP($A12,'RevPAR Raw Data'!$B$6:$BE$49,'RevPAR Raw Data'!I$1,FALSE)</f>
        <v>41.5983794357251</v>
      </c>
      <c r="AW12" s="50">
        <f>VLOOKUP($A12,'RevPAR Raw Data'!$B$6:$BE$49,'RevPAR Raw Data'!J$1,FALSE)</f>
        <v>40.6916293091545</v>
      </c>
      <c r="AX12" s="50">
        <f>VLOOKUP($A12,'RevPAR Raw Data'!$B$6:$BE$49,'RevPAR Raw Data'!K$1,FALSE)</f>
        <v>39.641999815897201</v>
      </c>
      <c r="AY12" s="51">
        <f>VLOOKUP($A12,'RevPAR Raw Data'!$B$6:$BE$49,'RevPAR Raw Data'!L$1,FALSE)</f>
        <v>38.8916508491738</v>
      </c>
      <c r="AZ12" s="50">
        <f>VLOOKUP($A12,'RevPAR Raw Data'!$B$6:$BE$49,'RevPAR Raw Data'!N$1,FALSE)</f>
        <v>39.045435633083201</v>
      </c>
      <c r="BA12" s="50">
        <f>VLOOKUP($A12,'RevPAR Raw Data'!$B$6:$BE$49,'RevPAR Raw Data'!O$1,FALSE)</f>
        <v>39.140515487642098</v>
      </c>
      <c r="BB12" s="51">
        <f>VLOOKUP($A12,'RevPAR Raw Data'!$B$6:$BE$49,'RevPAR Raw Data'!P$1,FALSE)</f>
        <v>39.092975560362603</v>
      </c>
      <c r="BC12" s="52">
        <f>VLOOKUP($A12,'RevPAR Raw Data'!$B$6:$BE$49,'RevPAR Raw Data'!R$1,FALSE)</f>
        <v>38.949172195227703</v>
      </c>
      <c r="BE12" s="129">
        <f>(VLOOKUP($A12,'RevPAR Raw Data'!$B$6:$BE$49,'RevPAR Raw Data'!T$1,FALSE))/100</f>
        <v>0.12223384788889501</v>
      </c>
      <c r="BF12" s="119">
        <f>(VLOOKUP($A12,'RevPAR Raw Data'!$B$6:$BE$49,'RevPAR Raw Data'!U$1,FALSE))/100</f>
        <v>0.13759510248412898</v>
      </c>
      <c r="BG12" s="119">
        <f>(VLOOKUP($A12,'RevPAR Raw Data'!$B$6:$BE$49,'RevPAR Raw Data'!V$1,FALSE))/100</f>
        <v>0.152742369937689</v>
      </c>
      <c r="BH12" s="119">
        <f>(VLOOKUP($A12,'RevPAR Raw Data'!$B$6:$BE$49,'RevPAR Raw Data'!W$1,FALSE))/100</f>
        <v>0.117202521579497</v>
      </c>
      <c r="BI12" s="119">
        <f>(VLOOKUP($A12,'RevPAR Raw Data'!$B$6:$BE$49,'RevPAR Raw Data'!X$1,FALSE))/100</f>
        <v>0.16929849375110401</v>
      </c>
      <c r="BJ12" s="130">
        <f>(VLOOKUP($A12,'RevPAR Raw Data'!$B$6:$BE$49,'RevPAR Raw Data'!Y$1,FALSE))/100</f>
        <v>0.140082837334945</v>
      </c>
      <c r="BK12" s="119">
        <f>(VLOOKUP($A12,'RevPAR Raw Data'!$B$6:$BE$49,'RevPAR Raw Data'!AA$1,FALSE))/100</f>
        <v>0.15098354511140699</v>
      </c>
      <c r="BL12" s="119">
        <f>(VLOOKUP($A12,'RevPAR Raw Data'!$B$6:$BE$49,'RevPAR Raw Data'!AB$1,FALSE))/100</f>
        <v>0.308152218687131</v>
      </c>
      <c r="BM12" s="130">
        <f>(VLOOKUP($A12,'RevPAR Raw Data'!$B$6:$BE$49,'RevPAR Raw Data'!AC$1,FALSE))/100</f>
        <v>0.22464056870782698</v>
      </c>
      <c r="BN12" s="131">
        <f>(VLOOKUP($A12,'RevPAR Raw Data'!$B$6:$BE$49,'RevPAR Raw Data'!AE$1,FALSE))/100</f>
        <v>0.16311311017900501</v>
      </c>
    </row>
    <row r="13" spans="1:66" x14ac:dyDescent="0.25">
      <c r="A13" s="59" t="s">
        <v>122</v>
      </c>
      <c r="B13" s="129">
        <f>(VLOOKUP($A13,'Occupancy Raw Data'!$B$8:$BE$51,'Occupancy Raw Data'!G$3,FALSE))/100</f>
        <v>0.41920435777822801</v>
      </c>
      <c r="C13" s="119">
        <f>(VLOOKUP($A13,'Occupancy Raw Data'!$B$8:$BE$51,'Occupancy Raw Data'!H$3,FALSE))/100</f>
        <v>0.45446643293831301</v>
      </c>
      <c r="D13" s="119">
        <f>(VLOOKUP($A13,'Occupancy Raw Data'!$B$8:$BE$51,'Occupancy Raw Data'!I$3,FALSE))/100</f>
        <v>0.46165213108104097</v>
      </c>
      <c r="E13" s="119">
        <f>(VLOOKUP($A13,'Occupancy Raw Data'!$B$8:$BE$51,'Occupancy Raw Data'!J$3,FALSE))/100</f>
        <v>0.47776200272361102</v>
      </c>
      <c r="F13" s="119">
        <f>(VLOOKUP($A13,'Occupancy Raw Data'!$B$8:$BE$51,'Occupancy Raw Data'!K$3,FALSE))/100</f>
        <v>0.47289427172369797</v>
      </c>
      <c r="G13" s="130">
        <f>(VLOOKUP($A13,'Occupancy Raw Data'!$B$8:$BE$51,'Occupancy Raw Data'!L$3,FALSE))/100</f>
        <v>0.457195839248978</v>
      </c>
      <c r="H13" s="119">
        <f>(VLOOKUP($A13,'Occupancy Raw Data'!$B$8:$BE$51,'Occupancy Raw Data'!N$3,FALSE))/100</f>
        <v>0.47663199374148801</v>
      </c>
      <c r="I13" s="119">
        <f>(VLOOKUP($A13,'Occupancy Raw Data'!$B$8:$BE$51,'Occupancy Raw Data'!O$3,FALSE))/100</f>
        <v>0.47370556022368299</v>
      </c>
      <c r="J13" s="130">
        <f>(VLOOKUP($A13,'Occupancy Raw Data'!$B$8:$BE$51,'Occupancy Raw Data'!P$3,FALSE))/100</f>
        <v>0.47516877698258597</v>
      </c>
      <c r="K13" s="131">
        <f>(VLOOKUP($A13,'Occupancy Raw Data'!$B$8:$BE$51,'Occupancy Raw Data'!R$3,FALSE))/100</f>
        <v>0.46233096431572301</v>
      </c>
      <c r="M13" s="129">
        <f>(VLOOKUP($A13,'Occupancy Raw Data'!$B$8:$BE$51,'Occupancy Raw Data'!T$3,FALSE))/100</f>
        <v>2.03058767123394E-2</v>
      </c>
      <c r="N13" s="119">
        <f>(VLOOKUP($A13,'Occupancy Raw Data'!$B$8:$BE$51,'Occupancy Raw Data'!U$3,FALSE))/100</f>
        <v>3.9411621523796597E-2</v>
      </c>
      <c r="O13" s="119">
        <f>(VLOOKUP($A13,'Occupancy Raw Data'!$B$8:$BE$51,'Occupancy Raw Data'!V$3,FALSE))/100</f>
        <v>4.8771012016391398E-2</v>
      </c>
      <c r="P13" s="119">
        <f>(VLOOKUP($A13,'Occupancy Raw Data'!$B$8:$BE$51,'Occupancy Raw Data'!W$3,FALSE))/100</f>
        <v>4.90499597552356E-2</v>
      </c>
      <c r="Q13" s="119">
        <f>(VLOOKUP($A13,'Occupancy Raw Data'!$B$8:$BE$51,'Occupancy Raw Data'!X$3,FALSE))/100</f>
        <v>5.9554024263133998E-2</v>
      </c>
      <c r="R13" s="130">
        <f>(VLOOKUP($A13,'Occupancy Raw Data'!$B$8:$BE$51,'Occupancy Raw Data'!Y$3,FALSE))/100</f>
        <v>4.3817709391476001E-2</v>
      </c>
      <c r="S13" s="119">
        <f>(VLOOKUP($A13,'Occupancy Raw Data'!$B$8:$BE$51,'Occupancy Raw Data'!AA$3,FALSE))/100</f>
        <v>8.0955599132635114E-2</v>
      </c>
      <c r="T13" s="119">
        <f>(VLOOKUP($A13,'Occupancy Raw Data'!$B$8:$BE$51,'Occupancy Raw Data'!AB$3,FALSE))/100</f>
        <v>0.15417543705313899</v>
      </c>
      <c r="U13" s="130">
        <f>(VLOOKUP($A13,'Occupancy Raw Data'!$B$8:$BE$51,'Occupancy Raw Data'!AC$3,FALSE))/100</f>
        <v>0.11625362432219101</v>
      </c>
      <c r="V13" s="131">
        <f>(VLOOKUP($A13,'Occupancy Raw Data'!$B$8:$BE$51,'Occupancy Raw Data'!AE$3,FALSE))/100</f>
        <v>6.4094448618615601E-2</v>
      </c>
      <c r="X13" s="49">
        <f>VLOOKUP($A13,'ADR Raw Data'!$B$6:$BE$49,'ADR Raw Data'!G$1,FALSE)</f>
        <v>59.287878096488797</v>
      </c>
      <c r="Y13" s="50">
        <f>VLOOKUP($A13,'ADR Raw Data'!$B$6:$BE$49,'ADR Raw Data'!H$1,FALSE)</f>
        <v>59.718323710551402</v>
      </c>
      <c r="Z13" s="50">
        <f>VLOOKUP($A13,'ADR Raw Data'!$B$6:$BE$49,'ADR Raw Data'!I$1,FALSE)</f>
        <v>59.934765085043601</v>
      </c>
      <c r="AA13" s="50">
        <f>VLOOKUP($A13,'ADR Raw Data'!$B$6:$BE$49,'ADR Raw Data'!J$1,FALSE)</f>
        <v>59.960810443325798</v>
      </c>
      <c r="AB13" s="50">
        <f>VLOOKUP($A13,'ADR Raw Data'!$B$6:$BE$49,'ADR Raw Data'!K$1,FALSE)</f>
        <v>59.944505471478401</v>
      </c>
      <c r="AC13" s="51">
        <f>VLOOKUP($A13,'ADR Raw Data'!$B$6:$BE$49,'ADR Raw Data'!L$1,FALSE)</f>
        <v>59.7805670376191</v>
      </c>
      <c r="AD13" s="50">
        <f>VLOOKUP($A13,'ADR Raw Data'!$B$6:$BE$49,'ADR Raw Data'!N$1,FALSE)</f>
        <v>63.623317793312999</v>
      </c>
      <c r="AE13" s="50">
        <f>VLOOKUP($A13,'ADR Raw Data'!$B$6:$BE$49,'ADR Raw Data'!O$1,FALSE)</f>
        <v>63.260418655575201</v>
      </c>
      <c r="AF13" s="51">
        <f>VLOOKUP($A13,'ADR Raw Data'!$B$6:$BE$49,'ADR Raw Data'!P$1,FALSE)</f>
        <v>63.442426973383299</v>
      </c>
      <c r="AG13" s="52">
        <f>VLOOKUP($A13,'ADR Raw Data'!$B$6:$BE$49,'ADR Raw Data'!R$1,FALSE)</f>
        <v>60.855864446036001</v>
      </c>
      <c r="AI13" s="129">
        <f>(VLOOKUP($A13,'ADR Raw Data'!$B$6:$BE$49,'ADR Raw Data'!T$1,FALSE))/100</f>
        <v>-2.1321731518479502E-3</v>
      </c>
      <c r="AJ13" s="119">
        <f>(VLOOKUP($A13,'ADR Raw Data'!$B$6:$BE$49,'ADR Raw Data'!U$1,FALSE))/100</f>
        <v>5.7250313233454103E-4</v>
      </c>
      <c r="AK13" s="119">
        <f>(VLOOKUP($A13,'ADR Raw Data'!$B$6:$BE$49,'ADR Raw Data'!V$1,FALSE))/100</f>
        <v>-4.9225971240420899E-3</v>
      </c>
      <c r="AL13" s="119">
        <f>(VLOOKUP($A13,'ADR Raw Data'!$B$6:$BE$49,'ADR Raw Data'!W$1,FALSE))/100</f>
        <v>-3.4977176158267997E-3</v>
      </c>
      <c r="AM13" s="119">
        <f>(VLOOKUP($A13,'ADR Raw Data'!$B$6:$BE$49,'ADR Raw Data'!X$1,FALSE))/100</f>
        <v>1.4378492897312301E-3</v>
      </c>
      <c r="AN13" s="130">
        <f>(VLOOKUP($A13,'ADR Raw Data'!$B$6:$BE$49,'ADR Raw Data'!Y$1,FALSE))/100</f>
        <v>-1.6665204769231901E-3</v>
      </c>
      <c r="AO13" s="119">
        <f>(VLOOKUP($A13,'ADR Raw Data'!$B$6:$BE$49,'ADR Raw Data'!AA$1,FALSE))/100</f>
        <v>9.8363599062826698E-3</v>
      </c>
      <c r="AP13" s="119">
        <f>(VLOOKUP($A13,'ADR Raw Data'!$B$6:$BE$49,'ADR Raw Data'!AB$1,FALSE))/100</f>
        <v>1.4317486302371401E-2</v>
      </c>
      <c r="AQ13" s="130">
        <f>(VLOOKUP($A13,'ADR Raw Data'!$B$6:$BE$49,'ADR Raw Data'!AC$1,FALSE))/100</f>
        <v>1.1890486753634799E-2</v>
      </c>
      <c r="AR13" s="131">
        <f>(VLOOKUP($A13,'ADR Raw Data'!$B$6:$BE$49,'ADR Raw Data'!AE$1,FALSE))/100</f>
        <v>3.0835030488439901E-3</v>
      </c>
      <c r="AS13" s="40"/>
      <c r="AT13" s="49">
        <f>VLOOKUP($A13,'RevPAR Raw Data'!$B$6:$BE$49,'RevPAR Raw Data'!G$1,FALSE)</f>
        <v>24.853736861472399</v>
      </c>
      <c r="AU13" s="50">
        <f>VLOOKUP($A13,'RevPAR Raw Data'!$B$6:$BE$49,'RevPAR Raw Data'!H$1,FALSE)</f>
        <v>27.139973557789801</v>
      </c>
      <c r="AV13" s="50">
        <f>VLOOKUP($A13,'RevPAR Raw Data'!$B$6:$BE$49,'RevPAR Raw Data'!I$1,FALSE)</f>
        <v>27.669012027352</v>
      </c>
      <c r="AW13" s="50">
        <f>VLOOKUP($A13,'RevPAR Raw Data'!$B$6:$BE$49,'RevPAR Raw Data'!J$1,FALSE)</f>
        <v>28.646996882334101</v>
      </c>
      <c r="AX13" s="50">
        <f>VLOOKUP($A13,'RevPAR Raw Data'!$B$6:$BE$49,'RevPAR Raw Data'!K$1,FALSE)</f>
        <v>28.347413258772001</v>
      </c>
      <c r="AY13" s="51">
        <f>VLOOKUP($A13,'RevPAR Raw Data'!$B$6:$BE$49,'RevPAR Raw Data'!L$1,FALSE)</f>
        <v>27.331426517544099</v>
      </c>
      <c r="AZ13" s="50">
        <f>VLOOKUP($A13,'RevPAR Raw Data'!$B$6:$BE$49,'RevPAR Raw Data'!N$1,FALSE)</f>
        <v>30.324908808275101</v>
      </c>
      <c r="BA13" s="50">
        <f>VLOOKUP($A13,'RevPAR Raw Data'!$B$6:$BE$49,'RevPAR Raw Data'!O$1,FALSE)</f>
        <v>29.966812059224001</v>
      </c>
      <c r="BB13" s="51">
        <f>VLOOKUP($A13,'RevPAR Raw Data'!$B$6:$BE$49,'RevPAR Raw Data'!P$1,FALSE)</f>
        <v>30.145860433749601</v>
      </c>
      <c r="BC13" s="52">
        <f>VLOOKUP($A13,'RevPAR Raw Data'!$B$6:$BE$49,'RevPAR Raw Data'!R$1,FALSE)</f>
        <v>28.1355504936028</v>
      </c>
      <c r="BE13" s="129">
        <f>(VLOOKUP($A13,'RevPAR Raw Data'!$B$6:$BE$49,'RevPAR Raw Data'!T$1,FALSE))/100</f>
        <v>1.81304079153407E-2</v>
      </c>
      <c r="BF13" s="119">
        <f>(VLOOKUP($A13,'RevPAR Raw Data'!$B$6:$BE$49,'RevPAR Raw Data'!U$1,FALSE))/100</f>
        <v>4.0006687932903899E-2</v>
      </c>
      <c r="BG13" s="119">
        <f>(VLOOKUP($A13,'RevPAR Raw Data'!$B$6:$BE$49,'RevPAR Raw Data'!V$1,FALSE))/100</f>
        <v>4.36083348488608E-2</v>
      </c>
      <c r="BH13" s="119">
        <f>(VLOOKUP($A13,'RevPAR Raw Data'!$B$6:$BE$49,'RevPAR Raw Data'!W$1,FALSE))/100</f>
        <v>4.5380679231117299E-2</v>
      </c>
      <c r="BI13" s="119">
        <f>(VLOOKUP($A13,'RevPAR Raw Data'!$B$6:$BE$49,'RevPAR Raw Data'!X$1,FALSE))/100</f>
        <v>6.1077503264352705E-2</v>
      </c>
      <c r="BJ13" s="130">
        <f>(VLOOKUP($A13,'RevPAR Raw Data'!$B$6:$BE$49,'RevPAR Raw Data'!Y$1,FALSE))/100</f>
        <v>4.2078165804600005E-2</v>
      </c>
      <c r="BK13" s="119">
        <f>(VLOOKUP($A13,'RevPAR Raw Data'!$B$6:$BE$49,'RevPAR Raw Data'!AA$1,FALSE))/100</f>
        <v>9.1588267448415112E-2</v>
      </c>
      <c r="BL13" s="119">
        <f>(VLOOKUP($A13,'RevPAR Raw Data'!$B$6:$BE$49,'RevPAR Raw Data'!AB$1,FALSE))/100</f>
        <v>0.17070032806368102</v>
      </c>
      <c r="BM13" s="130">
        <f>(VLOOKUP($A13,'RevPAR Raw Data'!$B$6:$BE$49,'RevPAR Raw Data'!AC$1,FALSE))/100</f>
        <v>0.129526423255891</v>
      </c>
      <c r="BN13" s="131">
        <f>(VLOOKUP($A13,'RevPAR Raw Data'!$B$6:$BE$49,'RevPAR Raw Data'!AE$1,FALSE))/100</f>
        <v>6.7375587095189107E-2</v>
      </c>
    </row>
    <row r="14" spans="1:66" x14ac:dyDescent="0.25">
      <c r="A14" s="40"/>
      <c r="B14" s="53"/>
      <c r="C14" s="120"/>
      <c r="D14" s="120"/>
      <c r="E14" s="120"/>
      <c r="F14" s="120"/>
      <c r="G14" s="121"/>
      <c r="H14" s="120"/>
      <c r="I14" s="120"/>
      <c r="J14" s="121"/>
      <c r="K14" s="54"/>
      <c r="M14" s="132"/>
      <c r="N14" s="136"/>
      <c r="O14" s="136"/>
      <c r="P14" s="136"/>
      <c r="Q14" s="136"/>
      <c r="R14" s="137"/>
      <c r="S14" s="136"/>
      <c r="T14" s="136"/>
      <c r="U14" s="137"/>
      <c r="V14" s="133"/>
      <c r="X14" s="55"/>
      <c r="Y14" s="56"/>
      <c r="Z14" s="56"/>
      <c r="AA14" s="56"/>
      <c r="AB14" s="56"/>
      <c r="AC14" s="57"/>
      <c r="AD14" s="56"/>
      <c r="AE14" s="56"/>
      <c r="AF14" s="57"/>
      <c r="AG14" s="58"/>
      <c r="AI14" s="134"/>
      <c r="AJ14" s="138"/>
      <c r="AK14" s="138"/>
      <c r="AL14" s="138"/>
      <c r="AM14" s="138"/>
      <c r="AN14" s="139"/>
      <c r="AO14" s="138"/>
      <c r="AP14" s="138"/>
      <c r="AQ14" s="139"/>
      <c r="AR14" s="135"/>
      <c r="AS14" s="40"/>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25">
      <c r="A15" s="46" t="s">
        <v>87</v>
      </c>
      <c r="B15" s="118">
        <f>(VLOOKUP($A15,'Occupancy Raw Data'!$B$8:$BE$45,'Occupancy Raw Data'!G$3,FALSE))/100</f>
        <v>0.41653418124006303</v>
      </c>
      <c r="C15" s="115">
        <f>(VLOOKUP($A15,'Occupancy Raw Data'!$B$8:$BE$45,'Occupancy Raw Data'!H$3,FALSE))/100</f>
        <v>0.50007818472444199</v>
      </c>
      <c r="D15" s="115">
        <f>(VLOOKUP($A15,'Occupancy Raw Data'!$B$8:$BE$45,'Occupancy Raw Data'!I$3,FALSE))/100</f>
        <v>0.521917784418653</v>
      </c>
      <c r="E15" s="115">
        <f>(VLOOKUP($A15,'Occupancy Raw Data'!$B$8:$BE$45,'Occupancy Raw Data'!J$3,FALSE))/100</f>
        <v>0.47553686844117005</v>
      </c>
      <c r="F15" s="115">
        <f>(VLOOKUP($A15,'Occupancy Raw Data'!$B$8:$BE$45,'Occupancy Raw Data'!K$3,FALSE))/100</f>
        <v>0.41126902494961398</v>
      </c>
      <c r="G15" s="116">
        <f>(VLOOKUP($A15,'Occupancy Raw Data'!$B$8:$BE$45,'Occupancy Raw Data'!L$3,FALSE))/100</f>
        <v>0.46506763037415999</v>
      </c>
      <c r="H15" s="119">
        <f>(VLOOKUP($A15,'Occupancy Raw Data'!$B$8:$BE$45,'Occupancy Raw Data'!N$3,FALSE))/100</f>
        <v>0.43753909236222099</v>
      </c>
      <c r="I15" s="119">
        <f>(VLOOKUP($A15,'Occupancy Raw Data'!$B$8:$BE$45,'Occupancy Raw Data'!O$3,FALSE))/100</f>
        <v>0.49547397317395203</v>
      </c>
      <c r="J15" s="116">
        <f>(VLOOKUP($A15,'Occupancy Raw Data'!$B$8:$BE$45,'Occupancy Raw Data'!P$3,FALSE))/100</f>
        <v>0.46650653276808596</v>
      </c>
      <c r="K15" s="117">
        <f>(VLOOKUP($A15,'Occupancy Raw Data'!$B$8:$BE$45,'Occupancy Raw Data'!R$3,FALSE))/100</f>
        <v>0.46547874789489396</v>
      </c>
      <c r="M15" s="129">
        <f>(VLOOKUP($A15,'Occupancy Raw Data'!$B$8:$BE$45,'Occupancy Raw Data'!T$3,FALSE))/100</f>
        <v>0.201426242605699</v>
      </c>
      <c r="N15" s="119">
        <f>(VLOOKUP($A15,'Occupancy Raw Data'!$B$8:$BE$45,'Occupancy Raw Data'!U$3,FALSE))/100</f>
        <v>0.31554862720525401</v>
      </c>
      <c r="O15" s="119">
        <f>(VLOOKUP($A15,'Occupancy Raw Data'!$B$8:$BE$45,'Occupancy Raw Data'!V$3,FALSE))/100</f>
        <v>0.36519593920473603</v>
      </c>
      <c r="P15" s="119">
        <f>(VLOOKUP($A15,'Occupancy Raw Data'!$B$8:$BE$45,'Occupancy Raw Data'!W$3,FALSE))/100</f>
        <v>0.33660062179115302</v>
      </c>
      <c r="Q15" s="119">
        <f>(VLOOKUP($A15,'Occupancy Raw Data'!$B$8:$BE$45,'Occupancy Raw Data'!X$3,FALSE))/100</f>
        <v>0.21129573156275699</v>
      </c>
      <c r="R15" s="130">
        <f>(VLOOKUP($A15,'Occupancy Raw Data'!$B$8:$BE$45,'Occupancy Raw Data'!Y$3,FALSE))/100</f>
        <v>0.288675637578164</v>
      </c>
      <c r="S15" s="119">
        <f>(VLOOKUP($A15,'Occupancy Raw Data'!$B$8:$BE$45,'Occupancy Raw Data'!AA$3,FALSE))/100</f>
        <v>0.140467787640081</v>
      </c>
      <c r="T15" s="119">
        <f>(VLOOKUP($A15,'Occupancy Raw Data'!$B$8:$BE$45,'Occupancy Raw Data'!AB$3,FALSE))/100</f>
        <v>0.229252690333307</v>
      </c>
      <c r="U15" s="130">
        <f>(VLOOKUP($A15,'Occupancy Raw Data'!$B$8:$BE$45,'Occupancy Raw Data'!AC$3,FALSE))/100</f>
        <v>0.18595608530537799</v>
      </c>
      <c r="V15" s="131">
        <f>(VLOOKUP($A15,'Occupancy Raw Data'!$B$8:$BE$45,'Occupancy Raw Data'!AE$3,FALSE))/100</f>
        <v>0.25748830744747697</v>
      </c>
      <c r="X15" s="49">
        <f>VLOOKUP($A15,'ADR Raw Data'!$B$6:$BE$43,'ADR Raw Data'!G$1,FALSE)</f>
        <v>136.581048262628</v>
      </c>
      <c r="Y15" s="50">
        <f>VLOOKUP($A15,'ADR Raw Data'!$B$6:$BE$43,'ADR Raw Data'!H$1,FALSE)</f>
        <v>143.97168088248</v>
      </c>
      <c r="Z15" s="50">
        <f>VLOOKUP($A15,'ADR Raw Data'!$B$6:$BE$43,'ADR Raw Data'!I$1,FALSE)</f>
        <v>142.78759333544099</v>
      </c>
      <c r="AA15" s="50">
        <f>VLOOKUP($A15,'ADR Raw Data'!$B$6:$BE$43,'ADR Raw Data'!J$1,FALSE)</f>
        <v>134.26939989038999</v>
      </c>
      <c r="AB15" s="50">
        <f>VLOOKUP($A15,'ADR Raw Data'!$B$6:$BE$43,'ADR Raw Data'!K$1,FALSE)</f>
        <v>124.810926027628</v>
      </c>
      <c r="AC15" s="51">
        <f>VLOOKUP($A15,'ADR Raw Data'!$B$6:$BE$43,'ADR Raw Data'!L$1,FALSE)</f>
        <v>137.00904980722601</v>
      </c>
      <c r="AD15" s="50">
        <f>VLOOKUP($A15,'ADR Raw Data'!$B$6:$BE$43,'ADR Raw Data'!N$1,FALSE)</f>
        <v>124.073281777389</v>
      </c>
      <c r="AE15" s="50">
        <f>VLOOKUP($A15,'ADR Raw Data'!$B$6:$BE$43,'ADR Raw Data'!O$1,FALSE)</f>
        <v>130.916113439116</v>
      </c>
      <c r="AF15" s="51">
        <f>VLOOKUP($A15,'ADR Raw Data'!$B$6:$BE$43,'ADR Raw Data'!P$1,FALSE)</f>
        <v>127.707148350574</v>
      </c>
      <c r="AG15" s="52">
        <f>VLOOKUP($A15,'ADR Raw Data'!$B$6:$BE$43,'ADR Raw Data'!R$1,FALSE)</f>
        <v>134.34547893343401</v>
      </c>
      <c r="AI15" s="129">
        <f>(VLOOKUP($A15,'ADR Raw Data'!$B$6:$BE$43,'ADR Raw Data'!T$1,FALSE))/100</f>
        <v>0.14645227110044001</v>
      </c>
      <c r="AJ15" s="119">
        <f>(VLOOKUP($A15,'ADR Raw Data'!$B$6:$BE$43,'ADR Raw Data'!U$1,FALSE))/100</f>
        <v>0.19157497392521999</v>
      </c>
      <c r="AK15" s="119">
        <f>(VLOOKUP($A15,'ADR Raw Data'!$B$6:$BE$43,'ADR Raw Data'!V$1,FALSE))/100</f>
        <v>0.20136577005824002</v>
      </c>
      <c r="AL15" s="119">
        <f>(VLOOKUP($A15,'ADR Raw Data'!$B$6:$BE$43,'ADR Raw Data'!W$1,FALSE))/100</f>
        <v>0.14515543664251099</v>
      </c>
      <c r="AM15" s="119">
        <f>(VLOOKUP($A15,'ADR Raw Data'!$B$6:$BE$43,'ADR Raw Data'!X$1,FALSE))/100</f>
        <v>7.1758526390273594E-2</v>
      </c>
      <c r="AN15" s="130">
        <f>(VLOOKUP($A15,'ADR Raw Data'!$B$6:$BE$43,'ADR Raw Data'!Y$1,FALSE))/100</f>
        <v>0.155656511698921</v>
      </c>
      <c r="AO15" s="119">
        <f>(VLOOKUP($A15,'ADR Raw Data'!$B$6:$BE$43,'ADR Raw Data'!AA$1,FALSE))/100</f>
        <v>4.5613745555275503E-2</v>
      </c>
      <c r="AP15" s="119">
        <f>(VLOOKUP($A15,'ADR Raw Data'!$B$6:$BE$43,'ADR Raw Data'!AB$1,FALSE))/100</f>
        <v>9.92301764168807E-2</v>
      </c>
      <c r="AQ15" s="130">
        <f>(VLOOKUP($A15,'ADR Raw Data'!$B$6:$BE$43,'ADR Raw Data'!AC$1,FALSE))/100</f>
        <v>7.4209608094978799E-2</v>
      </c>
      <c r="AR15" s="131">
        <f>(VLOOKUP($A15,'ADR Raw Data'!$B$6:$BE$43,'ADR Raw Data'!AE$1,FALSE))/100</f>
        <v>0.132233891663318</v>
      </c>
      <c r="AS15" s="40"/>
      <c r="AT15" s="49">
        <f>VLOOKUP($A15,'RevPAR Raw Data'!$B$6:$BE$43,'RevPAR Raw Data'!G$1,FALSE)</f>
        <v>56.890675110983601</v>
      </c>
      <c r="AU15" s="50">
        <f>VLOOKUP($A15,'RevPAR Raw Data'!$B$6:$BE$43,'RevPAR Raw Data'!H$1,FALSE)</f>
        <v>71.997096827437602</v>
      </c>
      <c r="AV15" s="50">
        <f>VLOOKUP($A15,'RevPAR Raw Data'!$B$6:$BE$43,'RevPAR Raw Data'!I$1,FALSE)</f>
        <v>74.523384356105296</v>
      </c>
      <c r="AW15" s="50">
        <f>VLOOKUP($A15,'RevPAR Raw Data'!$B$6:$BE$43,'RevPAR Raw Data'!J$1,FALSE)</f>
        <v>63.8500499513517</v>
      </c>
      <c r="AX15" s="50">
        <f>VLOOKUP($A15,'RevPAR Raw Data'!$B$6:$BE$43,'RevPAR Raw Data'!K$1,FALSE)</f>
        <v>51.330867850441301</v>
      </c>
      <c r="AY15" s="51">
        <f>VLOOKUP($A15,'RevPAR Raw Data'!$B$6:$BE$43,'RevPAR Raw Data'!L$1,FALSE)</f>
        <v>63.718474133662198</v>
      </c>
      <c r="AZ15" s="50">
        <f>VLOOKUP($A15,'RevPAR Raw Data'!$B$6:$BE$43,'RevPAR Raw Data'!N$1,FALSE)</f>
        <v>54.286911095281098</v>
      </c>
      <c r="BA15" s="50">
        <f>VLOOKUP($A15,'RevPAR Raw Data'!$B$6:$BE$43,'RevPAR Raw Data'!O$1,FALSE)</f>
        <v>64.865526878170797</v>
      </c>
      <c r="BB15" s="51">
        <f>VLOOKUP($A15,'RevPAR Raw Data'!$B$6:$BE$43,'RevPAR Raw Data'!P$1,FALSE)</f>
        <v>59.576218986725898</v>
      </c>
      <c r="BC15" s="52">
        <f>VLOOKUP($A15,'RevPAR Raw Data'!$B$6:$BE$43,'RevPAR Raw Data'!R$1,FALSE)</f>
        <v>62.534965319274797</v>
      </c>
      <c r="BE15" s="129">
        <f>(VLOOKUP($A15,'RevPAR Raw Data'!$B$6:$BE$43,'RevPAR Raw Data'!T$1,FALSE))/100</f>
        <v>0.37737784439497296</v>
      </c>
      <c r="BF15" s="119">
        <f>(VLOOKUP($A15,'RevPAR Raw Data'!$B$6:$BE$43,'RevPAR Raw Data'!U$1,FALSE))/100</f>
        <v>0.56757482115946001</v>
      </c>
      <c r="BG15" s="119">
        <f>(VLOOKUP($A15,'RevPAR Raw Data'!$B$6:$BE$43,'RevPAR Raw Data'!V$1,FALSE))/100</f>
        <v>0.64009967078308094</v>
      </c>
      <c r="BH15" s="119">
        <f>(VLOOKUP($A15,'RevPAR Raw Data'!$B$6:$BE$43,'RevPAR Raw Data'!W$1,FALSE))/100</f>
        <v>0.53061546866390008</v>
      </c>
      <c r="BI15" s="119">
        <f>(VLOOKUP($A15,'RevPAR Raw Data'!$B$6:$BE$43,'RevPAR Raw Data'!X$1,FALSE))/100</f>
        <v>0.29821652828252998</v>
      </c>
      <c r="BJ15" s="130">
        <f>(VLOOKUP($A15,'RevPAR Raw Data'!$B$6:$BE$43,'RevPAR Raw Data'!Y$1,FALSE))/100</f>
        <v>0.48926639203496497</v>
      </c>
      <c r="BK15" s="119">
        <f>(VLOOKUP($A15,'RevPAR Raw Data'!$B$6:$BE$43,'RevPAR Raw Data'!AA$1,FALSE))/100</f>
        <v>0.192488795119483</v>
      </c>
      <c r="BL15" s="119">
        <f>(VLOOKUP($A15,'RevPAR Raw Data'!$B$6:$BE$43,'RevPAR Raw Data'!AB$1,FALSE))/100</f>
        <v>0.35123165165600595</v>
      </c>
      <c r="BM15" s="130">
        <f>(VLOOKUP($A15,'RevPAR Raw Data'!$B$6:$BE$43,'RevPAR Raw Data'!AC$1,FALSE))/100</f>
        <v>0.27396542161374504</v>
      </c>
      <c r="BN15" s="131">
        <f>(VLOOKUP($A15,'RevPAR Raw Data'!$B$6:$BE$43,'RevPAR Raw Data'!AE$1,FALSE))/100</f>
        <v>0.42377088006237601</v>
      </c>
    </row>
    <row r="16" spans="1:66" x14ac:dyDescent="0.25">
      <c r="A16" s="59" t="s">
        <v>88</v>
      </c>
      <c r="B16" s="118">
        <f>(VLOOKUP($A16,'Occupancy Raw Data'!$B$8:$BE$45,'Occupancy Raw Data'!G$3,FALSE))/100</f>
        <v>0.43680917622523402</v>
      </c>
      <c r="C16" s="115">
        <f>(VLOOKUP($A16,'Occupancy Raw Data'!$B$8:$BE$45,'Occupancy Raw Data'!H$3,FALSE))/100</f>
        <v>0.55672575599582796</v>
      </c>
      <c r="D16" s="115">
        <f>(VLOOKUP($A16,'Occupancy Raw Data'!$B$8:$BE$45,'Occupancy Raw Data'!I$3,FALSE))/100</f>
        <v>0.57528675703858101</v>
      </c>
      <c r="E16" s="115">
        <f>(VLOOKUP($A16,'Occupancy Raw Data'!$B$8:$BE$45,'Occupancy Raw Data'!J$3,FALSE))/100</f>
        <v>0.53107403545359699</v>
      </c>
      <c r="F16" s="115">
        <f>(VLOOKUP($A16,'Occupancy Raw Data'!$B$8:$BE$45,'Occupancy Raw Data'!K$3,FALSE))/100</f>
        <v>0.41720542231491103</v>
      </c>
      <c r="G16" s="116">
        <f>(VLOOKUP($A16,'Occupancy Raw Data'!$B$8:$BE$45,'Occupancy Raw Data'!L$3,FALSE))/100</f>
        <v>0.50342022940563003</v>
      </c>
      <c r="H16" s="119">
        <f>(VLOOKUP($A16,'Occupancy Raw Data'!$B$8:$BE$45,'Occupancy Raw Data'!N$3,FALSE))/100</f>
        <v>0.40500521376433701</v>
      </c>
      <c r="I16" s="119">
        <f>(VLOOKUP($A16,'Occupancy Raw Data'!$B$8:$BE$45,'Occupancy Raw Data'!O$3,FALSE))/100</f>
        <v>0.41438998957247103</v>
      </c>
      <c r="J16" s="116">
        <f>(VLOOKUP($A16,'Occupancy Raw Data'!$B$8:$BE$45,'Occupancy Raw Data'!P$3,FALSE))/100</f>
        <v>0.40969760166840402</v>
      </c>
      <c r="K16" s="117">
        <f>(VLOOKUP($A16,'Occupancy Raw Data'!$B$8:$BE$45,'Occupancy Raw Data'!R$3,FALSE))/100</f>
        <v>0.47664233576642301</v>
      </c>
      <c r="M16" s="129">
        <f>(VLOOKUP($A16,'Occupancy Raw Data'!$B$8:$BE$45,'Occupancy Raw Data'!T$3,FALSE))/100</f>
        <v>0.35170962195880301</v>
      </c>
      <c r="N16" s="119">
        <f>(VLOOKUP($A16,'Occupancy Raw Data'!$B$8:$BE$45,'Occupancy Raw Data'!U$3,FALSE))/100</f>
        <v>0.62670667082049203</v>
      </c>
      <c r="O16" s="119">
        <f>(VLOOKUP($A16,'Occupancy Raw Data'!$B$8:$BE$45,'Occupancy Raw Data'!V$3,FALSE))/100</f>
        <v>0.77005690451362996</v>
      </c>
      <c r="P16" s="119">
        <f>(VLOOKUP($A16,'Occupancy Raw Data'!$B$8:$BE$45,'Occupancy Raw Data'!W$3,FALSE))/100</f>
        <v>0.74303066427912801</v>
      </c>
      <c r="Q16" s="119">
        <f>(VLOOKUP($A16,'Occupancy Raw Data'!$B$8:$BE$45,'Occupancy Raw Data'!X$3,FALSE))/100</f>
        <v>0.56726936165741104</v>
      </c>
      <c r="R16" s="130">
        <f>(VLOOKUP($A16,'Occupancy Raw Data'!$B$8:$BE$45,'Occupancy Raw Data'!Y$3,FALSE))/100</f>
        <v>0.61219563289696399</v>
      </c>
      <c r="S16" s="119">
        <f>(VLOOKUP($A16,'Occupancy Raw Data'!$B$8:$BE$45,'Occupancy Raw Data'!AA$3,FALSE))/100</f>
        <v>0.319875767250827</v>
      </c>
      <c r="T16" s="119">
        <f>(VLOOKUP($A16,'Occupancy Raw Data'!$B$8:$BE$45,'Occupancy Raw Data'!AB$3,FALSE))/100</f>
        <v>0.27217858059435901</v>
      </c>
      <c r="U16" s="130">
        <f>(VLOOKUP($A16,'Occupancy Raw Data'!$B$8:$BE$45,'Occupancy Raw Data'!AC$3,FALSE))/100</f>
        <v>0.29531533367156299</v>
      </c>
      <c r="V16" s="131">
        <f>(VLOOKUP($A16,'Occupancy Raw Data'!$B$8:$BE$45,'Occupancy Raw Data'!AE$3,FALSE))/100</f>
        <v>0.52082597129930908</v>
      </c>
      <c r="X16" s="49">
        <f>VLOOKUP($A16,'ADR Raw Data'!$B$6:$BE$43,'ADR Raw Data'!G$1,FALSE)</f>
        <v>136.61502029123801</v>
      </c>
      <c r="Y16" s="50">
        <f>VLOOKUP($A16,'ADR Raw Data'!$B$6:$BE$43,'ADR Raw Data'!H$1,FALSE)</f>
        <v>159.44953174751799</v>
      </c>
      <c r="Z16" s="50">
        <f>VLOOKUP($A16,'ADR Raw Data'!$B$6:$BE$43,'ADR Raw Data'!I$1,FALSE)</f>
        <v>152.987922784121</v>
      </c>
      <c r="AA16" s="50">
        <f>VLOOKUP($A16,'ADR Raw Data'!$B$6:$BE$43,'ADR Raw Data'!J$1,FALSE)</f>
        <v>147.7891183978</v>
      </c>
      <c r="AB16" s="50">
        <f>VLOOKUP($A16,'ADR Raw Data'!$B$6:$BE$43,'ADR Raw Data'!K$1,FALSE)</f>
        <v>129.71774056485799</v>
      </c>
      <c r="AC16" s="51">
        <f>VLOOKUP($A16,'ADR Raw Data'!$B$6:$BE$43,'ADR Raw Data'!L$1,FALSE)</f>
        <v>146.62191474377499</v>
      </c>
      <c r="AD16" s="50">
        <f>VLOOKUP($A16,'ADR Raw Data'!$B$6:$BE$43,'ADR Raw Data'!N$1,FALSE)</f>
        <v>111.126297631307</v>
      </c>
      <c r="AE16" s="50">
        <f>VLOOKUP($A16,'ADR Raw Data'!$B$6:$BE$43,'ADR Raw Data'!O$1,FALSE)</f>
        <v>111.629904378459</v>
      </c>
      <c r="AF16" s="51">
        <f>VLOOKUP($A16,'ADR Raw Data'!$B$6:$BE$43,'ADR Raw Data'!P$1,FALSE)</f>
        <v>111.380984983456</v>
      </c>
      <c r="AG16" s="52">
        <f>VLOOKUP($A16,'ADR Raw Data'!$B$6:$BE$43,'ADR Raw Data'!R$1,FALSE)</f>
        <v>137.967252554927</v>
      </c>
      <c r="AI16" s="129">
        <f>(VLOOKUP($A16,'ADR Raw Data'!$B$6:$BE$43,'ADR Raw Data'!T$1,FALSE))/100</f>
        <v>0.18950171619759298</v>
      </c>
      <c r="AJ16" s="119">
        <f>(VLOOKUP($A16,'ADR Raw Data'!$B$6:$BE$43,'ADR Raw Data'!U$1,FALSE))/100</f>
        <v>0.24690482729778801</v>
      </c>
      <c r="AK16" s="119">
        <f>(VLOOKUP($A16,'ADR Raw Data'!$B$6:$BE$43,'ADR Raw Data'!V$1,FALSE))/100</f>
        <v>0.30864892769480901</v>
      </c>
      <c r="AL16" s="119">
        <f>(VLOOKUP($A16,'ADR Raw Data'!$B$6:$BE$43,'ADR Raw Data'!W$1,FALSE))/100</f>
        <v>0.27960763884050299</v>
      </c>
      <c r="AM16" s="119">
        <f>(VLOOKUP($A16,'ADR Raw Data'!$B$6:$BE$43,'ADR Raw Data'!X$1,FALSE))/100</f>
        <v>0.15224201814820801</v>
      </c>
      <c r="AN16" s="130">
        <f>(VLOOKUP($A16,'ADR Raw Data'!$B$6:$BE$43,'ADR Raw Data'!Y$1,FALSE))/100</f>
        <v>0.24390688703872299</v>
      </c>
      <c r="AO16" s="119">
        <f>(VLOOKUP($A16,'ADR Raw Data'!$B$6:$BE$43,'ADR Raw Data'!AA$1,FALSE))/100</f>
        <v>7.72318067166353E-3</v>
      </c>
      <c r="AP16" s="119">
        <f>(VLOOKUP($A16,'ADR Raw Data'!$B$6:$BE$43,'ADR Raw Data'!AB$1,FALSE))/100</f>
        <v>2.7208774500928602E-2</v>
      </c>
      <c r="AQ16" s="130">
        <f>(VLOOKUP($A16,'ADR Raw Data'!$B$6:$BE$43,'ADR Raw Data'!AC$1,FALSE))/100</f>
        <v>1.7643243824437702E-2</v>
      </c>
      <c r="AR16" s="131">
        <f>(VLOOKUP($A16,'ADR Raw Data'!$B$6:$BE$43,'ADR Raw Data'!AE$1,FALSE))/100</f>
        <v>0.19510483074023699</v>
      </c>
      <c r="AS16" s="40"/>
      <c r="AT16" s="49">
        <f>VLOOKUP($A16,'RevPAR Raw Data'!$B$6:$BE$43,'RevPAR Raw Data'!G$1,FALSE)</f>
        <v>59.674694473409801</v>
      </c>
      <c r="AU16" s="50">
        <f>VLOOKUP($A16,'RevPAR Raw Data'!$B$6:$BE$43,'RevPAR Raw Data'!H$1,FALSE)</f>
        <v>88.769661105317994</v>
      </c>
      <c r="AV16" s="50">
        <f>VLOOKUP($A16,'RevPAR Raw Data'!$B$6:$BE$43,'RevPAR Raw Data'!I$1,FALSE)</f>
        <v>88.011925964546407</v>
      </c>
      <c r="AW16" s="50">
        <f>VLOOKUP($A16,'RevPAR Raw Data'!$B$6:$BE$43,'RevPAR Raw Data'!J$1,FALSE)</f>
        <v>78.486963503649605</v>
      </c>
      <c r="AX16" s="50">
        <f>VLOOKUP($A16,'RevPAR Raw Data'!$B$6:$BE$43,'RevPAR Raw Data'!K$1,FALSE)</f>
        <v>54.118944734098001</v>
      </c>
      <c r="AY16" s="51">
        <f>VLOOKUP($A16,'RevPAR Raw Data'!$B$6:$BE$43,'RevPAR Raw Data'!L$1,FALSE)</f>
        <v>73.812437956204306</v>
      </c>
      <c r="AZ16" s="50">
        <f>VLOOKUP($A16,'RevPAR Raw Data'!$B$6:$BE$43,'RevPAR Raw Data'!N$1,FALSE)</f>
        <v>45.0067299270072</v>
      </c>
      <c r="BA16" s="50">
        <f>VLOOKUP($A16,'RevPAR Raw Data'!$B$6:$BE$43,'RevPAR Raw Data'!O$1,FALSE)</f>
        <v>46.258314911366</v>
      </c>
      <c r="BB16" s="51">
        <f>VLOOKUP($A16,'RevPAR Raw Data'!$B$6:$BE$43,'RevPAR Raw Data'!P$1,FALSE)</f>
        <v>45.6325224191866</v>
      </c>
      <c r="BC16" s="52">
        <f>VLOOKUP($A16,'RevPAR Raw Data'!$B$6:$BE$43,'RevPAR Raw Data'!R$1,FALSE)</f>
        <v>65.761033517056404</v>
      </c>
      <c r="BE16" s="129">
        <f>(VLOOKUP($A16,'RevPAR Raw Data'!$B$6:$BE$43,'RevPAR Raw Data'!T$1,FALSE))/100</f>
        <v>0.60786091512079699</v>
      </c>
      <c r="BF16" s="119">
        <f>(VLOOKUP($A16,'RevPAR Raw Data'!$B$6:$BE$43,'RevPAR Raw Data'!U$1,FALSE))/100</f>
        <v>1.0283484004435801</v>
      </c>
      <c r="BG16" s="119">
        <f>(VLOOKUP($A16,'RevPAR Raw Data'!$B$6:$BE$43,'RevPAR Raw Data'!V$1,FALSE))/100</f>
        <v>1.3163830700505499</v>
      </c>
      <c r="BH16" s="119">
        <f>(VLOOKUP($A16,'RevPAR Raw Data'!$B$6:$BE$43,'RevPAR Raw Data'!W$1,FALSE))/100</f>
        <v>1.2303953527448099</v>
      </c>
      <c r="BI16" s="119">
        <f>(VLOOKUP($A16,'RevPAR Raw Data'!$B$6:$BE$43,'RevPAR Raw Data'!X$1,FALSE))/100</f>
        <v>0.80587361225799004</v>
      </c>
      <c r="BJ16" s="130">
        <f>(VLOOKUP($A16,'RevPAR Raw Data'!$B$6:$BE$43,'RevPAR Raw Data'!Y$1,FALSE))/100</f>
        <v>1.0054212510142799</v>
      </c>
      <c r="BK16" s="119">
        <f>(VLOOKUP($A16,'RevPAR Raw Data'!$B$6:$BE$43,'RevPAR Raw Data'!AA$1,FALSE))/100</f>
        <v>0.330069406265456</v>
      </c>
      <c r="BL16" s="119">
        <f>(VLOOKUP($A16,'RevPAR Raw Data'!$B$6:$BE$43,'RevPAR Raw Data'!AB$1,FALSE))/100</f>
        <v>0.306793000718662</v>
      </c>
      <c r="BM16" s="130">
        <f>(VLOOKUP($A16,'RevPAR Raw Data'!$B$6:$BE$43,'RevPAR Raw Data'!AC$1,FALSE))/100</f>
        <v>0.31816889793306297</v>
      </c>
      <c r="BN16" s="131">
        <f>(VLOOKUP($A16,'RevPAR Raw Data'!$B$6:$BE$43,'RevPAR Raw Data'!AE$1,FALSE))/100</f>
        <v>0.81754646501501893</v>
      </c>
    </row>
    <row r="17" spans="1:66" x14ac:dyDescent="0.25">
      <c r="A17" s="59" t="s">
        <v>89</v>
      </c>
      <c r="B17" s="118">
        <f>(VLOOKUP($A17,'Occupancy Raw Data'!$B$8:$BE$45,'Occupancy Raw Data'!G$3,FALSE))/100</f>
        <v>0.37611697806661198</v>
      </c>
      <c r="C17" s="115">
        <f>(VLOOKUP($A17,'Occupancy Raw Data'!$B$8:$BE$45,'Occupancy Raw Data'!H$3,FALSE))/100</f>
        <v>0.43715910409655301</v>
      </c>
      <c r="D17" s="115">
        <f>(VLOOKUP($A17,'Occupancy Raw Data'!$B$8:$BE$45,'Occupancy Raw Data'!I$3,FALSE))/100</f>
        <v>0.47487524660554697</v>
      </c>
      <c r="E17" s="115">
        <f>(VLOOKUP($A17,'Occupancy Raw Data'!$B$8:$BE$45,'Occupancy Raw Data'!J$3,FALSE))/100</f>
        <v>0.45178136242311701</v>
      </c>
      <c r="F17" s="115">
        <f>(VLOOKUP($A17,'Occupancy Raw Data'!$B$8:$BE$45,'Occupancy Raw Data'!K$3,FALSE))/100</f>
        <v>0.38911454102355797</v>
      </c>
      <c r="G17" s="116">
        <f>(VLOOKUP($A17,'Occupancy Raw Data'!$B$8:$BE$45,'Occupancy Raw Data'!L$3,FALSE))/100</f>
        <v>0.425809446443077</v>
      </c>
      <c r="H17" s="119">
        <f>(VLOOKUP($A17,'Occupancy Raw Data'!$B$8:$BE$45,'Occupancy Raw Data'!N$3,FALSE))/100</f>
        <v>0.41951955436927002</v>
      </c>
      <c r="I17" s="119">
        <f>(VLOOKUP($A17,'Occupancy Raw Data'!$B$8:$BE$45,'Occupancy Raw Data'!O$3,FALSE))/100</f>
        <v>0.48032958106069301</v>
      </c>
      <c r="J17" s="116">
        <f>(VLOOKUP($A17,'Occupancy Raw Data'!$B$8:$BE$45,'Occupancy Raw Data'!P$3,FALSE))/100</f>
        <v>0.44992456771498196</v>
      </c>
      <c r="K17" s="117">
        <f>(VLOOKUP($A17,'Occupancy Raw Data'!$B$8:$BE$45,'Occupancy Raw Data'!R$3,FALSE))/100</f>
        <v>0.43269948109219297</v>
      </c>
      <c r="M17" s="129">
        <f>(VLOOKUP($A17,'Occupancy Raw Data'!$B$8:$BE$45,'Occupancy Raw Data'!T$3,FALSE))/100</f>
        <v>0.117834719072673</v>
      </c>
      <c r="N17" s="119">
        <f>(VLOOKUP($A17,'Occupancy Raw Data'!$B$8:$BE$45,'Occupancy Raw Data'!U$3,FALSE))/100</f>
        <v>0.21810352306515299</v>
      </c>
      <c r="O17" s="119">
        <f>(VLOOKUP($A17,'Occupancy Raw Data'!$B$8:$BE$45,'Occupancy Raw Data'!V$3,FALSE))/100</f>
        <v>0.31257652432544403</v>
      </c>
      <c r="P17" s="119">
        <f>(VLOOKUP($A17,'Occupancy Raw Data'!$B$8:$BE$45,'Occupancy Raw Data'!W$3,FALSE))/100</f>
        <v>0.34363990689569496</v>
      </c>
      <c r="Q17" s="119">
        <f>(VLOOKUP($A17,'Occupancy Raw Data'!$B$8:$BE$45,'Occupancy Raw Data'!X$3,FALSE))/100</f>
        <v>0.20081584165334501</v>
      </c>
      <c r="R17" s="130">
        <f>(VLOOKUP($A17,'Occupancy Raw Data'!$B$8:$BE$45,'Occupancy Raw Data'!Y$3,FALSE))/100</f>
        <v>0.23967651784503199</v>
      </c>
      <c r="S17" s="119">
        <f>(VLOOKUP($A17,'Occupancy Raw Data'!$B$8:$BE$45,'Occupancy Raw Data'!AA$3,FALSE))/100</f>
        <v>9.0269653824151794E-2</v>
      </c>
      <c r="T17" s="119">
        <f>(VLOOKUP($A17,'Occupancy Raw Data'!$B$8:$BE$45,'Occupancy Raw Data'!AB$3,FALSE))/100</f>
        <v>0.13243091263213899</v>
      </c>
      <c r="U17" s="130">
        <f>(VLOOKUP($A17,'Occupancy Raw Data'!$B$8:$BE$45,'Occupancy Raw Data'!AC$3,FALSE))/100</f>
        <v>0.11237631816970399</v>
      </c>
      <c r="V17" s="131">
        <f>(VLOOKUP($A17,'Occupancy Raw Data'!$B$8:$BE$45,'Occupancy Raw Data'!AE$3,FALSE))/100</f>
        <v>0.198914937726484</v>
      </c>
      <c r="X17" s="49">
        <f>VLOOKUP($A17,'ADR Raw Data'!$B$6:$BE$43,'ADR Raw Data'!G$1,FALSE)</f>
        <v>117.180675717371</v>
      </c>
      <c r="Y17" s="50">
        <f>VLOOKUP($A17,'ADR Raw Data'!$B$6:$BE$43,'ADR Raw Data'!H$1,FALSE)</f>
        <v>124.245983541279</v>
      </c>
      <c r="Z17" s="50">
        <f>VLOOKUP($A17,'ADR Raw Data'!$B$6:$BE$43,'ADR Raw Data'!I$1,FALSE)</f>
        <v>125.596048387096</v>
      </c>
      <c r="AA17" s="50">
        <f>VLOOKUP($A17,'ADR Raw Data'!$B$6:$BE$43,'ADR Raw Data'!J$1,FALSE)</f>
        <v>123.367207808887</v>
      </c>
      <c r="AB17" s="50">
        <f>VLOOKUP($A17,'ADR Raw Data'!$B$6:$BE$43,'ADR Raw Data'!K$1,FALSE)</f>
        <v>116.19396659707699</v>
      </c>
      <c r="AC17" s="51">
        <f>VLOOKUP($A17,'ADR Raw Data'!$B$6:$BE$43,'ADR Raw Data'!L$1,FALSE)</f>
        <v>121.640855227297</v>
      </c>
      <c r="AD17" s="50">
        <f>VLOOKUP($A17,'ADR Raw Data'!$B$6:$BE$43,'ADR Raw Data'!N$1,FALSE)</f>
        <v>112.268262793914</v>
      </c>
      <c r="AE17" s="50">
        <f>VLOOKUP($A17,'ADR Raw Data'!$B$6:$BE$43,'ADR Raw Data'!O$1,FALSE)</f>
        <v>112.47923894660499</v>
      </c>
      <c r="AF17" s="51">
        <f>VLOOKUP($A17,'ADR Raw Data'!$B$6:$BE$43,'ADR Raw Data'!P$1,FALSE)</f>
        <v>112.38087954604001</v>
      </c>
      <c r="AG17" s="52">
        <f>VLOOKUP($A17,'ADR Raw Data'!$B$6:$BE$43,'ADR Raw Data'!R$1,FALSE)</f>
        <v>118.88982643678099</v>
      </c>
      <c r="AI17" s="129">
        <f>(VLOOKUP($A17,'ADR Raw Data'!$B$6:$BE$43,'ADR Raw Data'!T$1,FALSE))/100</f>
        <v>7.3548566328505496E-2</v>
      </c>
      <c r="AJ17" s="119">
        <f>(VLOOKUP($A17,'ADR Raw Data'!$B$6:$BE$43,'ADR Raw Data'!U$1,FALSE))/100</f>
        <v>0.117561098538999</v>
      </c>
      <c r="AK17" s="119">
        <f>(VLOOKUP($A17,'ADR Raw Data'!$B$6:$BE$43,'ADR Raw Data'!V$1,FALSE))/100</f>
        <v>0.12009449581079699</v>
      </c>
      <c r="AL17" s="119">
        <f>(VLOOKUP($A17,'ADR Raw Data'!$B$6:$BE$43,'ADR Raw Data'!W$1,FALSE))/100</f>
        <v>0.14650612799600699</v>
      </c>
      <c r="AM17" s="119">
        <f>(VLOOKUP($A17,'ADR Raw Data'!$B$6:$BE$43,'ADR Raw Data'!X$1,FALSE))/100</f>
        <v>5.6103967082843702E-2</v>
      </c>
      <c r="AN17" s="130">
        <f>(VLOOKUP($A17,'ADR Raw Data'!$B$6:$BE$43,'ADR Raw Data'!Y$1,FALSE))/100</f>
        <v>0.10519193735619201</v>
      </c>
      <c r="AO17" s="119">
        <f>(VLOOKUP($A17,'ADR Raw Data'!$B$6:$BE$43,'ADR Raw Data'!AA$1,FALSE))/100</f>
        <v>5.9535706974346896E-2</v>
      </c>
      <c r="AP17" s="119">
        <f>(VLOOKUP($A17,'ADR Raw Data'!$B$6:$BE$43,'ADR Raw Data'!AB$1,FALSE))/100</f>
        <v>4.3001507833687898E-2</v>
      </c>
      <c r="AQ17" s="130">
        <f>(VLOOKUP($A17,'ADR Raw Data'!$B$6:$BE$43,'ADR Raw Data'!AC$1,FALSE))/100</f>
        <v>5.0812311564576197E-2</v>
      </c>
      <c r="AR17" s="131">
        <f>(VLOOKUP($A17,'ADR Raw Data'!$B$6:$BE$43,'ADR Raw Data'!AE$1,FALSE))/100</f>
        <v>9.0080093415493501E-2</v>
      </c>
      <c r="AS17" s="40"/>
      <c r="AT17" s="49">
        <f>VLOOKUP($A17,'RevPAR Raw Data'!$B$6:$BE$43,'RevPAR Raw Data'!G$1,FALSE)</f>
        <v>44.073641638621297</v>
      </c>
      <c r="AU17" s="50">
        <f>VLOOKUP($A17,'RevPAR Raw Data'!$B$6:$BE$43,'RevPAR Raw Data'!H$1,FALSE)</f>
        <v>54.315262852500801</v>
      </c>
      <c r="AV17" s="50">
        <f>VLOOKUP($A17,'RevPAR Raw Data'!$B$6:$BE$43,'RevPAR Raw Data'!I$1,FALSE)</f>
        <v>59.6424544505048</v>
      </c>
      <c r="AW17" s="50">
        <f>VLOOKUP($A17,'RevPAR Raw Data'!$B$6:$BE$43,'RevPAR Raw Data'!J$1,FALSE)</f>
        <v>55.735005222235102</v>
      </c>
      <c r="AX17" s="50">
        <f>VLOOKUP($A17,'RevPAR Raw Data'!$B$6:$BE$43,'RevPAR Raw Data'!K$1,FALSE)</f>
        <v>45.212761982128299</v>
      </c>
      <c r="AY17" s="51">
        <f>VLOOKUP($A17,'RevPAR Raw Data'!$B$6:$BE$43,'RevPAR Raw Data'!L$1,FALSE)</f>
        <v>51.795825229198002</v>
      </c>
      <c r="AZ17" s="50">
        <f>VLOOKUP($A17,'RevPAR Raw Data'!$B$6:$BE$43,'RevPAR Raw Data'!N$1,FALSE)</f>
        <v>47.098731577114997</v>
      </c>
      <c r="BA17" s="50">
        <f>VLOOKUP($A17,'RevPAR Raw Data'!$B$6:$BE$43,'RevPAR Raw Data'!O$1,FALSE)</f>
        <v>54.027105721248603</v>
      </c>
      <c r="BB17" s="51">
        <f>VLOOKUP($A17,'RevPAR Raw Data'!$B$6:$BE$43,'RevPAR Raw Data'!P$1,FALSE)</f>
        <v>50.562918649181803</v>
      </c>
      <c r="BC17" s="52">
        <f>VLOOKUP($A17,'RevPAR Raw Data'!$B$6:$BE$43,'RevPAR Raw Data'!R$1,FALSE)</f>
        <v>51.4435662063363</v>
      </c>
      <c r="BE17" s="129">
        <f>(VLOOKUP($A17,'RevPAR Raw Data'!$B$6:$BE$43,'RevPAR Raw Data'!T$1,FALSE))/100</f>
        <v>0.20004986005269501</v>
      </c>
      <c r="BF17" s="119">
        <f>(VLOOKUP($A17,'RevPAR Raw Data'!$B$6:$BE$43,'RevPAR Raw Data'!U$1,FALSE))/100</f>
        <v>0.36130511137091803</v>
      </c>
      <c r="BG17" s="119">
        <f>(VLOOKUP($A17,'RevPAR Raw Data'!$B$6:$BE$43,'RevPAR Raw Data'!V$1,FALSE))/100</f>
        <v>0.47020974022739798</v>
      </c>
      <c r="BH17" s="119">
        <f>(VLOOKUP($A17,'RevPAR Raw Data'!$B$6:$BE$43,'RevPAR Raw Data'!W$1,FALSE))/100</f>
        <v>0.54049138707589994</v>
      </c>
      <c r="BI17" s="119">
        <f>(VLOOKUP($A17,'RevPAR Raw Data'!$B$6:$BE$43,'RevPAR Raw Data'!X$1,FALSE))/100</f>
        <v>0.26818637410602197</v>
      </c>
      <c r="BJ17" s="130">
        <f>(VLOOKUP($A17,'RevPAR Raw Data'!$B$6:$BE$43,'RevPAR Raw Data'!Y$1,FALSE))/100</f>
        <v>0.37008049245213004</v>
      </c>
      <c r="BK17" s="119">
        <f>(VLOOKUP($A17,'RevPAR Raw Data'!$B$6:$BE$43,'RevPAR Raw Data'!AA$1,FALSE))/100</f>
        <v>0.155179628457249</v>
      </c>
      <c r="BL17" s="119">
        <f>(VLOOKUP($A17,'RevPAR Raw Data'!$B$6:$BE$43,'RevPAR Raw Data'!AB$1,FALSE))/100</f>
        <v>0.181127149392801</v>
      </c>
      <c r="BM17" s="130">
        <f>(VLOOKUP($A17,'RevPAR Raw Data'!$B$6:$BE$43,'RevPAR Raw Data'!AC$1,FALSE))/100</f>
        <v>0.16889873022559901</v>
      </c>
      <c r="BN17" s="131">
        <f>(VLOOKUP($A17,'RevPAR Raw Data'!$B$6:$BE$43,'RevPAR Raw Data'!AE$1,FALSE))/100</f>
        <v>0.30691330731411598</v>
      </c>
    </row>
    <row r="18" spans="1:66" x14ac:dyDescent="0.25">
      <c r="A18" s="59" t="s">
        <v>26</v>
      </c>
      <c r="B18" s="118">
        <f>(VLOOKUP($A18,'Occupancy Raw Data'!$B$8:$BE$45,'Occupancy Raw Data'!G$3,FALSE))/100</f>
        <v>0.423041580519182</v>
      </c>
      <c r="C18" s="115">
        <f>(VLOOKUP($A18,'Occupancy Raw Data'!$B$8:$BE$45,'Occupancy Raw Data'!H$3,FALSE))/100</f>
        <v>0.56363427521249698</v>
      </c>
      <c r="D18" s="115">
        <f>(VLOOKUP($A18,'Occupancy Raw Data'!$B$8:$BE$45,'Occupancy Raw Data'!I$3,FALSE))/100</f>
        <v>0.60372157133011695</v>
      </c>
      <c r="E18" s="115">
        <f>(VLOOKUP($A18,'Occupancy Raw Data'!$B$8:$BE$45,'Occupancy Raw Data'!J$3,FALSE))/100</f>
        <v>0.56581667815299708</v>
      </c>
      <c r="F18" s="115">
        <f>(VLOOKUP($A18,'Occupancy Raw Data'!$B$8:$BE$45,'Occupancy Raw Data'!K$3,FALSE))/100</f>
        <v>0.48173673328738803</v>
      </c>
      <c r="G18" s="116">
        <f>(VLOOKUP($A18,'Occupancy Raw Data'!$B$8:$BE$45,'Occupancy Raw Data'!L$3,FALSE))/100</f>
        <v>0.52759016770043599</v>
      </c>
      <c r="H18" s="119">
        <f>(VLOOKUP($A18,'Occupancy Raw Data'!$B$8:$BE$45,'Occupancy Raw Data'!N$3,FALSE))/100</f>
        <v>0.46198024351022199</v>
      </c>
      <c r="I18" s="119">
        <f>(VLOOKUP($A18,'Occupancy Raw Data'!$B$8:$BE$45,'Occupancy Raw Data'!O$3,FALSE))/100</f>
        <v>0.50562830232023803</v>
      </c>
      <c r="J18" s="116">
        <f>(VLOOKUP($A18,'Occupancy Raw Data'!$B$8:$BE$45,'Occupancy Raw Data'!P$3,FALSE))/100</f>
        <v>0.48380427291522998</v>
      </c>
      <c r="K18" s="117">
        <f>(VLOOKUP($A18,'Occupancy Raw Data'!$B$8:$BE$45,'Occupancy Raw Data'!R$3,FALSE))/100</f>
        <v>0.51507991204752002</v>
      </c>
      <c r="M18" s="129">
        <f>(VLOOKUP($A18,'Occupancy Raw Data'!$B$8:$BE$45,'Occupancy Raw Data'!T$3,FALSE))/100</f>
        <v>0.19032018185745098</v>
      </c>
      <c r="N18" s="119">
        <f>(VLOOKUP($A18,'Occupancy Raw Data'!$B$8:$BE$45,'Occupancy Raw Data'!U$3,FALSE))/100</f>
        <v>0.36492855399109098</v>
      </c>
      <c r="O18" s="119">
        <f>(VLOOKUP($A18,'Occupancy Raw Data'!$B$8:$BE$45,'Occupancy Raw Data'!V$3,FALSE))/100</f>
        <v>0.41374734844755501</v>
      </c>
      <c r="P18" s="119">
        <f>(VLOOKUP($A18,'Occupancy Raw Data'!$B$8:$BE$45,'Occupancy Raw Data'!W$3,FALSE))/100</f>
        <v>0.44118403455391303</v>
      </c>
      <c r="Q18" s="119">
        <f>(VLOOKUP($A18,'Occupancy Raw Data'!$B$8:$BE$45,'Occupancy Raw Data'!X$3,FALSE))/100</f>
        <v>0.28132496207816299</v>
      </c>
      <c r="R18" s="130">
        <f>(VLOOKUP($A18,'Occupancy Raw Data'!$B$8:$BE$45,'Occupancy Raw Data'!Y$3,FALSE))/100</f>
        <v>0.343185345760465</v>
      </c>
      <c r="S18" s="119">
        <f>(VLOOKUP($A18,'Occupancy Raw Data'!$B$8:$BE$45,'Occupancy Raw Data'!AA$3,FALSE))/100</f>
        <v>7.6875574355232498E-2</v>
      </c>
      <c r="T18" s="119">
        <f>(VLOOKUP($A18,'Occupancy Raw Data'!$B$8:$BE$45,'Occupancy Raw Data'!AB$3,FALSE))/100</f>
        <v>7.2864171753289395E-2</v>
      </c>
      <c r="U18" s="130">
        <f>(VLOOKUP($A18,'Occupancy Raw Data'!$B$8:$BE$45,'Occupancy Raw Data'!AC$3,FALSE))/100</f>
        <v>7.4775662751879593E-2</v>
      </c>
      <c r="V18" s="131">
        <f>(VLOOKUP($A18,'Occupancy Raw Data'!$B$8:$BE$45,'Occupancy Raw Data'!AE$3,FALSE))/100</f>
        <v>0.25881873624037999</v>
      </c>
      <c r="X18" s="49">
        <f>VLOOKUP($A18,'ADR Raw Data'!$B$6:$BE$43,'ADR Raw Data'!G$1,FALSE)</f>
        <v>132.000757534618</v>
      </c>
      <c r="Y18" s="50">
        <f>VLOOKUP($A18,'ADR Raw Data'!$B$6:$BE$43,'ADR Raw Data'!H$1,FALSE)</f>
        <v>148.61972080701</v>
      </c>
      <c r="Z18" s="50">
        <f>VLOOKUP($A18,'ADR Raw Data'!$B$6:$BE$43,'ADR Raw Data'!I$1,FALSE)</f>
        <v>156.04185502283099</v>
      </c>
      <c r="AA18" s="50">
        <f>VLOOKUP($A18,'ADR Raw Data'!$B$6:$BE$43,'ADR Raw Data'!J$1,FALSE)</f>
        <v>145.75083637840001</v>
      </c>
      <c r="AB18" s="50">
        <f>VLOOKUP($A18,'ADR Raw Data'!$B$6:$BE$43,'ADR Raw Data'!K$1,FALSE)</f>
        <v>123.949592274678</v>
      </c>
      <c r="AC18" s="51">
        <f>VLOOKUP($A18,'ADR Raw Data'!$B$6:$BE$43,'ADR Raw Data'!L$1,FALSE)</f>
        <v>142.53265522946899</v>
      </c>
      <c r="AD18" s="50">
        <f>VLOOKUP($A18,'ADR Raw Data'!$B$6:$BE$43,'ADR Raw Data'!N$1,FALSE)</f>
        <v>119.38285430134199</v>
      </c>
      <c r="AE18" s="50">
        <f>VLOOKUP($A18,'ADR Raw Data'!$B$6:$BE$43,'ADR Raw Data'!O$1,FALSE)</f>
        <v>120.96366878691499</v>
      </c>
      <c r="AF18" s="51">
        <f>VLOOKUP($A18,'ADR Raw Data'!$B$6:$BE$43,'ADR Raw Data'!P$1,FALSE)</f>
        <v>120.208916191832</v>
      </c>
      <c r="AG18" s="52">
        <f>VLOOKUP($A18,'ADR Raw Data'!$B$6:$BE$43,'ADR Raw Data'!R$1,FALSE)</f>
        <v>136.54172889455199</v>
      </c>
      <c r="AI18" s="129">
        <f>(VLOOKUP($A18,'ADR Raw Data'!$B$6:$BE$43,'ADR Raw Data'!T$1,FALSE))/100</f>
        <v>0.134619175271703</v>
      </c>
      <c r="AJ18" s="119">
        <f>(VLOOKUP($A18,'ADR Raw Data'!$B$6:$BE$43,'ADR Raw Data'!U$1,FALSE))/100</f>
        <v>0.23770240746089999</v>
      </c>
      <c r="AK18" s="119">
        <f>(VLOOKUP($A18,'ADR Raw Data'!$B$6:$BE$43,'ADR Raw Data'!V$1,FALSE))/100</f>
        <v>0.30594120711633099</v>
      </c>
      <c r="AL18" s="119">
        <f>(VLOOKUP($A18,'ADR Raw Data'!$B$6:$BE$43,'ADR Raw Data'!W$1,FALSE))/100</f>
        <v>0.22788726587913</v>
      </c>
      <c r="AM18" s="119">
        <f>(VLOOKUP($A18,'ADR Raw Data'!$B$6:$BE$43,'ADR Raw Data'!X$1,FALSE))/100</f>
        <v>5.5779376988254296E-2</v>
      </c>
      <c r="AN18" s="130">
        <f>(VLOOKUP($A18,'ADR Raw Data'!$B$6:$BE$43,'ADR Raw Data'!Y$1,FALSE))/100</f>
        <v>0.202962411265418</v>
      </c>
      <c r="AO18" s="119">
        <f>(VLOOKUP($A18,'ADR Raw Data'!$B$6:$BE$43,'ADR Raw Data'!AA$1,FALSE))/100</f>
        <v>1.95276237211101E-2</v>
      </c>
      <c r="AP18" s="119">
        <f>(VLOOKUP($A18,'ADR Raw Data'!$B$6:$BE$43,'ADR Raw Data'!AB$1,FALSE))/100</f>
        <v>4.0954095988352097E-2</v>
      </c>
      <c r="AQ18" s="130">
        <f>(VLOOKUP($A18,'ADR Raw Data'!$B$6:$BE$43,'ADR Raw Data'!AC$1,FALSE))/100</f>
        <v>3.0690593938314203E-2</v>
      </c>
      <c r="AR18" s="131">
        <f>(VLOOKUP($A18,'ADR Raw Data'!$B$6:$BE$43,'ADR Raw Data'!AE$1,FALSE))/100</f>
        <v>0.15809925204943101</v>
      </c>
      <c r="AS18" s="40"/>
      <c r="AT18" s="49">
        <f>VLOOKUP($A18,'RevPAR Raw Data'!$B$6:$BE$43,'RevPAR Raw Data'!G$1,FALSE)</f>
        <v>55.841809097174298</v>
      </c>
      <c r="AU18" s="50">
        <f>VLOOKUP($A18,'RevPAR Raw Data'!$B$6:$BE$43,'RevPAR Raw Data'!H$1,FALSE)</f>
        <v>83.767168619342897</v>
      </c>
      <c r="AV18" s="50">
        <f>VLOOKUP($A18,'RevPAR Raw Data'!$B$6:$BE$43,'RevPAR Raw Data'!I$1,FALSE)</f>
        <v>94.205833907649804</v>
      </c>
      <c r="AW18" s="50">
        <f>VLOOKUP($A18,'RevPAR Raw Data'!$B$6:$BE$43,'RevPAR Raw Data'!J$1,FALSE)</f>
        <v>82.468254077647501</v>
      </c>
      <c r="AX18" s="50">
        <f>VLOOKUP($A18,'RevPAR Raw Data'!$B$6:$BE$43,'RevPAR Raw Data'!K$1,FALSE)</f>
        <v>59.711071674707</v>
      </c>
      <c r="AY18" s="51">
        <f>VLOOKUP($A18,'RevPAR Raw Data'!$B$6:$BE$43,'RevPAR Raw Data'!L$1,FALSE)</f>
        <v>75.198827475304299</v>
      </c>
      <c r="AZ18" s="50">
        <f>VLOOKUP($A18,'RevPAR Raw Data'!$B$6:$BE$43,'RevPAR Raw Data'!N$1,FALSE)</f>
        <v>55.152520101079702</v>
      </c>
      <c r="BA18" s="50">
        <f>VLOOKUP($A18,'RevPAR Raw Data'!$B$6:$BE$43,'RevPAR Raw Data'!O$1,FALSE)</f>
        <v>61.1626544911555</v>
      </c>
      <c r="BB18" s="51">
        <f>VLOOKUP($A18,'RevPAR Raw Data'!$B$6:$BE$43,'RevPAR Raw Data'!P$1,FALSE)</f>
        <v>58.157587296117597</v>
      </c>
      <c r="BC18" s="52">
        <f>VLOOKUP($A18,'RevPAR Raw Data'!$B$6:$BE$43,'RevPAR Raw Data'!R$1,FALSE)</f>
        <v>70.329901709822394</v>
      </c>
      <c r="BE18" s="129">
        <f>(VLOOKUP($A18,'RevPAR Raw Data'!$B$6:$BE$43,'RevPAR Raw Data'!T$1,FALSE))/100</f>
        <v>0.35056010304836599</v>
      </c>
      <c r="BF18" s="119">
        <f>(VLOOKUP($A18,'RevPAR Raw Data'!$B$6:$BE$43,'RevPAR Raw Data'!U$1,FALSE))/100</f>
        <v>0.68937535728689991</v>
      </c>
      <c r="BG18" s="119">
        <f>(VLOOKUP($A18,'RevPAR Raw Data'!$B$6:$BE$43,'RevPAR Raw Data'!V$1,FALSE))/100</f>
        <v>0.84627091878911298</v>
      </c>
      <c r="BH18" s="119">
        <f>(VLOOKUP($A18,'RevPAR Raw Data'!$B$6:$BE$43,'RevPAR Raw Data'!W$1,FALSE))/100</f>
        <v>0.769611523817058</v>
      </c>
      <c r="BI18" s="119">
        <f>(VLOOKUP($A18,'RevPAR Raw Data'!$B$6:$BE$43,'RevPAR Raw Data'!X$1,FALSE))/100</f>
        <v>0.35279647018238103</v>
      </c>
      <c r="BJ18" s="130">
        <f>(VLOOKUP($A18,'RevPAR Raw Data'!$B$6:$BE$43,'RevPAR Raw Data'!Y$1,FALSE))/100</f>
        <v>0.61580148231238396</v>
      </c>
      <c r="BK18" s="119">
        <f>(VLOOKUP($A18,'RevPAR Raw Data'!$B$6:$BE$43,'RevPAR Raw Data'!AA$1,FALSE))/100</f>
        <v>9.7904395365695895E-2</v>
      </c>
      <c r="BL18" s="119">
        <f>(VLOOKUP($A18,'RevPAR Raw Data'!$B$6:$BE$43,'RevPAR Raw Data'!AB$1,FALSE))/100</f>
        <v>0.11680235402573701</v>
      </c>
      <c r="BM18" s="130">
        <f>(VLOOKUP($A18,'RevPAR Raw Data'!$B$6:$BE$43,'RevPAR Raw Data'!AC$1,FALSE))/100</f>
        <v>0.10776116619218</v>
      </c>
      <c r="BN18" s="131">
        <f>(VLOOKUP($A18,'RevPAR Raw Data'!$B$6:$BE$43,'RevPAR Raw Data'!AE$1,FALSE))/100</f>
        <v>0.45783703690579403</v>
      </c>
    </row>
    <row r="19" spans="1:66" x14ac:dyDescent="0.25">
      <c r="A19" s="59" t="s">
        <v>24</v>
      </c>
      <c r="B19" s="118">
        <f>(VLOOKUP($A19,'Occupancy Raw Data'!$B$8:$BE$45,'Occupancy Raw Data'!G$3,FALSE))/100</f>
        <v>0.38916750250752202</v>
      </c>
      <c r="C19" s="115">
        <f>(VLOOKUP($A19,'Occupancy Raw Data'!$B$8:$BE$45,'Occupancy Raw Data'!H$3,FALSE))/100</f>
        <v>0.48545636910732098</v>
      </c>
      <c r="D19" s="115">
        <f>(VLOOKUP($A19,'Occupancy Raw Data'!$B$8:$BE$45,'Occupancy Raw Data'!I$3,FALSE))/100</f>
        <v>0.50488966900702104</v>
      </c>
      <c r="E19" s="115">
        <f>(VLOOKUP($A19,'Occupancy Raw Data'!$B$8:$BE$45,'Occupancy Raw Data'!J$3,FALSE))/100</f>
        <v>0.49799398194583699</v>
      </c>
      <c r="F19" s="115">
        <f>(VLOOKUP($A19,'Occupancy Raw Data'!$B$8:$BE$45,'Occupancy Raw Data'!K$3,FALSE))/100</f>
        <v>0.43430290872617805</v>
      </c>
      <c r="G19" s="116">
        <f>(VLOOKUP($A19,'Occupancy Raw Data'!$B$8:$BE$45,'Occupancy Raw Data'!L$3,FALSE))/100</f>
        <v>0.46236208625877601</v>
      </c>
      <c r="H19" s="119">
        <f>(VLOOKUP($A19,'Occupancy Raw Data'!$B$8:$BE$45,'Occupancy Raw Data'!N$3,FALSE))/100</f>
        <v>0.41361584754262704</v>
      </c>
      <c r="I19" s="119">
        <f>(VLOOKUP($A19,'Occupancy Raw Data'!$B$8:$BE$45,'Occupancy Raw Data'!O$3,FALSE))/100</f>
        <v>0.44044633901705099</v>
      </c>
      <c r="J19" s="116">
        <f>(VLOOKUP($A19,'Occupancy Raw Data'!$B$8:$BE$45,'Occupancy Raw Data'!P$3,FALSE))/100</f>
        <v>0.42703109327983901</v>
      </c>
      <c r="K19" s="117">
        <f>(VLOOKUP($A19,'Occupancy Raw Data'!$B$8:$BE$45,'Occupancy Raw Data'!R$3,FALSE))/100</f>
        <v>0.45226751683622196</v>
      </c>
      <c r="M19" s="129">
        <f>(VLOOKUP($A19,'Occupancy Raw Data'!$B$8:$BE$45,'Occupancy Raw Data'!T$3,FALSE))/100</f>
        <v>0.118329718397068</v>
      </c>
      <c r="N19" s="119">
        <f>(VLOOKUP($A19,'Occupancy Raw Data'!$B$8:$BE$45,'Occupancy Raw Data'!U$3,FALSE))/100</f>
        <v>0.17275650928506298</v>
      </c>
      <c r="O19" s="119">
        <f>(VLOOKUP($A19,'Occupancy Raw Data'!$B$8:$BE$45,'Occupancy Raw Data'!V$3,FALSE))/100</f>
        <v>0.176155038131661</v>
      </c>
      <c r="P19" s="119">
        <f>(VLOOKUP($A19,'Occupancy Raw Data'!$B$8:$BE$45,'Occupancy Raw Data'!W$3,FALSE))/100</f>
        <v>0.220829102645169</v>
      </c>
      <c r="Q19" s="119">
        <f>(VLOOKUP($A19,'Occupancy Raw Data'!$B$8:$BE$45,'Occupancy Raw Data'!X$3,FALSE))/100</f>
        <v>0.18351631409119498</v>
      </c>
      <c r="R19" s="130">
        <f>(VLOOKUP($A19,'Occupancy Raw Data'!$B$8:$BE$45,'Occupancy Raw Data'!Y$3,FALSE))/100</f>
        <v>0.17584735035778198</v>
      </c>
      <c r="S19" s="119">
        <f>(VLOOKUP($A19,'Occupancy Raw Data'!$B$8:$BE$45,'Occupancy Raw Data'!AA$3,FALSE))/100</f>
        <v>0.14637261366271501</v>
      </c>
      <c r="T19" s="119">
        <f>(VLOOKUP($A19,'Occupancy Raw Data'!$B$8:$BE$45,'Occupancy Raw Data'!AB$3,FALSE))/100</f>
        <v>0.171775688026646</v>
      </c>
      <c r="U19" s="130">
        <f>(VLOOKUP($A19,'Occupancy Raw Data'!$B$8:$BE$45,'Occupancy Raw Data'!AC$3,FALSE))/100</f>
        <v>0.15933407316081899</v>
      </c>
      <c r="V19" s="131">
        <f>(VLOOKUP($A19,'Occupancy Raw Data'!$B$8:$BE$45,'Occupancy Raw Data'!AE$3,FALSE))/100</f>
        <v>0.171346380873586</v>
      </c>
      <c r="X19" s="49">
        <f>VLOOKUP($A19,'ADR Raw Data'!$B$6:$BE$43,'ADR Raw Data'!G$1,FALSE)</f>
        <v>116.746353092783</v>
      </c>
      <c r="Y19" s="50">
        <f>VLOOKUP($A19,'ADR Raw Data'!$B$6:$BE$43,'ADR Raw Data'!H$1,FALSE)</f>
        <v>116.506872417355</v>
      </c>
      <c r="Z19" s="50">
        <f>VLOOKUP($A19,'ADR Raw Data'!$B$6:$BE$43,'ADR Raw Data'!I$1,FALSE)</f>
        <v>118.933091631487</v>
      </c>
      <c r="AA19" s="50">
        <f>VLOOKUP($A19,'ADR Raw Data'!$B$6:$BE$43,'ADR Raw Data'!J$1,FALSE)</f>
        <v>113.46997230614301</v>
      </c>
      <c r="AB19" s="50">
        <f>VLOOKUP($A19,'ADR Raw Data'!$B$6:$BE$43,'ADR Raw Data'!K$1,FALSE)</f>
        <v>110.262081408775</v>
      </c>
      <c r="AC19" s="51">
        <f>VLOOKUP($A19,'ADR Raw Data'!$B$6:$BE$43,'ADR Raw Data'!L$1,FALSE)</f>
        <v>115.249711481099</v>
      </c>
      <c r="AD19" s="50">
        <f>VLOOKUP($A19,'ADR Raw Data'!$B$6:$BE$43,'ADR Raw Data'!N$1,FALSE)</f>
        <v>122.848402546226</v>
      </c>
      <c r="AE19" s="50">
        <f>VLOOKUP($A19,'ADR Raw Data'!$B$6:$BE$43,'ADR Raw Data'!O$1,FALSE)</f>
        <v>127.523498434386</v>
      </c>
      <c r="AF19" s="51">
        <f>VLOOKUP($A19,'ADR Raw Data'!$B$6:$BE$43,'ADR Raw Data'!P$1,FALSE)</f>
        <v>125.259384908984</v>
      </c>
      <c r="AG19" s="52">
        <f>VLOOKUP($A19,'ADR Raw Data'!$B$6:$BE$43,'ADR Raw Data'!R$1,FALSE)</f>
        <v>117.95003603817599</v>
      </c>
      <c r="AI19" s="129">
        <f>(VLOOKUP($A19,'ADR Raw Data'!$B$6:$BE$43,'ADR Raw Data'!T$1,FALSE))/100</f>
        <v>0.117886708265415</v>
      </c>
      <c r="AJ19" s="119">
        <f>(VLOOKUP($A19,'ADR Raw Data'!$B$6:$BE$43,'ADR Raw Data'!U$1,FALSE))/100</f>
        <v>0.11063146824963599</v>
      </c>
      <c r="AK19" s="119">
        <f>(VLOOKUP($A19,'ADR Raw Data'!$B$6:$BE$43,'ADR Raw Data'!V$1,FALSE))/100</f>
        <v>0.117821177120482</v>
      </c>
      <c r="AL19" s="119">
        <f>(VLOOKUP($A19,'ADR Raw Data'!$B$6:$BE$43,'ADR Raw Data'!W$1,FALSE))/100</f>
        <v>8.2668260291996407E-2</v>
      </c>
      <c r="AM19" s="119">
        <f>(VLOOKUP($A19,'ADR Raw Data'!$B$6:$BE$43,'ADR Raw Data'!X$1,FALSE))/100</f>
        <v>4.2572020767548707E-2</v>
      </c>
      <c r="AN19" s="130">
        <f>(VLOOKUP($A19,'ADR Raw Data'!$B$6:$BE$43,'ADR Raw Data'!Y$1,FALSE))/100</f>
        <v>9.4636689757570808E-2</v>
      </c>
      <c r="AO19" s="119">
        <f>(VLOOKUP($A19,'ADR Raw Data'!$B$6:$BE$43,'ADR Raw Data'!AA$1,FALSE))/100</f>
        <v>7.7053097577786903E-2</v>
      </c>
      <c r="AP19" s="119">
        <f>(VLOOKUP($A19,'ADR Raw Data'!$B$6:$BE$43,'ADR Raw Data'!AB$1,FALSE))/100</f>
        <v>5.2836590912855003E-2</v>
      </c>
      <c r="AQ19" s="130">
        <f>(VLOOKUP($A19,'ADR Raw Data'!$B$6:$BE$43,'ADR Raw Data'!AC$1,FALSE))/100</f>
        <v>6.4551315855408103E-2</v>
      </c>
      <c r="AR19" s="131">
        <f>(VLOOKUP($A19,'ADR Raw Data'!$B$6:$BE$43,'ADR Raw Data'!AE$1,FALSE))/100</f>
        <v>8.5499392590243695E-2</v>
      </c>
      <c r="AS19" s="40"/>
      <c r="AT19" s="49">
        <f>VLOOKUP($A19,'RevPAR Raw Data'!$B$6:$BE$43,'RevPAR Raw Data'!G$1,FALSE)</f>
        <v>45.433886659979898</v>
      </c>
      <c r="AU19" s="50">
        <f>VLOOKUP($A19,'RevPAR Raw Data'!$B$6:$BE$43,'RevPAR Raw Data'!H$1,FALSE)</f>
        <v>56.559003259779303</v>
      </c>
      <c r="AV19" s="50">
        <f>VLOOKUP($A19,'RevPAR Raw Data'!$B$6:$BE$43,'RevPAR Raw Data'!I$1,FALSE)</f>
        <v>60.048089267803398</v>
      </c>
      <c r="AW19" s="50">
        <f>VLOOKUP($A19,'RevPAR Raw Data'!$B$6:$BE$43,'RevPAR Raw Data'!J$1,FALSE)</f>
        <v>56.507363340019999</v>
      </c>
      <c r="AX19" s="50">
        <f>VLOOKUP($A19,'RevPAR Raw Data'!$B$6:$BE$43,'RevPAR Raw Data'!K$1,FALSE)</f>
        <v>47.887142678034103</v>
      </c>
      <c r="AY19" s="51">
        <f>VLOOKUP($A19,'RevPAR Raw Data'!$B$6:$BE$43,'RevPAR Raw Data'!L$1,FALSE)</f>
        <v>53.287097041123303</v>
      </c>
      <c r="AZ19" s="50">
        <f>VLOOKUP($A19,'RevPAR Raw Data'!$B$6:$BE$43,'RevPAR Raw Data'!N$1,FALSE)</f>
        <v>50.812046138415198</v>
      </c>
      <c r="BA19" s="50">
        <f>VLOOKUP($A19,'RevPAR Raw Data'!$B$6:$BE$43,'RevPAR Raw Data'!O$1,FALSE)</f>
        <v>56.167258024072197</v>
      </c>
      <c r="BB19" s="51">
        <f>VLOOKUP($A19,'RevPAR Raw Data'!$B$6:$BE$43,'RevPAR Raw Data'!P$1,FALSE)</f>
        <v>53.489652081243698</v>
      </c>
      <c r="BC19" s="52">
        <f>VLOOKUP($A19,'RevPAR Raw Data'!$B$6:$BE$43,'RevPAR Raw Data'!R$1,FALSE)</f>
        <v>53.344969909729102</v>
      </c>
      <c r="BE19" s="129">
        <f>(VLOOKUP($A19,'RevPAR Raw Data'!$B$6:$BE$43,'RevPAR Raw Data'!T$1,FALSE))/100</f>
        <v>0.25016592765428702</v>
      </c>
      <c r="BF19" s="119">
        <f>(VLOOKUP($A19,'RevPAR Raw Data'!$B$6:$BE$43,'RevPAR Raw Data'!U$1,FALSE))/100</f>
        <v>0.302500283806587</v>
      </c>
      <c r="BG19" s="119">
        <f>(VLOOKUP($A19,'RevPAR Raw Data'!$B$6:$BE$43,'RevPAR Raw Data'!V$1,FALSE))/100</f>
        <v>0.314731009200519</v>
      </c>
      <c r="BH19" s="119">
        <f>(VLOOKUP($A19,'RevPAR Raw Data'!$B$6:$BE$43,'RevPAR Raw Data'!W$1,FALSE))/100</f>
        <v>0.32175292067468497</v>
      </c>
      <c r="BI19" s="119">
        <f>(VLOOKUP($A19,'RevPAR Raw Data'!$B$6:$BE$43,'RevPAR Raw Data'!X$1,FALSE))/100</f>
        <v>0.233900995193418</v>
      </c>
      <c r="BJ19" s="130">
        <f>(VLOOKUP($A19,'RevPAR Raw Data'!$B$6:$BE$43,'RevPAR Raw Data'!Y$1,FALSE))/100</f>
        <v>0.28712565125585299</v>
      </c>
      <c r="BK19" s="119">
        <f>(VLOOKUP($A19,'RevPAR Raw Data'!$B$6:$BE$43,'RevPAR Raw Data'!AA$1,FALSE))/100</f>
        <v>0.23470417452377099</v>
      </c>
      <c r="BL19" s="119">
        <f>(VLOOKUP($A19,'RevPAR Raw Data'!$B$6:$BE$43,'RevPAR Raw Data'!AB$1,FALSE))/100</f>
        <v>0.23368832069654</v>
      </c>
      <c r="BM19" s="130">
        <f>(VLOOKUP($A19,'RevPAR Raw Data'!$B$6:$BE$43,'RevPAR Raw Data'!AC$1,FALSE))/100</f>
        <v>0.23417061309935999</v>
      </c>
      <c r="BN19" s="131">
        <f>(VLOOKUP($A19,'RevPAR Raw Data'!$B$6:$BE$43,'RevPAR Raw Data'!AE$1,FALSE))/100</f>
        <v>0.27149578495105797</v>
      </c>
    </row>
    <row r="20" spans="1:66" x14ac:dyDescent="0.25">
      <c r="A20" s="59" t="s">
        <v>27</v>
      </c>
      <c r="B20" s="118">
        <f>(VLOOKUP($A20,'Occupancy Raw Data'!$B$8:$BE$45,'Occupancy Raw Data'!G$3,FALSE))/100</f>
        <v>0.41969375209567406</v>
      </c>
      <c r="C20" s="115">
        <f>(VLOOKUP($A20,'Occupancy Raw Data'!$B$8:$BE$45,'Occupancy Raw Data'!H$3,FALSE))/100</f>
        <v>0.48653179836816796</v>
      </c>
      <c r="D20" s="115">
        <f>(VLOOKUP($A20,'Occupancy Raw Data'!$B$8:$BE$45,'Occupancy Raw Data'!I$3,FALSE))/100</f>
        <v>0.512015200625908</v>
      </c>
      <c r="E20" s="115">
        <f>(VLOOKUP($A20,'Occupancy Raw Data'!$B$8:$BE$45,'Occupancy Raw Data'!J$3,FALSE))/100</f>
        <v>0.54778137923326198</v>
      </c>
      <c r="F20" s="115">
        <f>(VLOOKUP($A20,'Occupancy Raw Data'!$B$8:$BE$45,'Occupancy Raw Data'!K$3,FALSE))/100</f>
        <v>0.51436235609701497</v>
      </c>
      <c r="G20" s="116">
        <f>(VLOOKUP($A20,'Occupancy Raw Data'!$B$8:$BE$45,'Occupancy Raw Data'!L$3,FALSE))/100</f>
        <v>0.496076897284005</v>
      </c>
      <c r="H20" s="119">
        <f>(VLOOKUP($A20,'Occupancy Raw Data'!$B$8:$BE$45,'Occupancy Raw Data'!N$3,FALSE))/100</f>
        <v>0.54800491784955807</v>
      </c>
      <c r="I20" s="119">
        <f>(VLOOKUP($A20,'Occupancy Raw Data'!$B$8:$BE$45,'Occupancy Raw Data'!O$3,FALSE))/100</f>
        <v>0.57091762601989404</v>
      </c>
      <c r="J20" s="116">
        <f>(VLOOKUP($A20,'Occupancy Raw Data'!$B$8:$BE$45,'Occupancy Raw Data'!P$3,FALSE))/100</f>
        <v>0.55946127193472595</v>
      </c>
      <c r="K20" s="117">
        <f>(VLOOKUP($A20,'Occupancy Raw Data'!$B$8:$BE$45,'Occupancy Raw Data'!R$3,FALSE))/100</f>
        <v>0.51418671861278298</v>
      </c>
      <c r="M20" s="129">
        <f>(VLOOKUP($A20,'Occupancy Raw Data'!$B$8:$BE$45,'Occupancy Raw Data'!T$3,FALSE))/100</f>
        <v>0.14546773654472001</v>
      </c>
      <c r="N20" s="119">
        <f>(VLOOKUP($A20,'Occupancy Raw Data'!$B$8:$BE$45,'Occupancy Raw Data'!U$3,FALSE))/100</f>
        <v>0.17257763243597399</v>
      </c>
      <c r="O20" s="119">
        <f>(VLOOKUP($A20,'Occupancy Raw Data'!$B$8:$BE$45,'Occupancy Raw Data'!V$3,FALSE))/100</f>
        <v>0.13336558653968</v>
      </c>
      <c r="P20" s="119">
        <f>(VLOOKUP($A20,'Occupancy Raw Data'!$B$8:$BE$45,'Occupancy Raw Data'!W$3,FALSE))/100</f>
        <v>0.142368997962694</v>
      </c>
      <c r="Q20" s="119">
        <f>(VLOOKUP($A20,'Occupancy Raw Data'!$B$8:$BE$45,'Occupancy Raw Data'!X$3,FALSE))/100</f>
        <v>5.7827778966883493E-2</v>
      </c>
      <c r="R20" s="130">
        <f>(VLOOKUP($A20,'Occupancy Raw Data'!$B$8:$BE$45,'Occupancy Raw Data'!Y$3,FALSE))/100</f>
        <v>0.12804082351472501</v>
      </c>
      <c r="S20" s="119">
        <f>(VLOOKUP($A20,'Occupancy Raw Data'!$B$8:$BE$45,'Occupancy Raw Data'!AA$3,FALSE))/100</f>
        <v>0.106329832960169</v>
      </c>
      <c r="T20" s="119">
        <f>(VLOOKUP($A20,'Occupancy Raw Data'!$B$8:$BE$45,'Occupancy Raw Data'!AB$3,FALSE))/100</f>
        <v>0.29488521016670799</v>
      </c>
      <c r="U20" s="130">
        <f>(VLOOKUP($A20,'Occupancy Raw Data'!$B$8:$BE$45,'Occupancy Raw Data'!AC$3,FALSE))/100</f>
        <v>0.195126122339563</v>
      </c>
      <c r="V20" s="131">
        <f>(VLOOKUP($A20,'Occupancy Raw Data'!$B$8:$BE$45,'Occupancy Raw Data'!AE$3,FALSE))/100</f>
        <v>0.14807469547367799</v>
      </c>
      <c r="X20" s="49">
        <f>VLOOKUP($A20,'ADR Raw Data'!$B$6:$BE$43,'ADR Raw Data'!G$1,FALSE)</f>
        <v>87.287525965379402</v>
      </c>
      <c r="Y20" s="50">
        <f>VLOOKUP($A20,'ADR Raw Data'!$B$6:$BE$43,'ADR Raw Data'!H$1,FALSE)</f>
        <v>91.355639788651501</v>
      </c>
      <c r="Z20" s="50">
        <f>VLOOKUP($A20,'ADR Raw Data'!$B$6:$BE$43,'ADR Raw Data'!I$1,FALSE)</f>
        <v>91.807387033398797</v>
      </c>
      <c r="AA20" s="50">
        <f>VLOOKUP($A20,'ADR Raw Data'!$B$6:$BE$43,'ADR Raw Data'!J$1,FALSE)</f>
        <v>92.486011018159502</v>
      </c>
      <c r="AB20" s="50">
        <f>VLOOKUP($A20,'ADR Raw Data'!$B$6:$BE$43,'ADR Raw Data'!K$1,FALSE)</f>
        <v>90.590015210777906</v>
      </c>
      <c r="AC20" s="51">
        <f>VLOOKUP($A20,'ADR Raw Data'!$B$6:$BE$43,'ADR Raw Data'!L$1,FALSE)</f>
        <v>90.851414473684201</v>
      </c>
      <c r="AD20" s="50">
        <f>VLOOKUP($A20,'ADR Raw Data'!$B$6:$BE$43,'ADR Raw Data'!N$1,FALSE)</f>
        <v>94.666604119926504</v>
      </c>
      <c r="AE20" s="50">
        <f>VLOOKUP($A20,'ADR Raw Data'!$B$6:$BE$43,'ADR Raw Data'!O$1,FALSE)</f>
        <v>96.591049334377402</v>
      </c>
      <c r="AF20" s="51">
        <f>VLOOKUP($A20,'ADR Raw Data'!$B$6:$BE$43,'ADR Raw Data'!P$1,FALSE)</f>
        <v>95.648530616322006</v>
      </c>
      <c r="AG20" s="52">
        <f>VLOOKUP($A20,'ADR Raw Data'!$B$6:$BE$43,'ADR Raw Data'!R$1,FALSE)</f>
        <v>92.342701922181107</v>
      </c>
      <c r="AI20" s="129">
        <f>(VLOOKUP($A20,'ADR Raw Data'!$B$6:$BE$43,'ADR Raw Data'!T$1,FALSE))/100</f>
        <v>4.3110287020331602E-2</v>
      </c>
      <c r="AJ20" s="119">
        <f>(VLOOKUP($A20,'ADR Raw Data'!$B$6:$BE$43,'ADR Raw Data'!U$1,FALSE))/100</f>
        <v>6.8513652606214698E-2</v>
      </c>
      <c r="AK20" s="119">
        <f>(VLOOKUP($A20,'ADR Raw Data'!$B$6:$BE$43,'ADR Raw Data'!V$1,FALSE))/100</f>
        <v>7.0150476342730403E-2</v>
      </c>
      <c r="AL20" s="119">
        <f>(VLOOKUP($A20,'ADR Raw Data'!$B$6:$BE$43,'ADR Raw Data'!W$1,FALSE))/100</f>
        <v>6.5046177280701209E-2</v>
      </c>
      <c r="AM20" s="119">
        <f>(VLOOKUP($A20,'ADR Raw Data'!$B$6:$BE$43,'ADR Raw Data'!X$1,FALSE))/100</f>
        <v>3.4029487973783204E-2</v>
      </c>
      <c r="AN20" s="130">
        <f>(VLOOKUP($A20,'ADR Raw Data'!$B$6:$BE$43,'ADR Raw Data'!Y$1,FALSE))/100</f>
        <v>5.6242677816374702E-2</v>
      </c>
      <c r="AO20" s="119">
        <f>(VLOOKUP($A20,'ADR Raw Data'!$B$6:$BE$43,'ADR Raw Data'!AA$1,FALSE))/100</f>
        <v>4.2755582876166598E-2</v>
      </c>
      <c r="AP20" s="119">
        <f>(VLOOKUP($A20,'ADR Raw Data'!$B$6:$BE$43,'ADR Raw Data'!AB$1,FALSE))/100</f>
        <v>7.7013459704019196E-2</v>
      </c>
      <c r="AQ20" s="130">
        <f>(VLOOKUP($A20,'ADR Raw Data'!$B$6:$BE$43,'ADR Raw Data'!AC$1,FALSE))/100</f>
        <v>5.9622586102047598E-2</v>
      </c>
      <c r="AR20" s="131">
        <f>(VLOOKUP($A20,'ADR Raw Data'!$B$6:$BE$43,'ADR Raw Data'!AE$1,FALSE))/100</f>
        <v>5.7959168770319397E-2</v>
      </c>
      <c r="AS20" s="40"/>
      <c r="AT20" s="49">
        <f>VLOOKUP($A20,'RevPAR Raw Data'!$B$6:$BE$43,'RevPAR Raw Data'!G$1,FALSE)</f>
        <v>36.634029283558696</v>
      </c>
      <c r="AU20" s="50">
        <f>VLOOKUP($A20,'RevPAR Raw Data'!$B$6:$BE$43,'RevPAR Raw Data'!H$1,FALSE)</f>
        <v>44.447423717447101</v>
      </c>
      <c r="AV20" s="50">
        <f>VLOOKUP($A20,'RevPAR Raw Data'!$B$6:$BE$43,'RevPAR Raw Data'!I$1,FALSE)</f>
        <v>47.006777690846</v>
      </c>
      <c r="AW20" s="50">
        <f>VLOOKUP($A20,'RevPAR Raw Data'!$B$6:$BE$43,'RevPAR Raw Data'!J$1,FALSE)</f>
        <v>50.6621146753101</v>
      </c>
      <c r="AX20" s="50">
        <f>VLOOKUP($A20,'RevPAR Raw Data'!$B$6:$BE$43,'RevPAR Raw Data'!K$1,FALSE)</f>
        <v>46.596093662680197</v>
      </c>
      <c r="AY20" s="51">
        <f>VLOOKUP($A20,'RevPAR Raw Data'!$B$6:$BE$43,'RevPAR Raw Data'!L$1,FALSE)</f>
        <v>45.069287805968401</v>
      </c>
      <c r="AZ20" s="50">
        <f>VLOOKUP($A20,'RevPAR Raw Data'!$B$6:$BE$43,'RevPAR Raw Data'!N$1,FALSE)</f>
        <v>51.877764613837002</v>
      </c>
      <c r="BA20" s="50">
        <f>VLOOKUP($A20,'RevPAR Raw Data'!$B$6:$BE$43,'RevPAR Raw Data'!O$1,FALSE)</f>
        <v>55.145532580753297</v>
      </c>
      <c r="BB20" s="51">
        <f>VLOOKUP($A20,'RevPAR Raw Data'!$B$6:$BE$43,'RevPAR Raw Data'!P$1,FALSE)</f>
        <v>53.5116485972951</v>
      </c>
      <c r="BC20" s="52">
        <f>VLOOKUP($A20,'RevPAR Raw Data'!$B$6:$BE$43,'RevPAR Raw Data'!R$1,FALSE)</f>
        <v>47.481390889204597</v>
      </c>
      <c r="BE20" s="129">
        <f>(VLOOKUP($A20,'RevPAR Raw Data'!$B$6:$BE$43,'RevPAR Raw Data'!T$1,FALSE))/100</f>
        <v>0.19484917943969202</v>
      </c>
      <c r="BF20" s="119">
        <f>(VLOOKUP($A20,'RevPAR Raw Data'!$B$6:$BE$43,'RevPAR Raw Data'!U$1,FALSE))/100</f>
        <v>0.252915208998511</v>
      </c>
      <c r="BG20" s="119">
        <f>(VLOOKUP($A20,'RevPAR Raw Data'!$B$6:$BE$43,'RevPAR Raw Data'!V$1,FALSE))/100</f>
        <v>0.21287172230589602</v>
      </c>
      <c r="BH20" s="119">
        <f>(VLOOKUP($A20,'RevPAR Raw Data'!$B$6:$BE$43,'RevPAR Raw Data'!W$1,FALSE))/100</f>
        <v>0.21667573432415199</v>
      </c>
      <c r="BI20" s="119">
        <f>(VLOOKUP($A20,'RevPAR Raw Data'!$B$6:$BE$43,'RevPAR Raw Data'!X$1,FALSE))/100</f>
        <v>9.3825116649570994E-2</v>
      </c>
      <c r="BJ20" s="130">
        <f>(VLOOKUP($A20,'RevPAR Raw Data'!$B$6:$BE$43,'RevPAR Raw Data'!Y$1,FALSE))/100</f>
        <v>0.19148486011538199</v>
      </c>
      <c r="BK20" s="119">
        <f>(VLOOKUP($A20,'RevPAR Raw Data'!$B$6:$BE$43,'RevPAR Raw Data'!AA$1,FALSE))/100</f>
        <v>0.15363160982167298</v>
      </c>
      <c r="BL20" s="119">
        <f>(VLOOKUP($A20,'RevPAR Raw Data'!$B$6:$BE$43,'RevPAR Raw Data'!AB$1,FALSE))/100</f>
        <v>0.39460880012121302</v>
      </c>
      <c r="BM20" s="130">
        <f>(VLOOKUP($A20,'RevPAR Raw Data'!$B$6:$BE$43,'RevPAR Raw Data'!AC$1,FALSE))/100</f>
        <v>0.26638263247156002</v>
      </c>
      <c r="BN20" s="131">
        <f>(VLOOKUP($A20,'RevPAR Raw Data'!$B$6:$BE$43,'RevPAR Raw Data'!AE$1,FALSE))/100</f>
        <v>0.21461615050957</v>
      </c>
    </row>
    <row r="21" spans="1:66" x14ac:dyDescent="0.25">
      <c r="A21" s="59" t="s">
        <v>90</v>
      </c>
      <c r="B21" s="118">
        <f>(VLOOKUP($A21,'Occupancy Raw Data'!$B$8:$BE$45,'Occupancy Raw Data'!G$3,FALSE))/100</f>
        <v>0.50777841016884795</v>
      </c>
      <c r="C21" s="115">
        <f>(VLOOKUP($A21,'Occupancy Raw Data'!$B$8:$BE$45,'Occupancy Raw Data'!H$3,FALSE))/100</f>
        <v>0.63716562322140002</v>
      </c>
      <c r="D21" s="115">
        <f>(VLOOKUP($A21,'Occupancy Raw Data'!$B$8:$BE$45,'Occupancy Raw Data'!I$3,FALSE))/100</f>
        <v>0.66315689622462504</v>
      </c>
      <c r="E21" s="115">
        <f>(VLOOKUP($A21,'Occupancy Raw Data'!$B$8:$BE$45,'Occupancy Raw Data'!J$3,FALSE))/100</f>
        <v>0.63375071143995398</v>
      </c>
      <c r="F21" s="115">
        <f>(VLOOKUP($A21,'Occupancy Raw Data'!$B$8:$BE$45,'Occupancy Raw Data'!K$3,FALSE))/100</f>
        <v>0.57275659267691093</v>
      </c>
      <c r="G21" s="116">
        <f>(VLOOKUP($A21,'Occupancy Raw Data'!$B$8:$BE$45,'Occupancy Raw Data'!L$3,FALSE))/100</f>
        <v>0.60292164674634696</v>
      </c>
      <c r="H21" s="119">
        <f>(VLOOKUP($A21,'Occupancy Raw Data'!$B$8:$BE$45,'Occupancy Raw Data'!N$3,FALSE))/100</f>
        <v>0.49886169607285097</v>
      </c>
      <c r="I21" s="119">
        <f>(VLOOKUP($A21,'Occupancy Raw Data'!$B$8:$BE$45,'Occupancy Raw Data'!O$3,FALSE))/100</f>
        <v>0.52532726237905503</v>
      </c>
      <c r="J21" s="116">
        <f>(VLOOKUP($A21,'Occupancy Raw Data'!$B$8:$BE$45,'Occupancy Raw Data'!P$3,FALSE))/100</f>
        <v>0.51209447922595297</v>
      </c>
      <c r="K21" s="117">
        <f>(VLOOKUP($A21,'Occupancy Raw Data'!$B$8:$BE$45,'Occupancy Raw Data'!R$3,FALSE))/100</f>
        <v>0.576971027454806</v>
      </c>
      <c r="M21" s="129">
        <f>(VLOOKUP($A21,'Occupancy Raw Data'!$B$8:$BE$45,'Occupancy Raw Data'!T$3,FALSE))/100</f>
        <v>0.18141690576031699</v>
      </c>
      <c r="N21" s="119">
        <f>(VLOOKUP($A21,'Occupancy Raw Data'!$B$8:$BE$45,'Occupancy Raw Data'!U$3,FALSE))/100</f>
        <v>0.21311179338992201</v>
      </c>
      <c r="O21" s="119">
        <f>(VLOOKUP($A21,'Occupancy Raw Data'!$B$8:$BE$45,'Occupancy Raw Data'!V$3,FALSE))/100</f>
        <v>0.27271072273802999</v>
      </c>
      <c r="P21" s="119">
        <f>(VLOOKUP($A21,'Occupancy Raw Data'!$B$8:$BE$45,'Occupancy Raw Data'!W$3,FALSE))/100</f>
        <v>0.344536123968605</v>
      </c>
      <c r="Q21" s="119">
        <f>(VLOOKUP($A21,'Occupancy Raw Data'!$B$8:$BE$45,'Occupancy Raw Data'!X$3,FALSE))/100</f>
        <v>0.32122538293216601</v>
      </c>
      <c r="R21" s="130">
        <f>(VLOOKUP($A21,'Occupancy Raw Data'!$B$8:$BE$45,'Occupancy Raw Data'!Y$3,FALSE))/100</f>
        <v>0.26613545816733003</v>
      </c>
      <c r="S21" s="119">
        <f>(VLOOKUP($A21,'Occupancy Raw Data'!$B$8:$BE$45,'Occupancy Raw Data'!AA$3,FALSE))/100</f>
        <v>0.16996662958843101</v>
      </c>
      <c r="T21" s="119">
        <f>(VLOOKUP($A21,'Occupancy Raw Data'!$B$8:$BE$45,'Occupancy Raw Data'!AB$3,FALSE))/100</f>
        <v>0.18815704784381002</v>
      </c>
      <c r="U21" s="130">
        <f>(VLOOKUP($A21,'Occupancy Raw Data'!$B$8:$BE$45,'Occupancy Raw Data'!AC$3,FALSE))/100</f>
        <v>0.17922673656618598</v>
      </c>
      <c r="V21" s="131">
        <f>(VLOOKUP($A21,'Occupancy Raw Data'!$B$8:$BE$45,'Occupancy Raw Data'!AE$3,FALSE))/100</f>
        <v>0.242906352171882</v>
      </c>
      <c r="X21" s="49">
        <f>VLOOKUP($A21,'ADR Raw Data'!$B$6:$BE$43,'ADR Raw Data'!G$1,FALSE)</f>
        <v>104.982258546609</v>
      </c>
      <c r="Y21" s="50">
        <f>VLOOKUP($A21,'ADR Raw Data'!$B$6:$BE$43,'ADR Raw Data'!H$1,FALSE)</f>
        <v>121.939999999999</v>
      </c>
      <c r="Z21" s="50">
        <f>VLOOKUP($A21,'ADR Raw Data'!$B$6:$BE$43,'ADR Raw Data'!I$1,FALSE)</f>
        <v>128.27693176941699</v>
      </c>
      <c r="AA21" s="50">
        <f>VLOOKUP($A21,'ADR Raw Data'!$B$6:$BE$43,'ADR Raw Data'!J$1,FALSE)</f>
        <v>120.226650202065</v>
      </c>
      <c r="AB21" s="50">
        <f>VLOOKUP($A21,'ADR Raw Data'!$B$6:$BE$43,'ADR Raw Data'!K$1,FALSE)</f>
        <v>109.54894998343801</v>
      </c>
      <c r="AC21" s="51">
        <f>VLOOKUP($A21,'ADR Raw Data'!$B$6:$BE$43,'ADR Raw Data'!L$1,FALSE)</f>
        <v>117.763242605412</v>
      </c>
      <c r="AD21" s="50">
        <f>VLOOKUP($A21,'ADR Raw Data'!$B$6:$BE$43,'ADR Raw Data'!N$1,FALSE)</f>
        <v>98.693226849210802</v>
      </c>
      <c r="AE21" s="50">
        <f>VLOOKUP($A21,'ADR Raw Data'!$B$6:$BE$43,'ADR Raw Data'!O$1,FALSE)</f>
        <v>95.404331888768496</v>
      </c>
      <c r="AF21" s="51">
        <f>VLOOKUP($A21,'ADR Raw Data'!$B$6:$BE$43,'ADR Raw Data'!P$1,FALSE)</f>
        <v>97.006286005371805</v>
      </c>
      <c r="AG21" s="52">
        <f>VLOOKUP($A21,'ADR Raw Data'!$B$6:$BE$43,'ADR Raw Data'!R$1,FALSE)</f>
        <v>112.499535429926</v>
      </c>
      <c r="AI21" s="129">
        <f>(VLOOKUP($A21,'ADR Raw Data'!$B$6:$BE$43,'ADR Raw Data'!T$1,FALSE))/100</f>
        <v>8.7549015136456396E-2</v>
      </c>
      <c r="AJ21" s="119">
        <f>(VLOOKUP($A21,'ADR Raw Data'!$B$6:$BE$43,'ADR Raw Data'!U$1,FALSE))/100</f>
        <v>0.16684316682730199</v>
      </c>
      <c r="AK21" s="119">
        <f>(VLOOKUP($A21,'ADR Raw Data'!$B$6:$BE$43,'ADR Raw Data'!V$1,FALSE))/100</f>
        <v>0.21630001643035901</v>
      </c>
      <c r="AL21" s="119">
        <f>(VLOOKUP($A21,'ADR Raw Data'!$B$6:$BE$43,'ADR Raw Data'!W$1,FALSE))/100</f>
        <v>0.21798291827147298</v>
      </c>
      <c r="AM21" s="119">
        <f>(VLOOKUP($A21,'ADR Raw Data'!$B$6:$BE$43,'ADR Raw Data'!X$1,FALSE))/100</f>
        <v>0.13844955390215299</v>
      </c>
      <c r="AN21" s="130">
        <f>(VLOOKUP($A21,'ADR Raw Data'!$B$6:$BE$43,'ADR Raw Data'!Y$1,FALSE))/100</f>
        <v>0.17036612172534502</v>
      </c>
      <c r="AO21" s="119">
        <f>(VLOOKUP($A21,'ADR Raw Data'!$B$6:$BE$43,'ADR Raw Data'!AA$1,FALSE))/100</f>
        <v>4.9268405773113401E-2</v>
      </c>
      <c r="AP21" s="119">
        <f>(VLOOKUP($A21,'ADR Raw Data'!$B$6:$BE$43,'ADR Raw Data'!AB$1,FALSE))/100</f>
        <v>2.2935300993146203E-2</v>
      </c>
      <c r="AQ21" s="130">
        <f>(VLOOKUP($A21,'ADR Raw Data'!$B$6:$BE$43,'ADR Raw Data'!AC$1,FALSE))/100</f>
        <v>3.57835406475999E-2</v>
      </c>
      <c r="AR21" s="131">
        <f>(VLOOKUP($A21,'ADR Raw Data'!$B$6:$BE$43,'ADR Raw Data'!AE$1,FALSE))/100</f>
        <v>0.13913191283534501</v>
      </c>
      <c r="AS21" s="40"/>
      <c r="AT21" s="49">
        <f>VLOOKUP($A21,'RevPAR Raw Data'!$B$6:$BE$43,'RevPAR Raw Data'!G$1,FALSE)</f>
        <v>53.3077243407323</v>
      </c>
      <c r="AU21" s="50">
        <f>VLOOKUP($A21,'RevPAR Raw Data'!$B$6:$BE$43,'RevPAR Raw Data'!H$1,FALSE)</f>
        <v>77.695976095617496</v>
      </c>
      <c r="AV21" s="50">
        <f>VLOOKUP($A21,'RevPAR Raw Data'!$B$6:$BE$43,'RevPAR Raw Data'!I$1,FALSE)</f>
        <v>85.067731929425094</v>
      </c>
      <c r="AW21" s="50">
        <f>VLOOKUP($A21,'RevPAR Raw Data'!$B$6:$BE$43,'RevPAR Raw Data'!J$1,FALSE)</f>
        <v>76.193725099601494</v>
      </c>
      <c r="AX21" s="50">
        <f>VLOOKUP($A21,'RevPAR Raw Data'!$B$6:$BE$43,'RevPAR Raw Data'!K$1,FALSE)</f>
        <v>62.744883323847397</v>
      </c>
      <c r="AY21" s="51">
        <f>VLOOKUP($A21,'RevPAR Raw Data'!$B$6:$BE$43,'RevPAR Raw Data'!L$1,FALSE)</f>
        <v>71.002008157844799</v>
      </c>
      <c r="AZ21" s="50">
        <f>VLOOKUP($A21,'RevPAR Raw Data'!$B$6:$BE$43,'RevPAR Raw Data'!N$1,FALSE)</f>
        <v>49.234270536899999</v>
      </c>
      <c r="BA21" s="50">
        <f>VLOOKUP($A21,'RevPAR Raw Data'!$B$6:$BE$43,'RevPAR Raw Data'!O$1,FALSE)</f>
        <v>50.118496490229496</v>
      </c>
      <c r="BB21" s="51">
        <f>VLOOKUP($A21,'RevPAR Raw Data'!$B$6:$BE$43,'RevPAR Raw Data'!P$1,FALSE)</f>
        <v>49.676383513564701</v>
      </c>
      <c r="BC21" s="52">
        <f>VLOOKUP($A21,'RevPAR Raw Data'!$B$6:$BE$43,'RevPAR Raw Data'!R$1,FALSE)</f>
        <v>64.908972545193294</v>
      </c>
      <c r="BE21" s="129">
        <f>(VLOOKUP($A21,'RevPAR Raw Data'!$B$6:$BE$43,'RevPAR Raw Data'!T$1,FALSE))/100</f>
        <v>0.284848792325193</v>
      </c>
      <c r="BF21" s="119">
        <f>(VLOOKUP($A21,'RevPAR Raw Data'!$B$6:$BE$43,'RevPAR Raw Data'!U$1,FALSE))/100</f>
        <v>0.41551120671464403</v>
      </c>
      <c r="BG21" s="119">
        <f>(VLOOKUP($A21,'RevPAR Raw Data'!$B$6:$BE$43,'RevPAR Raw Data'!V$1,FALSE))/100</f>
        <v>0.54799807297736003</v>
      </c>
      <c r="BH21" s="119">
        <f>(VLOOKUP($A21,'RevPAR Raw Data'!$B$6:$BE$43,'RevPAR Raw Data'!W$1,FALSE))/100</f>
        <v>0.63762203199269696</v>
      </c>
      <c r="BI21" s="119">
        <f>(VLOOKUP($A21,'RevPAR Raw Data'!$B$6:$BE$43,'RevPAR Raw Data'!X$1,FALSE))/100</f>
        <v>0.50414844780332602</v>
      </c>
      <c r="BJ21" s="130">
        <f>(VLOOKUP($A21,'RevPAR Raw Data'!$B$6:$BE$43,'RevPAR Raw Data'!Y$1,FALSE))/100</f>
        <v>0.48184204575424194</v>
      </c>
      <c r="BK21" s="119">
        <f>(VLOOKUP($A21,'RevPAR Raw Data'!$B$6:$BE$43,'RevPAR Raw Data'!AA$1,FALSE))/100</f>
        <v>0.227609020235996</v>
      </c>
      <c r="BL21" s="119">
        <f>(VLOOKUP($A21,'RevPAR Raw Data'!$B$6:$BE$43,'RevPAR Raw Data'!AB$1,FALSE))/100</f>
        <v>0.21540778736323599</v>
      </c>
      <c r="BM21" s="130">
        <f>(VLOOKUP($A21,'RevPAR Raw Data'!$B$6:$BE$43,'RevPAR Raw Data'!AC$1,FALSE))/100</f>
        <v>0.22142364442683798</v>
      </c>
      <c r="BN21" s="131">
        <f>(VLOOKUP($A21,'RevPAR Raw Data'!$B$6:$BE$43,'RevPAR Raw Data'!AE$1,FALSE))/100</f>
        <v>0.415834290424757</v>
      </c>
    </row>
    <row r="22" spans="1:66" x14ac:dyDescent="0.25">
      <c r="B22" s="53"/>
      <c r="C22" s="120"/>
      <c r="D22" s="120"/>
      <c r="E22" s="120"/>
      <c r="F22" s="120"/>
      <c r="G22" s="121"/>
      <c r="H22" s="120"/>
      <c r="I22" s="120"/>
      <c r="J22" s="121"/>
      <c r="K22" s="54"/>
      <c r="M22" s="132"/>
      <c r="N22" s="136"/>
      <c r="O22" s="136"/>
      <c r="P22" s="136"/>
      <c r="Q22" s="136"/>
      <c r="R22" s="137"/>
      <c r="S22" s="136"/>
      <c r="T22" s="136"/>
      <c r="U22" s="137"/>
      <c r="V22" s="133"/>
      <c r="X22" s="55"/>
      <c r="Y22" s="56"/>
      <c r="Z22" s="56"/>
      <c r="AA22" s="56"/>
      <c r="AB22" s="56"/>
      <c r="AC22" s="57"/>
      <c r="AD22" s="56"/>
      <c r="AE22" s="56"/>
      <c r="AF22" s="57"/>
      <c r="AG22" s="58"/>
      <c r="AI22" s="134"/>
      <c r="AJ22" s="138"/>
      <c r="AK22" s="138"/>
      <c r="AL22" s="138"/>
      <c r="AM22" s="138"/>
      <c r="AN22" s="139"/>
      <c r="AO22" s="138"/>
      <c r="AP22" s="138"/>
      <c r="AQ22" s="139"/>
      <c r="AR22" s="135"/>
      <c r="AS22" s="40"/>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25">
      <c r="A23" s="60" t="s">
        <v>19</v>
      </c>
      <c r="B23" s="118">
        <f>(VLOOKUP($A23,'Occupancy Raw Data'!$B$8:$BE$45,'Occupancy Raw Data'!G$3,FALSE))/100</f>
        <v>0.37482036542804303</v>
      </c>
      <c r="C23" s="115">
        <f>(VLOOKUP($A23,'Occupancy Raw Data'!$B$8:$BE$45,'Occupancy Raw Data'!H$3,FALSE))/100</f>
        <v>0.44169575035926895</v>
      </c>
      <c r="D23" s="115">
        <f>(VLOOKUP($A23,'Occupancy Raw Data'!$B$8:$BE$45,'Occupancy Raw Data'!I$3,FALSE))/100</f>
        <v>0.45927427632929502</v>
      </c>
      <c r="E23" s="115">
        <f>(VLOOKUP($A23,'Occupancy Raw Data'!$B$8:$BE$45,'Occupancy Raw Data'!J$3,FALSE))/100</f>
        <v>0.44308150277150404</v>
      </c>
      <c r="F23" s="115">
        <f>(VLOOKUP($A23,'Occupancy Raw Data'!$B$8:$BE$45,'Occupancy Raw Data'!K$3,FALSE))/100</f>
        <v>0.41387805378772297</v>
      </c>
      <c r="G23" s="116">
        <f>(VLOOKUP($A23,'Occupancy Raw Data'!$B$8:$BE$45,'Occupancy Raw Data'!L$3,FALSE))/100</f>
        <v>0.426549989735167</v>
      </c>
      <c r="H23" s="119">
        <f>(VLOOKUP($A23,'Occupancy Raw Data'!$B$8:$BE$45,'Occupancy Raw Data'!N$3,FALSE))/100</f>
        <v>0.44238862656538602</v>
      </c>
      <c r="I23" s="119">
        <f>(VLOOKUP($A23,'Occupancy Raw Data'!$B$8:$BE$45,'Occupancy Raw Data'!O$3,FALSE))/100</f>
        <v>0.48190823239581099</v>
      </c>
      <c r="J23" s="116">
        <f>(VLOOKUP($A23,'Occupancy Raw Data'!$B$8:$BE$45,'Occupancy Raw Data'!P$3,FALSE))/100</f>
        <v>0.46214842948059903</v>
      </c>
      <c r="K23" s="117">
        <f>(VLOOKUP($A23,'Occupancy Raw Data'!$B$8:$BE$45,'Occupancy Raw Data'!R$3,FALSE))/100</f>
        <v>0.43672097251957603</v>
      </c>
      <c r="M23" s="129">
        <f>(VLOOKUP($A23,'Occupancy Raw Data'!$B$8:$BE$45,'Occupancy Raw Data'!T$3,FALSE))/100</f>
        <v>3.8433226590159103E-2</v>
      </c>
      <c r="N23" s="119">
        <f>(VLOOKUP($A23,'Occupancy Raw Data'!$B$8:$BE$45,'Occupancy Raw Data'!U$3,FALSE))/100</f>
        <v>0.126120214191036</v>
      </c>
      <c r="O23" s="119">
        <f>(VLOOKUP($A23,'Occupancy Raw Data'!$B$8:$BE$45,'Occupancy Raw Data'!V$3,FALSE))/100</f>
        <v>0.174578843009568</v>
      </c>
      <c r="P23" s="119">
        <f>(VLOOKUP($A23,'Occupancy Raw Data'!$B$8:$BE$45,'Occupancy Raw Data'!W$3,FALSE))/100</f>
        <v>0.15822691489391499</v>
      </c>
      <c r="Q23" s="119">
        <f>(VLOOKUP($A23,'Occupancy Raw Data'!$B$8:$BE$45,'Occupancy Raw Data'!X$3,FALSE))/100</f>
        <v>7.8678398985117401E-2</v>
      </c>
      <c r="R23" s="130">
        <f>(VLOOKUP($A23,'Occupancy Raw Data'!$B$8:$BE$45,'Occupancy Raw Data'!Y$3,FALSE))/100</f>
        <v>0.11637213253344701</v>
      </c>
      <c r="S23" s="119">
        <f>(VLOOKUP($A23,'Occupancy Raw Data'!$B$8:$BE$45,'Occupancy Raw Data'!AA$3,FALSE))/100</f>
        <v>0.11262121325994</v>
      </c>
      <c r="T23" s="119">
        <f>(VLOOKUP($A23,'Occupancy Raw Data'!$B$8:$BE$45,'Occupancy Raw Data'!AB$3,FALSE))/100</f>
        <v>0.121792043503404</v>
      </c>
      <c r="U23" s="130">
        <f>(VLOOKUP($A23,'Occupancy Raw Data'!$B$8:$BE$45,'Occupancy Raw Data'!AC$3,FALSE))/100</f>
        <v>0.11738389514917101</v>
      </c>
      <c r="V23" s="131">
        <f>(VLOOKUP($A23,'Occupancy Raw Data'!$B$8:$BE$45,'Occupancy Raw Data'!AE$3,FALSE))/100</f>
        <v>0.11667784525364799</v>
      </c>
      <c r="X23" s="49">
        <f>VLOOKUP($A23,'ADR Raw Data'!$B$6:$BE$43,'ADR Raw Data'!G$1,FALSE)</f>
        <v>88.307830658633407</v>
      </c>
      <c r="Y23" s="50">
        <f>VLOOKUP($A23,'ADR Raw Data'!$B$6:$BE$43,'ADR Raw Data'!H$1,FALSE)</f>
        <v>92.191755926097997</v>
      </c>
      <c r="Z23" s="50">
        <f>VLOOKUP($A23,'ADR Raw Data'!$B$6:$BE$43,'ADR Raw Data'!I$1,FALSE)</f>
        <v>92.769380991227493</v>
      </c>
      <c r="AA23" s="50">
        <f>VLOOKUP($A23,'ADR Raw Data'!$B$6:$BE$43,'ADR Raw Data'!J$1,FALSE)</f>
        <v>91.964142760338206</v>
      </c>
      <c r="AB23" s="50">
        <f>VLOOKUP($A23,'ADR Raw Data'!$B$6:$BE$43,'ADR Raw Data'!K$1,FALSE)</f>
        <v>88.995845597718201</v>
      </c>
      <c r="AC23" s="51">
        <f>VLOOKUP($A23,'ADR Raw Data'!$B$6:$BE$43,'ADR Raw Data'!L$1,FALSE)</f>
        <v>90.966082805712901</v>
      </c>
      <c r="AD23" s="50">
        <f>VLOOKUP($A23,'ADR Raw Data'!$B$6:$BE$43,'ADR Raw Data'!N$1,FALSE)</f>
        <v>104.00818121700701</v>
      </c>
      <c r="AE23" s="50">
        <f>VLOOKUP($A23,'ADR Raw Data'!$B$6:$BE$43,'ADR Raw Data'!O$1,FALSE)</f>
        <v>103.947281095905</v>
      </c>
      <c r="AF23" s="51">
        <f>VLOOKUP($A23,'ADR Raw Data'!$B$6:$BE$43,'ADR Raw Data'!P$1,FALSE)</f>
        <v>103.9764292215</v>
      </c>
      <c r="AG23" s="52">
        <f>VLOOKUP($A23,'ADR Raw Data'!$B$6:$BE$43,'ADR Raw Data'!R$1,FALSE)</f>
        <v>94.899755753103804</v>
      </c>
      <c r="AI23" s="129">
        <f>(VLOOKUP($A23,'ADR Raw Data'!$B$6:$BE$43,'ADR Raw Data'!T$1,FALSE))/100</f>
        <v>-4.7827657362256699E-2</v>
      </c>
      <c r="AJ23" s="119">
        <f>(VLOOKUP($A23,'ADR Raw Data'!$B$6:$BE$43,'ADR Raw Data'!U$1,FALSE))/100</f>
        <v>-2.4334716538143401E-2</v>
      </c>
      <c r="AK23" s="119">
        <f>(VLOOKUP($A23,'ADR Raw Data'!$B$6:$BE$43,'ADR Raw Data'!V$1,FALSE))/100</f>
        <v>-1.9357627671326701E-2</v>
      </c>
      <c r="AL23" s="119">
        <f>(VLOOKUP($A23,'ADR Raw Data'!$B$6:$BE$43,'ADR Raw Data'!W$1,FALSE))/100</f>
        <v>-3.0366395278548997E-2</v>
      </c>
      <c r="AM23" s="119">
        <f>(VLOOKUP($A23,'ADR Raw Data'!$B$6:$BE$43,'ADR Raw Data'!X$1,FALSE))/100</f>
        <v>-7.6462554239127789E-2</v>
      </c>
      <c r="AN23" s="130">
        <f>(VLOOKUP($A23,'ADR Raw Data'!$B$6:$BE$43,'ADR Raw Data'!Y$1,FALSE))/100</f>
        <v>-3.87207376873661E-2</v>
      </c>
      <c r="AO23" s="119">
        <f>(VLOOKUP($A23,'ADR Raw Data'!$B$6:$BE$43,'ADR Raw Data'!AA$1,FALSE))/100</f>
        <v>-2.5320349285833502E-2</v>
      </c>
      <c r="AP23" s="119">
        <f>(VLOOKUP($A23,'ADR Raw Data'!$B$6:$BE$43,'ADR Raw Data'!AB$1,FALSE))/100</f>
        <v>-4.7543204853492796E-2</v>
      </c>
      <c r="AQ23" s="130">
        <f>(VLOOKUP($A23,'ADR Raw Data'!$B$6:$BE$43,'ADR Raw Data'!AC$1,FALSE))/100</f>
        <v>-3.6987124977868401E-2</v>
      </c>
      <c r="AR23" s="131">
        <f>(VLOOKUP($A23,'ADR Raw Data'!$B$6:$BE$43,'ADR Raw Data'!AE$1,FALSE))/100</f>
        <v>-3.8122293713020602E-2</v>
      </c>
      <c r="AS23" s="40"/>
      <c r="AT23" s="49">
        <f>VLOOKUP($A23,'RevPAR Raw Data'!$B$6:$BE$43,'RevPAR Raw Data'!G$1,FALSE)</f>
        <v>33.099573357626703</v>
      </c>
      <c r="AU23" s="50">
        <f>VLOOKUP($A23,'RevPAR Raw Data'!$B$6:$BE$43,'RevPAR Raw Data'!H$1,FALSE)</f>
        <v>40.720706810716401</v>
      </c>
      <c r="AV23" s="50">
        <f>VLOOKUP($A23,'RevPAR Raw Data'!$B$6:$BE$43,'RevPAR Raw Data'!I$1,FALSE)</f>
        <v>42.606590320262697</v>
      </c>
      <c r="AW23" s="50">
        <f>VLOOKUP($A23,'RevPAR Raw Data'!$B$6:$BE$43,'RevPAR Raw Data'!J$1,FALSE)</f>
        <v>40.747610575343799</v>
      </c>
      <c r="AX23" s="50">
        <f>VLOOKUP($A23,'RevPAR Raw Data'!$B$6:$BE$43,'RevPAR Raw Data'!K$1,FALSE)</f>
        <v>36.833427371176299</v>
      </c>
      <c r="AY23" s="51">
        <f>VLOOKUP($A23,'RevPAR Raw Data'!$B$6:$BE$43,'RevPAR Raw Data'!L$1,FALSE)</f>
        <v>38.801581687025198</v>
      </c>
      <c r="AZ23" s="50">
        <f>VLOOKUP($A23,'RevPAR Raw Data'!$B$6:$BE$43,'RevPAR Raw Data'!N$1,FALSE)</f>
        <v>46.012036440156002</v>
      </c>
      <c r="BA23" s="50">
        <f>VLOOKUP($A23,'RevPAR Raw Data'!$B$6:$BE$43,'RevPAR Raw Data'!O$1,FALSE)</f>
        <v>50.093050495278099</v>
      </c>
      <c r="BB23" s="51">
        <f>VLOOKUP($A23,'RevPAR Raw Data'!$B$6:$BE$43,'RevPAR Raw Data'!P$1,FALSE)</f>
        <v>48.052543467717101</v>
      </c>
      <c r="BC23" s="52">
        <f>VLOOKUP($A23,'RevPAR Raw Data'!$B$6:$BE$43,'RevPAR Raw Data'!R$1,FALSE)</f>
        <v>41.444713624365697</v>
      </c>
      <c r="BE23" s="129">
        <f>(VLOOKUP($A23,'RevPAR Raw Data'!$B$6:$BE$43,'RevPAR Raw Data'!T$1,FALSE))/100</f>
        <v>-1.12326019647777E-2</v>
      </c>
      <c r="BF23" s="119">
        <f>(VLOOKUP($A23,'RevPAR Raw Data'!$B$6:$BE$43,'RevPAR Raw Data'!U$1,FALSE))/100</f>
        <v>9.8716397990824087E-2</v>
      </c>
      <c r="BG23" s="119">
        <f>(VLOOKUP($A23,'RevPAR Raw Data'!$B$6:$BE$43,'RevPAR Raw Data'!V$1,FALSE))/100</f>
        <v>0.15184178309597099</v>
      </c>
      <c r="BH23" s="119">
        <f>(VLOOKUP($A23,'RevPAR Raw Data'!$B$6:$BE$43,'RevPAR Raw Data'!W$1,FALSE))/100</f>
        <v>0.12305573857399199</v>
      </c>
      <c r="BI23" s="119">
        <f>(VLOOKUP($A23,'RevPAR Raw Data'!$B$6:$BE$43,'RevPAR Raw Data'!X$1,FALSE))/100</f>
        <v>-3.8001066038576797E-3</v>
      </c>
      <c r="BJ23" s="130">
        <f>(VLOOKUP($A23,'RevPAR Raw Data'!$B$6:$BE$43,'RevPAR Raw Data'!Y$1,FALSE))/100</f>
        <v>7.3145380028134199E-2</v>
      </c>
      <c r="BK23" s="119">
        <f>(VLOOKUP($A23,'RevPAR Raw Data'!$B$6:$BE$43,'RevPAR Raw Data'!AA$1,FALSE))/100</f>
        <v>8.4449255517371202E-2</v>
      </c>
      <c r="BL23" s="119">
        <f>(VLOOKUP($A23,'RevPAR Raw Data'!$B$6:$BE$43,'RevPAR Raw Data'!AB$1,FALSE))/100</f>
        <v>6.8458454576103597E-2</v>
      </c>
      <c r="BM23" s="130">
        <f>(VLOOKUP($A23,'RevPAR Raw Data'!$B$6:$BE$43,'RevPAR Raw Data'!AC$1,FALSE))/100</f>
        <v>7.6055077371031204E-2</v>
      </c>
      <c r="BN23" s="131">
        <f>(VLOOKUP($A23,'RevPAR Raw Data'!$B$6:$BE$43,'RevPAR Raw Data'!AE$1,FALSE))/100</f>
        <v>7.4107524454065904E-2</v>
      </c>
    </row>
    <row r="24" spans="1:66" x14ac:dyDescent="0.25">
      <c r="A24" s="59" t="s">
        <v>91</v>
      </c>
      <c r="B24" s="118">
        <f>(VLOOKUP($A24,'Occupancy Raw Data'!$B$8:$BE$45,'Occupancy Raw Data'!G$3,FALSE))/100</f>
        <v>0.45203415369161198</v>
      </c>
      <c r="C24" s="115">
        <f>(VLOOKUP($A24,'Occupancy Raw Data'!$B$8:$BE$45,'Occupancy Raw Data'!H$3,FALSE))/100</f>
        <v>0.57090239410681298</v>
      </c>
      <c r="D24" s="115">
        <f>(VLOOKUP($A24,'Occupancy Raw Data'!$B$8:$BE$45,'Occupancy Raw Data'!I$3,FALSE))/100</f>
        <v>0.60739996651598804</v>
      </c>
      <c r="E24" s="115">
        <f>(VLOOKUP($A24,'Occupancy Raw Data'!$B$8:$BE$45,'Occupancy Raw Data'!J$3,FALSE))/100</f>
        <v>0.55750878955298799</v>
      </c>
      <c r="F24" s="115">
        <f>(VLOOKUP($A24,'Occupancy Raw Data'!$B$8:$BE$45,'Occupancy Raw Data'!K$3,FALSE))/100</f>
        <v>0.51632345554997405</v>
      </c>
      <c r="G24" s="116">
        <f>(VLOOKUP($A24,'Occupancy Raw Data'!$B$8:$BE$45,'Occupancy Raw Data'!L$3,FALSE))/100</f>
        <v>0.54083375188347504</v>
      </c>
      <c r="H24" s="119">
        <f>(VLOOKUP($A24,'Occupancy Raw Data'!$B$8:$BE$45,'Occupancy Raw Data'!N$3,FALSE))/100</f>
        <v>0.47999330319772299</v>
      </c>
      <c r="I24" s="119">
        <f>(VLOOKUP($A24,'Occupancy Raw Data'!$B$8:$BE$45,'Occupancy Raw Data'!O$3,FALSE))/100</f>
        <v>0.50795245270383294</v>
      </c>
      <c r="J24" s="116">
        <f>(VLOOKUP($A24,'Occupancy Raw Data'!$B$8:$BE$45,'Occupancy Raw Data'!P$3,FALSE))/100</f>
        <v>0.49397287795077799</v>
      </c>
      <c r="K24" s="117">
        <f>(VLOOKUP($A24,'Occupancy Raw Data'!$B$8:$BE$45,'Occupancy Raw Data'!R$3,FALSE))/100</f>
        <v>0.527444930759847</v>
      </c>
      <c r="M24" s="129">
        <f>(VLOOKUP($A24,'Occupancy Raw Data'!$B$8:$BE$45,'Occupancy Raw Data'!T$3,FALSE))/100</f>
        <v>1.8039738077740199E-2</v>
      </c>
      <c r="N24" s="119">
        <f>(VLOOKUP($A24,'Occupancy Raw Data'!$B$8:$BE$45,'Occupancy Raw Data'!U$3,FALSE))/100</f>
        <v>8.4901118212785398E-2</v>
      </c>
      <c r="O24" s="119">
        <f>(VLOOKUP($A24,'Occupancy Raw Data'!$B$8:$BE$45,'Occupancy Raw Data'!V$3,FALSE))/100</f>
        <v>0.16223455257995098</v>
      </c>
      <c r="P24" s="119">
        <f>(VLOOKUP($A24,'Occupancy Raw Data'!$B$8:$BE$45,'Occupancy Raw Data'!W$3,FALSE))/100</f>
        <v>0.105700413114129</v>
      </c>
      <c r="Q24" s="119">
        <f>(VLOOKUP($A24,'Occupancy Raw Data'!$B$8:$BE$45,'Occupancy Raw Data'!X$3,FALSE))/100</f>
        <v>0.126189382604315</v>
      </c>
      <c r="R24" s="130">
        <f>(VLOOKUP($A24,'Occupancy Raw Data'!$B$8:$BE$45,'Occupancy Raw Data'!Y$3,FALSE))/100</f>
        <v>0.10124948077680801</v>
      </c>
      <c r="S24" s="119">
        <f>(VLOOKUP($A24,'Occupancy Raw Data'!$B$8:$BE$45,'Occupancy Raw Data'!AA$3,FALSE))/100</f>
        <v>7.7252434617815405E-2</v>
      </c>
      <c r="T24" s="119">
        <f>(VLOOKUP($A24,'Occupancy Raw Data'!$B$8:$BE$45,'Occupancy Raw Data'!AB$3,FALSE))/100</f>
        <v>4.1884836851073803E-2</v>
      </c>
      <c r="U24" s="130">
        <f>(VLOOKUP($A24,'Occupancy Raw Data'!$B$8:$BE$45,'Occupancy Raw Data'!AC$3,FALSE))/100</f>
        <v>5.8773418829258003E-2</v>
      </c>
      <c r="V24" s="131">
        <f>(VLOOKUP($A24,'Occupancy Raw Data'!$B$8:$BE$45,'Occupancy Raw Data'!AE$3,FALSE))/100</f>
        <v>8.9553205104268299E-2</v>
      </c>
      <c r="X24" s="49">
        <f>VLOOKUP($A24,'ADR Raw Data'!$B$6:$BE$43,'ADR Raw Data'!G$1,FALSE)</f>
        <v>80.998594333333301</v>
      </c>
      <c r="Y24" s="50">
        <f>VLOOKUP($A24,'ADR Raw Data'!$B$6:$BE$43,'ADR Raw Data'!H$1,FALSE)</f>
        <v>86.075767155425197</v>
      </c>
      <c r="Z24" s="50">
        <f>VLOOKUP($A24,'ADR Raw Data'!$B$6:$BE$43,'ADR Raw Data'!I$1,FALSE)</f>
        <v>88.158946692392504</v>
      </c>
      <c r="AA24" s="50">
        <f>VLOOKUP($A24,'ADR Raw Data'!$B$6:$BE$43,'ADR Raw Data'!J$1,FALSE)</f>
        <v>83.404570180180102</v>
      </c>
      <c r="AB24" s="50">
        <f>VLOOKUP($A24,'ADR Raw Data'!$B$6:$BE$43,'ADR Raw Data'!K$1,FALSE)</f>
        <v>82.080590693904</v>
      </c>
      <c r="AC24" s="51">
        <f>VLOOKUP($A24,'ADR Raw Data'!$B$6:$BE$43,'ADR Raw Data'!L$1,FALSE)</f>
        <v>84.381438193412507</v>
      </c>
      <c r="AD24" s="50">
        <f>VLOOKUP($A24,'ADR Raw Data'!$B$6:$BE$43,'ADR Raw Data'!N$1,FALSE)</f>
        <v>82.179435577258403</v>
      </c>
      <c r="AE24" s="50">
        <f>VLOOKUP($A24,'ADR Raw Data'!$B$6:$BE$43,'ADR Raw Data'!O$1,FALSE)</f>
        <v>84.129012195121902</v>
      </c>
      <c r="AF24" s="51">
        <f>VLOOKUP($A24,'ADR Raw Data'!$B$6:$BE$43,'ADR Raw Data'!P$1,FALSE)</f>
        <v>83.181810676156502</v>
      </c>
      <c r="AG24" s="52">
        <f>VLOOKUP($A24,'ADR Raw Data'!$B$6:$BE$43,'ADR Raw Data'!R$1,FALSE)</f>
        <v>84.060438693148299</v>
      </c>
      <c r="AI24" s="129">
        <f>(VLOOKUP($A24,'ADR Raw Data'!$B$6:$BE$43,'ADR Raw Data'!T$1,FALSE))/100</f>
        <v>1.4540672170248401E-2</v>
      </c>
      <c r="AJ24" s="119">
        <f>(VLOOKUP($A24,'ADR Raw Data'!$B$6:$BE$43,'ADR Raw Data'!U$1,FALSE))/100</f>
        <v>9.9927360546627902E-3</v>
      </c>
      <c r="AK24" s="119">
        <f>(VLOOKUP($A24,'ADR Raw Data'!$B$6:$BE$43,'ADR Raw Data'!V$1,FALSE))/100</f>
        <v>5.1434969102104801E-2</v>
      </c>
      <c r="AL24" s="119">
        <f>(VLOOKUP($A24,'ADR Raw Data'!$B$6:$BE$43,'ADR Raw Data'!W$1,FALSE))/100</f>
        <v>2.2129825646698201E-2</v>
      </c>
      <c r="AM24" s="119">
        <f>(VLOOKUP($A24,'ADR Raw Data'!$B$6:$BE$43,'ADR Raw Data'!X$1,FALSE))/100</f>
        <v>-1.1142870348511201E-4</v>
      </c>
      <c r="AN24" s="130">
        <f>(VLOOKUP($A24,'ADR Raw Data'!$B$6:$BE$43,'ADR Raw Data'!Y$1,FALSE))/100</f>
        <v>2.1229965813832501E-2</v>
      </c>
      <c r="AO24" s="119">
        <f>(VLOOKUP($A24,'ADR Raw Data'!$B$6:$BE$43,'ADR Raw Data'!AA$1,FALSE))/100</f>
        <v>3.1532186229376202E-2</v>
      </c>
      <c r="AP24" s="119">
        <f>(VLOOKUP($A24,'ADR Raw Data'!$B$6:$BE$43,'ADR Raw Data'!AB$1,FALSE))/100</f>
        <v>1.6028330305401399E-2</v>
      </c>
      <c r="AQ24" s="130">
        <f>(VLOOKUP($A24,'ADR Raw Data'!$B$6:$BE$43,'ADR Raw Data'!AC$1,FALSE))/100</f>
        <v>2.3082698019257001E-2</v>
      </c>
      <c r="AR24" s="131">
        <f>(VLOOKUP($A24,'ADR Raw Data'!$B$6:$BE$43,'ADR Raw Data'!AE$1,FALSE))/100</f>
        <v>2.1847633911041501E-2</v>
      </c>
      <c r="AS24" s="40"/>
      <c r="AT24" s="49">
        <f>VLOOKUP($A24,'RevPAR Raw Data'!$B$6:$BE$43,'RevPAR Raw Data'!G$1,FALSE)</f>
        <v>36.614131039678497</v>
      </c>
      <c r="AU24" s="50">
        <f>VLOOKUP($A24,'RevPAR Raw Data'!$B$6:$BE$43,'RevPAR Raw Data'!H$1,FALSE)</f>
        <v>49.1408615436129</v>
      </c>
      <c r="AV24" s="50">
        <f>VLOOKUP($A24,'RevPAR Raw Data'!$B$6:$BE$43,'RevPAR Raw Data'!I$1,FALSE)</f>
        <v>53.547741269044003</v>
      </c>
      <c r="AW24" s="50">
        <f>VLOOKUP($A24,'RevPAR Raw Data'!$B$6:$BE$43,'RevPAR Raw Data'!J$1,FALSE)</f>
        <v>46.498780964339502</v>
      </c>
      <c r="AX24" s="50">
        <f>VLOOKUP($A24,'RevPAR Raw Data'!$B$6:$BE$43,'RevPAR Raw Data'!K$1,FALSE)</f>
        <v>42.380134220659599</v>
      </c>
      <c r="AY24" s="51">
        <f>VLOOKUP($A24,'RevPAR Raw Data'!$B$6:$BE$43,'RevPAR Raw Data'!L$1,FALSE)</f>
        <v>45.6363298074669</v>
      </c>
      <c r="AZ24" s="50">
        <f>VLOOKUP($A24,'RevPAR Raw Data'!$B$6:$BE$43,'RevPAR Raw Data'!N$1,FALSE)</f>
        <v>39.445578737652703</v>
      </c>
      <c r="BA24" s="50">
        <f>VLOOKUP($A24,'RevPAR Raw Data'!$B$6:$BE$43,'RevPAR Raw Data'!O$1,FALSE)</f>
        <v>42.7335380880629</v>
      </c>
      <c r="BB24" s="51">
        <f>VLOOKUP($A24,'RevPAR Raw Data'!$B$6:$BE$43,'RevPAR Raw Data'!P$1,FALSE)</f>
        <v>41.089558412857798</v>
      </c>
      <c r="BC24" s="52">
        <f>VLOOKUP($A24,'RevPAR Raw Data'!$B$6:$BE$43,'RevPAR Raw Data'!R$1,FALSE)</f>
        <v>44.337252266150003</v>
      </c>
      <c r="BE24" s="129">
        <f>(VLOOKUP($A24,'RevPAR Raw Data'!$B$6:$BE$43,'RevPAR Raw Data'!T$1,FALSE))/100</f>
        <v>3.2842720165414202E-2</v>
      </c>
      <c r="BF24" s="119">
        <f>(VLOOKUP($A24,'RevPAR Raw Data'!$B$6:$BE$43,'RevPAR Raw Data'!U$1,FALSE))/100</f>
        <v>9.5742248732494289E-2</v>
      </c>
      <c r="BG24" s="119">
        <f>(VLOOKUP($A24,'RevPAR Raw Data'!$B$6:$BE$43,'RevPAR Raw Data'!V$1,FALSE))/100</f>
        <v>0.2220140508813</v>
      </c>
      <c r="BH24" s="119">
        <f>(VLOOKUP($A24,'RevPAR Raw Data'!$B$6:$BE$43,'RevPAR Raw Data'!W$1,FALSE))/100</f>
        <v>0.13016937047382701</v>
      </c>
      <c r="BI24" s="119">
        <f>(VLOOKUP($A24,'RevPAR Raw Data'!$B$6:$BE$43,'RevPAR Raw Data'!X$1,FALSE))/100</f>
        <v>0.12606389278153199</v>
      </c>
      <c r="BJ24" s="130">
        <f>(VLOOKUP($A24,'RevPAR Raw Data'!$B$6:$BE$43,'RevPAR Raw Data'!Y$1,FALSE))/100</f>
        <v>0.124628969606201</v>
      </c>
      <c r="BK24" s="119">
        <f>(VLOOKUP($A24,'RevPAR Raw Data'!$B$6:$BE$43,'RevPAR Raw Data'!AA$1,FALSE))/100</f>
        <v>0.111220559002233</v>
      </c>
      <c r="BL24" s="119">
        <f>(VLOOKUP($A24,'RevPAR Raw Data'!$B$6:$BE$43,'RevPAR Raw Data'!AB$1,FALSE))/100</f>
        <v>5.8584511156312101E-2</v>
      </c>
      <c r="BM24" s="130">
        <f>(VLOOKUP($A24,'RevPAR Raw Data'!$B$6:$BE$43,'RevPAR Raw Data'!AC$1,FALSE))/100</f>
        <v>8.3212765926910098E-2</v>
      </c>
      <c r="BN24" s="131">
        <f>(VLOOKUP($A24,'RevPAR Raw Data'!$B$6:$BE$43,'RevPAR Raw Data'!AE$1,FALSE))/100</f>
        <v>0.11335736465598799</v>
      </c>
    </row>
    <row r="25" spans="1:66" x14ac:dyDescent="0.25">
      <c r="A25" s="59" t="s">
        <v>32</v>
      </c>
      <c r="B25" s="118">
        <f>(VLOOKUP($A25,'Occupancy Raw Data'!$B$8:$BE$45,'Occupancy Raw Data'!G$3,FALSE))/100</f>
        <v>0.41915405290705798</v>
      </c>
      <c r="C25" s="115">
        <f>(VLOOKUP($A25,'Occupancy Raw Data'!$B$8:$BE$45,'Occupancy Raw Data'!H$3,FALSE))/100</f>
        <v>0.48903663884566401</v>
      </c>
      <c r="D25" s="115">
        <f>(VLOOKUP($A25,'Occupancy Raw Data'!$B$8:$BE$45,'Occupancy Raw Data'!I$3,FALSE))/100</f>
        <v>0.51492431744235301</v>
      </c>
      <c r="E25" s="115">
        <f>(VLOOKUP($A25,'Occupancy Raw Data'!$B$8:$BE$45,'Occupancy Raw Data'!J$3,FALSE))/100</f>
        <v>0.51860234828122698</v>
      </c>
      <c r="F25" s="115">
        <f>(VLOOKUP($A25,'Occupancy Raw Data'!$B$8:$BE$45,'Occupancy Raw Data'!K$3,FALSE))/100</f>
        <v>0.46795869288442399</v>
      </c>
      <c r="G25" s="116">
        <f>(VLOOKUP($A25,'Occupancy Raw Data'!$B$8:$BE$45,'Occupancy Raw Data'!L$3,FALSE))/100</f>
        <v>0.48193521007214501</v>
      </c>
      <c r="H25" s="119">
        <f>(VLOOKUP($A25,'Occupancy Raw Data'!$B$8:$BE$45,'Occupancy Raw Data'!N$3,FALSE))/100</f>
        <v>0.46230018390154098</v>
      </c>
      <c r="I25" s="119">
        <f>(VLOOKUP($A25,'Occupancy Raw Data'!$B$8:$BE$45,'Occupancy Raw Data'!O$3,FALSE))/100</f>
        <v>0.48875371339651996</v>
      </c>
      <c r="J25" s="116">
        <f>(VLOOKUP($A25,'Occupancy Raw Data'!$B$8:$BE$45,'Occupancy Raw Data'!P$3,FALSE))/100</f>
        <v>0.47552694864903006</v>
      </c>
      <c r="K25" s="117">
        <f>(VLOOKUP($A25,'Occupancy Raw Data'!$B$8:$BE$45,'Occupancy Raw Data'!R$3,FALSE))/100</f>
        <v>0.48010427823696999</v>
      </c>
      <c r="M25" s="129">
        <f>(VLOOKUP($A25,'Occupancy Raw Data'!$B$8:$BE$45,'Occupancy Raw Data'!T$3,FALSE))/100</f>
        <v>-9.0895034172544797E-2</v>
      </c>
      <c r="N25" s="119">
        <f>(VLOOKUP($A25,'Occupancy Raw Data'!$B$8:$BE$45,'Occupancy Raw Data'!U$3,FALSE))/100</f>
        <v>5.2785103830439696E-2</v>
      </c>
      <c r="O25" s="119">
        <f>(VLOOKUP($A25,'Occupancy Raw Data'!$B$8:$BE$45,'Occupancy Raw Data'!V$3,FALSE))/100</f>
        <v>0.10714306198453499</v>
      </c>
      <c r="P25" s="119">
        <f>(VLOOKUP($A25,'Occupancy Raw Data'!$B$8:$BE$45,'Occupancy Raw Data'!W$3,FALSE))/100</f>
        <v>0.17161967919014301</v>
      </c>
      <c r="Q25" s="119">
        <f>(VLOOKUP($A25,'Occupancy Raw Data'!$B$8:$BE$45,'Occupancy Raw Data'!X$3,FALSE))/100</f>
        <v>0.11332501351647201</v>
      </c>
      <c r="R25" s="130">
        <f>(VLOOKUP($A25,'Occupancy Raw Data'!$B$8:$BE$45,'Occupancy Raw Data'!Y$3,FALSE))/100</f>
        <v>6.9239877481859405E-2</v>
      </c>
      <c r="S25" s="119">
        <f>(VLOOKUP($A25,'Occupancy Raw Data'!$B$8:$BE$45,'Occupancy Raw Data'!AA$3,FALSE))/100</f>
        <v>7.1962409066759603E-2</v>
      </c>
      <c r="T25" s="119">
        <f>(VLOOKUP($A25,'Occupancy Raw Data'!$B$8:$BE$45,'Occupancy Raw Data'!AB$3,FALSE))/100</f>
        <v>4.3766383942706495E-2</v>
      </c>
      <c r="U25" s="130">
        <f>(VLOOKUP($A25,'Occupancy Raw Data'!$B$8:$BE$45,'Occupancy Raw Data'!AC$3,FALSE))/100</f>
        <v>5.7284593459695304E-2</v>
      </c>
      <c r="V25" s="131">
        <f>(VLOOKUP($A25,'Occupancy Raw Data'!$B$8:$BE$45,'Occupancy Raw Data'!AE$3,FALSE))/100</f>
        <v>6.5829305929496706E-2</v>
      </c>
      <c r="X25" s="49">
        <f>VLOOKUP($A25,'ADR Raw Data'!$B$6:$BE$43,'ADR Raw Data'!G$1,FALSE)</f>
        <v>72.224985858926701</v>
      </c>
      <c r="Y25" s="50">
        <f>VLOOKUP($A25,'ADR Raw Data'!$B$6:$BE$43,'ADR Raw Data'!H$1,FALSE)</f>
        <v>78.153065924211703</v>
      </c>
      <c r="Z25" s="50">
        <f>VLOOKUP($A25,'ADR Raw Data'!$B$6:$BE$43,'ADR Raw Data'!I$1,FALSE)</f>
        <v>79.257150796703201</v>
      </c>
      <c r="AA25" s="50">
        <f>VLOOKUP($A25,'ADR Raw Data'!$B$6:$BE$43,'ADR Raw Data'!J$1,FALSE)</f>
        <v>80.576961374795403</v>
      </c>
      <c r="AB25" s="50">
        <f>VLOOKUP($A25,'ADR Raw Data'!$B$6:$BE$43,'ADR Raw Data'!K$1,FALSE)</f>
        <v>76.610549939540505</v>
      </c>
      <c r="AC25" s="51">
        <f>VLOOKUP($A25,'ADR Raw Data'!$B$6:$BE$43,'ADR Raw Data'!L$1,FALSE)</f>
        <v>77.579937213807597</v>
      </c>
      <c r="AD25" s="50">
        <f>VLOOKUP($A25,'ADR Raw Data'!$B$6:$BE$43,'ADR Raw Data'!N$1,FALSE)</f>
        <v>80.118526835985307</v>
      </c>
      <c r="AE25" s="50">
        <f>VLOOKUP($A25,'ADR Raw Data'!$B$6:$BE$43,'ADR Raw Data'!O$1,FALSE)</f>
        <v>81.728781939218507</v>
      </c>
      <c r="AF25" s="51">
        <f>VLOOKUP($A25,'ADR Raw Data'!$B$6:$BE$43,'ADR Raw Data'!P$1,FALSE)</f>
        <v>80.946048981109598</v>
      </c>
      <c r="AG25" s="52">
        <f>VLOOKUP($A25,'ADR Raw Data'!$B$6:$BE$43,'ADR Raw Data'!R$1,FALSE)</f>
        <v>78.532514113734806</v>
      </c>
      <c r="AI25" s="129">
        <f>(VLOOKUP($A25,'ADR Raw Data'!$B$6:$BE$43,'ADR Raw Data'!T$1,FALSE))/100</f>
        <v>-4.6360440396659895E-2</v>
      </c>
      <c r="AJ25" s="119">
        <f>(VLOOKUP($A25,'ADR Raw Data'!$B$6:$BE$43,'ADR Raw Data'!U$1,FALSE))/100</f>
        <v>2.6470940256998098E-2</v>
      </c>
      <c r="AK25" s="119">
        <f>(VLOOKUP($A25,'ADR Raw Data'!$B$6:$BE$43,'ADR Raw Data'!V$1,FALSE))/100</f>
        <v>2.3899212755275401E-2</v>
      </c>
      <c r="AL25" s="119">
        <f>(VLOOKUP($A25,'ADR Raw Data'!$B$6:$BE$43,'ADR Raw Data'!W$1,FALSE))/100</f>
        <v>7.5252198186188099E-2</v>
      </c>
      <c r="AM25" s="119">
        <f>(VLOOKUP($A25,'ADR Raw Data'!$B$6:$BE$43,'ADR Raw Data'!X$1,FALSE))/100</f>
        <v>5.9380679329006793E-2</v>
      </c>
      <c r="AN25" s="130">
        <f>(VLOOKUP($A25,'ADR Raw Data'!$B$6:$BE$43,'ADR Raw Data'!Y$1,FALSE))/100</f>
        <v>2.9333234728778801E-2</v>
      </c>
      <c r="AO25" s="119">
        <f>(VLOOKUP($A25,'ADR Raw Data'!$B$6:$BE$43,'ADR Raw Data'!AA$1,FALSE))/100</f>
        <v>4.1061483420672805E-2</v>
      </c>
      <c r="AP25" s="119">
        <f>(VLOOKUP($A25,'ADR Raw Data'!$B$6:$BE$43,'ADR Raw Data'!AB$1,FALSE))/100</f>
        <v>4.4845625721340404E-2</v>
      </c>
      <c r="AQ25" s="130">
        <f>(VLOOKUP($A25,'ADR Raw Data'!$B$6:$BE$43,'ADR Raw Data'!AC$1,FALSE))/100</f>
        <v>4.2908645361868093E-2</v>
      </c>
      <c r="AR25" s="131">
        <f>(VLOOKUP($A25,'ADR Raw Data'!$B$6:$BE$43,'ADR Raw Data'!AE$1,FALSE))/100</f>
        <v>3.3186518420344105E-2</v>
      </c>
      <c r="AS25" s="40"/>
      <c r="AT25" s="49">
        <f>VLOOKUP($A25,'RevPAR Raw Data'!$B$6:$BE$43,'RevPAR Raw Data'!G$1,FALSE)</f>
        <v>30.273395543924099</v>
      </c>
      <c r="AU25" s="50">
        <f>VLOOKUP($A25,'RevPAR Raw Data'!$B$6:$BE$43,'RevPAR Raw Data'!H$1,FALSE)</f>
        <v>38.219712675060102</v>
      </c>
      <c r="AV25" s="50">
        <f>VLOOKUP($A25,'RevPAR Raw Data'!$B$6:$BE$43,'RevPAR Raw Data'!I$1,FALSE)</f>
        <v>40.811434276418098</v>
      </c>
      <c r="AW25" s="50">
        <f>VLOOKUP($A25,'RevPAR Raw Data'!$B$6:$BE$43,'RevPAR Raw Data'!J$1,FALSE)</f>
        <v>41.7874013863347</v>
      </c>
      <c r="AX25" s="50">
        <f>VLOOKUP($A25,'RevPAR Raw Data'!$B$6:$BE$43,'RevPAR Raw Data'!K$1,FALSE)</f>
        <v>35.8505728108643</v>
      </c>
      <c r="AY25" s="51">
        <f>VLOOKUP($A25,'RevPAR Raw Data'!$B$6:$BE$43,'RevPAR Raw Data'!L$1,FALSE)</f>
        <v>37.388503338520202</v>
      </c>
      <c r="AZ25" s="50">
        <f>VLOOKUP($A25,'RevPAR Raw Data'!$B$6:$BE$43,'RevPAR Raw Data'!N$1,FALSE)</f>
        <v>37.038809690196601</v>
      </c>
      <c r="BA25" s="50">
        <f>VLOOKUP($A25,'RevPAR Raw Data'!$B$6:$BE$43,'RevPAR Raw Data'!O$1,FALSE)</f>
        <v>39.945245664167402</v>
      </c>
      <c r="BB25" s="51">
        <f>VLOOKUP($A25,'RevPAR Raw Data'!$B$6:$BE$43,'RevPAR Raw Data'!P$1,FALSE)</f>
        <v>38.492027677182001</v>
      </c>
      <c r="BC25" s="52">
        <f>VLOOKUP($A25,'RevPAR Raw Data'!$B$6:$BE$43,'RevPAR Raw Data'!R$1,FALSE)</f>
        <v>37.703796006709297</v>
      </c>
      <c r="BE25" s="129">
        <f>(VLOOKUP($A25,'RevPAR Raw Data'!$B$6:$BE$43,'RevPAR Raw Data'!T$1,FALSE))/100</f>
        <v>-0.133041540755096</v>
      </c>
      <c r="BF25" s="119">
        <f>(VLOOKUP($A25,'RevPAR Raw Data'!$B$6:$BE$43,'RevPAR Raw Data'!U$1,FALSE))/100</f>
        <v>8.0653315417392901E-2</v>
      </c>
      <c r="BG25" s="119">
        <f>(VLOOKUP($A25,'RevPAR Raw Data'!$B$6:$BE$43,'RevPAR Raw Data'!V$1,FALSE))/100</f>
        <v>0.13360290957343002</v>
      </c>
      <c r="BH25" s="119">
        <f>(VLOOKUP($A25,'RevPAR Raw Data'!$B$6:$BE$43,'RevPAR Raw Data'!W$1,FALSE))/100</f>
        <v>0.259786635487398</v>
      </c>
      <c r="BI25" s="119">
        <f>(VLOOKUP($A25,'RevPAR Raw Data'!$B$6:$BE$43,'RevPAR Raw Data'!X$1,FALSE))/100</f>
        <v>0.17943500913305599</v>
      </c>
      <c r="BJ25" s="130">
        <f>(VLOOKUP($A25,'RevPAR Raw Data'!$B$6:$BE$43,'RevPAR Raw Data'!Y$1,FALSE))/100</f>
        <v>0.10060414178940499</v>
      </c>
      <c r="BK25" s="119">
        <f>(VLOOKUP($A25,'RevPAR Raw Data'!$B$6:$BE$43,'RevPAR Raw Data'!AA$1,FALSE))/100</f>
        <v>0.115978775754238</v>
      </c>
      <c r="BL25" s="119">
        <f>(VLOOKUP($A25,'RevPAR Raw Data'!$B$6:$BE$43,'RevPAR Raw Data'!AB$1,FALSE))/100</f>
        <v>9.0574740537518086E-2</v>
      </c>
      <c r="BM25" s="130">
        <f>(VLOOKUP($A25,'RevPAR Raw Data'!$B$6:$BE$43,'RevPAR Raw Data'!AC$1,FALSE))/100</f>
        <v>0.10265124312702399</v>
      </c>
      <c r="BN25" s="131">
        <f>(VLOOKUP($A25,'RevPAR Raw Data'!$B$6:$BE$43,'RevPAR Raw Data'!AE$1,FALSE))/100</f>
        <v>0.101200469823668</v>
      </c>
    </row>
    <row r="26" spans="1:66" x14ac:dyDescent="0.25">
      <c r="A26" s="59" t="s">
        <v>92</v>
      </c>
      <c r="B26" s="118">
        <f>(VLOOKUP($A26,'Occupancy Raw Data'!$B$8:$BE$45,'Occupancy Raw Data'!G$3,FALSE))/100</f>
        <v>0.42258460459407304</v>
      </c>
      <c r="C26" s="115">
        <f>(VLOOKUP($A26,'Occupancy Raw Data'!$B$8:$BE$45,'Occupancy Raw Data'!H$3,FALSE))/100</f>
        <v>0.53445554971067799</v>
      </c>
      <c r="D26" s="115">
        <f>(VLOOKUP($A26,'Occupancy Raw Data'!$B$8:$BE$45,'Occupancy Raw Data'!I$3,FALSE))/100</f>
        <v>0.55146414167981705</v>
      </c>
      <c r="E26" s="115">
        <f>(VLOOKUP($A26,'Occupancy Raw Data'!$B$8:$BE$45,'Occupancy Raw Data'!J$3,FALSE))/100</f>
        <v>0.53129931614939496</v>
      </c>
      <c r="F26" s="115">
        <f>(VLOOKUP($A26,'Occupancy Raw Data'!$B$8:$BE$45,'Occupancy Raw Data'!K$3,FALSE))/100</f>
        <v>0.43819042609153003</v>
      </c>
      <c r="G26" s="116">
        <f>(VLOOKUP($A26,'Occupancy Raw Data'!$B$8:$BE$45,'Occupancy Raw Data'!L$3,FALSE))/100</f>
        <v>0.495598807645099</v>
      </c>
      <c r="H26" s="119">
        <f>(VLOOKUP($A26,'Occupancy Raw Data'!$B$8:$BE$45,'Occupancy Raw Data'!N$3,FALSE))/100</f>
        <v>0.41574609854462502</v>
      </c>
      <c r="I26" s="119">
        <f>(VLOOKUP($A26,'Occupancy Raw Data'!$B$8:$BE$45,'Occupancy Raw Data'!O$3,FALSE))/100</f>
        <v>0.41574609854462502</v>
      </c>
      <c r="J26" s="116">
        <f>(VLOOKUP($A26,'Occupancy Raw Data'!$B$8:$BE$45,'Occupancy Raw Data'!P$3,FALSE))/100</f>
        <v>0.41574609854462502</v>
      </c>
      <c r="K26" s="117">
        <f>(VLOOKUP($A26,'Occupancy Raw Data'!$B$8:$BE$45,'Occupancy Raw Data'!R$3,FALSE))/100</f>
        <v>0.47278374790210598</v>
      </c>
      <c r="M26" s="129">
        <f>(VLOOKUP($A26,'Occupancy Raw Data'!$B$8:$BE$45,'Occupancy Raw Data'!T$3,FALSE))/100</f>
        <v>0.11319740747235001</v>
      </c>
      <c r="N26" s="119">
        <f>(VLOOKUP($A26,'Occupancy Raw Data'!$B$8:$BE$45,'Occupancy Raw Data'!U$3,FALSE))/100</f>
        <v>0.30461264601190902</v>
      </c>
      <c r="O26" s="119">
        <f>(VLOOKUP($A26,'Occupancy Raw Data'!$B$8:$BE$45,'Occupancy Raw Data'!V$3,FALSE))/100</f>
        <v>0.393971997404781</v>
      </c>
      <c r="P26" s="119">
        <f>(VLOOKUP($A26,'Occupancy Raw Data'!$B$8:$BE$45,'Occupancy Raw Data'!W$3,FALSE))/100</f>
        <v>0.40936741673196103</v>
      </c>
      <c r="Q26" s="119">
        <f>(VLOOKUP($A26,'Occupancy Raw Data'!$B$8:$BE$45,'Occupancy Raw Data'!X$3,FALSE))/100</f>
        <v>0.18110067478010902</v>
      </c>
      <c r="R26" s="130">
        <f>(VLOOKUP($A26,'Occupancy Raw Data'!$B$8:$BE$45,'Occupancy Raw Data'!Y$3,FALSE))/100</f>
        <v>0.28203183101500801</v>
      </c>
      <c r="S26" s="119">
        <f>(VLOOKUP($A26,'Occupancy Raw Data'!$B$8:$BE$45,'Occupancy Raw Data'!AA$3,FALSE))/100</f>
        <v>0.12970167178553901</v>
      </c>
      <c r="T26" s="119">
        <f>(VLOOKUP($A26,'Occupancy Raw Data'!$B$8:$BE$45,'Occupancy Raw Data'!AB$3,FALSE))/100</f>
        <v>2.0092842052143102E-2</v>
      </c>
      <c r="U26" s="130">
        <f>(VLOOKUP($A26,'Occupancy Raw Data'!$B$8:$BE$45,'Occupancy Raw Data'!AC$3,FALSE))/100</f>
        <v>7.2103014148615308E-2</v>
      </c>
      <c r="V26" s="131">
        <f>(VLOOKUP($A26,'Occupancy Raw Data'!$B$8:$BE$45,'Occupancy Raw Data'!AE$3,FALSE))/100</f>
        <v>0.22191789494133399</v>
      </c>
      <c r="X26" s="49">
        <f>VLOOKUP($A26,'ADR Raw Data'!$B$6:$BE$43,'ADR Raw Data'!G$1,FALSE)</f>
        <v>96.046428340248895</v>
      </c>
      <c r="Y26" s="50">
        <f>VLOOKUP($A26,'ADR Raw Data'!$B$6:$BE$43,'ADR Raw Data'!H$1,FALSE)</f>
        <v>105.291205741469</v>
      </c>
      <c r="Z26" s="50">
        <f>VLOOKUP($A26,'ADR Raw Data'!$B$6:$BE$43,'ADR Raw Data'!I$1,FALSE)</f>
        <v>107.61520670906199</v>
      </c>
      <c r="AA26" s="50">
        <f>VLOOKUP($A26,'ADR Raw Data'!$B$6:$BE$43,'ADR Raw Data'!J$1,FALSE)</f>
        <v>104.55083290429</v>
      </c>
      <c r="AB26" s="50">
        <f>VLOOKUP($A26,'ADR Raw Data'!$B$6:$BE$43,'ADR Raw Data'!K$1,FALSE)</f>
        <v>93.762370948379299</v>
      </c>
      <c r="AC26" s="51">
        <f>VLOOKUP($A26,'ADR Raw Data'!$B$6:$BE$43,'ADR Raw Data'!L$1,FALSE)</f>
        <v>102.034425502405</v>
      </c>
      <c r="AD26" s="50">
        <f>VLOOKUP($A26,'ADR Raw Data'!$B$6:$BE$43,'ADR Raw Data'!N$1,FALSE)</f>
        <v>96.969050189793293</v>
      </c>
      <c r="AE26" s="50">
        <f>VLOOKUP($A26,'ADR Raw Data'!$B$6:$BE$43,'ADR Raw Data'!O$1,FALSE)</f>
        <v>97.6824351750316</v>
      </c>
      <c r="AF26" s="51">
        <f>VLOOKUP($A26,'ADR Raw Data'!$B$6:$BE$43,'ADR Raw Data'!P$1,FALSE)</f>
        <v>97.325742682412397</v>
      </c>
      <c r="AG26" s="52">
        <f>VLOOKUP($A26,'ADR Raw Data'!$B$6:$BE$43,'ADR Raw Data'!R$1,FALSE)</f>
        <v>100.851392020769</v>
      </c>
      <c r="AI26" s="129">
        <f>(VLOOKUP($A26,'ADR Raw Data'!$B$6:$BE$43,'ADR Raw Data'!T$1,FALSE))/100</f>
        <v>3.45636870882031E-2</v>
      </c>
      <c r="AJ26" s="119">
        <f>(VLOOKUP($A26,'ADR Raw Data'!$B$6:$BE$43,'ADR Raw Data'!U$1,FALSE))/100</f>
        <v>0.12807819983833199</v>
      </c>
      <c r="AK26" s="119">
        <f>(VLOOKUP($A26,'ADR Raw Data'!$B$6:$BE$43,'ADR Raw Data'!V$1,FALSE))/100</f>
        <v>0.134024795805505</v>
      </c>
      <c r="AL26" s="119">
        <f>(VLOOKUP($A26,'ADR Raw Data'!$B$6:$BE$43,'ADR Raw Data'!W$1,FALSE))/100</f>
        <v>0.10849272550431299</v>
      </c>
      <c r="AM26" s="119">
        <f>(VLOOKUP($A26,'ADR Raw Data'!$B$6:$BE$43,'ADR Raw Data'!X$1,FALSE))/100</f>
        <v>4.2426117379566003E-2</v>
      </c>
      <c r="AN26" s="130">
        <f>(VLOOKUP($A26,'ADR Raw Data'!$B$6:$BE$43,'ADR Raw Data'!Y$1,FALSE))/100</f>
        <v>9.5982204997754297E-2</v>
      </c>
      <c r="AO26" s="119">
        <f>(VLOOKUP($A26,'ADR Raw Data'!$B$6:$BE$43,'ADR Raw Data'!AA$1,FALSE))/100</f>
        <v>4.5226502507847002E-2</v>
      </c>
      <c r="AP26" s="119">
        <f>(VLOOKUP($A26,'ADR Raw Data'!$B$6:$BE$43,'ADR Raw Data'!AB$1,FALSE))/100</f>
        <v>5.10495464076988E-2</v>
      </c>
      <c r="AQ26" s="130">
        <f>(VLOOKUP($A26,'ADR Raw Data'!$B$6:$BE$43,'ADR Raw Data'!AC$1,FALSE))/100</f>
        <v>4.8093200594511797E-2</v>
      </c>
      <c r="AR26" s="131">
        <f>(VLOOKUP($A26,'ADR Raw Data'!$B$6:$BE$43,'ADR Raw Data'!AE$1,FALSE))/100</f>
        <v>8.4071138284145808E-2</v>
      </c>
      <c r="AS26" s="40"/>
      <c r="AT26" s="49">
        <f>VLOOKUP($A26,'RevPAR Raw Data'!$B$6:$BE$43,'RevPAR Raw Data'!G$1,FALSE)</f>
        <v>40.587741942837098</v>
      </c>
      <c r="AU26" s="50">
        <f>VLOOKUP($A26,'RevPAR Raw Data'!$B$6:$BE$43,'RevPAR Raw Data'!H$1,FALSE)</f>
        <v>56.273469244257399</v>
      </c>
      <c r="AV26" s="50">
        <f>VLOOKUP($A26,'RevPAR Raw Data'!$B$6:$BE$43,'RevPAR Raw Data'!I$1,FALSE)</f>
        <v>59.345927599508997</v>
      </c>
      <c r="AW26" s="50">
        <f>VLOOKUP($A26,'RevPAR Raw Data'!$B$6:$BE$43,'RevPAR Raw Data'!J$1,FALSE)</f>
        <v>55.547786024899104</v>
      </c>
      <c r="AX26" s="50">
        <f>VLOOKUP($A26,'RevPAR Raw Data'!$B$6:$BE$43,'RevPAR Raw Data'!K$1,FALSE)</f>
        <v>41.085773277222501</v>
      </c>
      <c r="AY26" s="51">
        <f>VLOOKUP($A26,'RevPAR Raw Data'!$B$6:$BE$43,'RevPAR Raw Data'!L$1,FALSE)</f>
        <v>50.568139617744997</v>
      </c>
      <c r="AZ26" s="50">
        <f>VLOOKUP($A26,'RevPAR Raw Data'!$B$6:$BE$43,'RevPAR Raw Data'!N$1,FALSE)</f>
        <v>40.314504295984499</v>
      </c>
      <c r="BA26" s="50">
        <f>VLOOKUP($A26,'RevPAR Raw Data'!$B$6:$BE$43,'RevPAR Raw Data'!O$1,FALSE)</f>
        <v>40.611091320357701</v>
      </c>
      <c r="BB26" s="51">
        <f>VLOOKUP($A26,'RevPAR Raw Data'!$B$6:$BE$43,'RevPAR Raw Data'!P$1,FALSE)</f>
        <v>40.462797808171103</v>
      </c>
      <c r="BC26" s="52">
        <f>VLOOKUP($A26,'RevPAR Raw Data'!$B$6:$BE$43,'RevPAR Raw Data'!R$1,FALSE)</f>
        <v>47.680899100723899</v>
      </c>
      <c r="BE26" s="129">
        <f>(VLOOKUP($A26,'RevPAR Raw Data'!$B$6:$BE$43,'RevPAR Raw Data'!T$1,FALSE))/100</f>
        <v>0.15167361433162299</v>
      </c>
      <c r="BF26" s="119">
        <f>(VLOOKUP($A26,'RevPAR Raw Data'!$B$6:$BE$43,'RevPAR Raw Data'!U$1,FALSE))/100</f>
        <v>0.47170508519943799</v>
      </c>
      <c r="BG26" s="119">
        <f>(VLOOKUP($A26,'RevPAR Raw Data'!$B$6:$BE$43,'RevPAR Raw Data'!V$1,FALSE))/100</f>
        <v>0.58079880971554998</v>
      </c>
      <c r="BH26" s="119">
        <f>(VLOOKUP($A26,'RevPAR Raw Data'!$B$6:$BE$43,'RevPAR Raw Data'!W$1,FALSE))/100</f>
        <v>0.56227352901018501</v>
      </c>
      <c r="BI26" s="119">
        <f>(VLOOKUP($A26,'RevPAR Raw Data'!$B$6:$BE$43,'RevPAR Raw Data'!X$1,FALSE))/100</f>
        <v>0.23121019064541401</v>
      </c>
      <c r="BJ26" s="130">
        <f>(VLOOKUP($A26,'RevPAR Raw Data'!$B$6:$BE$43,'RevPAR Raw Data'!Y$1,FALSE))/100</f>
        <v>0.40508407303313704</v>
      </c>
      <c r="BK26" s="119">
        <f>(VLOOKUP($A26,'RevPAR Raw Data'!$B$6:$BE$43,'RevPAR Raw Data'!AA$1,FALSE))/100</f>
        <v>0.18079412727766703</v>
      </c>
      <c r="BL26" s="119">
        <f>(VLOOKUP($A26,'RevPAR Raw Data'!$B$6:$BE$43,'RevPAR Raw Data'!AB$1,FALSE))/100</f>
        <v>7.2168118932645298E-2</v>
      </c>
      <c r="BM26" s="130">
        <f>(VLOOKUP($A26,'RevPAR Raw Data'!$B$6:$BE$43,'RevPAR Raw Data'!AC$1,FALSE))/100</f>
        <v>0.123663879466045</v>
      </c>
      <c r="BN26" s="131">
        <f>(VLOOKUP($A26,'RevPAR Raw Data'!$B$6:$BE$43,'RevPAR Raw Data'!AE$1,FALSE))/100</f>
        <v>0.32464592325882002</v>
      </c>
    </row>
    <row r="27" spans="1:66" x14ac:dyDescent="0.25">
      <c r="A27" s="59" t="s">
        <v>93</v>
      </c>
      <c r="B27" s="118">
        <f>(VLOOKUP($A27,'Occupancy Raw Data'!$B$8:$BE$45,'Occupancy Raw Data'!G$3,FALSE))/100</f>
        <v>0.30201609690015102</v>
      </c>
      <c r="C27" s="115">
        <f>(VLOOKUP($A27,'Occupancy Raw Data'!$B$8:$BE$45,'Occupancy Raw Data'!H$3,FALSE))/100</f>
        <v>0.33907084229819096</v>
      </c>
      <c r="D27" s="115">
        <f>(VLOOKUP($A27,'Occupancy Raw Data'!$B$8:$BE$45,'Occupancy Raw Data'!I$3,FALSE))/100</f>
        <v>0.360984939038967</v>
      </c>
      <c r="E27" s="115">
        <f>(VLOOKUP($A27,'Occupancy Raw Data'!$B$8:$BE$45,'Occupancy Raw Data'!J$3,FALSE))/100</f>
        <v>0.35970993704677601</v>
      </c>
      <c r="F27" s="115">
        <f>(VLOOKUP($A27,'Occupancy Raw Data'!$B$8:$BE$45,'Occupancy Raw Data'!K$3,FALSE))/100</f>
        <v>0.33413020957845196</v>
      </c>
      <c r="G27" s="116">
        <f>(VLOOKUP($A27,'Occupancy Raw Data'!$B$8:$BE$45,'Occupancy Raw Data'!L$3,FALSE))/100</f>
        <v>0.33918240497250701</v>
      </c>
      <c r="H27" s="119">
        <f>(VLOOKUP($A27,'Occupancy Raw Data'!$B$8:$BE$45,'Occupancy Raw Data'!N$3,FALSE))/100</f>
        <v>0.38775998087496999</v>
      </c>
      <c r="I27" s="119">
        <f>(VLOOKUP($A27,'Occupancy Raw Data'!$B$8:$BE$45,'Occupancy Raw Data'!O$3,FALSE))/100</f>
        <v>0.43286317634871302</v>
      </c>
      <c r="J27" s="116">
        <f>(VLOOKUP($A27,'Occupancy Raw Data'!$B$8:$BE$45,'Occupancy Raw Data'!P$3,FALSE))/100</f>
        <v>0.41031157861184098</v>
      </c>
      <c r="K27" s="117">
        <f>(VLOOKUP($A27,'Occupancy Raw Data'!$B$8:$BE$45,'Occupancy Raw Data'!R$3,FALSE))/100</f>
        <v>0.35950502601231699</v>
      </c>
      <c r="M27" s="129">
        <f>(VLOOKUP($A27,'Occupancy Raw Data'!$B$8:$BE$45,'Occupancy Raw Data'!T$3,FALSE))/100</f>
        <v>8.6011450762195296E-2</v>
      </c>
      <c r="N27" s="119">
        <f>(VLOOKUP($A27,'Occupancy Raw Data'!$B$8:$BE$45,'Occupancy Raw Data'!U$3,FALSE))/100</f>
        <v>0.129276025344599</v>
      </c>
      <c r="O27" s="119">
        <f>(VLOOKUP($A27,'Occupancy Raw Data'!$B$8:$BE$45,'Occupancy Raw Data'!V$3,FALSE))/100</f>
        <v>0.189628853475934</v>
      </c>
      <c r="P27" s="119">
        <f>(VLOOKUP($A27,'Occupancy Raw Data'!$B$8:$BE$45,'Occupancy Raw Data'!W$3,FALSE))/100</f>
        <v>0.21609293187519701</v>
      </c>
      <c r="Q27" s="119">
        <f>(VLOOKUP($A27,'Occupancy Raw Data'!$B$8:$BE$45,'Occupancy Raw Data'!X$3,FALSE))/100</f>
        <v>0.10141818428041599</v>
      </c>
      <c r="R27" s="130">
        <f>(VLOOKUP($A27,'Occupancy Raw Data'!$B$8:$BE$45,'Occupancy Raw Data'!Y$3,FALSE))/100</f>
        <v>0.14515135973764301</v>
      </c>
      <c r="S27" s="119">
        <f>(VLOOKUP($A27,'Occupancy Raw Data'!$B$8:$BE$45,'Occupancy Raw Data'!AA$3,FALSE))/100</f>
        <v>0.164393662052985</v>
      </c>
      <c r="T27" s="119">
        <f>(VLOOKUP($A27,'Occupancy Raw Data'!$B$8:$BE$45,'Occupancy Raw Data'!AB$3,FALSE))/100</f>
        <v>0.162393281350803</v>
      </c>
      <c r="U27" s="130">
        <f>(VLOOKUP($A27,'Occupancy Raw Data'!$B$8:$BE$45,'Occupancy Raw Data'!AC$3,FALSE))/100</f>
        <v>0.16333764186760699</v>
      </c>
      <c r="V27" s="131">
        <f>(VLOOKUP($A27,'Occupancy Raw Data'!$B$8:$BE$45,'Occupancy Raw Data'!AE$3,FALSE))/100</f>
        <v>0.15101897172634801</v>
      </c>
      <c r="X27" s="49">
        <f>VLOOKUP($A27,'ADR Raw Data'!$B$6:$BE$43,'ADR Raw Data'!G$1,FALSE)</f>
        <v>97.299515699208399</v>
      </c>
      <c r="Y27" s="50">
        <f>VLOOKUP($A27,'ADR Raw Data'!$B$6:$BE$43,'ADR Raw Data'!H$1,FALSE)</f>
        <v>98.360729259694395</v>
      </c>
      <c r="Z27" s="50">
        <f>VLOOKUP($A27,'ADR Raw Data'!$B$6:$BE$43,'ADR Raw Data'!I$1,FALSE)</f>
        <v>98.856540618101505</v>
      </c>
      <c r="AA27" s="50">
        <f>VLOOKUP($A27,'ADR Raw Data'!$B$6:$BE$43,'ADR Raw Data'!J$1,FALSE)</f>
        <v>98.667351816570601</v>
      </c>
      <c r="AB27" s="50">
        <f>VLOOKUP($A27,'ADR Raw Data'!$B$6:$BE$43,'ADR Raw Data'!K$1,FALSE)</f>
        <v>96.012726424994</v>
      </c>
      <c r="AC27" s="51">
        <f>VLOOKUP($A27,'ADR Raw Data'!$B$6:$BE$43,'ADR Raw Data'!L$1,FALSE)</f>
        <v>97.879709825204301</v>
      </c>
      <c r="AD27" s="50">
        <f>VLOOKUP($A27,'ADR Raw Data'!$B$6:$BE$43,'ADR Raw Data'!N$1,FALSE)</f>
        <v>107.33908148376401</v>
      </c>
      <c r="AE27" s="50">
        <f>VLOOKUP($A27,'ADR Raw Data'!$B$6:$BE$43,'ADR Raw Data'!O$1,FALSE)</f>
        <v>111.627907455817</v>
      </c>
      <c r="AF27" s="51">
        <f>VLOOKUP($A27,'ADR Raw Data'!$B$6:$BE$43,'ADR Raw Data'!P$1,FALSE)</f>
        <v>109.60135597203301</v>
      </c>
      <c r="AG27" s="52">
        <f>VLOOKUP($A27,'ADR Raw Data'!$B$6:$BE$43,'ADR Raw Data'!R$1,FALSE)</f>
        <v>101.70205029448999</v>
      </c>
      <c r="AI27" s="129">
        <f>(VLOOKUP($A27,'ADR Raw Data'!$B$6:$BE$43,'ADR Raw Data'!T$1,FALSE))/100</f>
        <v>2.10143024332234E-2</v>
      </c>
      <c r="AJ27" s="119">
        <f>(VLOOKUP($A27,'ADR Raw Data'!$B$6:$BE$43,'ADR Raw Data'!U$1,FALSE))/100</f>
        <v>1.6921159520928399E-2</v>
      </c>
      <c r="AK27" s="119">
        <f>(VLOOKUP($A27,'ADR Raw Data'!$B$6:$BE$43,'ADR Raw Data'!V$1,FALSE))/100</f>
        <v>1.4635024873779101E-2</v>
      </c>
      <c r="AL27" s="119">
        <f>(VLOOKUP($A27,'ADR Raw Data'!$B$6:$BE$43,'ADR Raw Data'!W$1,FALSE))/100</f>
        <v>2.0771902963099401E-2</v>
      </c>
      <c r="AM27" s="119">
        <f>(VLOOKUP($A27,'ADR Raw Data'!$B$6:$BE$43,'ADR Raw Data'!X$1,FALSE))/100</f>
        <v>1.50754098122478E-2</v>
      </c>
      <c r="AN27" s="130">
        <f>(VLOOKUP($A27,'ADR Raw Data'!$B$6:$BE$43,'ADR Raw Data'!Y$1,FALSE))/100</f>
        <v>1.7988110454153602E-2</v>
      </c>
      <c r="AO27" s="119">
        <f>(VLOOKUP($A27,'ADR Raw Data'!$B$6:$BE$43,'ADR Raw Data'!AA$1,FALSE))/100</f>
        <v>1.7962795215400201E-2</v>
      </c>
      <c r="AP27" s="119">
        <f>(VLOOKUP($A27,'ADR Raw Data'!$B$6:$BE$43,'ADR Raw Data'!AB$1,FALSE))/100</f>
        <v>3.7449873316056599E-2</v>
      </c>
      <c r="AQ27" s="130">
        <f>(VLOOKUP($A27,'ADR Raw Data'!$B$6:$BE$43,'ADR Raw Data'!AC$1,FALSE))/100</f>
        <v>2.83310886194824E-2</v>
      </c>
      <c r="AR27" s="131">
        <f>(VLOOKUP($A27,'ADR Raw Data'!$B$6:$BE$43,'ADR Raw Data'!AE$1,FALSE))/100</f>
        <v>2.1968825551785698E-2</v>
      </c>
      <c r="AS27" s="40"/>
      <c r="AT27" s="49">
        <f>VLOOKUP($A27,'RevPAR Raw Data'!$B$6:$BE$43,'RevPAR Raw Data'!G$1,FALSE)</f>
        <v>29.386019961749898</v>
      </c>
      <c r="AU27" s="50">
        <f>VLOOKUP($A27,'RevPAR Raw Data'!$B$6:$BE$43,'RevPAR Raw Data'!H$1,FALSE)</f>
        <v>33.351255319148898</v>
      </c>
      <c r="AV27" s="50">
        <f>VLOOKUP($A27,'RevPAR Raw Data'!$B$6:$BE$43,'RevPAR Raw Data'!I$1,FALSE)</f>
        <v>35.685722288628497</v>
      </c>
      <c r="AW27" s="50">
        <f>VLOOKUP($A27,'RevPAR Raw Data'!$B$6:$BE$43,'RevPAR Raw Data'!J$1,FALSE)</f>
        <v>35.491626910510703</v>
      </c>
      <c r="AX27" s="50">
        <f>VLOOKUP($A27,'RevPAR Raw Data'!$B$6:$BE$43,'RevPAR Raw Data'!K$1,FALSE)</f>
        <v>32.080752402581801</v>
      </c>
      <c r="AY27" s="51">
        <f>VLOOKUP($A27,'RevPAR Raw Data'!$B$6:$BE$43,'RevPAR Raw Data'!L$1,FALSE)</f>
        <v>33.199075376524</v>
      </c>
      <c r="AZ27" s="50">
        <f>VLOOKUP($A27,'RevPAR Raw Data'!$B$6:$BE$43,'RevPAR Raw Data'!N$1,FALSE)</f>
        <v>41.621800183281501</v>
      </c>
      <c r="BA27" s="50">
        <f>VLOOKUP($A27,'RevPAR Raw Data'!$B$6:$BE$43,'RevPAR Raw Data'!O$1,FALSE)</f>
        <v>48.319610590485198</v>
      </c>
      <c r="BB27" s="51">
        <f>VLOOKUP($A27,'RevPAR Raw Data'!$B$6:$BE$43,'RevPAR Raw Data'!P$1,FALSE)</f>
        <v>44.970705386883402</v>
      </c>
      <c r="BC27" s="52">
        <f>VLOOKUP($A27,'RevPAR Raw Data'!$B$6:$BE$43,'RevPAR Raw Data'!R$1,FALSE)</f>
        <v>36.562398236626699</v>
      </c>
      <c r="BE27" s="129">
        <f>(VLOOKUP($A27,'RevPAR Raw Data'!$B$6:$BE$43,'RevPAR Raw Data'!T$1,FALSE))/100</f>
        <v>0.10883322383445501</v>
      </c>
      <c r="BF27" s="119">
        <f>(VLOOKUP($A27,'RevPAR Raw Data'!$B$6:$BE$43,'RevPAR Raw Data'!U$1,FALSE))/100</f>
        <v>0.14838468511261499</v>
      </c>
      <c r="BG27" s="119">
        <f>(VLOOKUP($A27,'RevPAR Raw Data'!$B$6:$BE$43,'RevPAR Raw Data'!V$1,FALSE))/100</f>
        <v>0.20703910133712</v>
      </c>
      <c r="BH27" s="119">
        <f>(VLOOKUP($A27,'RevPAR Raw Data'!$B$6:$BE$43,'RevPAR Raw Data'!W$1,FALSE))/100</f>
        <v>0.24135349625021998</v>
      </c>
      <c r="BI27" s="119">
        <f>(VLOOKUP($A27,'RevPAR Raw Data'!$B$6:$BE$43,'RevPAR Raw Data'!X$1,FALSE))/100</f>
        <v>0.11802251478310501</v>
      </c>
      <c r="BJ27" s="130">
        <f>(VLOOKUP($A27,'RevPAR Raw Data'!$B$6:$BE$43,'RevPAR Raw Data'!Y$1,FALSE))/100</f>
        <v>0.16575046888332801</v>
      </c>
      <c r="BK27" s="119">
        <f>(VLOOKUP($A27,'RevPAR Raw Data'!$B$6:$BE$43,'RevPAR Raw Data'!AA$1,FALSE))/100</f>
        <v>0.18530942695455299</v>
      </c>
      <c r="BL27" s="119">
        <f>(VLOOKUP($A27,'RevPAR Raw Data'!$B$6:$BE$43,'RevPAR Raw Data'!AB$1,FALSE))/100</f>
        <v>0.205924762480826</v>
      </c>
      <c r="BM27" s="130">
        <f>(VLOOKUP($A27,'RevPAR Raw Data'!$B$6:$BE$43,'RevPAR Raw Data'!AC$1,FALSE))/100</f>
        <v>0.19629626369373798</v>
      </c>
      <c r="BN27" s="131">
        <f>(VLOOKUP($A27,'RevPAR Raw Data'!$B$6:$BE$43,'RevPAR Raw Data'!AE$1,FALSE))/100</f>
        <v>0.17630550672299999</v>
      </c>
    </row>
    <row r="28" spans="1:66" x14ac:dyDescent="0.25">
      <c r="A28" s="59" t="s">
        <v>29</v>
      </c>
      <c r="B28" s="118">
        <f>(VLOOKUP($A28,'Occupancy Raw Data'!$B$8:$BE$45,'Occupancy Raw Data'!G$3,FALSE))/100</f>
        <v>0.35744070888715102</v>
      </c>
      <c r="C28" s="115">
        <f>(VLOOKUP($A28,'Occupancy Raw Data'!$B$8:$BE$45,'Occupancy Raw Data'!H$3,FALSE))/100</f>
        <v>0.39640344018764601</v>
      </c>
      <c r="D28" s="115">
        <f>(VLOOKUP($A28,'Occupancy Raw Data'!$B$8:$BE$45,'Occupancy Raw Data'!I$3,FALSE))/100</f>
        <v>0.38493614803231602</v>
      </c>
      <c r="E28" s="115">
        <f>(VLOOKUP($A28,'Occupancy Raw Data'!$B$8:$BE$45,'Occupancy Raw Data'!J$3,FALSE))/100</f>
        <v>0.35522543653896199</v>
      </c>
      <c r="F28" s="115">
        <f>(VLOOKUP($A28,'Occupancy Raw Data'!$B$8:$BE$45,'Occupancy Raw Data'!K$3,FALSE))/100</f>
        <v>0.39666406046390401</v>
      </c>
      <c r="G28" s="116">
        <f>(VLOOKUP($A28,'Occupancy Raw Data'!$B$8:$BE$45,'Occupancy Raw Data'!L$3,FALSE))/100</f>
        <v>0.37813395882199602</v>
      </c>
      <c r="H28" s="119">
        <f>(VLOOKUP($A28,'Occupancy Raw Data'!$B$8:$BE$45,'Occupancy Raw Data'!N$3,FALSE))/100</f>
        <v>0.50390930414386192</v>
      </c>
      <c r="I28" s="119">
        <f>(VLOOKUP($A28,'Occupancy Raw Data'!$B$8:$BE$45,'Occupancy Raw Data'!O$3,FALSE))/100</f>
        <v>0.58470158978368503</v>
      </c>
      <c r="J28" s="116">
        <f>(VLOOKUP($A28,'Occupancy Raw Data'!$B$8:$BE$45,'Occupancy Raw Data'!P$3,FALSE))/100</f>
        <v>0.54430544696377292</v>
      </c>
      <c r="K28" s="117">
        <f>(VLOOKUP($A28,'Occupancy Raw Data'!$B$8:$BE$45,'Occupancy Raw Data'!R$3,FALSE))/100</f>
        <v>0.42561152686250403</v>
      </c>
      <c r="M28" s="129">
        <f>(VLOOKUP($A28,'Occupancy Raw Data'!$B$8:$BE$45,'Occupancy Raw Data'!T$3,FALSE))/100</f>
        <v>8.680720902398481E-2</v>
      </c>
      <c r="N28" s="119">
        <f>(VLOOKUP($A28,'Occupancy Raw Data'!$B$8:$BE$45,'Occupancy Raw Data'!U$3,FALSE))/100</f>
        <v>9.3216406398579893E-2</v>
      </c>
      <c r="O28" s="119">
        <f>(VLOOKUP($A28,'Occupancy Raw Data'!$B$8:$BE$45,'Occupancy Raw Data'!V$3,FALSE))/100</f>
        <v>5.7779655616273302E-2</v>
      </c>
      <c r="P28" s="119">
        <f>(VLOOKUP($A28,'Occupancy Raw Data'!$B$8:$BE$45,'Occupancy Raw Data'!W$3,FALSE))/100</f>
        <v>-6.9948591914922392E-2</v>
      </c>
      <c r="Q28" s="119">
        <f>(VLOOKUP($A28,'Occupancy Raw Data'!$B$8:$BE$45,'Occupancy Raw Data'!X$3,FALSE))/100</f>
        <v>-8.7565357760667803E-2</v>
      </c>
      <c r="R28" s="130">
        <f>(VLOOKUP($A28,'Occupancy Raw Data'!$B$8:$BE$45,'Occupancy Raw Data'!Y$3,FALSE))/100</f>
        <v>9.9320118883011298E-3</v>
      </c>
      <c r="S28" s="119">
        <f>(VLOOKUP($A28,'Occupancy Raw Data'!$B$8:$BE$45,'Occupancy Raw Data'!AA$3,FALSE))/100</f>
        <v>9.9007667316323392E-2</v>
      </c>
      <c r="T28" s="119">
        <f>(VLOOKUP($A28,'Occupancy Raw Data'!$B$8:$BE$45,'Occupancy Raw Data'!AB$3,FALSE))/100</f>
        <v>0.269424472798451</v>
      </c>
      <c r="U28" s="130">
        <f>(VLOOKUP($A28,'Occupancy Raw Data'!$B$8:$BE$45,'Occupancy Raw Data'!AC$3,FALSE))/100</f>
        <v>0.18440989070621502</v>
      </c>
      <c r="V28" s="131">
        <f>(VLOOKUP($A28,'Occupancy Raw Data'!$B$8:$BE$45,'Occupancy Raw Data'!AE$3,FALSE))/100</f>
        <v>6.7386129186424407E-2</v>
      </c>
      <c r="X28" s="49">
        <f>VLOOKUP($A28,'ADR Raw Data'!$B$6:$BE$43,'ADR Raw Data'!G$1,FALSE)</f>
        <v>93.652307692307602</v>
      </c>
      <c r="Y28" s="50">
        <f>VLOOKUP($A28,'ADR Raw Data'!$B$6:$BE$43,'ADR Raw Data'!H$1,FALSE)</f>
        <v>93.247366863905299</v>
      </c>
      <c r="Z28" s="50">
        <f>VLOOKUP($A28,'ADR Raw Data'!$B$6:$BE$43,'ADR Raw Data'!I$1,FALSE)</f>
        <v>89.941425186188198</v>
      </c>
      <c r="AA28" s="50">
        <f>VLOOKUP($A28,'ADR Raw Data'!$B$6:$BE$43,'ADR Raw Data'!J$1,FALSE)</f>
        <v>92.643829787233997</v>
      </c>
      <c r="AB28" s="50">
        <f>VLOOKUP($A28,'ADR Raw Data'!$B$6:$BE$43,'ADR Raw Data'!K$1,FALSE)</f>
        <v>95.882795663600504</v>
      </c>
      <c r="AC28" s="51">
        <f>VLOOKUP($A28,'ADR Raw Data'!$B$6:$BE$43,'ADR Raw Data'!L$1,FALSE)</f>
        <v>93.090361155145004</v>
      </c>
      <c r="AD28" s="50">
        <f>VLOOKUP($A28,'ADR Raw Data'!$B$6:$BE$43,'ADR Raw Data'!N$1,FALSE)</f>
        <v>140.50573054047001</v>
      </c>
      <c r="AE28" s="50">
        <f>VLOOKUP($A28,'ADR Raw Data'!$B$6:$BE$43,'ADR Raw Data'!O$1,FALSE)</f>
        <v>128.46841542233099</v>
      </c>
      <c r="AF28" s="51">
        <f>VLOOKUP($A28,'ADR Raw Data'!$B$6:$BE$43,'ADR Raw Data'!P$1,FALSE)</f>
        <v>134.04039262628601</v>
      </c>
      <c r="AG28" s="52">
        <f>VLOOKUP($A28,'ADR Raw Data'!$B$6:$BE$43,'ADR Raw Data'!R$1,FALSE)</f>
        <v>108.05325154179199</v>
      </c>
      <c r="AI28" s="129">
        <f>(VLOOKUP($A28,'ADR Raw Data'!$B$6:$BE$43,'ADR Raw Data'!T$1,FALSE))/100</f>
        <v>-0.24477105626407097</v>
      </c>
      <c r="AJ28" s="119">
        <f>(VLOOKUP($A28,'ADR Raw Data'!$B$6:$BE$43,'ADR Raw Data'!U$1,FALSE))/100</f>
        <v>-0.24795394232622001</v>
      </c>
      <c r="AK28" s="119">
        <f>(VLOOKUP($A28,'ADR Raw Data'!$B$6:$BE$43,'ADR Raw Data'!V$1,FALSE))/100</f>
        <v>-0.26382989592879097</v>
      </c>
      <c r="AL28" s="119">
        <f>(VLOOKUP($A28,'ADR Raw Data'!$B$6:$BE$43,'ADR Raw Data'!W$1,FALSE))/100</f>
        <v>-0.271401672630111</v>
      </c>
      <c r="AM28" s="119">
        <f>(VLOOKUP($A28,'ADR Raw Data'!$B$6:$BE$43,'ADR Raw Data'!X$1,FALSE))/100</f>
        <v>-0.28982899621762004</v>
      </c>
      <c r="AN28" s="130">
        <f>(VLOOKUP($A28,'ADR Raw Data'!$B$6:$BE$43,'ADR Raw Data'!Y$1,FALSE))/100</f>
        <v>-0.266111879070975</v>
      </c>
      <c r="AO28" s="119">
        <f>(VLOOKUP($A28,'ADR Raw Data'!$B$6:$BE$43,'ADR Raw Data'!AA$1,FALSE))/100</f>
        <v>-0.13216312578019701</v>
      </c>
      <c r="AP28" s="119">
        <f>(VLOOKUP($A28,'ADR Raw Data'!$B$6:$BE$43,'ADR Raw Data'!AB$1,FALSE))/100</f>
        <v>-0.25108309567050602</v>
      </c>
      <c r="AQ28" s="130">
        <f>(VLOOKUP($A28,'ADR Raw Data'!$B$6:$BE$43,'ADR Raw Data'!AC$1,FALSE))/100</f>
        <v>-0.19607338830483201</v>
      </c>
      <c r="AR28" s="131">
        <f>(VLOOKUP($A28,'ADR Raw Data'!$B$6:$BE$43,'ADR Raw Data'!AE$1,FALSE))/100</f>
        <v>-0.228079650348918</v>
      </c>
      <c r="AS28" s="40"/>
      <c r="AT28" s="49">
        <f>VLOOKUP($A28,'RevPAR Raw Data'!$B$6:$BE$43,'RevPAR Raw Data'!G$1,FALSE)</f>
        <v>33.475147250455997</v>
      </c>
      <c r="AU28" s="50">
        <f>VLOOKUP($A28,'RevPAR Raw Data'!$B$6:$BE$43,'RevPAR Raw Data'!H$1,FALSE)</f>
        <v>36.963577013291598</v>
      </c>
      <c r="AV28" s="50">
        <f>VLOOKUP($A28,'RevPAR Raw Data'!$B$6:$BE$43,'RevPAR Raw Data'!I$1,FALSE)</f>
        <v>34.621705759708099</v>
      </c>
      <c r="AW28" s="50">
        <f>VLOOKUP($A28,'RevPAR Raw Data'!$B$6:$BE$43,'RevPAR Raw Data'!J$1,FALSE)</f>
        <v>32.909444878811499</v>
      </c>
      <c r="AX28" s="50">
        <f>VLOOKUP($A28,'RevPAR Raw Data'!$B$6:$BE$43,'RevPAR Raw Data'!K$1,FALSE)</f>
        <v>38.033259056554499</v>
      </c>
      <c r="AY28" s="51">
        <f>VLOOKUP($A28,'RevPAR Raw Data'!$B$6:$BE$43,'RevPAR Raw Data'!L$1,FALSE)</f>
        <v>35.2006267917643</v>
      </c>
      <c r="AZ28" s="50">
        <f>VLOOKUP($A28,'RevPAR Raw Data'!$B$6:$BE$43,'RevPAR Raw Data'!N$1,FALSE)</f>
        <v>70.802144904873501</v>
      </c>
      <c r="BA28" s="50">
        <f>VLOOKUP($A28,'RevPAR Raw Data'!$B$6:$BE$43,'RevPAR Raw Data'!O$1,FALSE)</f>
        <v>75.115686734427896</v>
      </c>
      <c r="BB28" s="51">
        <f>VLOOKUP($A28,'RevPAR Raw Data'!$B$6:$BE$43,'RevPAR Raw Data'!P$1,FALSE)</f>
        <v>72.958915819650699</v>
      </c>
      <c r="BC28" s="52">
        <f>VLOOKUP($A28,'RevPAR Raw Data'!$B$6:$BE$43,'RevPAR Raw Data'!R$1,FALSE)</f>
        <v>45.988709371160503</v>
      </c>
      <c r="BE28" s="129">
        <f>(VLOOKUP($A28,'RevPAR Raw Data'!$B$6:$BE$43,'RevPAR Raw Data'!T$1,FALSE))/100</f>
        <v>-0.179211739484223</v>
      </c>
      <c r="BF28" s="119">
        <f>(VLOOKUP($A28,'RevPAR Raw Data'!$B$6:$BE$43,'RevPAR Raw Data'!U$1,FALSE))/100</f>
        <v>-0.177850911383651</v>
      </c>
      <c r="BG28" s="119">
        <f>(VLOOKUP($A28,'RevPAR Raw Data'!$B$6:$BE$43,'RevPAR Raw Data'!V$1,FALSE))/100</f>
        <v>-0.22129424084056101</v>
      </c>
      <c r="BH28" s="119">
        <f>(VLOOKUP($A28,'RevPAR Raw Data'!$B$6:$BE$43,'RevPAR Raw Data'!W$1,FALSE))/100</f>
        <v>-0.322366099701202</v>
      </c>
      <c r="BI28" s="119">
        <f>(VLOOKUP($A28,'RevPAR Raw Data'!$B$6:$BE$43,'RevPAR Raw Data'!X$1,FALSE))/100</f>
        <v>-0.35201537423507701</v>
      </c>
      <c r="BJ28" s="130">
        <f>(VLOOKUP($A28,'RevPAR Raw Data'!$B$6:$BE$43,'RevPAR Raw Data'!Y$1,FALSE))/100</f>
        <v>-0.258822893529225</v>
      </c>
      <c r="BK28" s="119">
        <f>(VLOOKUP($A28,'RevPAR Raw Data'!$B$6:$BE$43,'RevPAR Raw Data'!AA$1,FALSE))/100</f>
        <v>-4.6240621252604697E-2</v>
      </c>
      <c r="BL28" s="119">
        <f>(VLOOKUP($A28,'RevPAR Raw Data'!$B$6:$BE$43,'RevPAR Raw Data'!AB$1,FALSE))/100</f>
        <v>-4.9306553551684403E-2</v>
      </c>
      <c r="BM28" s="130">
        <f>(VLOOKUP($A28,'RevPAR Raw Data'!$B$6:$BE$43,'RevPAR Raw Data'!AC$1,FALSE))/100</f>
        <v>-4.7821369706308403E-2</v>
      </c>
      <c r="BN28" s="131">
        <f>(VLOOKUP($A28,'RevPAR Raw Data'!$B$6:$BE$43,'RevPAR Raw Data'!AE$1,FALSE))/100</f>
        <v>-0.176062925945701</v>
      </c>
    </row>
    <row r="29" spans="1:66" x14ac:dyDescent="0.25">
      <c r="B29" s="53"/>
      <c r="C29" s="120"/>
      <c r="D29" s="120"/>
      <c r="E29" s="120"/>
      <c r="F29" s="120"/>
      <c r="G29" s="121"/>
      <c r="H29" s="120"/>
      <c r="I29" s="120"/>
      <c r="J29" s="121"/>
      <c r="K29" s="54"/>
      <c r="M29" s="132"/>
      <c r="N29" s="136"/>
      <c r="O29" s="136"/>
      <c r="P29" s="136"/>
      <c r="Q29" s="136"/>
      <c r="R29" s="137"/>
      <c r="S29" s="136"/>
      <c r="T29" s="136"/>
      <c r="U29" s="137"/>
      <c r="V29" s="133"/>
      <c r="X29" s="55"/>
      <c r="Y29" s="56"/>
      <c r="Z29" s="56"/>
      <c r="AA29" s="56"/>
      <c r="AB29" s="56"/>
      <c r="AC29" s="57"/>
      <c r="AD29" s="56"/>
      <c r="AE29" s="56"/>
      <c r="AF29" s="57"/>
      <c r="AG29" s="58"/>
      <c r="AI29" s="134"/>
      <c r="AJ29" s="138"/>
      <c r="AK29" s="138"/>
      <c r="AL29" s="138"/>
      <c r="AM29" s="138"/>
      <c r="AN29" s="139"/>
      <c r="AO29" s="138"/>
      <c r="AP29" s="138"/>
      <c r="AQ29" s="139"/>
      <c r="AR29" s="135"/>
      <c r="AS29" s="40"/>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25">
      <c r="A30" s="46" t="s">
        <v>46</v>
      </c>
      <c r="B30" s="118">
        <f>(VLOOKUP($A30,'Occupancy Raw Data'!$B$8:$BE$45,'Occupancy Raw Data'!G$3,FALSE))/100</f>
        <v>0.34305709534368001</v>
      </c>
      <c r="C30" s="115">
        <f>(VLOOKUP($A30,'Occupancy Raw Data'!$B$8:$BE$45,'Occupancy Raw Data'!H$3,FALSE))/100</f>
        <v>0.45902623798965203</v>
      </c>
      <c r="D30" s="115">
        <f>(VLOOKUP($A30,'Occupancy Raw Data'!$B$8:$BE$45,'Occupancy Raw Data'!I$3,FALSE))/100</f>
        <v>0.49394863266814398</v>
      </c>
      <c r="E30" s="115">
        <f>(VLOOKUP($A30,'Occupancy Raw Data'!$B$8:$BE$45,'Occupancy Raw Data'!J$3,FALSE))/100</f>
        <v>0.48082963784183197</v>
      </c>
      <c r="F30" s="115">
        <f>(VLOOKUP($A30,'Occupancy Raw Data'!$B$8:$BE$45,'Occupancy Raw Data'!K$3,FALSE))/100</f>
        <v>0.48567997043606703</v>
      </c>
      <c r="G30" s="116">
        <f>(VLOOKUP($A30,'Occupancy Raw Data'!$B$8:$BE$45,'Occupancy Raw Data'!L$3,FALSE))/100</f>
        <v>0.45250831485587495</v>
      </c>
      <c r="H30" s="119">
        <f>(VLOOKUP($A30,'Occupancy Raw Data'!$B$8:$BE$45,'Occupancy Raw Data'!N$3,FALSE))/100</f>
        <v>0.491689367006787</v>
      </c>
      <c r="I30" s="119">
        <f>(VLOOKUP($A30,'Occupancy Raw Data'!$B$8:$BE$45,'Occupancy Raw Data'!O$3,FALSE))/100</f>
        <v>0.47816150330116797</v>
      </c>
      <c r="J30" s="116">
        <f>(VLOOKUP($A30,'Occupancy Raw Data'!$B$8:$BE$45,'Occupancy Raw Data'!P$3,FALSE))/100</f>
        <v>0.48492543515397701</v>
      </c>
      <c r="K30" s="117">
        <f>(VLOOKUP($A30,'Occupancy Raw Data'!$B$8:$BE$45,'Occupancy Raw Data'!R$3,FALSE))/100</f>
        <v>0.46177371039470005</v>
      </c>
      <c r="M30" s="129">
        <f>(VLOOKUP($A30,'Occupancy Raw Data'!$B$8:$BE$45,'Occupancy Raw Data'!T$3,FALSE))/100</f>
        <v>5.32846306662111E-2</v>
      </c>
      <c r="N30" s="119">
        <f>(VLOOKUP($A30,'Occupancy Raw Data'!$B$8:$BE$45,'Occupancy Raw Data'!U$3,FALSE))/100</f>
        <v>8.8510996123030011E-2</v>
      </c>
      <c r="O30" s="119">
        <f>(VLOOKUP($A30,'Occupancy Raw Data'!$B$8:$BE$45,'Occupancy Raw Data'!V$3,FALSE))/100</f>
        <v>0.11159152984825998</v>
      </c>
      <c r="P30" s="119">
        <f>(VLOOKUP($A30,'Occupancy Raw Data'!$B$8:$BE$45,'Occupancy Raw Data'!W$3,FALSE))/100</f>
        <v>6.6198253958511796E-2</v>
      </c>
      <c r="Q30" s="119">
        <f>(VLOOKUP($A30,'Occupancy Raw Data'!$B$8:$BE$45,'Occupancy Raw Data'!X$3,FALSE))/100</f>
        <v>0.10491292627868401</v>
      </c>
      <c r="R30" s="130">
        <f>(VLOOKUP($A30,'Occupancy Raw Data'!$B$8:$BE$45,'Occupancy Raw Data'!Y$3,FALSE))/100</f>
        <v>8.6556426757722599E-2</v>
      </c>
      <c r="S30" s="119">
        <f>(VLOOKUP($A30,'Occupancy Raw Data'!$B$8:$BE$45,'Occupancy Raw Data'!AA$3,FALSE))/100</f>
        <v>0.19446438701767502</v>
      </c>
      <c r="T30" s="119">
        <f>(VLOOKUP($A30,'Occupancy Raw Data'!$B$8:$BE$45,'Occupancy Raw Data'!AB$3,FALSE))/100</f>
        <v>0.45995154865573101</v>
      </c>
      <c r="U30" s="130">
        <f>(VLOOKUP($A30,'Occupancy Raw Data'!$B$8:$BE$45,'Occupancy Raw Data'!AC$3,FALSE))/100</f>
        <v>0.31210084659660198</v>
      </c>
      <c r="V30" s="131">
        <f>(VLOOKUP($A30,'Occupancy Raw Data'!$B$8:$BE$45,'Occupancy Raw Data'!AE$3,FALSE))/100</f>
        <v>0.14565223560020299</v>
      </c>
      <c r="X30" s="49">
        <f>VLOOKUP($A30,'ADR Raw Data'!$B$6:$BE$43,'ADR Raw Data'!G$1,FALSE)</f>
        <v>95.289644516259301</v>
      </c>
      <c r="Y30" s="50">
        <f>VLOOKUP($A30,'ADR Raw Data'!$B$6:$BE$43,'ADR Raw Data'!H$1,FALSE)</f>
        <v>100.489972325651</v>
      </c>
      <c r="Z30" s="50">
        <f>VLOOKUP($A30,'ADR Raw Data'!$B$6:$BE$43,'ADR Raw Data'!I$1,FALSE)</f>
        <v>103.87693444309301</v>
      </c>
      <c r="AA30" s="50">
        <f>VLOOKUP($A30,'ADR Raw Data'!$B$6:$BE$43,'ADR Raw Data'!J$1,FALSE)</f>
        <v>100.867659237198</v>
      </c>
      <c r="AB30" s="50">
        <f>VLOOKUP($A30,'ADR Raw Data'!$B$6:$BE$43,'ADR Raw Data'!K$1,FALSE)</f>
        <v>104.97462193266099</v>
      </c>
      <c r="AC30" s="51">
        <f>VLOOKUP($A30,'ADR Raw Data'!$B$6:$BE$43,'ADR Raw Data'!L$1,FALSE)</f>
        <v>101.48384732388</v>
      </c>
      <c r="AD30" s="50">
        <f>VLOOKUP($A30,'ADR Raw Data'!$B$6:$BE$43,'ADR Raw Data'!N$1,FALSE)</f>
        <v>111.73115404479</v>
      </c>
      <c r="AE30" s="50">
        <f>VLOOKUP($A30,'ADR Raw Data'!$B$6:$BE$43,'ADR Raw Data'!O$1,FALSE)</f>
        <v>113.205596485299</v>
      </c>
      <c r="AF30" s="51">
        <f>VLOOKUP($A30,'ADR Raw Data'!$B$6:$BE$43,'ADR Raw Data'!P$1,FALSE)</f>
        <v>112.458092211749</v>
      </c>
      <c r="AG30" s="52">
        <f>VLOOKUP($A30,'ADR Raw Data'!$B$6:$BE$43,'ADR Raw Data'!R$1,FALSE)</f>
        <v>104.777743746919</v>
      </c>
      <c r="AI30" s="129">
        <f>(VLOOKUP($A30,'ADR Raw Data'!$B$6:$BE$43,'ADR Raw Data'!T$1,FALSE))/100</f>
        <v>2.1085999245905703E-2</v>
      </c>
      <c r="AJ30" s="119">
        <f>(VLOOKUP($A30,'ADR Raw Data'!$B$6:$BE$43,'ADR Raw Data'!U$1,FALSE))/100</f>
        <v>6.5466625807479806E-2</v>
      </c>
      <c r="AK30" s="119">
        <f>(VLOOKUP($A30,'ADR Raw Data'!$B$6:$BE$43,'ADR Raw Data'!V$1,FALSE))/100</f>
        <v>7.4136848314919096E-2</v>
      </c>
      <c r="AL30" s="119">
        <f>(VLOOKUP($A30,'ADR Raw Data'!$B$6:$BE$43,'ADR Raw Data'!W$1,FALSE))/100</f>
        <v>8.5739981713483807E-2</v>
      </c>
      <c r="AM30" s="119">
        <f>(VLOOKUP($A30,'ADR Raw Data'!$B$6:$BE$43,'ADR Raw Data'!X$1,FALSE))/100</f>
        <v>0.126104646348876</v>
      </c>
      <c r="AN30" s="130">
        <f>(VLOOKUP($A30,'ADR Raw Data'!$B$6:$BE$43,'ADR Raw Data'!Y$1,FALSE))/100</f>
        <v>7.8090056653483494E-2</v>
      </c>
      <c r="AO30" s="119">
        <f>(VLOOKUP($A30,'ADR Raw Data'!$B$6:$BE$43,'ADR Raw Data'!AA$1,FALSE))/100</f>
        <v>6.4002642281549407E-2</v>
      </c>
      <c r="AP30" s="119">
        <f>(VLOOKUP($A30,'ADR Raw Data'!$B$6:$BE$43,'ADR Raw Data'!AB$1,FALSE))/100</f>
        <v>5.7037299373202802E-2</v>
      </c>
      <c r="AQ30" s="130">
        <f>(VLOOKUP($A30,'ADR Raw Data'!$B$6:$BE$43,'ADR Raw Data'!AC$1,FALSE))/100</f>
        <v>6.1577397339886E-2</v>
      </c>
      <c r="AR30" s="131">
        <f>(VLOOKUP($A30,'ADR Raw Data'!$B$6:$BE$43,'ADR Raw Data'!AE$1,FALSE))/100</f>
        <v>7.7685097240319495E-2</v>
      </c>
      <c r="AS30" s="40"/>
      <c r="AT30" s="49">
        <f>VLOOKUP($A30,'RevPAR Raw Data'!$B$6:$BE$43,'RevPAR Raw Data'!G$1,FALSE)</f>
        <v>32.689788664079799</v>
      </c>
      <c r="AU30" s="50">
        <f>VLOOKUP($A30,'RevPAR Raw Data'!$B$6:$BE$43,'RevPAR Raw Data'!H$1,FALSE)</f>
        <v>46.1275339523281</v>
      </c>
      <c r="AV30" s="50">
        <f>VLOOKUP($A30,'RevPAR Raw Data'!$B$6:$BE$43,'RevPAR Raw Data'!I$1,FALSE)</f>
        <v>51.3098697339246</v>
      </c>
      <c r="AW30" s="50">
        <f>VLOOKUP($A30,'RevPAR Raw Data'!$B$6:$BE$43,'RevPAR Raw Data'!J$1,FALSE)</f>
        <v>48.500160060975603</v>
      </c>
      <c r="AX30" s="50">
        <f>VLOOKUP($A30,'RevPAR Raw Data'!$B$6:$BE$43,'RevPAR Raw Data'!K$1,FALSE)</f>
        <v>50.984071276792299</v>
      </c>
      <c r="AY30" s="51">
        <f>VLOOKUP($A30,'RevPAR Raw Data'!$B$6:$BE$43,'RevPAR Raw Data'!L$1,FALSE)</f>
        <v>45.922284737620103</v>
      </c>
      <c r="AZ30" s="50">
        <f>VLOOKUP($A30,'RevPAR Raw Data'!$B$6:$BE$43,'RevPAR Raw Data'!N$1,FALSE)</f>
        <v>54.937020407220999</v>
      </c>
      <c r="BA30" s="50">
        <f>VLOOKUP($A30,'RevPAR Raw Data'!$B$6:$BE$43,'RevPAR Raw Data'!O$1,FALSE)</f>
        <v>54.130558197516002</v>
      </c>
      <c r="BB30" s="51">
        <f>VLOOKUP($A30,'RevPAR Raw Data'!$B$6:$BE$43,'RevPAR Raw Data'!P$1,FALSE)</f>
        <v>54.533789302368497</v>
      </c>
      <c r="BC30" s="52">
        <f>VLOOKUP($A30,'RevPAR Raw Data'!$B$6:$BE$43,'RevPAR Raw Data'!R$1,FALSE)</f>
        <v>48.383607496799897</v>
      </c>
      <c r="BE30" s="129">
        <f>(VLOOKUP($A30,'RevPAR Raw Data'!$B$6:$BE$43,'RevPAR Raw Data'!T$1,FALSE))/100</f>
        <v>7.5494189594162903E-2</v>
      </c>
      <c r="BF30" s="119">
        <f>(VLOOKUP($A30,'RevPAR Raw Data'!$B$6:$BE$43,'RevPAR Raw Data'!U$1,FALSE))/100</f>
        <v>0.159772138193543</v>
      </c>
      <c r="BG30" s="119">
        <f>(VLOOKUP($A30,'RevPAR Raw Data'!$B$6:$BE$43,'RevPAR Raw Data'!V$1,FALSE))/100</f>
        <v>0.19400142248476901</v>
      </c>
      <c r="BH30" s="119">
        <f>(VLOOKUP($A30,'RevPAR Raw Data'!$B$6:$BE$43,'RevPAR Raw Data'!W$1,FALSE))/100</f>
        <v>0.15761407275586301</v>
      </c>
      <c r="BI30" s="119">
        <f>(VLOOKUP($A30,'RevPAR Raw Data'!$B$6:$BE$43,'RevPAR Raw Data'!X$1,FALSE))/100</f>
        <v>0.24424758009336001</v>
      </c>
      <c r="BJ30" s="130">
        <f>(VLOOKUP($A30,'RevPAR Raw Data'!$B$6:$BE$43,'RevPAR Raw Data'!Y$1,FALSE))/100</f>
        <v>0.17140567968043899</v>
      </c>
      <c r="BK30" s="119">
        <f>(VLOOKUP($A30,'RevPAR Raw Data'!$B$6:$BE$43,'RevPAR Raw Data'!AA$1,FALSE))/100</f>
        <v>0.27091326389801801</v>
      </c>
      <c r="BL30" s="119">
        <f>(VLOOKUP($A30,'RevPAR Raw Data'!$B$6:$BE$43,'RevPAR Raw Data'!AB$1,FALSE))/100</f>
        <v>0.54322324220677898</v>
      </c>
      <c r="BM30" s="130">
        <f>(VLOOKUP($A30,'RevPAR Raw Data'!$B$6:$BE$43,'RevPAR Raw Data'!AC$1,FALSE))/100</f>
        <v>0.39289660177748204</v>
      </c>
      <c r="BN30" s="131">
        <f>(VLOOKUP($A30,'RevPAR Raw Data'!$B$6:$BE$43,'RevPAR Raw Data'!AE$1,FALSE))/100</f>
        <v>0.23465234092639498</v>
      </c>
    </row>
    <row r="31" spans="1:66" x14ac:dyDescent="0.25">
      <c r="A31" s="59" t="s">
        <v>70</v>
      </c>
      <c r="B31" s="118">
        <f>(VLOOKUP($A31,'Occupancy Raw Data'!$B$8:$BE$45,'Occupancy Raw Data'!G$3,FALSE))/100</f>
        <v>0.35373872266680201</v>
      </c>
      <c r="C31" s="115">
        <f>(VLOOKUP($A31,'Occupancy Raw Data'!$B$8:$BE$45,'Occupancy Raw Data'!H$3,FALSE))/100</f>
        <v>0.46913706101228397</v>
      </c>
      <c r="D31" s="115">
        <f>(VLOOKUP($A31,'Occupancy Raw Data'!$B$8:$BE$45,'Occupancy Raw Data'!I$3,FALSE))/100</f>
        <v>0.494928385748509</v>
      </c>
      <c r="E31" s="115">
        <f>(VLOOKUP($A31,'Occupancy Raw Data'!$B$8:$BE$45,'Occupancy Raw Data'!J$3,FALSE))/100</f>
        <v>0.484377389265507</v>
      </c>
      <c r="F31" s="115">
        <f>(VLOOKUP($A31,'Occupancy Raw Data'!$B$8:$BE$45,'Occupancy Raw Data'!K$3,FALSE))/100</f>
        <v>0.46113461440440295</v>
      </c>
      <c r="G31" s="116">
        <f>(VLOOKUP($A31,'Occupancy Raw Data'!$B$8:$BE$45,'Occupancy Raw Data'!L$3,FALSE))/100</f>
        <v>0.45266323461950103</v>
      </c>
      <c r="H31" s="119">
        <f>(VLOOKUP($A31,'Occupancy Raw Data'!$B$8:$BE$45,'Occupancy Raw Data'!N$3,FALSE))/100</f>
        <v>0.47696145817422703</v>
      </c>
      <c r="I31" s="119">
        <f>(VLOOKUP($A31,'Occupancy Raw Data'!$B$8:$BE$45,'Occupancy Raw Data'!O$3,FALSE))/100</f>
        <v>0.46713507458886999</v>
      </c>
      <c r="J31" s="116">
        <f>(VLOOKUP($A31,'Occupancy Raw Data'!$B$8:$BE$45,'Occupancy Raw Data'!P$3,FALSE))/100</f>
        <v>0.47204826638154801</v>
      </c>
      <c r="K31" s="117">
        <f>(VLOOKUP($A31,'Occupancy Raw Data'!$B$8:$BE$45,'Occupancy Raw Data'!R$3,FALSE))/100</f>
        <v>0.45820624995450404</v>
      </c>
      <c r="M31" s="129">
        <f>(VLOOKUP($A31,'Occupancy Raw Data'!$B$8:$BE$45,'Occupancy Raw Data'!T$3,FALSE))/100</f>
        <v>5.8525930935271406E-2</v>
      </c>
      <c r="N31" s="119">
        <f>(VLOOKUP($A31,'Occupancy Raw Data'!$B$8:$BE$45,'Occupancy Raw Data'!U$3,FALSE))/100</f>
        <v>9.1727523997204005E-2</v>
      </c>
      <c r="O31" s="119">
        <f>(VLOOKUP($A31,'Occupancy Raw Data'!$B$8:$BE$45,'Occupancy Raw Data'!V$3,FALSE))/100</f>
        <v>7.7364714602151399E-2</v>
      </c>
      <c r="P31" s="119">
        <f>(VLOOKUP($A31,'Occupancy Raw Data'!$B$8:$BE$45,'Occupancy Raw Data'!W$3,FALSE))/100</f>
        <v>5.1429415113599698E-2</v>
      </c>
      <c r="Q31" s="119">
        <f>(VLOOKUP($A31,'Occupancy Raw Data'!$B$8:$BE$45,'Occupancy Raw Data'!X$3,FALSE))/100</f>
        <v>4.7070470582605904E-2</v>
      </c>
      <c r="R31" s="130">
        <f>(VLOOKUP($A31,'Occupancy Raw Data'!$B$8:$BE$45,'Occupancy Raw Data'!Y$3,FALSE))/100</f>
        <v>6.5402017122904998E-2</v>
      </c>
      <c r="S31" s="119">
        <f>(VLOOKUP($A31,'Occupancy Raw Data'!$B$8:$BE$45,'Occupancy Raw Data'!AA$3,FALSE))/100</f>
        <v>0.20632518871823399</v>
      </c>
      <c r="T31" s="119">
        <f>(VLOOKUP($A31,'Occupancy Raw Data'!$B$8:$BE$45,'Occupancy Raw Data'!AB$3,FALSE))/100</f>
        <v>0.472109224922101</v>
      </c>
      <c r="U31" s="130">
        <f>(VLOOKUP($A31,'Occupancy Raw Data'!$B$8:$BE$45,'Occupancy Raw Data'!AC$3,FALSE))/100</f>
        <v>0.32466204436886104</v>
      </c>
      <c r="V31" s="131">
        <f>(VLOOKUP($A31,'Occupancy Raw Data'!$B$8:$BE$45,'Occupancy Raw Data'!AE$3,FALSE))/100</f>
        <v>0.13054197506096898</v>
      </c>
      <c r="X31" s="49">
        <f>VLOOKUP($A31,'ADR Raw Data'!$B$6:$BE$43,'ADR Raw Data'!G$1,FALSE)</f>
        <v>95.667262247838593</v>
      </c>
      <c r="Y31" s="50">
        <f>VLOOKUP($A31,'ADR Raw Data'!$B$6:$BE$43,'ADR Raw Data'!H$1,FALSE)</f>
        <v>102.429901129943</v>
      </c>
      <c r="Z31" s="50">
        <f>VLOOKUP($A31,'ADR Raw Data'!$B$6:$BE$43,'ADR Raw Data'!I$1,FALSE)</f>
        <v>104.928107106076</v>
      </c>
      <c r="AA31" s="50">
        <f>VLOOKUP($A31,'ADR Raw Data'!$B$6:$BE$43,'ADR Raw Data'!J$1,FALSE)</f>
        <v>100.891504787961</v>
      </c>
      <c r="AB31" s="50">
        <f>VLOOKUP($A31,'ADR Raw Data'!$B$6:$BE$43,'ADR Raw Data'!K$1,FALSE)</f>
        <v>99.794778379573302</v>
      </c>
      <c r="AC31" s="51">
        <f>VLOOKUP($A31,'ADR Raw Data'!$B$6:$BE$43,'ADR Raw Data'!L$1,FALSE)</f>
        <v>101.05312269164899</v>
      </c>
      <c r="AD31" s="50">
        <f>VLOOKUP($A31,'ADR Raw Data'!$B$6:$BE$43,'ADR Raw Data'!N$1,FALSE)</f>
        <v>113.867805294619</v>
      </c>
      <c r="AE31" s="50">
        <f>VLOOKUP($A31,'ADR Raw Data'!$B$6:$BE$43,'ADR Raw Data'!O$1,FALSE)</f>
        <v>120.58843269754701</v>
      </c>
      <c r="AF31" s="51">
        <f>VLOOKUP($A31,'ADR Raw Data'!$B$6:$BE$43,'ADR Raw Data'!P$1,FALSE)</f>
        <v>117.19314404357399</v>
      </c>
      <c r="AG31" s="52">
        <f>VLOOKUP($A31,'ADR Raw Data'!$B$6:$BE$43,'ADR Raw Data'!R$1,FALSE)</f>
        <v>105.80766883250899</v>
      </c>
      <c r="AI31" s="129">
        <f>(VLOOKUP($A31,'ADR Raw Data'!$B$6:$BE$43,'ADR Raw Data'!T$1,FALSE))/100</f>
        <v>1.0954575504253501E-2</v>
      </c>
      <c r="AJ31" s="119">
        <f>(VLOOKUP($A31,'ADR Raw Data'!$B$6:$BE$43,'ADR Raw Data'!U$1,FALSE))/100</f>
        <v>6.2421197249062796E-2</v>
      </c>
      <c r="AK31" s="119">
        <f>(VLOOKUP($A31,'ADR Raw Data'!$B$6:$BE$43,'ADR Raw Data'!V$1,FALSE))/100</f>
        <v>7.6563676667748298E-2</v>
      </c>
      <c r="AL31" s="119">
        <f>(VLOOKUP($A31,'ADR Raw Data'!$B$6:$BE$43,'ADR Raw Data'!W$1,FALSE))/100</f>
        <v>7.1039435013674004E-2</v>
      </c>
      <c r="AM31" s="119">
        <f>(VLOOKUP($A31,'ADR Raw Data'!$B$6:$BE$43,'ADR Raw Data'!X$1,FALSE))/100</f>
        <v>7.3338112322957102E-2</v>
      </c>
      <c r="AN31" s="130">
        <f>(VLOOKUP($A31,'ADR Raw Data'!$B$6:$BE$43,'ADR Raw Data'!Y$1,FALSE))/100</f>
        <v>6.1844503483247104E-2</v>
      </c>
      <c r="AO31" s="119">
        <f>(VLOOKUP($A31,'ADR Raw Data'!$B$6:$BE$43,'ADR Raw Data'!AA$1,FALSE))/100</f>
        <v>3.8780508692125897E-2</v>
      </c>
      <c r="AP31" s="119">
        <f>(VLOOKUP($A31,'ADR Raw Data'!$B$6:$BE$43,'ADR Raw Data'!AB$1,FALSE))/100</f>
        <v>8.1590042914969296E-2</v>
      </c>
      <c r="AQ31" s="130">
        <f>(VLOOKUP($A31,'ADR Raw Data'!$B$6:$BE$43,'ADR Raw Data'!AC$1,FALSE))/100</f>
        <v>6.1035900042234303E-2</v>
      </c>
      <c r="AR31" s="131">
        <f>(VLOOKUP($A31,'ADR Raw Data'!$B$6:$BE$43,'ADR Raw Data'!AE$1,FALSE))/100</f>
        <v>6.8688018505607101E-2</v>
      </c>
      <c r="AS31" s="40"/>
      <c r="AT31" s="49">
        <f>VLOOKUP($A31,'RevPAR Raw Data'!$B$6:$BE$43,'RevPAR Raw Data'!G$1,FALSE)</f>
        <v>33.841215148580403</v>
      </c>
      <c r="AU31" s="50">
        <f>VLOOKUP($A31,'RevPAR Raw Data'!$B$6:$BE$43,'RevPAR Raw Data'!H$1,FALSE)</f>
        <v>48.053662775880497</v>
      </c>
      <c r="AV31" s="50">
        <f>VLOOKUP($A31,'RevPAR Raw Data'!$B$6:$BE$43,'RevPAR Raw Data'!I$1,FALSE)</f>
        <v>51.931898669656903</v>
      </c>
      <c r="AW31" s="50">
        <f>VLOOKUP($A31,'RevPAR Raw Data'!$B$6:$BE$43,'RevPAR Raw Data'!J$1,FALSE)</f>
        <v>48.869563688261302</v>
      </c>
      <c r="AX31" s="50">
        <f>VLOOKUP($A31,'RevPAR Raw Data'!$B$6:$BE$43,'RevPAR Raw Data'!K$1,FALSE)</f>
        <v>46.018826647637397</v>
      </c>
      <c r="AY31" s="51">
        <f>VLOOKUP($A31,'RevPAR Raw Data'!$B$6:$BE$43,'RevPAR Raw Data'!L$1,FALSE)</f>
        <v>45.743033386003297</v>
      </c>
      <c r="AZ31" s="50">
        <f>VLOOKUP($A31,'RevPAR Raw Data'!$B$6:$BE$43,'RevPAR Raw Data'!N$1,FALSE)</f>
        <v>54.310554452420902</v>
      </c>
      <c r="BA31" s="50">
        <f>VLOOKUP($A31,'RevPAR Raw Data'!$B$6:$BE$43,'RevPAR Raw Data'!O$1,FALSE)</f>
        <v>56.331086502723799</v>
      </c>
      <c r="BB31" s="51">
        <f>VLOOKUP($A31,'RevPAR Raw Data'!$B$6:$BE$43,'RevPAR Raw Data'!P$1,FALSE)</f>
        <v>55.320820477572397</v>
      </c>
      <c r="BC31" s="52">
        <f>VLOOKUP($A31,'RevPAR Raw Data'!$B$6:$BE$43,'RevPAR Raw Data'!R$1,FALSE)</f>
        <v>48.481735152172398</v>
      </c>
      <c r="BE31" s="129">
        <f>(VLOOKUP($A31,'RevPAR Raw Data'!$B$6:$BE$43,'RevPAR Raw Data'!T$1,FALSE))/100</f>
        <v>7.0121633168912109E-2</v>
      </c>
      <c r="BF31" s="119">
        <f>(VLOOKUP($A31,'RevPAR Raw Data'!$B$6:$BE$43,'RevPAR Raw Data'!U$1,FALSE))/100</f>
        <v>0.159874463114864</v>
      </c>
      <c r="BG31" s="119">
        <f>(VLOOKUP($A31,'RevPAR Raw Data'!$B$6:$BE$43,'RevPAR Raw Data'!V$1,FALSE))/100</f>
        <v>0.15985171826419101</v>
      </c>
      <c r="BH31" s="119">
        <f>(VLOOKUP($A31,'RevPAR Raw Data'!$B$6:$BE$43,'RevPAR Raw Data'!W$1,FALSE))/100</f>
        <v>0.126122366720027</v>
      </c>
      <c r="BI31" s="119">
        <f>(VLOOKUP($A31,'RevPAR Raw Data'!$B$6:$BE$43,'RevPAR Raw Data'!X$1,FALSE))/100</f>
        <v>0.12386064236424399</v>
      </c>
      <c r="BJ31" s="130">
        <f>(VLOOKUP($A31,'RevPAR Raw Data'!$B$6:$BE$43,'RevPAR Raw Data'!Y$1,FALSE))/100</f>
        <v>0.13129127588192099</v>
      </c>
      <c r="BK31" s="119">
        <f>(VLOOKUP($A31,'RevPAR Raw Data'!$B$6:$BE$43,'RevPAR Raw Data'!AA$1,FALSE))/100</f>
        <v>0.25310709318485197</v>
      </c>
      <c r="BL31" s="119">
        <f>(VLOOKUP($A31,'RevPAR Raw Data'!$B$6:$BE$43,'RevPAR Raw Data'!AB$1,FALSE))/100</f>
        <v>0.59221867975901799</v>
      </c>
      <c r="BM31" s="130">
        <f>(VLOOKUP($A31,'RevPAR Raw Data'!$B$6:$BE$43,'RevPAR Raw Data'!AC$1,FALSE))/100</f>
        <v>0.40551398449870002</v>
      </c>
      <c r="BN31" s="131">
        <f>(VLOOKUP($A31,'RevPAR Raw Data'!$B$6:$BE$43,'RevPAR Raw Data'!AE$1,FALSE))/100</f>
        <v>0.20819666316532198</v>
      </c>
    </row>
    <row r="32" spans="1:66" x14ac:dyDescent="0.25">
      <c r="A32" s="59" t="s">
        <v>52</v>
      </c>
      <c r="B32" s="118">
        <f>(VLOOKUP($A32,'Occupancy Raw Data'!$B$8:$BE$45,'Occupancy Raw Data'!G$3,FALSE))/100</f>
        <v>0.32439099599136595</v>
      </c>
      <c r="C32" s="115">
        <f>(VLOOKUP($A32,'Occupancy Raw Data'!$B$8:$BE$45,'Occupancy Raw Data'!H$3,FALSE))/100</f>
        <v>0.49583718778908398</v>
      </c>
      <c r="D32" s="115">
        <f>(VLOOKUP($A32,'Occupancy Raw Data'!$B$8:$BE$45,'Occupancy Raw Data'!I$3,FALSE))/100</f>
        <v>0.52019734813444307</v>
      </c>
      <c r="E32" s="115">
        <f>(VLOOKUP($A32,'Occupancy Raw Data'!$B$8:$BE$45,'Occupancy Raw Data'!J$3,FALSE))/100</f>
        <v>0.46931853222325004</v>
      </c>
      <c r="F32" s="115">
        <f>(VLOOKUP($A32,'Occupancy Raw Data'!$B$8:$BE$45,'Occupancy Raw Data'!K$3,FALSE))/100</f>
        <v>0.40240518038852896</v>
      </c>
      <c r="G32" s="116">
        <f>(VLOOKUP($A32,'Occupancy Raw Data'!$B$8:$BE$45,'Occupancy Raw Data'!L$3,FALSE))/100</f>
        <v>0.44242984890533399</v>
      </c>
      <c r="H32" s="119">
        <f>(VLOOKUP($A32,'Occupancy Raw Data'!$B$8:$BE$45,'Occupancy Raw Data'!N$3,FALSE))/100</f>
        <v>0.36201048411964204</v>
      </c>
      <c r="I32" s="119">
        <f>(VLOOKUP($A32,'Occupancy Raw Data'!$B$8:$BE$45,'Occupancy Raw Data'!O$3,FALSE))/100</f>
        <v>0.36077705827937001</v>
      </c>
      <c r="J32" s="116">
        <f>(VLOOKUP($A32,'Occupancy Raw Data'!$B$8:$BE$45,'Occupancy Raw Data'!P$3,FALSE))/100</f>
        <v>0.361393771199506</v>
      </c>
      <c r="K32" s="117">
        <f>(VLOOKUP($A32,'Occupancy Raw Data'!$B$8:$BE$45,'Occupancy Raw Data'!R$3,FALSE))/100</f>
        <v>0.419276683846526</v>
      </c>
      <c r="M32" s="129">
        <f>(VLOOKUP($A32,'Occupancy Raw Data'!$B$8:$BE$45,'Occupancy Raw Data'!T$3,FALSE))/100</f>
        <v>0.19669328556532101</v>
      </c>
      <c r="N32" s="119">
        <f>(VLOOKUP($A32,'Occupancy Raw Data'!$B$8:$BE$45,'Occupancy Raw Data'!U$3,FALSE))/100</f>
        <v>0.21800946835718499</v>
      </c>
      <c r="O32" s="119">
        <f>(VLOOKUP($A32,'Occupancy Raw Data'!$B$8:$BE$45,'Occupancy Raw Data'!V$3,FALSE))/100</f>
        <v>0.13695610213334</v>
      </c>
      <c r="P32" s="119">
        <f>(VLOOKUP($A32,'Occupancy Raw Data'!$B$8:$BE$45,'Occupancy Raw Data'!W$3,FALSE))/100</f>
        <v>0.15106158412154899</v>
      </c>
      <c r="Q32" s="119">
        <f>(VLOOKUP($A32,'Occupancy Raw Data'!$B$8:$BE$45,'Occupancy Raw Data'!X$3,FALSE))/100</f>
        <v>0.203756470847061</v>
      </c>
      <c r="R32" s="130">
        <f>(VLOOKUP($A32,'Occupancy Raw Data'!$B$8:$BE$45,'Occupancy Raw Data'!Y$3,FALSE))/100</f>
        <v>0.178107708528743</v>
      </c>
      <c r="S32" s="119">
        <f>(VLOOKUP($A32,'Occupancy Raw Data'!$B$8:$BE$45,'Occupancy Raw Data'!AA$3,FALSE))/100</f>
        <v>0.30624059477271798</v>
      </c>
      <c r="T32" s="119">
        <f>(VLOOKUP($A32,'Occupancy Raw Data'!$B$8:$BE$45,'Occupancy Raw Data'!AB$3,FALSE))/100</f>
        <v>0.20080100587777799</v>
      </c>
      <c r="U32" s="130">
        <f>(VLOOKUP($A32,'Occupancy Raw Data'!$B$8:$BE$45,'Occupancy Raw Data'!AC$3,FALSE))/100</f>
        <v>0.25139335698933601</v>
      </c>
      <c r="V32" s="131">
        <f>(VLOOKUP($A32,'Occupancy Raw Data'!$B$8:$BE$45,'Occupancy Raw Data'!AE$3,FALSE))/100</f>
        <v>0.195347466404583</v>
      </c>
      <c r="X32" s="49">
        <f>VLOOKUP($A32,'ADR Raw Data'!$B$6:$BE$43,'ADR Raw Data'!G$1,FALSE)</f>
        <v>94.757547528517094</v>
      </c>
      <c r="Y32" s="50">
        <f>VLOOKUP($A32,'ADR Raw Data'!$B$6:$BE$43,'ADR Raw Data'!H$1,FALSE)</f>
        <v>103.93303482587</v>
      </c>
      <c r="Z32" s="50">
        <f>VLOOKUP($A32,'ADR Raw Data'!$B$6:$BE$43,'ADR Raw Data'!I$1,FALSE)</f>
        <v>103.635008891523</v>
      </c>
      <c r="AA32" s="50">
        <f>VLOOKUP($A32,'ADR Raw Data'!$B$6:$BE$43,'ADR Raw Data'!J$1,FALSE)</f>
        <v>99.734789750328503</v>
      </c>
      <c r="AB32" s="50">
        <f>VLOOKUP($A32,'ADR Raw Data'!$B$6:$BE$43,'ADR Raw Data'!K$1,FALSE)</f>
        <v>98.797057471264296</v>
      </c>
      <c r="AC32" s="51">
        <f>VLOOKUP($A32,'ADR Raw Data'!$B$6:$BE$43,'ADR Raw Data'!L$1,FALSE)</f>
        <v>100.692504878728</v>
      </c>
      <c r="AD32" s="50">
        <f>VLOOKUP($A32,'ADR Raw Data'!$B$6:$BE$43,'ADR Raw Data'!N$1,FALSE)</f>
        <v>103.786950596252</v>
      </c>
      <c r="AE32" s="50">
        <f>VLOOKUP($A32,'ADR Raw Data'!$B$6:$BE$43,'ADR Raw Data'!O$1,FALSE)</f>
        <v>106.27119658119599</v>
      </c>
      <c r="AF32" s="51">
        <f>VLOOKUP($A32,'ADR Raw Data'!$B$6:$BE$43,'ADR Raw Data'!P$1,FALSE)</f>
        <v>105.026953924914</v>
      </c>
      <c r="AG32" s="52">
        <f>VLOOKUP($A32,'ADR Raw Data'!$B$6:$BE$43,'ADR Raw Data'!R$1,FALSE)</f>
        <v>101.759950619878</v>
      </c>
      <c r="AI32" s="129">
        <f>(VLOOKUP($A32,'ADR Raw Data'!$B$6:$BE$43,'ADR Raw Data'!T$1,FALSE))/100</f>
        <v>7.4294811905781896E-2</v>
      </c>
      <c r="AJ32" s="119">
        <f>(VLOOKUP($A32,'ADR Raw Data'!$B$6:$BE$43,'ADR Raw Data'!U$1,FALSE))/100</f>
        <v>8.2118325305595791E-2</v>
      </c>
      <c r="AK32" s="119">
        <f>(VLOOKUP($A32,'ADR Raw Data'!$B$6:$BE$43,'ADR Raw Data'!V$1,FALSE))/100</f>
        <v>8.52767583969994E-2</v>
      </c>
      <c r="AL32" s="119">
        <f>(VLOOKUP($A32,'ADR Raw Data'!$B$6:$BE$43,'ADR Raw Data'!W$1,FALSE))/100</f>
        <v>0.132089711407858</v>
      </c>
      <c r="AM32" s="119">
        <f>(VLOOKUP($A32,'ADR Raw Data'!$B$6:$BE$43,'ADR Raw Data'!X$1,FALSE))/100</f>
        <v>0.100898937073935</v>
      </c>
      <c r="AN32" s="130">
        <f>(VLOOKUP($A32,'ADR Raw Data'!$B$6:$BE$43,'ADR Raw Data'!Y$1,FALSE))/100</f>
        <v>9.5307802551159906E-2</v>
      </c>
      <c r="AO32" s="119">
        <f>(VLOOKUP($A32,'ADR Raw Data'!$B$6:$BE$43,'ADR Raw Data'!AA$1,FALSE))/100</f>
        <v>5.1253734237208803E-2</v>
      </c>
      <c r="AP32" s="119">
        <f>(VLOOKUP($A32,'ADR Raw Data'!$B$6:$BE$43,'ADR Raw Data'!AB$1,FALSE))/100</f>
        <v>1.2606455136106101E-2</v>
      </c>
      <c r="AQ32" s="130">
        <f>(VLOOKUP($A32,'ADR Raw Data'!$B$6:$BE$43,'ADR Raw Data'!AC$1,FALSE))/100</f>
        <v>3.0049368364749598E-2</v>
      </c>
      <c r="AR32" s="131">
        <f>(VLOOKUP($A32,'ADR Raw Data'!$B$6:$BE$43,'ADR Raw Data'!AE$1,FALSE))/100</f>
        <v>7.92142771633082E-2</v>
      </c>
      <c r="AS32" s="40"/>
      <c r="AT32" s="49">
        <f>VLOOKUP($A32,'RevPAR Raw Data'!$B$6:$BE$43,'RevPAR Raw Data'!G$1,FALSE)</f>
        <v>30.7384952204748</v>
      </c>
      <c r="AU32" s="50">
        <f>VLOOKUP($A32,'RevPAR Raw Data'!$B$6:$BE$43,'RevPAR Raw Data'!H$1,FALSE)</f>
        <v>51.533863706444599</v>
      </c>
      <c r="AV32" s="50">
        <f>VLOOKUP($A32,'RevPAR Raw Data'!$B$6:$BE$43,'RevPAR Raw Data'!I$1,FALSE)</f>
        <v>53.910656799259897</v>
      </c>
      <c r="AW32" s="50">
        <f>VLOOKUP($A32,'RevPAR Raw Data'!$B$6:$BE$43,'RevPAR Raw Data'!J$1,FALSE)</f>
        <v>46.807385137218603</v>
      </c>
      <c r="AX32" s="50">
        <f>VLOOKUP($A32,'RevPAR Raw Data'!$B$6:$BE$43,'RevPAR Raw Data'!K$1,FALSE)</f>
        <v>39.756447733580004</v>
      </c>
      <c r="AY32" s="51">
        <f>VLOOKUP($A32,'RevPAR Raw Data'!$B$6:$BE$43,'RevPAR Raw Data'!L$1,FALSE)</f>
        <v>44.5493697193956</v>
      </c>
      <c r="AZ32" s="50">
        <f>VLOOKUP($A32,'RevPAR Raw Data'!$B$6:$BE$43,'RevPAR Raw Data'!N$1,FALSE)</f>
        <v>37.5719642306506</v>
      </c>
      <c r="BA32" s="50">
        <f>VLOOKUP($A32,'RevPAR Raw Data'!$B$6:$BE$43,'RevPAR Raw Data'!O$1,FALSE)</f>
        <v>38.340209682392803</v>
      </c>
      <c r="BB32" s="51">
        <f>VLOOKUP($A32,'RevPAR Raw Data'!$B$6:$BE$43,'RevPAR Raw Data'!P$1,FALSE)</f>
        <v>37.956086956521702</v>
      </c>
      <c r="BC32" s="52">
        <f>VLOOKUP($A32,'RevPAR Raw Data'!$B$6:$BE$43,'RevPAR Raw Data'!R$1,FALSE)</f>
        <v>42.665574644288697</v>
      </c>
      <c r="BE32" s="129">
        <f>(VLOOKUP($A32,'RevPAR Raw Data'!$B$6:$BE$43,'RevPAR Raw Data'!T$1,FALSE))/100</f>
        <v>0.285601388125309</v>
      </c>
      <c r="BF32" s="119">
        <f>(VLOOKUP($A32,'RevPAR Raw Data'!$B$6:$BE$43,'RevPAR Raw Data'!U$1,FALSE))/100</f>
        <v>0.31803036610503599</v>
      </c>
      <c r="BG32" s="119">
        <f>(VLOOKUP($A32,'RevPAR Raw Data'!$B$6:$BE$43,'RevPAR Raw Data'!V$1,FALSE))/100</f>
        <v>0.23391203296295898</v>
      </c>
      <c r="BH32" s="119">
        <f>(VLOOKUP($A32,'RevPAR Raw Data'!$B$6:$BE$43,'RevPAR Raw Data'!W$1,FALSE))/100</f>
        <v>0.30310497658083702</v>
      </c>
      <c r="BI32" s="119">
        <f>(VLOOKUP($A32,'RevPAR Raw Data'!$B$6:$BE$43,'RevPAR Raw Data'!X$1,FALSE))/100</f>
        <v>0.32521421925140104</v>
      </c>
      <c r="BJ32" s="130">
        <f>(VLOOKUP($A32,'RevPAR Raw Data'!$B$6:$BE$43,'RevPAR Raw Data'!Y$1,FALSE))/100</f>
        <v>0.29039056539719998</v>
      </c>
      <c r="BK32" s="119">
        <f>(VLOOKUP($A32,'RevPAR Raw Data'!$B$6:$BE$43,'RevPAR Raw Data'!AA$1,FALSE))/100</f>
        <v>0.37319030306705303</v>
      </c>
      <c r="BL32" s="119">
        <f>(VLOOKUP($A32,'RevPAR Raw Data'!$B$6:$BE$43,'RevPAR Raw Data'!AB$1,FALSE))/100</f>
        <v>0.215938849885768</v>
      </c>
      <c r="BM32" s="130">
        <f>(VLOOKUP($A32,'RevPAR Raw Data'!$B$6:$BE$43,'RevPAR Raw Data'!AC$1,FALSE))/100</f>
        <v>0.288996936942709</v>
      </c>
      <c r="BN32" s="131">
        <f>(VLOOKUP($A32,'RevPAR Raw Data'!$B$6:$BE$43,'RevPAR Raw Data'!AE$1,FALSE))/100</f>
        <v>0.29003605191481402</v>
      </c>
    </row>
    <row r="33" spans="1:66" x14ac:dyDescent="0.25">
      <c r="A33" s="59" t="s">
        <v>51</v>
      </c>
      <c r="B33" s="118">
        <f>(VLOOKUP($A33,'Occupancy Raw Data'!$B$8:$BE$45,'Occupancy Raw Data'!G$3,FALSE))/100</f>
        <v>0.34815402937673601</v>
      </c>
      <c r="C33" s="115">
        <f>(VLOOKUP($A33,'Occupancy Raw Data'!$B$8:$BE$45,'Occupancy Raw Data'!H$3,FALSE))/100</f>
        <v>0.42159587137753002</v>
      </c>
      <c r="D33" s="115">
        <f>(VLOOKUP($A33,'Occupancy Raw Data'!$B$8:$BE$45,'Occupancy Raw Data'!I$3,FALSE))/100</f>
        <v>0.47260817784835196</v>
      </c>
      <c r="E33" s="115">
        <f>(VLOOKUP($A33,'Occupancy Raw Data'!$B$8:$BE$45,'Occupancy Raw Data'!J$3,FALSE))/100</f>
        <v>0.45295752282651797</v>
      </c>
      <c r="F33" s="115">
        <f>(VLOOKUP($A33,'Occupancy Raw Data'!$B$8:$BE$45,'Occupancy Raw Data'!K$3,FALSE))/100</f>
        <v>0.63676061929337002</v>
      </c>
      <c r="G33" s="116">
        <f>(VLOOKUP($A33,'Occupancy Raw Data'!$B$8:$BE$45,'Occupancy Raw Data'!L$3,FALSE))/100</f>
        <v>0.46641524414450103</v>
      </c>
      <c r="H33" s="119">
        <f>(VLOOKUP($A33,'Occupancy Raw Data'!$B$8:$BE$45,'Occupancy Raw Data'!N$3,FALSE))/100</f>
        <v>0.60877332274712104</v>
      </c>
      <c r="I33" s="119">
        <f>(VLOOKUP($A33,'Occupancy Raw Data'!$B$8:$BE$45,'Occupancy Raw Data'!O$3,FALSE))/100</f>
        <v>0.49821357681619605</v>
      </c>
      <c r="J33" s="116">
        <f>(VLOOKUP($A33,'Occupancy Raw Data'!$B$8:$BE$45,'Occupancy Raw Data'!P$3,FALSE))/100</f>
        <v>0.55349344978165904</v>
      </c>
      <c r="K33" s="117">
        <f>(VLOOKUP($A33,'Occupancy Raw Data'!$B$8:$BE$45,'Occupancy Raw Data'!R$3,FALSE))/100</f>
        <v>0.491294731469403</v>
      </c>
      <c r="M33" s="129">
        <f>(VLOOKUP($A33,'Occupancy Raw Data'!$B$8:$BE$45,'Occupancy Raw Data'!T$3,FALSE))/100</f>
        <v>0.22830580001231499</v>
      </c>
      <c r="N33" s="119">
        <f>(VLOOKUP($A33,'Occupancy Raw Data'!$B$8:$BE$45,'Occupancy Raw Data'!U$3,FALSE))/100</f>
        <v>0.11832750993196101</v>
      </c>
      <c r="O33" s="119">
        <f>(VLOOKUP($A33,'Occupancy Raw Data'!$B$8:$BE$45,'Occupancy Raw Data'!V$3,FALSE))/100</f>
        <v>0.17931405723596799</v>
      </c>
      <c r="P33" s="119">
        <f>(VLOOKUP($A33,'Occupancy Raw Data'!$B$8:$BE$45,'Occupancy Raw Data'!W$3,FALSE))/100</f>
        <v>3.9080669316627098E-2</v>
      </c>
      <c r="Q33" s="119">
        <f>(VLOOKUP($A33,'Occupancy Raw Data'!$B$8:$BE$45,'Occupancy Raw Data'!X$3,FALSE))/100</f>
        <v>0.43971468279317399</v>
      </c>
      <c r="R33" s="130">
        <f>(VLOOKUP($A33,'Occupancy Raw Data'!$B$8:$BE$45,'Occupancy Raw Data'!Y$3,FALSE))/100</f>
        <v>0.20248383173469101</v>
      </c>
      <c r="S33" s="119">
        <f>(VLOOKUP($A33,'Occupancy Raw Data'!$B$8:$BE$45,'Occupancy Raw Data'!AA$3,FALSE))/100</f>
        <v>0.51343879538761206</v>
      </c>
      <c r="T33" s="119">
        <f>(VLOOKUP($A33,'Occupancy Raw Data'!$B$8:$BE$45,'Occupancy Raw Data'!AB$3,FALSE))/100</f>
        <v>0.91717175527902894</v>
      </c>
      <c r="U33" s="130">
        <f>(VLOOKUP($A33,'Occupancy Raw Data'!$B$8:$BE$45,'Occupancy Raw Data'!AC$3,FALSE))/100</f>
        <v>0.67189742248260398</v>
      </c>
      <c r="V33" s="131">
        <f>(VLOOKUP($A33,'Occupancy Raw Data'!$B$8:$BE$45,'Occupancy Raw Data'!AE$3,FALSE))/100</f>
        <v>0.321955582734825</v>
      </c>
      <c r="X33" s="49">
        <f>VLOOKUP($A33,'ADR Raw Data'!$B$6:$BE$43,'ADR Raw Data'!G$1,FALSE)</f>
        <v>87.722405929304401</v>
      </c>
      <c r="Y33" s="50">
        <f>VLOOKUP($A33,'ADR Raw Data'!$B$6:$BE$43,'ADR Raw Data'!H$1,FALSE)</f>
        <v>90.587495291902002</v>
      </c>
      <c r="Z33" s="50">
        <f>VLOOKUP($A33,'ADR Raw Data'!$B$6:$BE$43,'ADR Raw Data'!I$1,FALSE)</f>
        <v>94.617307853842902</v>
      </c>
      <c r="AA33" s="50">
        <f>VLOOKUP($A33,'ADR Raw Data'!$B$6:$BE$43,'ADR Raw Data'!J$1,FALSE)</f>
        <v>94.579907975460102</v>
      </c>
      <c r="AB33" s="50">
        <f>VLOOKUP($A33,'ADR Raw Data'!$B$6:$BE$43,'ADR Raw Data'!K$1,FALSE)</f>
        <v>127.987537406483</v>
      </c>
      <c r="AC33" s="51">
        <f>VLOOKUP($A33,'ADR Raw Data'!$B$6:$BE$43,'ADR Raw Data'!L$1,FALSE)</f>
        <v>101.963751808664</v>
      </c>
      <c r="AD33" s="50">
        <f>VLOOKUP($A33,'ADR Raw Data'!$B$6:$BE$43,'ADR Raw Data'!N$1,FALSE)</f>
        <v>118.123332246494</v>
      </c>
      <c r="AE33" s="50">
        <f>VLOOKUP($A33,'ADR Raw Data'!$B$6:$BE$43,'ADR Raw Data'!O$1,FALSE)</f>
        <v>96.306657370517897</v>
      </c>
      <c r="AF33" s="51">
        <f>VLOOKUP($A33,'ADR Raw Data'!$B$6:$BE$43,'ADR Raw Data'!P$1,FALSE)</f>
        <v>108.30445938676699</v>
      </c>
      <c r="AG33" s="52">
        <f>VLOOKUP($A33,'ADR Raw Data'!$B$6:$BE$43,'ADR Raw Data'!R$1,FALSE)</f>
        <v>104.004737966062</v>
      </c>
      <c r="AI33" s="129">
        <f>(VLOOKUP($A33,'ADR Raw Data'!$B$6:$BE$43,'ADR Raw Data'!T$1,FALSE))/100</f>
        <v>5.2194987531922095E-2</v>
      </c>
      <c r="AJ33" s="119">
        <f>(VLOOKUP($A33,'ADR Raw Data'!$B$6:$BE$43,'ADR Raw Data'!U$1,FALSE))/100</f>
        <v>7.1422048571584393E-2</v>
      </c>
      <c r="AK33" s="119">
        <f>(VLOOKUP($A33,'ADR Raw Data'!$B$6:$BE$43,'ADR Raw Data'!V$1,FALSE))/100</f>
        <v>-2.6506288563322999E-2</v>
      </c>
      <c r="AL33" s="119">
        <f>(VLOOKUP($A33,'ADR Raw Data'!$B$6:$BE$43,'ADR Raw Data'!W$1,FALSE))/100</f>
        <v>0.116728574911206</v>
      </c>
      <c r="AM33" s="119">
        <f>(VLOOKUP($A33,'ADR Raw Data'!$B$6:$BE$43,'ADR Raw Data'!X$1,FALSE))/100</f>
        <v>0.49828984360506601</v>
      </c>
      <c r="AN33" s="130">
        <f>(VLOOKUP($A33,'ADR Raw Data'!$B$6:$BE$43,'ADR Raw Data'!Y$1,FALSE))/100</f>
        <v>0.16902308256807402</v>
      </c>
      <c r="AO33" s="119">
        <f>(VLOOKUP($A33,'ADR Raw Data'!$B$6:$BE$43,'ADR Raw Data'!AA$1,FALSE))/100</f>
        <v>0.30513675330844398</v>
      </c>
      <c r="AP33" s="119">
        <f>(VLOOKUP($A33,'ADR Raw Data'!$B$6:$BE$43,'ADR Raw Data'!AB$1,FALSE))/100</f>
        <v>0.104915990897423</v>
      </c>
      <c r="AQ33" s="130">
        <f>(VLOOKUP($A33,'ADR Raw Data'!$B$6:$BE$43,'ADR Raw Data'!AC$1,FALSE))/100</f>
        <v>0.21425975363494701</v>
      </c>
      <c r="AR33" s="131">
        <f>(VLOOKUP($A33,'ADR Raw Data'!$B$6:$BE$43,'ADR Raw Data'!AE$1,FALSE))/100</f>
        <v>0.185599183646982</v>
      </c>
      <c r="AS33" s="40"/>
      <c r="AT33" s="49">
        <f>VLOOKUP($A33,'RevPAR Raw Data'!$B$6:$BE$43,'RevPAR Raw Data'!G$1,FALSE)</f>
        <v>30.540909090909</v>
      </c>
      <c r="AU33" s="50">
        <f>VLOOKUP($A33,'RevPAR Raw Data'!$B$6:$BE$43,'RevPAR Raw Data'!H$1,FALSE)</f>
        <v>38.191314013497397</v>
      </c>
      <c r="AV33" s="50">
        <f>VLOOKUP($A33,'RevPAR Raw Data'!$B$6:$BE$43,'RevPAR Raw Data'!I$1,FALSE)</f>
        <v>44.716913457721297</v>
      </c>
      <c r="AW33" s="50">
        <f>VLOOKUP($A33,'RevPAR Raw Data'!$B$6:$BE$43,'RevPAR Raw Data'!J$1,FALSE)</f>
        <v>42.840680825724398</v>
      </c>
      <c r="AX33" s="50">
        <f>VLOOKUP($A33,'RevPAR Raw Data'!$B$6:$BE$43,'RevPAR Raw Data'!K$1,FALSE)</f>
        <v>81.497423580786005</v>
      </c>
      <c r="AY33" s="51">
        <f>VLOOKUP($A33,'RevPAR Raw Data'!$B$6:$BE$43,'RevPAR Raw Data'!L$1,FALSE)</f>
        <v>47.557448193727602</v>
      </c>
      <c r="AZ33" s="50">
        <f>VLOOKUP($A33,'RevPAR Raw Data'!$B$6:$BE$43,'RevPAR Raw Data'!N$1,FALSE)</f>
        <v>71.910333465660898</v>
      </c>
      <c r="BA33" s="50">
        <f>VLOOKUP($A33,'RevPAR Raw Data'!$B$6:$BE$43,'RevPAR Raw Data'!O$1,FALSE)</f>
        <v>47.981284239777601</v>
      </c>
      <c r="BB33" s="51">
        <f>VLOOKUP($A33,'RevPAR Raw Data'!$B$6:$BE$43,'RevPAR Raw Data'!P$1,FALSE)</f>
        <v>59.945808852719303</v>
      </c>
      <c r="BC33" s="52">
        <f>VLOOKUP($A33,'RevPAR Raw Data'!$B$6:$BE$43,'RevPAR Raw Data'!R$1,FALSE)</f>
        <v>51.096979810582397</v>
      </c>
      <c r="BE33" s="129">
        <f>(VLOOKUP($A33,'RevPAR Raw Data'!$B$6:$BE$43,'RevPAR Raw Data'!T$1,FALSE))/100</f>
        <v>0.292417205929346</v>
      </c>
      <c r="BF33" s="119">
        <f>(VLOOKUP($A33,'RevPAR Raw Data'!$B$6:$BE$43,'RevPAR Raw Data'!U$1,FALSE))/100</f>
        <v>0.19820075166525999</v>
      </c>
      <c r="BG33" s="119">
        <f>(VLOOKUP($A33,'RevPAR Raw Data'!$B$6:$BE$43,'RevPAR Raw Data'!V$1,FALSE))/100</f>
        <v>0.14805481852808799</v>
      </c>
      <c r="BH33" s="119">
        <f>(VLOOKUP($A33,'RevPAR Raw Data'!$B$6:$BE$43,'RevPAR Raw Data'!W$1,FALSE))/100</f>
        <v>0.16037107506373899</v>
      </c>
      <c r="BI33" s="119">
        <f>(VLOOKUP($A33,'RevPAR Raw Data'!$B$6:$BE$43,'RevPAR Raw Data'!X$1,FALSE))/100</f>
        <v>1.1571098869181</v>
      </c>
      <c r="BJ33" s="130">
        <f>(VLOOKUP($A33,'RevPAR Raw Data'!$B$6:$BE$43,'RevPAR Raw Data'!Y$1,FALSE))/100</f>
        <v>0.40573135571275798</v>
      </c>
      <c r="BK33" s="119">
        <f>(VLOOKUP($A33,'RevPAR Raw Data'!$B$6:$BE$43,'RevPAR Raw Data'!AA$1,FALSE))/100</f>
        <v>0.97524459574323108</v>
      </c>
      <c r="BL33" s="119">
        <f>(VLOOKUP($A33,'RevPAR Raw Data'!$B$6:$BE$43,'RevPAR Raw Data'!AB$1,FALSE))/100</f>
        <v>1.1183137297046799</v>
      </c>
      <c r="BM33" s="130">
        <f>(VLOOKUP($A33,'RevPAR Raw Data'!$B$6:$BE$43,'RevPAR Raw Data'!AC$1,FALSE))/100</f>
        <v>1.0301177523266301</v>
      </c>
      <c r="BN33" s="131">
        <f>(VLOOKUP($A33,'RevPAR Raw Data'!$B$6:$BE$43,'RevPAR Raw Data'!AE$1,FALSE))/100</f>
        <v>0.56730945970797997</v>
      </c>
    </row>
    <row r="34" spans="1:66" x14ac:dyDescent="0.25">
      <c r="A34" s="59" t="s">
        <v>50</v>
      </c>
      <c r="B34" s="118">
        <f>(VLOOKUP($A34,'Occupancy Raw Data'!$B$8:$BE$45,'Occupancy Raw Data'!G$3,FALSE))/100</f>
        <v>0.30758200394335899</v>
      </c>
      <c r="C34" s="115">
        <f>(VLOOKUP($A34,'Occupancy Raw Data'!$B$8:$BE$45,'Occupancy Raw Data'!H$3,FALSE))/100</f>
        <v>0.41871303100914098</v>
      </c>
      <c r="D34" s="115">
        <f>(VLOOKUP($A34,'Occupancy Raw Data'!$B$8:$BE$45,'Occupancy Raw Data'!I$3,FALSE))/100</f>
        <v>0.45599569815379098</v>
      </c>
      <c r="E34" s="115">
        <f>(VLOOKUP($A34,'Occupancy Raw Data'!$B$8:$BE$45,'Occupancy Raw Data'!J$3,FALSE))/100</f>
        <v>0.47392005735794901</v>
      </c>
      <c r="F34" s="115">
        <f>(VLOOKUP($A34,'Occupancy Raw Data'!$B$8:$BE$45,'Occupancy Raw Data'!K$3,FALSE))/100</f>
        <v>0.46692955726832702</v>
      </c>
      <c r="G34" s="116">
        <f>(VLOOKUP($A34,'Occupancy Raw Data'!$B$8:$BE$45,'Occupancy Raw Data'!L$3,FALSE))/100</f>
        <v>0.424628069546513</v>
      </c>
      <c r="H34" s="119">
        <f>(VLOOKUP($A34,'Occupancy Raw Data'!$B$8:$BE$45,'Occupancy Raw Data'!N$3,FALSE))/100</f>
        <v>0.51532532711955492</v>
      </c>
      <c r="I34" s="119">
        <f>(VLOOKUP($A34,'Occupancy Raw Data'!$B$8:$BE$45,'Occupancy Raw Data'!O$3,FALSE))/100</f>
        <v>0.52500448108980102</v>
      </c>
      <c r="J34" s="116">
        <f>(VLOOKUP($A34,'Occupancy Raw Data'!$B$8:$BE$45,'Occupancy Raw Data'!P$3,FALSE))/100</f>
        <v>0.52016490410467808</v>
      </c>
      <c r="K34" s="117">
        <f>(VLOOKUP($A34,'Occupancy Raw Data'!$B$8:$BE$45,'Occupancy Raw Data'!R$3,FALSE))/100</f>
        <v>0.45192430799170302</v>
      </c>
      <c r="M34" s="129">
        <f>(VLOOKUP($A34,'Occupancy Raw Data'!$B$8:$BE$45,'Occupancy Raw Data'!T$3,FALSE))/100</f>
        <v>2.3499305484554398E-2</v>
      </c>
      <c r="N34" s="119">
        <f>(VLOOKUP($A34,'Occupancy Raw Data'!$B$8:$BE$45,'Occupancy Raw Data'!U$3,FALSE))/100</f>
        <v>5.09282510972014E-2</v>
      </c>
      <c r="O34" s="119">
        <f>(VLOOKUP($A34,'Occupancy Raw Data'!$B$8:$BE$45,'Occupancy Raw Data'!V$3,FALSE))/100</f>
        <v>0.12426525579296699</v>
      </c>
      <c r="P34" s="119">
        <f>(VLOOKUP($A34,'Occupancy Raw Data'!$B$8:$BE$45,'Occupancy Raw Data'!W$3,FALSE))/100</f>
        <v>7.7916867816184301E-2</v>
      </c>
      <c r="Q34" s="119">
        <f>(VLOOKUP($A34,'Occupancy Raw Data'!$B$8:$BE$45,'Occupancy Raw Data'!X$3,FALSE))/100</f>
        <v>3.4936959096197799E-3</v>
      </c>
      <c r="R34" s="130">
        <f>(VLOOKUP($A34,'Occupancy Raw Data'!$B$8:$BE$45,'Occupancy Raw Data'!Y$3,FALSE))/100</f>
        <v>5.65498098781596E-2</v>
      </c>
      <c r="S34" s="119">
        <f>(VLOOKUP($A34,'Occupancy Raw Data'!$B$8:$BE$45,'Occupancy Raw Data'!AA$3,FALSE))/100</f>
        <v>8.9450094520758403E-2</v>
      </c>
      <c r="T34" s="119">
        <f>(VLOOKUP($A34,'Occupancy Raw Data'!$B$8:$BE$45,'Occupancy Raw Data'!AB$3,FALSE))/100</f>
        <v>0.56742504873544908</v>
      </c>
      <c r="U34" s="130">
        <f>(VLOOKUP($A34,'Occupancy Raw Data'!$B$8:$BE$45,'Occupancy Raw Data'!AC$3,FALSE))/100</f>
        <v>0.28759861082636001</v>
      </c>
      <c r="V34" s="131">
        <f>(VLOOKUP($A34,'Occupancy Raw Data'!$B$8:$BE$45,'Occupancy Raw Data'!AE$3,FALSE))/100</f>
        <v>0.122807424405786</v>
      </c>
      <c r="X34" s="49">
        <f>VLOOKUP($A34,'ADR Raw Data'!$B$6:$BE$43,'ADR Raw Data'!G$1,FALSE)</f>
        <v>83.924440559440498</v>
      </c>
      <c r="Y34" s="50">
        <f>VLOOKUP($A34,'ADR Raw Data'!$B$6:$BE$43,'ADR Raw Data'!H$1,FALSE)</f>
        <v>86.091626712328704</v>
      </c>
      <c r="Z34" s="50">
        <f>VLOOKUP($A34,'ADR Raw Data'!$B$6:$BE$43,'ADR Raw Data'!I$1,FALSE)</f>
        <v>88.315990566037698</v>
      </c>
      <c r="AA34" s="50">
        <f>VLOOKUP($A34,'ADR Raw Data'!$B$6:$BE$43,'ADR Raw Data'!J$1,FALSE)</f>
        <v>88.776308623297993</v>
      </c>
      <c r="AB34" s="50">
        <f>VLOOKUP($A34,'ADR Raw Data'!$B$6:$BE$43,'ADR Raw Data'!K$1,FALSE)</f>
        <v>88.267355086372305</v>
      </c>
      <c r="AC34" s="51">
        <f>VLOOKUP($A34,'ADR Raw Data'!$B$6:$BE$43,'ADR Raw Data'!L$1,FALSE)</f>
        <v>87.333159983115195</v>
      </c>
      <c r="AD34" s="50">
        <f>VLOOKUP($A34,'ADR Raw Data'!$B$6:$BE$43,'ADR Raw Data'!N$1,FALSE)</f>
        <v>97.064723478260802</v>
      </c>
      <c r="AE34" s="50">
        <f>VLOOKUP($A34,'ADR Raw Data'!$B$6:$BE$43,'ADR Raw Data'!O$1,FALSE)</f>
        <v>100.509556162512</v>
      </c>
      <c r="AF34" s="51">
        <f>VLOOKUP($A34,'ADR Raw Data'!$B$6:$BE$43,'ADR Raw Data'!P$1,FALSE)</f>
        <v>98.803165058580205</v>
      </c>
      <c r="AG34" s="52">
        <f>VLOOKUP($A34,'ADR Raw Data'!$B$6:$BE$43,'ADR Raw Data'!R$1,FALSE)</f>
        <v>91.105153266474005</v>
      </c>
      <c r="AI34" s="129">
        <f>(VLOOKUP($A34,'ADR Raw Data'!$B$6:$BE$43,'ADR Raw Data'!T$1,FALSE))/100</f>
        <v>-8.66596697143481E-3</v>
      </c>
      <c r="AJ34" s="119">
        <f>(VLOOKUP($A34,'ADR Raw Data'!$B$6:$BE$43,'ADR Raw Data'!U$1,FALSE))/100</f>
        <v>-1.44606396766855E-2</v>
      </c>
      <c r="AK34" s="119">
        <f>(VLOOKUP($A34,'ADR Raw Data'!$B$6:$BE$43,'ADR Raw Data'!V$1,FALSE))/100</f>
        <v>-2.9973811607738798E-3</v>
      </c>
      <c r="AL34" s="119">
        <f>(VLOOKUP($A34,'ADR Raw Data'!$B$6:$BE$43,'ADR Raw Data'!W$1,FALSE))/100</f>
        <v>-8.99072185807385E-3</v>
      </c>
      <c r="AM34" s="119">
        <f>(VLOOKUP($A34,'ADR Raw Data'!$B$6:$BE$43,'ADR Raw Data'!X$1,FALSE))/100</f>
        <v>-4.4964494576145597E-2</v>
      </c>
      <c r="AN34" s="130">
        <f>(VLOOKUP($A34,'ADR Raw Data'!$B$6:$BE$43,'ADR Raw Data'!Y$1,FALSE))/100</f>
        <v>-1.7181616687284101E-2</v>
      </c>
      <c r="AO34" s="119">
        <f>(VLOOKUP($A34,'ADR Raw Data'!$B$6:$BE$43,'ADR Raw Data'!AA$1,FALSE))/100</f>
        <v>-2.7725624613731199E-2</v>
      </c>
      <c r="AP34" s="119">
        <f>(VLOOKUP($A34,'ADR Raw Data'!$B$6:$BE$43,'ADR Raw Data'!AB$1,FALSE))/100</f>
        <v>-1.5652615821292699E-2</v>
      </c>
      <c r="AQ34" s="130">
        <f>(VLOOKUP($A34,'ADR Raw Data'!$B$6:$BE$43,'ADR Raw Data'!AC$1,FALSE))/100</f>
        <v>-1.9574825604655198E-2</v>
      </c>
      <c r="AR34" s="131">
        <f>(VLOOKUP($A34,'ADR Raw Data'!$B$6:$BE$43,'ADR Raw Data'!AE$1,FALSE))/100</f>
        <v>-1.26995685530275E-2</v>
      </c>
      <c r="AS34" s="40"/>
      <c r="AT34" s="49">
        <f>VLOOKUP($A34,'RevPAR Raw Data'!$B$6:$BE$43,'RevPAR Raw Data'!G$1,FALSE)</f>
        <v>25.813647607098002</v>
      </c>
      <c r="AU34" s="50">
        <f>VLOOKUP($A34,'RevPAR Raw Data'!$B$6:$BE$43,'RevPAR Raw Data'!H$1,FALSE)</f>
        <v>36.047685965226698</v>
      </c>
      <c r="AV34" s="50">
        <f>VLOOKUP($A34,'RevPAR Raw Data'!$B$6:$BE$43,'RevPAR Raw Data'!I$1,FALSE)</f>
        <v>40.271711776303903</v>
      </c>
      <c r="AW34" s="50">
        <f>VLOOKUP($A34,'RevPAR Raw Data'!$B$6:$BE$43,'RevPAR Raw Data'!J$1,FALSE)</f>
        <v>42.072873274780399</v>
      </c>
      <c r="AX34" s="50">
        <f>VLOOKUP($A34,'RevPAR Raw Data'!$B$6:$BE$43,'RevPAR Raw Data'!K$1,FALSE)</f>
        <v>41.214637031726099</v>
      </c>
      <c r="AY34" s="51">
        <f>VLOOKUP($A34,'RevPAR Raw Data'!$B$6:$BE$43,'RevPAR Raw Data'!L$1,FALSE)</f>
        <v>37.084111131027001</v>
      </c>
      <c r="AZ34" s="50">
        <f>VLOOKUP($A34,'RevPAR Raw Data'!$B$6:$BE$43,'RevPAR Raw Data'!N$1,FALSE)</f>
        <v>50.019910378203903</v>
      </c>
      <c r="BA34" s="50">
        <f>VLOOKUP($A34,'RevPAR Raw Data'!$B$6:$BE$43,'RevPAR Raw Data'!O$1,FALSE)</f>
        <v>52.767967377666203</v>
      </c>
      <c r="BB34" s="51">
        <f>VLOOKUP($A34,'RevPAR Raw Data'!$B$6:$BE$43,'RevPAR Raw Data'!P$1,FALSE)</f>
        <v>51.393938877935099</v>
      </c>
      <c r="BC34" s="52">
        <f>VLOOKUP($A34,'RevPAR Raw Data'!$B$6:$BE$43,'RevPAR Raw Data'!R$1,FALSE)</f>
        <v>41.1726333444293</v>
      </c>
      <c r="BE34" s="129">
        <f>(VLOOKUP($A34,'RevPAR Raw Data'!$B$6:$BE$43,'RevPAR Raw Data'!T$1,FALSE))/100</f>
        <v>1.4629694307938802E-2</v>
      </c>
      <c r="BF34" s="119">
        <f>(VLOOKUP($A34,'RevPAR Raw Data'!$B$6:$BE$43,'RevPAR Raw Data'!U$1,FALSE))/100</f>
        <v>3.5731156332035503E-2</v>
      </c>
      <c r="BG34" s="119">
        <f>(VLOOKUP($A34,'RevPAR Raw Data'!$B$6:$BE$43,'RevPAR Raw Data'!V$1,FALSE))/100</f>
        <v>0.12089540429554001</v>
      </c>
      <c r="BH34" s="119">
        <f>(VLOOKUP($A34,'RevPAR Raw Data'!$B$6:$BE$43,'RevPAR Raw Data'!W$1,FALSE))/100</f>
        <v>6.8225617071522901E-2</v>
      </c>
      <c r="BI34" s="119">
        <f>(VLOOKUP($A34,'RevPAR Raw Data'!$B$6:$BE$43,'RevPAR Raw Data'!X$1,FALSE))/100</f>
        <v>-4.1627890937304596E-2</v>
      </c>
      <c r="BJ34" s="130">
        <f>(VLOOKUP($A34,'RevPAR Raw Data'!$B$6:$BE$43,'RevPAR Raw Data'!Y$1,FALSE))/100</f>
        <v>3.8396576033809998E-2</v>
      </c>
      <c r="BK34" s="119">
        <f>(VLOOKUP($A34,'RevPAR Raw Data'!$B$6:$BE$43,'RevPAR Raw Data'!AA$1,FALSE))/100</f>
        <v>5.9244410164681904E-2</v>
      </c>
      <c r="BL34" s="119">
        <f>(VLOOKUP($A34,'RevPAR Raw Data'!$B$6:$BE$43,'RevPAR Raw Data'!AB$1,FALSE))/100</f>
        <v>0.542890746618922</v>
      </c>
      <c r="BM34" s="130">
        <f>(VLOOKUP($A34,'RevPAR Raw Data'!$B$6:$BE$43,'RevPAR Raw Data'!AC$1,FALSE))/100</f>
        <v>0.262394092570638</v>
      </c>
      <c r="BN34" s="131">
        <f>(VLOOKUP($A34,'RevPAR Raw Data'!$B$6:$BE$43,'RevPAR Raw Data'!AE$1,FALSE))/100</f>
        <v>0.108548254547696</v>
      </c>
    </row>
    <row r="35" spans="1:66" x14ac:dyDescent="0.25">
      <c r="A35" s="59" t="s">
        <v>47</v>
      </c>
      <c r="B35" s="118">
        <f>(VLOOKUP($A35,'Occupancy Raw Data'!$B$8:$BE$45,'Occupancy Raw Data'!G$3,FALSE))/100</f>
        <v>0.36897617748681499</v>
      </c>
      <c r="C35" s="115">
        <f>(VLOOKUP($A35,'Occupancy Raw Data'!$B$8:$BE$45,'Occupancy Raw Data'!H$3,FALSE))/100</f>
        <v>0.50100018185124495</v>
      </c>
      <c r="D35" s="115">
        <f>(VLOOKUP($A35,'Occupancy Raw Data'!$B$8:$BE$45,'Occupancy Raw Data'!I$3,FALSE))/100</f>
        <v>0.52500454628114201</v>
      </c>
      <c r="E35" s="115">
        <f>(VLOOKUP($A35,'Occupancy Raw Data'!$B$8:$BE$45,'Occupancy Raw Data'!J$3,FALSE))/100</f>
        <v>0.52191307510456397</v>
      </c>
      <c r="F35" s="115">
        <f>(VLOOKUP($A35,'Occupancy Raw Data'!$B$8:$BE$45,'Occupancy Raw Data'!K$3,FALSE))/100</f>
        <v>0.50263684306237399</v>
      </c>
      <c r="G35" s="116">
        <f>(VLOOKUP($A35,'Occupancy Raw Data'!$B$8:$BE$45,'Occupancy Raw Data'!L$3,FALSE))/100</f>
        <v>0.48390616475722803</v>
      </c>
      <c r="H35" s="119">
        <f>(VLOOKUP($A35,'Occupancy Raw Data'!$B$8:$BE$45,'Occupancy Raw Data'!N$3,FALSE))/100</f>
        <v>0.56973995271867606</v>
      </c>
      <c r="I35" s="119">
        <f>(VLOOKUP($A35,'Occupancy Raw Data'!$B$8:$BE$45,'Occupancy Raw Data'!O$3,FALSE))/100</f>
        <v>0.57792325877432194</v>
      </c>
      <c r="J35" s="116">
        <f>(VLOOKUP($A35,'Occupancy Raw Data'!$B$8:$BE$45,'Occupancy Raw Data'!P$3,FALSE))/100</f>
        <v>0.57383160574649894</v>
      </c>
      <c r="K35" s="117">
        <f>(VLOOKUP($A35,'Occupancy Raw Data'!$B$8:$BE$45,'Occupancy Raw Data'!R$3,FALSE))/100</f>
        <v>0.50959914789701999</v>
      </c>
      <c r="M35" s="129">
        <f>(VLOOKUP($A35,'Occupancy Raw Data'!$B$8:$BE$45,'Occupancy Raw Data'!T$3,FALSE))/100</f>
        <v>-7.3261138558277206E-2</v>
      </c>
      <c r="N35" s="119">
        <f>(VLOOKUP($A35,'Occupancy Raw Data'!$B$8:$BE$45,'Occupancy Raw Data'!U$3,FALSE))/100</f>
        <v>1.8246975934469899E-2</v>
      </c>
      <c r="O35" s="119">
        <f>(VLOOKUP($A35,'Occupancy Raw Data'!$B$8:$BE$45,'Occupancy Raw Data'!V$3,FALSE))/100</f>
        <v>4.18904655579364E-2</v>
      </c>
      <c r="P35" s="119">
        <f>(VLOOKUP($A35,'Occupancy Raw Data'!$B$8:$BE$45,'Occupancy Raw Data'!W$3,FALSE))/100</f>
        <v>-1.9480141229138201E-2</v>
      </c>
      <c r="Q35" s="119">
        <f>(VLOOKUP($A35,'Occupancy Raw Data'!$B$8:$BE$45,'Occupancy Raw Data'!X$3,FALSE))/100</f>
        <v>-4.7393606151124701E-2</v>
      </c>
      <c r="R35" s="130">
        <f>(VLOOKUP($A35,'Occupancy Raw Data'!$B$8:$BE$45,'Occupancy Raw Data'!Y$3,FALSE))/100</f>
        <v>-1.4041646616216E-2</v>
      </c>
      <c r="S35" s="119">
        <f>(VLOOKUP($A35,'Occupancy Raw Data'!$B$8:$BE$45,'Occupancy Raw Data'!AA$3,FALSE))/100</f>
        <v>3.8869534896368102E-2</v>
      </c>
      <c r="T35" s="119">
        <f>(VLOOKUP($A35,'Occupancy Raw Data'!$B$8:$BE$45,'Occupancy Raw Data'!AB$3,FALSE))/100</f>
        <v>0.32892763003139797</v>
      </c>
      <c r="U35" s="130">
        <f>(VLOOKUP($A35,'Occupancy Raw Data'!$B$8:$BE$45,'Occupancy Raw Data'!AC$3,FALSE))/100</f>
        <v>0.16715183206552101</v>
      </c>
      <c r="V35" s="131">
        <f>(VLOOKUP($A35,'Occupancy Raw Data'!$B$8:$BE$45,'Occupancy Raw Data'!AE$3,FALSE))/100</f>
        <v>3.7792187086661204E-2</v>
      </c>
      <c r="X35" s="49">
        <f>VLOOKUP($A35,'ADR Raw Data'!$B$6:$BE$43,'ADR Raw Data'!G$1,FALSE)</f>
        <v>91.385598817151305</v>
      </c>
      <c r="Y35" s="50">
        <f>VLOOKUP($A35,'ADR Raw Data'!$B$6:$BE$43,'ADR Raw Data'!H$1,FALSE)</f>
        <v>98.900014519056199</v>
      </c>
      <c r="Z35" s="50">
        <f>VLOOKUP($A35,'ADR Raw Data'!$B$6:$BE$43,'ADR Raw Data'!I$1,FALSE)</f>
        <v>99.381302390024203</v>
      </c>
      <c r="AA35" s="50">
        <f>VLOOKUP($A35,'ADR Raw Data'!$B$6:$BE$43,'ADR Raw Data'!J$1,FALSE)</f>
        <v>97.264365853658504</v>
      </c>
      <c r="AB35" s="50">
        <f>VLOOKUP($A35,'ADR Raw Data'!$B$6:$BE$43,'ADR Raw Data'!K$1,FALSE)</f>
        <v>93.607651953690294</v>
      </c>
      <c r="AC35" s="51">
        <f>VLOOKUP($A35,'ADR Raw Data'!$B$6:$BE$43,'ADR Raw Data'!L$1,FALSE)</f>
        <v>96.406239759488898</v>
      </c>
      <c r="AD35" s="50">
        <f>VLOOKUP($A35,'ADR Raw Data'!$B$6:$BE$43,'ADR Raw Data'!N$1,FALSE)</f>
        <v>99.9002170443664</v>
      </c>
      <c r="AE35" s="50">
        <f>VLOOKUP($A35,'ADR Raw Data'!$B$6:$BE$43,'ADR Raw Data'!O$1,FALSE)</f>
        <v>100.20875393329101</v>
      </c>
      <c r="AF35" s="51">
        <f>VLOOKUP($A35,'ADR Raw Data'!$B$6:$BE$43,'ADR Raw Data'!P$1,FALSE)</f>
        <v>100.05558548565899</v>
      </c>
      <c r="AG35" s="52">
        <f>VLOOKUP($A35,'ADR Raw Data'!$B$6:$BE$43,'ADR Raw Data'!R$1,FALSE)</f>
        <v>97.580333401304998</v>
      </c>
      <c r="AI35" s="129">
        <f>(VLOOKUP($A35,'ADR Raw Data'!$B$6:$BE$43,'ADR Raw Data'!T$1,FALSE))/100</f>
        <v>5.7205918121541195E-2</v>
      </c>
      <c r="AJ35" s="119">
        <f>(VLOOKUP($A35,'ADR Raw Data'!$B$6:$BE$43,'ADR Raw Data'!U$1,FALSE))/100</f>
        <v>0.12782469019465401</v>
      </c>
      <c r="AK35" s="119">
        <f>(VLOOKUP($A35,'ADR Raw Data'!$B$6:$BE$43,'ADR Raw Data'!V$1,FALSE))/100</f>
        <v>0.11742175797495401</v>
      </c>
      <c r="AL35" s="119">
        <f>(VLOOKUP($A35,'ADR Raw Data'!$B$6:$BE$43,'ADR Raw Data'!W$1,FALSE))/100</f>
        <v>9.1898584045821005E-2</v>
      </c>
      <c r="AM35" s="119">
        <f>(VLOOKUP($A35,'ADR Raw Data'!$B$6:$BE$43,'ADR Raw Data'!X$1,FALSE))/100</f>
        <v>3.5649886271128202E-2</v>
      </c>
      <c r="AN35" s="130">
        <f>(VLOOKUP($A35,'ADR Raw Data'!$B$6:$BE$43,'ADR Raw Data'!Y$1,FALSE))/100</f>
        <v>8.7806613179647108E-2</v>
      </c>
      <c r="AO35" s="119">
        <f>(VLOOKUP($A35,'ADR Raw Data'!$B$6:$BE$43,'ADR Raw Data'!AA$1,FALSE))/100</f>
        <v>3.61769099695083E-2</v>
      </c>
      <c r="AP35" s="119">
        <f>(VLOOKUP($A35,'ADR Raw Data'!$B$6:$BE$43,'ADR Raw Data'!AB$1,FALSE))/100</f>
        <v>5.4613358511864302E-2</v>
      </c>
      <c r="AQ35" s="130">
        <f>(VLOOKUP($A35,'ADR Raw Data'!$B$6:$BE$43,'ADR Raw Data'!AC$1,FALSE))/100</f>
        <v>4.4462002593785702E-2</v>
      </c>
      <c r="AR35" s="131">
        <f>(VLOOKUP($A35,'ADR Raw Data'!$B$6:$BE$43,'ADR Raw Data'!AE$1,FALSE))/100</f>
        <v>7.61419958702831E-2</v>
      </c>
      <c r="AS35" s="40"/>
      <c r="AT35" s="49">
        <f>VLOOKUP($A35,'RevPAR Raw Data'!$B$6:$BE$43,'RevPAR Raw Data'!G$1,FALSE)</f>
        <v>33.719108928896098</v>
      </c>
      <c r="AU35" s="50">
        <f>VLOOKUP($A35,'RevPAR Raw Data'!$B$6:$BE$43,'RevPAR Raw Data'!H$1,FALSE)</f>
        <v>49.548925259138002</v>
      </c>
      <c r="AV35" s="50">
        <f>VLOOKUP($A35,'RevPAR Raw Data'!$B$6:$BE$43,'RevPAR Raw Data'!I$1,FALSE)</f>
        <v>52.175635570103601</v>
      </c>
      <c r="AW35" s="50">
        <f>VLOOKUP($A35,'RevPAR Raw Data'!$B$6:$BE$43,'RevPAR Raw Data'!J$1,FALSE)</f>
        <v>50.763544280778298</v>
      </c>
      <c r="AX35" s="50">
        <f>VLOOKUP($A35,'RevPAR Raw Data'!$B$6:$BE$43,'RevPAR Raw Data'!K$1,FALSE)</f>
        <v>47.050654664484398</v>
      </c>
      <c r="AY35" s="51">
        <f>VLOOKUP($A35,'RevPAR Raw Data'!$B$6:$BE$43,'RevPAR Raw Data'!L$1,FALSE)</f>
        <v>46.651573740680099</v>
      </c>
      <c r="AZ35" s="50">
        <f>VLOOKUP($A35,'RevPAR Raw Data'!$B$6:$BE$43,'RevPAR Raw Data'!N$1,FALSE)</f>
        <v>56.917144935442799</v>
      </c>
      <c r="BA35" s="50">
        <f>VLOOKUP($A35,'RevPAR Raw Data'!$B$6:$BE$43,'RevPAR Raw Data'!O$1,FALSE)</f>
        <v>57.9129696308419</v>
      </c>
      <c r="BB35" s="51">
        <f>VLOOKUP($A35,'RevPAR Raw Data'!$B$6:$BE$43,'RevPAR Raw Data'!P$1,FALSE)</f>
        <v>57.415057283142303</v>
      </c>
      <c r="BC35" s="52">
        <f>VLOOKUP($A35,'RevPAR Raw Data'!$B$6:$BE$43,'RevPAR Raw Data'!R$1,FALSE)</f>
        <v>49.726854752812102</v>
      </c>
      <c r="BE35" s="129">
        <f>(VLOOKUP($A35,'RevPAR Raw Data'!$B$6:$BE$43,'RevPAR Raw Data'!T$1,FALSE))/100</f>
        <v>-2.0246191130591604E-2</v>
      </c>
      <c r="BF35" s="119">
        <f>(VLOOKUP($A35,'RevPAR Raw Data'!$B$6:$BE$43,'RevPAR Raw Data'!U$1,FALSE))/100</f>
        <v>0.148404080174937</v>
      </c>
      <c r="BG35" s="119">
        <f>(VLOOKUP($A35,'RevPAR Raw Data'!$B$6:$BE$43,'RevPAR Raw Data'!V$1,FALSE))/100</f>
        <v>0.16423107564109302</v>
      </c>
      <c r="BH35" s="119">
        <f>(VLOOKUP($A35,'RevPAR Raw Data'!$B$6:$BE$43,'RevPAR Raw Data'!W$1,FALSE))/100</f>
        <v>7.0628245420712291E-2</v>
      </c>
      <c r="BI35" s="119">
        <f>(VLOOKUP($A35,'RevPAR Raw Data'!$B$6:$BE$43,'RevPAR Raw Data'!X$1,FALSE))/100</f>
        <v>-1.34332965492627E-2</v>
      </c>
      <c r="BJ35" s="130">
        <f>(VLOOKUP($A35,'RevPAR Raw Data'!$B$6:$BE$43,'RevPAR Raw Data'!Y$1,FALSE))/100</f>
        <v>7.2532017130595705E-2</v>
      </c>
      <c r="BK35" s="119">
        <f>(VLOOKUP($A35,'RevPAR Raw Data'!$B$6:$BE$43,'RevPAR Raw Data'!AA$1,FALSE))/100</f>
        <v>7.6452624530379099E-2</v>
      </c>
      <c r="BL35" s="119">
        <f>(VLOOKUP($A35,'RevPAR Raw Data'!$B$6:$BE$43,'RevPAR Raw Data'!AB$1,FALSE))/100</f>
        <v>0.40150483112662499</v>
      </c>
      <c r="BM35" s="130">
        <f>(VLOOKUP($A35,'RevPAR Raw Data'!$B$6:$BE$43,'RevPAR Raw Data'!AC$1,FALSE))/100</f>
        <v>0.21904573985016002</v>
      </c>
      <c r="BN35" s="131">
        <f>(VLOOKUP($A35,'RevPAR Raw Data'!$B$6:$BE$43,'RevPAR Raw Data'!AE$1,FALSE))/100</f>
        <v>0.116811755510025</v>
      </c>
    </row>
    <row r="36" spans="1:66" x14ac:dyDescent="0.25">
      <c r="A36" s="59" t="s">
        <v>48</v>
      </c>
      <c r="B36" s="118">
        <f>(VLOOKUP($A36,'Occupancy Raw Data'!$B$8:$BE$45,'Occupancy Raw Data'!G$3,FALSE))/100</f>
        <v>0.31542380731820197</v>
      </c>
      <c r="C36" s="115">
        <f>(VLOOKUP($A36,'Occupancy Raw Data'!$B$8:$BE$45,'Occupancy Raw Data'!H$3,FALSE))/100</f>
        <v>0.427744326076887</v>
      </c>
      <c r="D36" s="115">
        <f>(VLOOKUP($A36,'Occupancy Raw Data'!$B$8:$BE$45,'Occupancy Raw Data'!I$3,FALSE))/100</f>
        <v>0.50416859657248703</v>
      </c>
      <c r="E36" s="115">
        <f>(VLOOKUP($A36,'Occupancy Raw Data'!$B$8:$BE$45,'Occupancy Raw Data'!J$3,FALSE))/100</f>
        <v>0.46248263084761398</v>
      </c>
      <c r="F36" s="115">
        <f>(VLOOKUP($A36,'Occupancy Raw Data'!$B$8:$BE$45,'Occupancy Raw Data'!K$3,FALSE))/100</f>
        <v>0.48610467809170899</v>
      </c>
      <c r="G36" s="116">
        <f>(VLOOKUP($A36,'Occupancy Raw Data'!$B$8:$BE$45,'Occupancy Raw Data'!L$3,FALSE))/100</f>
        <v>0.43918480778137997</v>
      </c>
      <c r="H36" s="119">
        <f>(VLOOKUP($A36,'Occupancy Raw Data'!$B$8:$BE$45,'Occupancy Raw Data'!N$3,FALSE))/100</f>
        <v>0.38953219082908702</v>
      </c>
      <c r="I36" s="119">
        <f>(VLOOKUP($A36,'Occupancy Raw Data'!$B$8:$BE$45,'Occupancy Raw Data'!O$3,FALSE))/100</f>
        <v>0.40551181102362199</v>
      </c>
      <c r="J36" s="116">
        <f>(VLOOKUP($A36,'Occupancy Raw Data'!$B$8:$BE$45,'Occupancy Raw Data'!P$3,FALSE))/100</f>
        <v>0.39752200092635398</v>
      </c>
      <c r="K36" s="117">
        <f>(VLOOKUP($A36,'Occupancy Raw Data'!$B$8:$BE$45,'Occupancy Raw Data'!R$3,FALSE))/100</f>
        <v>0.42728114867994399</v>
      </c>
      <c r="M36" s="129">
        <f>(VLOOKUP($A36,'Occupancy Raw Data'!$B$8:$BE$45,'Occupancy Raw Data'!T$3,FALSE))/100</f>
        <v>-1.9767017670422601E-2</v>
      </c>
      <c r="N36" s="119">
        <f>(VLOOKUP($A36,'Occupancy Raw Data'!$B$8:$BE$45,'Occupancy Raw Data'!U$3,FALSE))/100</f>
        <v>8.71619964342603E-2</v>
      </c>
      <c r="O36" s="119">
        <f>(VLOOKUP($A36,'Occupancy Raw Data'!$B$8:$BE$45,'Occupancy Raw Data'!V$3,FALSE))/100</f>
        <v>0.27219548859668302</v>
      </c>
      <c r="P36" s="119">
        <f>(VLOOKUP($A36,'Occupancy Raw Data'!$B$8:$BE$45,'Occupancy Raw Data'!W$3,FALSE))/100</f>
        <v>0.25411956653272</v>
      </c>
      <c r="Q36" s="119">
        <f>(VLOOKUP($A36,'Occupancy Raw Data'!$B$8:$BE$45,'Occupancy Raw Data'!X$3,FALSE))/100</f>
        <v>0.33623295073611303</v>
      </c>
      <c r="R36" s="130">
        <f>(VLOOKUP($A36,'Occupancy Raw Data'!$B$8:$BE$45,'Occupancy Raw Data'!Y$3,FALSE))/100</f>
        <v>0.19078933212632598</v>
      </c>
      <c r="S36" s="119">
        <f>(VLOOKUP($A36,'Occupancy Raw Data'!$B$8:$BE$45,'Occupancy Raw Data'!AA$3,FALSE))/100</f>
        <v>0.13992267510678802</v>
      </c>
      <c r="T36" s="119">
        <f>(VLOOKUP($A36,'Occupancy Raw Data'!$B$8:$BE$45,'Occupancy Raw Data'!AB$3,FALSE))/100</f>
        <v>0.217980592768028</v>
      </c>
      <c r="U36" s="130">
        <f>(VLOOKUP($A36,'Occupancy Raw Data'!$B$8:$BE$45,'Occupancy Raw Data'!AC$3,FALSE))/100</f>
        <v>0.17844369462093401</v>
      </c>
      <c r="V36" s="131">
        <f>(VLOOKUP($A36,'Occupancy Raw Data'!$B$8:$BE$45,'Occupancy Raw Data'!AE$3,FALSE))/100</f>
        <v>0.18748250647833001</v>
      </c>
      <c r="X36" s="49">
        <f>VLOOKUP($A36,'ADR Raw Data'!$B$6:$BE$43,'ADR Raw Data'!G$1,FALSE)</f>
        <v>123.65677679882501</v>
      </c>
      <c r="Y36" s="50">
        <f>VLOOKUP($A36,'ADR Raw Data'!$B$6:$BE$43,'ADR Raw Data'!H$1,FALSE)</f>
        <v>119.794889009204</v>
      </c>
      <c r="Z36" s="50">
        <f>VLOOKUP($A36,'ADR Raw Data'!$B$6:$BE$43,'ADR Raw Data'!I$1,FALSE)</f>
        <v>133.649255856683</v>
      </c>
      <c r="AA36" s="50">
        <f>VLOOKUP($A36,'ADR Raw Data'!$B$6:$BE$43,'ADR Raw Data'!J$1,FALSE)</f>
        <v>129.98996995493201</v>
      </c>
      <c r="AB36" s="50">
        <f>VLOOKUP($A36,'ADR Raw Data'!$B$6:$BE$43,'ADR Raw Data'!K$1,FALSE)</f>
        <v>131.672606002858</v>
      </c>
      <c r="AC36" s="51">
        <f>VLOOKUP($A36,'ADR Raw Data'!$B$6:$BE$43,'ADR Raw Data'!L$1,FALSE)</f>
        <v>128.30699114110899</v>
      </c>
      <c r="AD36" s="50">
        <f>VLOOKUP($A36,'ADR Raw Data'!$B$6:$BE$43,'ADR Raw Data'!N$1,FALSE)</f>
        <v>140.82618906064201</v>
      </c>
      <c r="AE36" s="50">
        <f>VLOOKUP($A36,'ADR Raw Data'!$B$6:$BE$43,'ADR Raw Data'!O$1,FALSE)</f>
        <v>148.204300399771</v>
      </c>
      <c r="AF36" s="51">
        <f>VLOOKUP($A36,'ADR Raw Data'!$B$6:$BE$43,'ADR Raw Data'!P$1,FALSE)</f>
        <v>144.58939120302901</v>
      </c>
      <c r="AG36" s="52">
        <f>VLOOKUP($A36,'ADR Raw Data'!$B$6:$BE$43,'ADR Raw Data'!R$1,FALSE)</f>
        <v>132.635096399535</v>
      </c>
      <c r="AI36" s="129">
        <f>(VLOOKUP($A36,'ADR Raw Data'!$B$6:$BE$43,'ADR Raw Data'!T$1,FALSE))/100</f>
        <v>5.1465599649001903E-3</v>
      </c>
      <c r="AJ36" s="119">
        <f>(VLOOKUP($A36,'ADR Raw Data'!$B$6:$BE$43,'ADR Raw Data'!U$1,FALSE))/100</f>
        <v>4.8041917351033296E-2</v>
      </c>
      <c r="AK36" s="119">
        <f>(VLOOKUP($A36,'ADR Raw Data'!$B$6:$BE$43,'ADR Raw Data'!V$1,FALSE))/100</f>
        <v>0.144781721800428</v>
      </c>
      <c r="AL36" s="119">
        <f>(VLOOKUP($A36,'ADR Raw Data'!$B$6:$BE$43,'ADR Raw Data'!W$1,FALSE))/100</f>
        <v>0.13984814907920301</v>
      </c>
      <c r="AM36" s="119">
        <f>(VLOOKUP($A36,'ADR Raw Data'!$B$6:$BE$43,'ADR Raw Data'!X$1,FALSE))/100</f>
        <v>0.13934202629979101</v>
      </c>
      <c r="AN36" s="130">
        <f>(VLOOKUP($A36,'ADR Raw Data'!$B$6:$BE$43,'ADR Raw Data'!Y$1,FALSE))/100</f>
        <v>0.10089986912024701</v>
      </c>
      <c r="AO36" s="119">
        <f>(VLOOKUP($A36,'ADR Raw Data'!$B$6:$BE$43,'ADR Raw Data'!AA$1,FALSE))/100</f>
        <v>5.7244907552977994E-2</v>
      </c>
      <c r="AP36" s="119">
        <f>(VLOOKUP($A36,'ADR Raw Data'!$B$6:$BE$43,'ADR Raw Data'!AB$1,FALSE))/100</f>
        <v>9.0285765691677511E-2</v>
      </c>
      <c r="AQ36" s="130">
        <f>(VLOOKUP($A36,'ADR Raw Data'!$B$6:$BE$43,'ADR Raw Data'!AC$1,FALSE))/100</f>
        <v>7.4625841273222096E-2</v>
      </c>
      <c r="AR36" s="131">
        <f>(VLOOKUP($A36,'ADR Raw Data'!$B$6:$BE$43,'ADR Raw Data'!AE$1,FALSE))/100</f>
        <v>9.2824533665143996E-2</v>
      </c>
      <c r="AS36" s="40"/>
      <c r="AT36" s="49">
        <f>VLOOKUP($A36,'RevPAR Raw Data'!$B$6:$BE$43,'RevPAR Raw Data'!G$1,FALSE)</f>
        <v>39.004291338582597</v>
      </c>
      <c r="AU36" s="50">
        <f>VLOOKUP($A36,'RevPAR Raw Data'!$B$6:$BE$43,'RevPAR Raw Data'!H$1,FALSE)</f>
        <v>51.241584066697499</v>
      </c>
      <c r="AV36" s="50">
        <f>VLOOKUP($A36,'RevPAR Raw Data'!$B$6:$BE$43,'RevPAR Raw Data'!I$1,FALSE)</f>
        <v>67.381757758221298</v>
      </c>
      <c r="AW36" s="50">
        <f>VLOOKUP($A36,'RevPAR Raw Data'!$B$6:$BE$43,'RevPAR Raw Data'!J$1,FALSE)</f>
        <v>60.118103288559503</v>
      </c>
      <c r="AX36" s="50">
        <f>VLOOKUP($A36,'RevPAR Raw Data'!$B$6:$BE$43,'RevPAR Raw Data'!K$1,FALSE)</f>
        <v>64.006669754515897</v>
      </c>
      <c r="AY36" s="51">
        <f>VLOOKUP($A36,'RevPAR Raw Data'!$B$6:$BE$43,'RevPAR Raw Data'!L$1,FALSE)</f>
        <v>56.3504812413154</v>
      </c>
      <c r="AZ36" s="50">
        <f>VLOOKUP($A36,'RevPAR Raw Data'!$B$6:$BE$43,'RevPAR Raw Data'!N$1,FALSE)</f>
        <v>54.8563339509031</v>
      </c>
      <c r="BA36" s="50">
        <f>VLOOKUP($A36,'RevPAR Raw Data'!$B$6:$BE$43,'RevPAR Raw Data'!O$1,FALSE)</f>
        <v>60.098594256600201</v>
      </c>
      <c r="BB36" s="51">
        <f>VLOOKUP($A36,'RevPAR Raw Data'!$B$6:$BE$43,'RevPAR Raw Data'!P$1,FALSE)</f>
        <v>57.4774641037517</v>
      </c>
      <c r="BC36" s="52">
        <f>VLOOKUP($A36,'RevPAR Raw Data'!$B$6:$BE$43,'RevPAR Raw Data'!R$1,FALSE)</f>
        <v>56.672476344868599</v>
      </c>
      <c r="BE36" s="129">
        <f>(VLOOKUP($A36,'RevPAR Raw Data'!$B$6:$BE$43,'RevPAR Raw Data'!T$1,FALSE))/100</f>
        <v>-1.4722189847290502E-2</v>
      </c>
      <c r="BF36" s="119">
        <f>(VLOOKUP($A36,'RevPAR Raw Data'!$B$6:$BE$43,'RevPAR Raw Data'!U$1,FALSE))/100</f>
        <v>0.13939134321413899</v>
      </c>
      <c r="BG36" s="119">
        <f>(VLOOKUP($A36,'RevPAR Raw Data'!$B$6:$BE$43,'RevPAR Raw Data'!V$1,FALSE))/100</f>
        <v>0.45638614190244803</v>
      </c>
      <c r="BH36" s="119">
        <f>(VLOOKUP($A36,'RevPAR Raw Data'!$B$6:$BE$43,'RevPAR Raw Data'!W$1,FALSE))/100</f>
        <v>0.429505866636334</v>
      </c>
      <c r="BI36" s="119">
        <f>(VLOOKUP($A36,'RevPAR Raw Data'!$B$6:$BE$43,'RevPAR Raw Data'!X$1,FALSE))/100</f>
        <v>0.52242635770023294</v>
      </c>
      <c r="BJ36" s="130">
        <f>(VLOOKUP($A36,'RevPAR Raw Data'!$B$6:$BE$43,'RevPAR Raw Data'!Y$1,FALSE))/100</f>
        <v>0.31093981988765901</v>
      </c>
      <c r="BK36" s="119">
        <f>(VLOOKUP($A36,'RevPAR Raw Data'!$B$6:$BE$43,'RevPAR Raw Data'!AA$1,FALSE))/100</f>
        <v>0.20517744326081899</v>
      </c>
      <c r="BL36" s="119">
        <f>(VLOOKUP($A36,'RevPAR Raw Data'!$B$6:$BE$43,'RevPAR Raw Data'!AB$1,FALSE))/100</f>
        <v>0.32794690318369196</v>
      </c>
      <c r="BM36" s="130">
        <f>(VLOOKUP($A36,'RevPAR Raw Data'!$B$6:$BE$43,'RevPAR Raw Data'!AC$1,FALSE))/100</f>
        <v>0.26638604672514599</v>
      </c>
      <c r="BN36" s="131">
        <f>(VLOOKUP($A36,'RevPAR Raw Data'!$B$6:$BE$43,'RevPAR Raw Data'!AE$1,FALSE))/100</f>
        <v>0.29771001637769701</v>
      </c>
    </row>
    <row r="37" spans="1:66" x14ac:dyDescent="0.25">
      <c r="A37" s="59"/>
      <c r="B37" s="53"/>
      <c r="C37" s="120"/>
      <c r="D37" s="120"/>
      <c r="E37" s="120"/>
      <c r="F37" s="120"/>
      <c r="G37" s="121"/>
      <c r="H37" s="120"/>
      <c r="I37" s="120"/>
      <c r="J37" s="121"/>
      <c r="K37" s="54"/>
      <c r="M37" s="132"/>
      <c r="N37" s="136"/>
      <c r="O37" s="136"/>
      <c r="P37" s="136"/>
      <c r="Q37" s="136"/>
      <c r="R37" s="137"/>
      <c r="S37" s="136"/>
      <c r="T37" s="136"/>
      <c r="U37" s="137"/>
      <c r="V37" s="133"/>
      <c r="X37" s="55"/>
      <c r="Y37" s="56"/>
      <c r="Z37" s="56"/>
      <c r="AA37" s="56"/>
      <c r="AB37" s="56"/>
      <c r="AC37" s="57"/>
      <c r="AD37" s="56"/>
      <c r="AE37" s="56"/>
      <c r="AF37" s="57"/>
      <c r="AG37" s="58"/>
      <c r="AI37" s="134"/>
      <c r="AJ37" s="138"/>
      <c r="AK37" s="138"/>
      <c r="AL37" s="138"/>
      <c r="AM37" s="138"/>
      <c r="AN37" s="139"/>
      <c r="AO37" s="138"/>
      <c r="AP37" s="138"/>
      <c r="AQ37" s="139"/>
      <c r="AR37" s="135"/>
      <c r="AS37" s="40"/>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25">
      <c r="A38" s="46" t="s">
        <v>72</v>
      </c>
      <c r="B38" s="118">
        <f>(VLOOKUP($A38,'Occupancy Raw Data'!$B$8:$BE$45,'Occupancy Raw Data'!G$3,FALSE))/100</f>
        <v>0.44812864664863999</v>
      </c>
      <c r="C38" s="115">
        <f>(VLOOKUP($A38,'Occupancy Raw Data'!$B$8:$BE$45,'Occupancy Raw Data'!H$3,FALSE))/100</f>
        <v>0.58275224135477399</v>
      </c>
      <c r="D38" s="115">
        <f>(VLOOKUP($A38,'Occupancy Raw Data'!$B$8:$BE$45,'Occupancy Raw Data'!I$3,FALSE))/100</f>
        <v>0.58830226270101005</v>
      </c>
      <c r="E38" s="115">
        <f>(VLOOKUP($A38,'Occupancy Raw Data'!$B$8:$BE$45,'Occupancy Raw Data'!J$3,FALSE))/100</f>
        <v>0.58616763910630398</v>
      </c>
      <c r="F38" s="115">
        <f>(VLOOKUP($A38,'Occupancy Raw Data'!$B$8:$BE$45,'Occupancy Raw Data'!K$3,FALSE))/100</f>
        <v>0.57037142450547795</v>
      </c>
      <c r="G38" s="116">
        <f>(VLOOKUP($A38,'Occupancy Raw Data'!$B$8:$BE$45,'Occupancy Raw Data'!L$3,FALSE))/100</f>
        <v>0.55514444286324105</v>
      </c>
      <c r="H38" s="119">
        <f>(VLOOKUP($A38,'Occupancy Raw Data'!$B$8:$BE$45,'Occupancy Raw Data'!N$3,FALSE))/100</f>
        <v>0.59242920165077495</v>
      </c>
      <c r="I38" s="119">
        <f>(VLOOKUP($A38,'Occupancy Raw Data'!$B$8:$BE$45,'Occupancy Raw Data'!O$3,FALSE))/100</f>
        <v>0.55699444997865299</v>
      </c>
      <c r="J38" s="116">
        <f>(VLOOKUP($A38,'Occupancy Raw Data'!$B$8:$BE$45,'Occupancy Raw Data'!P$3,FALSE))/100</f>
        <v>0.57471182581471403</v>
      </c>
      <c r="K38" s="117">
        <f>(VLOOKUP($A38,'Occupancy Raw Data'!$B$8:$BE$45,'Occupancy Raw Data'!R$3,FALSE))/100</f>
        <v>0.56073512370651901</v>
      </c>
      <c r="M38" s="129">
        <f>(VLOOKUP($A38,'Occupancy Raw Data'!$B$8:$BE$45,'Occupancy Raw Data'!T$3,FALSE))/100</f>
        <v>0.34061013316706501</v>
      </c>
      <c r="N38" s="119">
        <f>(VLOOKUP($A38,'Occupancy Raw Data'!$B$8:$BE$45,'Occupancy Raw Data'!U$3,FALSE))/100</f>
        <v>0.24485326794784901</v>
      </c>
      <c r="O38" s="119">
        <f>(VLOOKUP($A38,'Occupancy Raw Data'!$B$8:$BE$45,'Occupancy Raw Data'!V$3,FALSE))/100</f>
        <v>0.24293362486094999</v>
      </c>
      <c r="P38" s="119">
        <f>(VLOOKUP($A38,'Occupancy Raw Data'!$B$8:$BE$45,'Occupancy Raw Data'!W$3,FALSE))/100</f>
        <v>0.22651578579749601</v>
      </c>
      <c r="Q38" s="119">
        <f>(VLOOKUP($A38,'Occupancy Raw Data'!$B$8:$BE$45,'Occupancy Raw Data'!X$3,FALSE))/100</f>
        <v>0.235621589503519</v>
      </c>
      <c r="R38" s="130">
        <f>(VLOOKUP($A38,'Occupancy Raw Data'!$B$8:$BE$45,'Occupancy Raw Data'!Y$3,FALSE))/100</f>
        <v>0.25301271799900499</v>
      </c>
      <c r="S38" s="119">
        <f>(VLOOKUP($A38,'Occupancy Raw Data'!$B$8:$BE$45,'Occupancy Raw Data'!AA$3,FALSE))/100</f>
        <v>0.28754104198973301</v>
      </c>
      <c r="T38" s="119">
        <f>(VLOOKUP($A38,'Occupancy Raw Data'!$B$8:$BE$45,'Occupancy Raw Data'!AB$3,FALSE))/100</f>
        <v>0.55011739255610403</v>
      </c>
      <c r="U38" s="130">
        <f>(VLOOKUP($A38,'Occupancy Raw Data'!$B$8:$BE$45,'Occupancy Raw Data'!AC$3,FALSE))/100</f>
        <v>0.402679441731572</v>
      </c>
      <c r="V38" s="131">
        <f>(VLOOKUP($A38,'Occupancy Raw Data'!$B$8:$BE$45,'Occupancy Raw Data'!AE$3,FALSE))/100</f>
        <v>0.29342682745551302</v>
      </c>
      <c r="X38" s="49">
        <f>VLOOKUP($A38,'ADR Raw Data'!$B$6:$BE$43,'ADR Raw Data'!G$1,FALSE)</f>
        <v>97.721883137503895</v>
      </c>
      <c r="Y38" s="50">
        <f>VLOOKUP($A38,'ADR Raw Data'!$B$6:$BE$43,'ADR Raw Data'!H$1,FALSE)</f>
        <v>100.65263736263699</v>
      </c>
      <c r="Z38" s="50">
        <f>VLOOKUP($A38,'ADR Raw Data'!$B$6:$BE$43,'ADR Raw Data'!I$1,FALSE)</f>
        <v>102.496226415094</v>
      </c>
      <c r="AA38" s="50">
        <f>VLOOKUP($A38,'ADR Raw Data'!$B$6:$BE$43,'ADR Raw Data'!J$1,FALSE)</f>
        <v>102.877543092983</v>
      </c>
      <c r="AB38" s="50">
        <f>VLOOKUP($A38,'ADR Raw Data'!$B$6:$BE$43,'ADR Raw Data'!K$1,FALSE)</f>
        <v>99.212592315369207</v>
      </c>
      <c r="AC38" s="51">
        <f>VLOOKUP($A38,'ADR Raw Data'!$B$6:$BE$43,'ADR Raw Data'!L$1,FALSE)</f>
        <v>100.744159446295</v>
      </c>
      <c r="AD38" s="50">
        <f>VLOOKUP($A38,'ADR Raw Data'!$B$6:$BE$43,'ADR Raw Data'!N$1,FALSE)</f>
        <v>108.867744415085</v>
      </c>
      <c r="AE38" s="50">
        <f>VLOOKUP($A38,'ADR Raw Data'!$B$6:$BE$43,'ADR Raw Data'!O$1,FALSE)</f>
        <v>107.17833929483901</v>
      </c>
      <c r="AF38" s="51">
        <f>VLOOKUP($A38,'ADR Raw Data'!$B$6:$BE$43,'ADR Raw Data'!P$1,FALSE)</f>
        <v>108.04908258016501</v>
      </c>
      <c r="AG38" s="52">
        <f>VLOOKUP($A38,'ADR Raw Data'!$B$6:$BE$43,'ADR Raw Data'!R$1,FALSE)</f>
        <v>102.88330324124399</v>
      </c>
      <c r="AH38" s="61"/>
      <c r="AI38" s="129">
        <f>(VLOOKUP($A38,'ADR Raw Data'!$B$6:$BE$43,'ADR Raw Data'!T$1,FALSE))/100</f>
        <v>0.120412178203797</v>
      </c>
      <c r="AJ38" s="119">
        <f>(VLOOKUP($A38,'ADR Raw Data'!$B$6:$BE$43,'ADR Raw Data'!U$1,FALSE))/100</f>
        <v>7.3685250019494497E-2</v>
      </c>
      <c r="AK38" s="119">
        <f>(VLOOKUP($A38,'ADR Raw Data'!$B$6:$BE$43,'ADR Raw Data'!V$1,FALSE))/100</f>
        <v>9.3876080370004208E-2</v>
      </c>
      <c r="AL38" s="119">
        <f>(VLOOKUP($A38,'ADR Raw Data'!$B$6:$BE$43,'ADR Raw Data'!W$1,FALSE))/100</f>
        <v>0.104042978856737</v>
      </c>
      <c r="AM38" s="119">
        <f>(VLOOKUP($A38,'ADR Raw Data'!$B$6:$BE$43,'ADR Raw Data'!X$1,FALSE))/100</f>
        <v>7.3215971383802897E-2</v>
      </c>
      <c r="AN38" s="130">
        <f>(VLOOKUP($A38,'ADR Raw Data'!$B$6:$BE$43,'ADR Raw Data'!Y$1,FALSE))/100</f>
        <v>9.0796655953612401E-2</v>
      </c>
      <c r="AO38" s="119">
        <f>(VLOOKUP($A38,'ADR Raw Data'!$B$6:$BE$43,'ADR Raw Data'!AA$1,FALSE))/100</f>
        <v>0.15249920395022198</v>
      </c>
      <c r="AP38" s="119">
        <f>(VLOOKUP($A38,'ADR Raw Data'!$B$6:$BE$43,'ADR Raw Data'!AB$1,FALSE))/100</f>
        <v>0.17922435290109601</v>
      </c>
      <c r="AQ38" s="130">
        <f>(VLOOKUP($A38,'ADR Raw Data'!$B$6:$BE$43,'ADR Raw Data'!AC$1,FALSE))/100</f>
        <v>0.16312670709001398</v>
      </c>
      <c r="AR38" s="131">
        <f>(VLOOKUP($A38,'ADR Raw Data'!$B$6:$BE$43,'ADR Raw Data'!AE$1,FALSE))/100</f>
        <v>0.11221169452471801</v>
      </c>
      <c r="AS38" s="40"/>
      <c r="AT38" s="49">
        <f>VLOOKUP($A38,'RevPAR Raw Data'!$B$6:$BE$43,'RevPAR Raw Data'!G$1,FALSE)</f>
        <v>43.791975238366298</v>
      </c>
      <c r="AU38" s="50">
        <f>VLOOKUP($A38,'RevPAR Raw Data'!$B$6:$BE$43,'RevPAR Raw Data'!H$1,FALSE)</f>
        <v>58.655550021346201</v>
      </c>
      <c r="AV38" s="50">
        <f>VLOOKUP($A38,'RevPAR Raw Data'!$B$6:$BE$43,'RevPAR Raw Data'!I$1,FALSE)</f>
        <v>60.298761918315002</v>
      </c>
      <c r="AW38" s="50">
        <f>VLOOKUP($A38,'RevPAR Raw Data'!$B$6:$BE$43,'RevPAR Raw Data'!J$1,FALSE)</f>
        <v>60.303486551871302</v>
      </c>
      <c r="AX38" s="50">
        <f>VLOOKUP($A38,'RevPAR Raw Data'!$B$6:$BE$43,'RevPAR Raw Data'!K$1,FALSE)</f>
        <v>56.588027607798402</v>
      </c>
      <c r="AY38" s="51">
        <f>VLOOKUP($A38,'RevPAR Raw Data'!$B$6:$BE$43,'RevPAR Raw Data'!L$1,FALSE)</f>
        <v>55.927560267539398</v>
      </c>
      <c r="AZ38" s="50">
        <f>VLOOKUP($A38,'RevPAR Raw Data'!$B$6:$BE$43,'RevPAR Raw Data'!N$1,FALSE)</f>
        <v>64.496430909349598</v>
      </c>
      <c r="BA38" s="50">
        <f>VLOOKUP($A38,'RevPAR Raw Data'!$B$6:$BE$43,'RevPAR Raw Data'!O$1,FALSE)</f>
        <v>59.697740145154398</v>
      </c>
      <c r="BB38" s="51">
        <f>VLOOKUP($A38,'RevPAR Raw Data'!$B$6:$BE$43,'RevPAR Raw Data'!P$1,FALSE)</f>
        <v>62.097085527251998</v>
      </c>
      <c r="BC38" s="52">
        <f>VLOOKUP($A38,'RevPAR Raw Data'!$B$6:$BE$43,'RevPAR Raw Data'!R$1,FALSE)</f>
        <v>57.690281770314499</v>
      </c>
      <c r="BE38" s="129">
        <f>(VLOOKUP($A38,'RevPAR Raw Data'!$B$6:$BE$43,'RevPAR Raw Data'!T$1,FALSE))/100</f>
        <v>0.502035919423794</v>
      </c>
      <c r="BF38" s="119">
        <f>(VLOOKUP($A38,'RevPAR Raw Data'!$B$6:$BE$43,'RevPAR Raw Data'!U$1,FALSE))/100</f>
        <v>0.33658059223417097</v>
      </c>
      <c r="BG38" s="119">
        <f>(VLOOKUP($A38,'RevPAR Raw Data'!$B$6:$BE$43,'RevPAR Raw Data'!V$1,FALSE))/100</f>
        <v>0.35961536172297798</v>
      </c>
      <c r="BH38" s="119">
        <f>(VLOOKUP($A38,'RevPAR Raw Data'!$B$6:$BE$43,'RevPAR Raw Data'!W$1,FALSE))/100</f>
        <v>0.35412614176668</v>
      </c>
      <c r="BI38" s="119">
        <f>(VLOOKUP($A38,'RevPAR Raw Data'!$B$6:$BE$43,'RevPAR Raw Data'!X$1,FALSE))/100</f>
        <v>0.32608882444181803</v>
      </c>
      <c r="BJ38" s="130">
        <f>(VLOOKUP($A38,'RevPAR Raw Data'!$B$6:$BE$43,'RevPAR Raw Data'!Y$1,FALSE))/100</f>
        <v>0.36678208266066198</v>
      </c>
      <c r="BK38" s="119">
        <f>(VLOOKUP($A38,'RevPAR Raw Data'!$B$6:$BE$43,'RevPAR Raw Data'!AA$1,FALSE))/100</f>
        <v>0.48389002594640701</v>
      </c>
      <c r="BL38" s="119">
        <f>(VLOOKUP($A38,'RevPAR Raw Data'!$B$6:$BE$43,'RevPAR Raw Data'!AB$1,FALSE))/100</f>
        <v>0.82793617915770801</v>
      </c>
      <c r="BM38" s="130">
        <f>(VLOOKUP($A38,'RevPAR Raw Data'!$B$6:$BE$43,'RevPAR Raw Data'!AC$1,FALSE))/100</f>
        <v>0.631493920164103</v>
      </c>
      <c r="BN38" s="131">
        <f>(VLOOKUP($A38,'RevPAR Raw Data'!$B$6:$BE$43,'RevPAR Raw Data'!AE$1,FALSE))/100</f>
        <v>0.43856444350802698</v>
      </c>
    </row>
    <row r="39" spans="1:66" x14ac:dyDescent="0.25">
      <c r="A39" s="46"/>
      <c r="B39" s="53"/>
      <c r="C39" s="120"/>
      <c r="D39" s="120"/>
      <c r="E39" s="120"/>
      <c r="F39" s="120"/>
      <c r="G39" s="121"/>
      <c r="H39" s="120"/>
      <c r="I39" s="120"/>
      <c r="J39" s="121"/>
      <c r="K39" s="54"/>
      <c r="M39" s="132"/>
      <c r="N39" s="136"/>
      <c r="O39" s="136"/>
      <c r="P39" s="136"/>
      <c r="Q39" s="136"/>
      <c r="R39" s="137"/>
      <c r="S39" s="136"/>
      <c r="T39" s="136"/>
      <c r="U39" s="137"/>
      <c r="V39" s="133"/>
      <c r="X39" s="55"/>
      <c r="Y39" s="56"/>
      <c r="Z39" s="56"/>
      <c r="AA39" s="56"/>
      <c r="AB39" s="56"/>
      <c r="AC39" s="57"/>
      <c r="AD39" s="56"/>
      <c r="AE39" s="56"/>
      <c r="AF39" s="57"/>
      <c r="AG39" s="58"/>
      <c r="AI39" s="134"/>
      <c r="AJ39" s="138"/>
      <c r="AK39" s="138"/>
      <c r="AL39" s="138"/>
      <c r="AM39" s="138"/>
      <c r="AN39" s="139"/>
      <c r="AO39" s="138"/>
      <c r="AP39" s="138"/>
      <c r="AQ39" s="139"/>
      <c r="AR39" s="135"/>
      <c r="AS39" s="40"/>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25">
      <c r="A40" s="46" t="s">
        <v>71</v>
      </c>
      <c r="B40" s="118">
        <f>(VLOOKUP($A40,'Occupancy Raw Data'!$B$8:$BE$45,'Occupancy Raw Data'!G$3,FALSE))/100</f>
        <v>0.42873882475479497</v>
      </c>
      <c r="C40" s="115">
        <f>(VLOOKUP($A40,'Occupancy Raw Data'!$B$8:$BE$45,'Occupancy Raw Data'!H$3,FALSE))/100</f>
        <v>0.53571738564360705</v>
      </c>
      <c r="D40" s="115">
        <f>(VLOOKUP($A40,'Occupancy Raw Data'!$B$8:$BE$45,'Occupancy Raw Data'!I$3,FALSE))/100</f>
        <v>0.567962850447009</v>
      </c>
      <c r="E40" s="115">
        <f>(VLOOKUP($A40,'Occupancy Raw Data'!$B$8:$BE$45,'Occupancy Raw Data'!J$3,FALSE))/100</f>
        <v>0.56010762954604598</v>
      </c>
      <c r="F40" s="115">
        <f>(VLOOKUP($A40,'Occupancy Raw Data'!$B$8:$BE$45,'Occupancy Raw Data'!K$3,FALSE))/100</f>
        <v>0.50221334953563002</v>
      </c>
      <c r="G40" s="116">
        <f>(VLOOKUP($A40,'Occupancy Raw Data'!$B$8:$BE$45,'Occupancy Raw Data'!L$3,FALSE))/100</f>
        <v>0.51894800798541707</v>
      </c>
      <c r="H40" s="119">
        <f>(VLOOKUP($A40,'Occupancy Raw Data'!$B$8:$BE$45,'Occupancy Raw Data'!N$3,FALSE))/100</f>
        <v>0.49552990191823604</v>
      </c>
      <c r="I40" s="119">
        <f>(VLOOKUP($A40,'Occupancy Raw Data'!$B$8:$BE$45,'Occupancy Raw Data'!O$3,FALSE))/100</f>
        <v>0.52182970228278702</v>
      </c>
      <c r="J40" s="116">
        <f>(VLOOKUP($A40,'Occupancy Raw Data'!$B$8:$BE$45,'Occupancy Raw Data'!P$3,FALSE))/100</f>
        <v>0.508679802100512</v>
      </c>
      <c r="K40" s="117">
        <f>(VLOOKUP($A40,'Occupancy Raw Data'!$B$8:$BE$45,'Occupancy Raw Data'!R$3,FALSE))/100</f>
        <v>0.51601423487544407</v>
      </c>
      <c r="M40" s="129">
        <f>(VLOOKUP($A40,'Occupancy Raw Data'!$B$8:$BE$45,'Occupancy Raw Data'!T$3,FALSE))/100</f>
        <v>6.2334183745461201E-2</v>
      </c>
      <c r="N40" s="119">
        <f>(VLOOKUP($A40,'Occupancy Raw Data'!$B$8:$BE$45,'Occupancy Raw Data'!U$3,FALSE))/100</f>
        <v>0.14666598209967599</v>
      </c>
      <c r="O40" s="119">
        <f>(VLOOKUP($A40,'Occupancy Raw Data'!$B$8:$BE$45,'Occupancy Raw Data'!V$3,FALSE))/100</f>
        <v>0.15664042433724298</v>
      </c>
      <c r="P40" s="119">
        <f>(VLOOKUP($A40,'Occupancy Raw Data'!$B$8:$BE$45,'Occupancy Raw Data'!W$3,FALSE))/100</f>
        <v>0.15640745993956701</v>
      </c>
      <c r="Q40" s="119">
        <f>(VLOOKUP($A40,'Occupancy Raw Data'!$B$8:$BE$45,'Occupancy Raw Data'!X$3,FALSE))/100</f>
        <v>0.124906040991436</v>
      </c>
      <c r="R40" s="130">
        <f>(VLOOKUP($A40,'Occupancy Raw Data'!$B$8:$BE$45,'Occupancy Raw Data'!Y$3,FALSE))/100</f>
        <v>0.13177767118501199</v>
      </c>
      <c r="S40" s="119">
        <f>(VLOOKUP($A40,'Occupancy Raw Data'!$B$8:$BE$45,'Occupancy Raw Data'!AA$3,FALSE))/100</f>
        <v>9.5039530512497403E-2</v>
      </c>
      <c r="T40" s="119">
        <f>(VLOOKUP($A40,'Occupancy Raw Data'!$B$8:$BE$45,'Occupancy Raw Data'!AB$3,FALSE))/100</f>
        <v>0.22695793455233701</v>
      </c>
      <c r="U40" s="130">
        <f>(VLOOKUP($A40,'Occupancy Raw Data'!$B$8:$BE$45,'Occupancy Raw Data'!AC$3,FALSE))/100</f>
        <v>0.15895353760058001</v>
      </c>
      <c r="V40" s="131">
        <f>(VLOOKUP($A40,'Occupancy Raw Data'!$B$8:$BE$45,'Occupancy Raw Data'!AE$3,FALSE))/100</f>
        <v>0.13930205640797499</v>
      </c>
      <c r="X40" s="49">
        <f>VLOOKUP($A40,'ADR Raw Data'!$B$6:$BE$43,'ADR Raw Data'!G$1,FALSE)</f>
        <v>92.062122249215506</v>
      </c>
      <c r="Y40" s="50">
        <f>VLOOKUP($A40,'ADR Raw Data'!$B$6:$BE$43,'ADR Raw Data'!H$1,FALSE)</f>
        <v>99.234980913804193</v>
      </c>
      <c r="Z40" s="50">
        <f>VLOOKUP($A40,'ADR Raw Data'!$B$6:$BE$43,'ADR Raw Data'!I$1,FALSE)</f>
        <v>101.319562963245</v>
      </c>
      <c r="AA40" s="50">
        <f>VLOOKUP($A40,'ADR Raw Data'!$B$6:$BE$43,'ADR Raw Data'!J$1,FALSE)</f>
        <v>99.467755656283799</v>
      </c>
      <c r="AB40" s="50">
        <f>VLOOKUP($A40,'ADR Raw Data'!$B$6:$BE$43,'ADR Raw Data'!K$1,FALSE)</f>
        <v>94.602275838230199</v>
      </c>
      <c r="AC40" s="51">
        <f>VLOOKUP($A40,'ADR Raw Data'!$B$6:$BE$43,'ADR Raw Data'!L$1,FALSE)</f>
        <v>97.659661154412206</v>
      </c>
      <c r="AD40" s="50">
        <f>VLOOKUP($A40,'ADR Raw Data'!$B$6:$BE$43,'ADR Raw Data'!N$1,FALSE)</f>
        <v>95.391037108074897</v>
      </c>
      <c r="AE40" s="50">
        <f>VLOOKUP($A40,'ADR Raw Data'!$B$6:$BE$43,'ADR Raw Data'!O$1,FALSE)</f>
        <v>97.329384805389196</v>
      </c>
      <c r="AF40" s="51">
        <f>VLOOKUP($A40,'ADR Raw Data'!$B$6:$BE$43,'ADR Raw Data'!P$1,FALSE)</f>
        <v>96.3852651053664</v>
      </c>
      <c r="AG40" s="52">
        <f>VLOOKUP($A40,'ADR Raw Data'!$B$6:$BE$43,'ADR Raw Data'!R$1,FALSE)</f>
        <v>97.300723365373003</v>
      </c>
      <c r="AI40" s="129">
        <f>(VLOOKUP($A40,'ADR Raw Data'!$B$6:$BE$43,'ADR Raw Data'!T$1,FALSE))/100</f>
        <v>8.3871453792080698E-3</v>
      </c>
      <c r="AJ40" s="119">
        <f>(VLOOKUP($A40,'ADR Raw Data'!$B$6:$BE$43,'ADR Raw Data'!U$1,FALSE))/100</f>
        <v>3.0352340664152398E-2</v>
      </c>
      <c r="AK40" s="119">
        <f>(VLOOKUP($A40,'ADR Raw Data'!$B$6:$BE$43,'ADR Raw Data'!V$1,FALSE))/100</f>
        <v>4.69532621750803E-2</v>
      </c>
      <c r="AL40" s="119">
        <f>(VLOOKUP($A40,'ADR Raw Data'!$B$6:$BE$43,'ADR Raw Data'!W$1,FALSE))/100</f>
        <v>6.1301525029341296E-2</v>
      </c>
      <c r="AM40" s="119">
        <f>(VLOOKUP($A40,'ADR Raw Data'!$B$6:$BE$43,'ADR Raw Data'!X$1,FALSE))/100</f>
        <v>3.6081008691743598E-2</v>
      </c>
      <c r="AN40" s="130">
        <f>(VLOOKUP($A40,'ADR Raw Data'!$B$6:$BE$43,'ADR Raw Data'!Y$1,FALSE))/100</f>
        <v>3.8857944609402104E-2</v>
      </c>
      <c r="AO40" s="119">
        <f>(VLOOKUP($A40,'ADR Raw Data'!$B$6:$BE$43,'ADR Raw Data'!AA$1,FALSE))/100</f>
        <v>1.3881022656268998E-3</v>
      </c>
      <c r="AP40" s="119">
        <f>(VLOOKUP($A40,'ADR Raw Data'!$B$6:$BE$43,'ADR Raw Data'!AB$1,FALSE))/100</f>
        <v>8.4922292271179794E-3</v>
      </c>
      <c r="AQ40" s="130">
        <f>(VLOOKUP($A40,'ADR Raw Data'!$B$6:$BE$43,'ADR Raw Data'!AC$1,FALSE))/100</f>
        <v>5.4280034870180004E-3</v>
      </c>
      <c r="AR40" s="131">
        <f>(VLOOKUP($A40,'ADR Raw Data'!$B$6:$BE$43,'ADR Raw Data'!AE$1,FALSE))/100</f>
        <v>2.94059773413551E-2</v>
      </c>
      <c r="AS40" s="40"/>
      <c r="AT40" s="49">
        <f>VLOOKUP($A40,'RevPAR Raw Data'!$B$6:$BE$43,'RevPAR Raw Data'!G$1,FALSE)</f>
        <v>39.470606097560903</v>
      </c>
      <c r="AU40" s="50">
        <f>VLOOKUP($A40,'RevPAR Raw Data'!$B$6:$BE$43,'RevPAR Raw Data'!H$1,FALSE)</f>
        <v>53.161904539536401</v>
      </c>
      <c r="AV40" s="50">
        <f>VLOOKUP($A40,'RevPAR Raw Data'!$B$6:$BE$43,'RevPAR Raw Data'!I$1,FALSE)</f>
        <v>57.545747786650402</v>
      </c>
      <c r="AW40" s="50">
        <f>VLOOKUP($A40,'RevPAR Raw Data'!$B$6:$BE$43,'RevPAR Raw Data'!J$1,FALSE)</f>
        <v>55.712648836906503</v>
      </c>
      <c r="AX40" s="50">
        <f>VLOOKUP($A40,'RevPAR Raw Data'!$B$6:$BE$43,'RevPAR Raw Data'!K$1,FALSE)</f>
        <v>47.510525822411203</v>
      </c>
      <c r="AY40" s="51">
        <f>VLOOKUP($A40,'RevPAR Raw Data'!$B$6:$BE$43,'RevPAR Raw Data'!L$1,FALSE)</f>
        <v>50.680286616613103</v>
      </c>
      <c r="AZ40" s="50">
        <f>VLOOKUP($A40,'RevPAR Raw Data'!$B$6:$BE$43,'RevPAR Raw Data'!N$1,FALSE)</f>
        <v>47.269111262043197</v>
      </c>
      <c r="BA40" s="50">
        <f>VLOOKUP($A40,'RevPAR Raw Data'!$B$6:$BE$43,'RevPAR Raw Data'!O$1,FALSE)</f>
        <v>50.789363896363099</v>
      </c>
      <c r="BB40" s="51">
        <f>VLOOKUP($A40,'RevPAR Raw Data'!$B$6:$BE$43,'RevPAR Raw Data'!P$1,FALSE)</f>
        <v>49.029237579203098</v>
      </c>
      <c r="BC40" s="52">
        <f>VLOOKUP($A40,'RevPAR Raw Data'!$B$6:$BE$43,'RevPAR Raw Data'!R$1,FALSE)</f>
        <v>50.208558320210201</v>
      </c>
      <c r="BD40" s="61"/>
      <c r="BE40" s="129">
        <f>(VLOOKUP($A40,'RevPAR Raw Data'!$B$6:$BE$43,'RevPAR Raw Data'!T$1,FALSE))/100</f>
        <v>7.1244134985836705E-2</v>
      </c>
      <c r="BF40" s="119">
        <f>(VLOOKUP($A40,'RevPAR Raw Data'!$B$6:$BE$43,'RevPAR Raw Data'!U$1,FALSE))/100</f>
        <v>0.18146997861636099</v>
      </c>
      <c r="BG40" s="119">
        <f>(VLOOKUP($A40,'RevPAR Raw Data'!$B$6:$BE$43,'RevPAR Raw Data'!V$1,FALSE))/100</f>
        <v>0.21094846542344603</v>
      </c>
      <c r="BH40" s="119">
        <f>(VLOOKUP($A40,'RevPAR Raw Data'!$B$6:$BE$43,'RevPAR Raw Data'!W$1,FALSE))/100</f>
        <v>0.22729700078916898</v>
      </c>
      <c r="BI40" s="119">
        <f>(VLOOKUP($A40,'RevPAR Raw Data'!$B$6:$BE$43,'RevPAR Raw Data'!X$1,FALSE))/100</f>
        <v>0.16549378563384298</v>
      </c>
      <c r="BJ40" s="130">
        <f>(VLOOKUP($A40,'RevPAR Raw Data'!$B$6:$BE$43,'RevPAR Raw Data'!Y$1,FALSE))/100</f>
        <v>0.17575622524207699</v>
      </c>
      <c r="BK40" s="119">
        <f>(VLOOKUP($A40,'RevPAR Raw Data'!$B$6:$BE$43,'RevPAR Raw Data'!AA$1,FALSE))/100</f>
        <v>9.6559557365752793E-2</v>
      </c>
      <c r="BL40" s="119">
        <f>(VLOOKUP($A40,'RevPAR Raw Data'!$B$6:$BE$43,'RevPAR Raw Data'!AB$1,FALSE))/100</f>
        <v>0.23737754258458701</v>
      </c>
      <c r="BM40" s="130">
        <f>(VLOOKUP($A40,'RevPAR Raw Data'!$B$6:$BE$43,'RevPAR Raw Data'!AC$1,FALSE))/100</f>
        <v>0.16524434144396799</v>
      </c>
      <c r="BN40" s="131">
        <f>(VLOOKUP($A40,'RevPAR Raw Data'!$B$6:$BE$43,'RevPAR Raw Data'!AE$1,FALSE))/100</f>
        <v>0.172804346863667</v>
      </c>
    </row>
    <row r="41" spans="1:66" x14ac:dyDescent="0.25">
      <c r="A41" s="59" t="s">
        <v>45</v>
      </c>
      <c r="B41" s="118">
        <f>(VLOOKUP($A41,'Occupancy Raw Data'!$B$8:$BE$45,'Occupancy Raw Data'!G$3,FALSE))/100</f>
        <v>0.450113378684807</v>
      </c>
      <c r="C41" s="115">
        <f>(VLOOKUP($A41,'Occupancy Raw Data'!$B$8:$BE$45,'Occupancy Raw Data'!H$3,FALSE))/100</f>
        <v>0.52683295540438302</v>
      </c>
      <c r="D41" s="115">
        <f>(VLOOKUP($A41,'Occupancy Raw Data'!$B$8:$BE$45,'Occupancy Raw Data'!I$3,FALSE))/100</f>
        <v>0.54875283446711998</v>
      </c>
      <c r="E41" s="115">
        <f>(VLOOKUP($A41,'Occupancy Raw Data'!$B$8:$BE$45,'Occupancy Raw Data'!J$3,FALSE))/100</f>
        <v>0.52853363567649192</v>
      </c>
      <c r="F41" s="115">
        <f>(VLOOKUP($A41,'Occupancy Raw Data'!$B$8:$BE$45,'Occupancy Raw Data'!K$3,FALSE))/100</f>
        <v>0.48941798941798903</v>
      </c>
      <c r="G41" s="116">
        <f>(VLOOKUP($A41,'Occupancy Raw Data'!$B$8:$BE$45,'Occupancy Raw Data'!L$3,FALSE))/100</f>
        <v>0.50873015873015803</v>
      </c>
      <c r="H41" s="119">
        <f>(VLOOKUP($A41,'Occupancy Raw Data'!$B$8:$BE$45,'Occupancy Raw Data'!N$3,FALSE))/100</f>
        <v>0.48658352229780805</v>
      </c>
      <c r="I41" s="119">
        <f>(VLOOKUP($A41,'Occupancy Raw Data'!$B$8:$BE$45,'Occupancy Raw Data'!O$3,FALSE))/100</f>
        <v>0.48941798941798903</v>
      </c>
      <c r="J41" s="116">
        <f>(VLOOKUP($A41,'Occupancy Raw Data'!$B$8:$BE$45,'Occupancy Raw Data'!P$3,FALSE))/100</f>
        <v>0.48800075585789798</v>
      </c>
      <c r="K41" s="117">
        <f>(VLOOKUP($A41,'Occupancy Raw Data'!$B$8:$BE$45,'Occupancy Raw Data'!R$3,FALSE))/100</f>
        <v>0.50280747219522703</v>
      </c>
      <c r="M41" s="129">
        <f>(VLOOKUP($A41,'Occupancy Raw Data'!$B$8:$BE$45,'Occupancy Raw Data'!T$3,FALSE))/100</f>
        <v>-6.3205946952302597E-2</v>
      </c>
      <c r="N41" s="119">
        <f>(VLOOKUP($A41,'Occupancy Raw Data'!$B$8:$BE$45,'Occupancy Raw Data'!U$3,FALSE))/100</f>
        <v>5.6858036391102297E-3</v>
      </c>
      <c r="O41" s="119">
        <f>(VLOOKUP($A41,'Occupancy Raw Data'!$B$8:$BE$45,'Occupancy Raw Data'!V$3,FALSE))/100</f>
        <v>3.6337706972627601E-2</v>
      </c>
      <c r="P41" s="119">
        <f>(VLOOKUP($A41,'Occupancy Raw Data'!$B$8:$BE$45,'Occupancy Raw Data'!W$3,FALSE))/100</f>
        <v>-1.0655181788760499E-2</v>
      </c>
      <c r="Q41" s="119">
        <f>(VLOOKUP($A41,'Occupancy Raw Data'!$B$8:$BE$45,'Occupancy Raw Data'!X$3,FALSE))/100</f>
        <v>-1.46607449189074E-2</v>
      </c>
      <c r="R41" s="130">
        <f>(VLOOKUP($A41,'Occupancy Raw Data'!$B$8:$BE$45,'Occupancy Raw Data'!Y$3,FALSE))/100</f>
        <v>-8.2361474354710092E-3</v>
      </c>
      <c r="S41" s="119">
        <f>(VLOOKUP($A41,'Occupancy Raw Data'!$B$8:$BE$45,'Occupancy Raw Data'!AA$3,FALSE))/100</f>
        <v>-4.1094485738032002E-3</v>
      </c>
      <c r="T41" s="119">
        <f>(VLOOKUP($A41,'Occupancy Raw Data'!$B$8:$BE$45,'Occupancy Raw Data'!AB$3,FALSE))/100</f>
        <v>0.117255100251225</v>
      </c>
      <c r="U41" s="130">
        <f>(VLOOKUP($A41,'Occupancy Raw Data'!$B$8:$BE$45,'Occupancy Raw Data'!AC$3,FALSE))/100</f>
        <v>5.3263332647308398E-2</v>
      </c>
      <c r="V41" s="131">
        <f>(VLOOKUP($A41,'Occupancy Raw Data'!$B$8:$BE$45,'Occupancy Raw Data'!AE$3,FALSE))/100</f>
        <v>8.0862098492591097E-3</v>
      </c>
      <c r="X41" s="49">
        <f>VLOOKUP($A41,'ADR Raw Data'!$B$6:$BE$43,'ADR Raw Data'!G$1,FALSE)</f>
        <v>84.457351301427295</v>
      </c>
      <c r="Y41" s="50">
        <f>VLOOKUP($A41,'ADR Raw Data'!$B$6:$BE$43,'ADR Raw Data'!H$1,FALSE)</f>
        <v>88.499084648493493</v>
      </c>
      <c r="Z41" s="50">
        <f>VLOOKUP($A41,'ADR Raw Data'!$B$6:$BE$43,'ADR Raw Data'!I$1,FALSE)</f>
        <v>88.194870902203803</v>
      </c>
      <c r="AA41" s="50">
        <f>VLOOKUP($A41,'ADR Raw Data'!$B$6:$BE$43,'ADR Raw Data'!J$1,FALSE)</f>
        <v>86.809483303539494</v>
      </c>
      <c r="AB41" s="50">
        <f>VLOOKUP($A41,'ADR Raw Data'!$B$6:$BE$43,'ADR Raw Data'!K$1,FALSE)</f>
        <v>83.505102818532805</v>
      </c>
      <c r="AC41" s="51">
        <f>VLOOKUP($A41,'ADR Raw Data'!$B$6:$BE$43,'ADR Raw Data'!L$1,FALSE)</f>
        <v>86.406292623133396</v>
      </c>
      <c r="AD41" s="50">
        <f>VLOOKUP($A41,'ADR Raw Data'!$B$6:$BE$43,'ADR Raw Data'!N$1,FALSE)</f>
        <v>84.158563339805795</v>
      </c>
      <c r="AE41" s="50">
        <f>VLOOKUP($A41,'ADR Raw Data'!$B$6:$BE$43,'ADR Raw Data'!O$1,FALSE)</f>
        <v>85.243654401544404</v>
      </c>
      <c r="AF41" s="51">
        <f>VLOOKUP($A41,'ADR Raw Data'!$B$6:$BE$43,'ADR Raw Data'!P$1,FALSE)</f>
        <v>84.702684511132603</v>
      </c>
      <c r="AG41" s="52">
        <f>VLOOKUP($A41,'ADR Raw Data'!$B$6:$BE$43,'ADR Raw Data'!R$1,FALSE)</f>
        <v>85.933881160742999</v>
      </c>
      <c r="AI41" s="129">
        <f>(VLOOKUP($A41,'ADR Raw Data'!$B$6:$BE$43,'ADR Raw Data'!T$1,FALSE))/100</f>
        <v>5.7772367567842299E-2</v>
      </c>
      <c r="AJ41" s="119">
        <f>(VLOOKUP($A41,'ADR Raw Data'!$B$6:$BE$43,'ADR Raw Data'!U$1,FALSE))/100</f>
        <v>5.2990582191876801E-2</v>
      </c>
      <c r="AK41" s="119">
        <f>(VLOOKUP($A41,'ADR Raw Data'!$B$6:$BE$43,'ADR Raw Data'!V$1,FALSE))/100</f>
        <v>5.4107429827750797E-2</v>
      </c>
      <c r="AL41" s="119">
        <f>(VLOOKUP($A41,'ADR Raw Data'!$B$6:$BE$43,'ADR Raw Data'!W$1,FALSE))/100</f>
        <v>6.1293206075863901E-2</v>
      </c>
      <c r="AM41" s="119">
        <f>(VLOOKUP($A41,'ADR Raw Data'!$B$6:$BE$43,'ADR Raw Data'!X$1,FALSE))/100</f>
        <v>6.6020187230312596E-2</v>
      </c>
      <c r="AN41" s="130">
        <f>(VLOOKUP($A41,'ADR Raw Data'!$B$6:$BE$43,'ADR Raw Data'!Y$1,FALSE))/100</f>
        <v>5.8826016101344705E-2</v>
      </c>
      <c r="AO41" s="119">
        <f>(VLOOKUP($A41,'ADR Raw Data'!$B$6:$BE$43,'ADR Raw Data'!AA$1,FALSE))/100</f>
        <v>4.6539479558343498E-2</v>
      </c>
      <c r="AP41" s="119">
        <f>(VLOOKUP($A41,'ADR Raw Data'!$B$6:$BE$43,'ADR Raw Data'!AB$1,FALSE))/100</f>
        <v>5.87825894350405E-2</v>
      </c>
      <c r="AQ41" s="130">
        <f>(VLOOKUP($A41,'ADR Raw Data'!$B$6:$BE$43,'ADR Raw Data'!AC$1,FALSE))/100</f>
        <v>5.2718109664061402E-2</v>
      </c>
      <c r="AR41" s="131">
        <f>(VLOOKUP($A41,'ADR Raw Data'!$B$6:$BE$43,'ADR Raw Data'!AE$1,FALSE))/100</f>
        <v>5.6972476091106096E-2</v>
      </c>
      <c r="AS41" s="40"/>
      <c r="AT41" s="49">
        <f>VLOOKUP($A41,'RevPAR Raw Data'!$B$6:$BE$43,'RevPAR Raw Data'!G$1,FALSE)</f>
        <v>38.015383749055097</v>
      </c>
      <c r="AU41" s="50">
        <f>VLOOKUP($A41,'RevPAR Raw Data'!$B$6:$BE$43,'RevPAR Raw Data'!H$1,FALSE)</f>
        <v>46.624234315948598</v>
      </c>
      <c r="AV41" s="50">
        <f>VLOOKUP($A41,'RevPAR Raw Data'!$B$6:$BE$43,'RevPAR Raw Data'!I$1,FALSE)</f>
        <v>48.397185393046101</v>
      </c>
      <c r="AW41" s="50">
        <f>VLOOKUP($A41,'RevPAR Raw Data'!$B$6:$BE$43,'RevPAR Raw Data'!J$1,FALSE)</f>
        <v>45.8817318216175</v>
      </c>
      <c r="AX41" s="50">
        <f>VLOOKUP($A41,'RevPAR Raw Data'!$B$6:$BE$43,'RevPAR Raw Data'!K$1,FALSE)</f>
        <v>40.868899527588802</v>
      </c>
      <c r="AY41" s="51">
        <f>VLOOKUP($A41,'RevPAR Raw Data'!$B$6:$BE$43,'RevPAR Raw Data'!L$1,FALSE)</f>
        <v>43.957486961451202</v>
      </c>
      <c r="AZ41" s="50">
        <f>VLOOKUP($A41,'RevPAR Raw Data'!$B$6:$BE$43,'RevPAR Raw Data'!N$1,FALSE)</f>
        <v>40.950170181405802</v>
      </c>
      <c r="BA41" s="50">
        <f>VLOOKUP($A41,'RevPAR Raw Data'!$B$6:$BE$43,'RevPAR Raw Data'!O$1,FALSE)</f>
        <v>41.719777947845799</v>
      </c>
      <c r="BB41" s="51">
        <f>VLOOKUP($A41,'RevPAR Raw Data'!$B$6:$BE$43,'RevPAR Raw Data'!P$1,FALSE)</f>
        <v>41.334974064625797</v>
      </c>
      <c r="BC41" s="52">
        <f>VLOOKUP($A41,'RevPAR Raw Data'!$B$6:$BE$43,'RevPAR Raw Data'!R$1,FALSE)</f>
        <v>43.208197562358201</v>
      </c>
      <c r="BE41" s="129">
        <f>(VLOOKUP($A41,'RevPAR Raw Data'!$B$6:$BE$43,'RevPAR Raw Data'!T$1,FALSE))/100</f>
        <v>-9.0851365842622607E-3</v>
      </c>
      <c r="BF41" s="119">
        <f>(VLOOKUP($A41,'RevPAR Raw Data'!$B$6:$BE$43,'RevPAR Raw Data'!U$1,FALSE))/100</f>
        <v>5.8977679876052201E-2</v>
      </c>
      <c r="BG41" s="119">
        <f>(VLOOKUP($A41,'RevPAR Raw Data'!$B$6:$BE$43,'RevPAR Raw Data'!V$1,FALSE))/100</f>
        <v>9.2411276730501188E-2</v>
      </c>
      <c r="BH41" s="119">
        <f>(VLOOKUP($A41,'RevPAR Raw Data'!$B$6:$BE$43,'RevPAR Raw Data'!W$1,FALSE))/100</f>
        <v>4.9984934033948998E-2</v>
      </c>
      <c r="BI41" s="119">
        <f>(VLOOKUP($A41,'RevPAR Raw Data'!$B$6:$BE$43,'RevPAR Raw Data'!X$1,FALSE))/100</f>
        <v>5.0391537186922998E-2</v>
      </c>
      <c r="BJ41" s="130">
        <f>(VLOOKUP($A41,'RevPAR Raw Data'!$B$6:$BE$43,'RevPAR Raw Data'!Y$1,FALSE))/100</f>
        <v>5.0105368924221599E-2</v>
      </c>
      <c r="BK41" s="119">
        <f>(VLOOKUP($A41,'RevPAR Raw Data'!$B$6:$BE$43,'RevPAR Raw Data'!AA$1,FALSE))/100</f>
        <v>4.2238779386643797E-2</v>
      </c>
      <c r="BL41" s="119">
        <f>(VLOOKUP($A41,'RevPAR Raw Data'!$B$6:$BE$43,'RevPAR Raw Data'!AB$1,FALSE))/100</f>
        <v>0.18293024810349798</v>
      </c>
      <c r="BM41" s="130">
        <f>(VLOOKUP($A41,'RevPAR Raw Data'!$B$6:$BE$43,'RevPAR Raw Data'!AC$1,FALSE))/100</f>
        <v>0.10878938452294401</v>
      </c>
      <c r="BN41" s="131">
        <f>(VLOOKUP($A41,'RevPAR Raw Data'!$B$6:$BE$43,'RevPAR Raw Data'!AE$1,FALSE))/100</f>
        <v>6.5519377337669799E-2</v>
      </c>
    </row>
    <row r="42" spans="1:66" x14ac:dyDescent="0.25">
      <c r="A42" s="59" t="s">
        <v>109</v>
      </c>
      <c r="B42" s="118">
        <f>(VLOOKUP($A42,'Occupancy Raw Data'!$B$8:$BE$45,'Occupancy Raw Data'!G$3,FALSE))/100</f>
        <v>0.40487316421895797</v>
      </c>
      <c r="C42" s="115">
        <f>(VLOOKUP($A42,'Occupancy Raw Data'!$B$8:$BE$45,'Occupancy Raw Data'!H$3,FALSE))/100</f>
        <v>0.51535380507343098</v>
      </c>
      <c r="D42" s="115">
        <f>(VLOOKUP($A42,'Occupancy Raw Data'!$B$8:$BE$45,'Occupancy Raw Data'!I$3,FALSE))/100</f>
        <v>0.57443257676902493</v>
      </c>
      <c r="E42" s="115">
        <f>(VLOOKUP($A42,'Occupancy Raw Data'!$B$8:$BE$45,'Occupancy Raw Data'!J$3,FALSE))/100</f>
        <v>0.54739652870493893</v>
      </c>
      <c r="F42" s="115">
        <f>(VLOOKUP($A42,'Occupancy Raw Data'!$B$8:$BE$45,'Occupancy Raw Data'!K$3,FALSE))/100</f>
        <v>0.46428571428571402</v>
      </c>
      <c r="G42" s="116">
        <f>(VLOOKUP($A42,'Occupancy Raw Data'!$B$8:$BE$45,'Occupancy Raw Data'!L$3,FALSE))/100</f>
        <v>0.50126835781041301</v>
      </c>
      <c r="H42" s="119">
        <f>(VLOOKUP($A42,'Occupancy Raw Data'!$B$8:$BE$45,'Occupancy Raw Data'!N$3,FALSE))/100</f>
        <v>0.486648865153538</v>
      </c>
      <c r="I42" s="119">
        <f>(VLOOKUP($A42,'Occupancy Raw Data'!$B$8:$BE$45,'Occupancy Raw Data'!O$3,FALSE))/100</f>
        <v>0.55907877169559395</v>
      </c>
      <c r="J42" s="116">
        <f>(VLOOKUP($A42,'Occupancy Raw Data'!$B$8:$BE$45,'Occupancy Raw Data'!P$3,FALSE))/100</f>
        <v>0.52286381842456597</v>
      </c>
      <c r="K42" s="117">
        <f>(VLOOKUP($A42,'Occupancy Raw Data'!$B$8:$BE$45,'Occupancy Raw Data'!R$3,FALSE))/100</f>
        <v>0.50743848941445702</v>
      </c>
      <c r="M42" s="129">
        <f>(VLOOKUP($A42,'Occupancy Raw Data'!$B$8:$BE$45,'Occupancy Raw Data'!T$3,FALSE))/100</f>
        <v>0.34478935698447799</v>
      </c>
      <c r="N42" s="119">
        <f>(VLOOKUP($A42,'Occupancy Raw Data'!$B$8:$BE$45,'Occupancy Raw Data'!U$3,FALSE))/100</f>
        <v>0.45112781954887199</v>
      </c>
      <c r="O42" s="119">
        <f>(VLOOKUP($A42,'Occupancy Raw Data'!$B$8:$BE$45,'Occupancy Raw Data'!V$3,FALSE))/100</f>
        <v>0.47094017094016999</v>
      </c>
      <c r="P42" s="119">
        <f>(VLOOKUP($A42,'Occupancy Raw Data'!$B$8:$BE$45,'Occupancy Raw Data'!W$3,FALSE))/100</f>
        <v>0.50735294117647001</v>
      </c>
      <c r="Q42" s="119">
        <f>(VLOOKUP($A42,'Occupancy Raw Data'!$B$8:$BE$45,'Occupancy Raw Data'!X$3,FALSE))/100</f>
        <v>0.37722772277227695</v>
      </c>
      <c r="R42" s="130">
        <f>(VLOOKUP($A42,'Occupancy Raw Data'!$B$8:$BE$45,'Occupancy Raw Data'!Y$3,FALSE))/100</f>
        <v>0.434658005349636</v>
      </c>
      <c r="S42" s="119">
        <f>(VLOOKUP($A42,'Occupancy Raw Data'!$B$8:$BE$45,'Occupancy Raw Data'!AA$3,FALSE))/100</f>
        <v>0.34626038781163404</v>
      </c>
      <c r="T42" s="119">
        <f>(VLOOKUP($A42,'Occupancy Raw Data'!$B$8:$BE$45,'Occupancy Raw Data'!AB$3,FALSE))/100</f>
        <v>0.76501580611169606</v>
      </c>
      <c r="U42" s="130">
        <f>(VLOOKUP($A42,'Occupancy Raw Data'!$B$8:$BE$45,'Occupancy Raw Data'!AC$3,FALSE))/100</f>
        <v>0.54183070866141703</v>
      </c>
      <c r="V42" s="131">
        <f>(VLOOKUP($A42,'Occupancy Raw Data'!$B$8:$BE$45,'Occupancy Raw Data'!AE$3,FALSE))/100</f>
        <v>0.46462978254885701</v>
      </c>
      <c r="X42" s="49">
        <f>VLOOKUP($A42,'ADR Raw Data'!$B$6:$BE$43,'ADR Raw Data'!G$1,FALSE)</f>
        <v>142.35523495465699</v>
      </c>
      <c r="Y42" s="50">
        <f>VLOOKUP($A42,'ADR Raw Data'!$B$6:$BE$43,'ADR Raw Data'!H$1,FALSE)</f>
        <v>152.99381476683899</v>
      </c>
      <c r="Z42" s="50">
        <f>VLOOKUP($A42,'ADR Raw Data'!$B$6:$BE$43,'ADR Raw Data'!I$1,FALSE)</f>
        <v>154.14632190586801</v>
      </c>
      <c r="AA42" s="50">
        <f>VLOOKUP($A42,'ADR Raw Data'!$B$6:$BE$43,'ADR Raw Data'!J$1,FALSE)</f>
        <v>152.31328048780401</v>
      </c>
      <c r="AB42" s="50">
        <f>VLOOKUP($A42,'ADR Raw Data'!$B$6:$BE$43,'ADR Raw Data'!K$1,FALSE)</f>
        <v>148.38259525521201</v>
      </c>
      <c r="AC42" s="51">
        <f>VLOOKUP($A42,'ADR Raw Data'!$B$6:$BE$43,'ADR Raw Data'!L$1,FALSE)</f>
        <v>150.536574776934</v>
      </c>
      <c r="AD42" s="50">
        <f>VLOOKUP($A42,'ADR Raw Data'!$B$6:$BE$43,'ADR Raw Data'!N$1,FALSE)</f>
        <v>145.18574074073999</v>
      </c>
      <c r="AE42" s="50">
        <f>VLOOKUP($A42,'ADR Raw Data'!$B$6:$BE$43,'ADR Raw Data'!O$1,FALSE)</f>
        <v>141.89031044776101</v>
      </c>
      <c r="AF42" s="51">
        <f>VLOOKUP($A42,'ADR Raw Data'!$B$6:$BE$43,'ADR Raw Data'!P$1,FALSE)</f>
        <v>143.42390041493701</v>
      </c>
      <c r="AG42" s="52">
        <f>VLOOKUP($A42,'ADR Raw Data'!$B$6:$BE$43,'ADR Raw Data'!R$1,FALSE)</f>
        <v>148.442606652884</v>
      </c>
      <c r="AI42" s="129">
        <f>(VLOOKUP($A42,'ADR Raw Data'!$B$6:$BE$43,'ADR Raw Data'!T$1,FALSE))/100</f>
        <v>-7.1125319477025301E-2</v>
      </c>
      <c r="AJ42" s="119">
        <f>(VLOOKUP($A42,'ADR Raw Data'!$B$6:$BE$43,'ADR Raw Data'!U$1,FALSE))/100</f>
        <v>-4.3623437813610097E-2</v>
      </c>
      <c r="AK42" s="119">
        <f>(VLOOKUP($A42,'ADR Raw Data'!$B$6:$BE$43,'ADR Raw Data'!V$1,FALSE))/100</f>
        <v>-4.2255214431095603E-2</v>
      </c>
      <c r="AL42" s="119">
        <f>(VLOOKUP($A42,'ADR Raw Data'!$B$6:$BE$43,'ADR Raw Data'!W$1,FALSE))/100</f>
        <v>-2.07384431363834E-2</v>
      </c>
      <c r="AM42" s="119">
        <f>(VLOOKUP($A42,'ADR Raw Data'!$B$6:$BE$43,'ADR Raw Data'!X$1,FALSE))/100</f>
        <v>-4.7487621347717397E-2</v>
      </c>
      <c r="AN42" s="130">
        <f>(VLOOKUP($A42,'ADR Raw Data'!$B$6:$BE$43,'ADR Raw Data'!Y$1,FALSE))/100</f>
        <v>-4.3010348978076901E-2</v>
      </c>
      <c r="AO42" s="119">
        <f>(VLOOKUP($A42,'ADR Raw Data'!$B$6:$BE$43,'ADR Raw Data'!AA$1,FALSE))/100</f>
        <v>-0.13184689553571402</v>
      </c>
      <c r="AP42" s="119">
        <f>(VLOOKUP($A42,'ADR Raw Data'!$B$6:$BE$43,'ADR Raw Data'!AB$1,FALSE))/100</f>
        <v>-0.18047875684864401</v>
      </c>
      <c r="AQ42" s="130">
        <f>(VLOOKUP($A42,'ADR Raw Data'!$B$6:$BE$43,'ADR Raw Data'!AC$1,FALSE))/100</f>
        <v>-0.15629021052679401</v>
      </c>
      <c r="AR42" s="131">
        <f>(VLOOKUP($A42,'ADR Raw Data'!$B$6:$BE$43,'ADR Raw Data'!AE$1,FALSE))/100</f>
        <v>-7.7142193306689102E-2</v>
      </c>
      <c r="AS42" s="40"/>
      <c r="AT42" s="49">
        <f>VLOOKUP($A42,'RevPAR Raw Data'!$B$6:$BE$43,'RevPAR Raw Data'!G$1,FALSE)</f>
        <v>57.635814419225603</v>
      </c>
      <c r="AU42" s="50">
        <f>VLOOKUP($A42,'RevPAR Raw Data'!$B$6:$BE$43,'RevPAR Raw Data'!H$1,FALSE)</f>
        <v>78.845944592790303</v>
      </c>
      <c r="AV42" s="50">
        <f>VLOOKUP($A42,'RevPAR Raw Data'!$B$6:$BE$43,'RevPAR Raw Data'!I$1,FALSE)</f>
        <v>88.546668891855802</v>
      </c>
      <c r="AW42" s="50">
        <f>VLOOKUP($A42,'RevPAR Raw Data'!$B$6:$BE$43,'RevPAR Raw Data'!J$1,FALSE)</f>
        <v>83.375761014686205</v>
      </c>
      <c r="AX42" s="50">
        <f>VLOOKUP($A42,'RevPAR Raw Data'!$B$6:$BE$43,'RevPAR Raw Data'!K$1,FALSE)</f>
        <v>68.891919225634098</v>
      </c>
      <c r="AY42" s="51">
        <f>VLOOKUP($A42,'RevPAR Raw Data'!$B$6:$BE$43,'RevPAR Raw Data'!L$1,FALSE)</f>
        <v>75.459221628838407</v>
      </c>
      <c r="AZ42" s="50">
        <f>VLOOKUP($A42,'RevPAR Raw Data'!$B$6:$BE$43,'RevPAR Raw Data'!N$1,FALSE)</f>
        <v>70.654475967957197</v>
      </c>
      <c r="BA42" s="50">
        <f>VLOOKUP($A42,'RevPAR Raw Data'!$B$6:$BE$43,'RevPAR Raw Data'!O$1,FALSE)</f>
        <v>79.327860480640794</v>
      </c>
      <c r="BB42" s="51">
        <f>VLOOKUP($A42,'RevPAR Raw Data'!$B$6:$BE$43,'RevPAR Raw Data'!P$1,FALSE)</f>
        <v>74.991168224299003</v>
      </c>
      <c r="BC42" s="52">
        <f>VLOOKUP($A42,'RevPAR Raw Data'!$B$6:$BE$43,'RevPAR Raw Data'!R$1,FALSE)</f>
        <v>75.325492084684299</v>
      </c>
      <c r="BE42" s="129">
        <f>(VLOOKUP($A42,'RevPAR Raw Data'!$B$6:$BE$43,'RevPAR Raw Data'!T$1,FALSE))/100</f>
        <v>0.249140784339654</v>
      </c>
      <c r="BF42" s="119">
        <f>(VLOOKUP($A42,'RevPAR Raw Data'!$B$6:$BE$43,'RevPAR Raw Data'!U$1,FALSE))/100</f>
        <v>0.38782463535318201</v>
      </c>
      <c r="BG42" s="119">
        <f>(VLOOKUP($A42,'RevPAR Raw Data'!$B$6:$BE$43,'RevPAR Raw Data'!V$1,FALSE))/100</f>
        <v>0.40878527860178104</v>
      </c>
      <c r="BH42" s="119">
        <f>(VLOOKUP($A42,'RevPAR Raw Data'!$B$6:$BE$43,'RevPAR Raw Data'!W$1,FALSE))/100</f>
        <v>0.476092787919422</v>
      </c>
      <c r="BI42" s="119">
        <f>(VLOOKUP($A42,'RevPAR Raw Data'!$B$6:$BE$43,'RevPAR Raw Data'!X$1,FALSE))/100</f>
        <v>0.31182645416368798</v>
      </c>
      <c r="BJ42" s="130">
        <f>(VLOOKUP($A42,'RevPAR Raw Data'!$B$6:$BE$43,'RevPAR Raw Data'!Y$1,FALSE))/100</f>
        <v>0.37295286387535698</v>
      </c>
      <c r="BK42" s="119">
        <f>(VLOOKUP($A42,'RevPAR Raw Data'!$B$6:$BE$43,'RevPAR Raw Data'!AA$1,FALSE))/100</f>
        <v>0.16876013509596302</v>
      </c>
      <c r="BL42" s="119">
        <f>(VLOOKUP($A42,'RevPAR Raw Data'!$B$6:$BE$43,'RevPAR Raw Data'!AB$1,FALSE))/100</f>
        <v>0.44646794760644903</v>
      </c>
      <c r="BM42" s="130">
        <f>(VLOOKUP($A42,'RevPAR Raw Data'!$B$6:$BE$43,'RevPAR Raw Data'!AC$1,FALSE))/100</f>
        <v>0.30085766260804703</v>
      </c>
      <c r="BN42" s="131">
        <f>(VLOOKUP($A42,'RevPAR Raw Data'!$B$6:$BE$43,'RevPAR Raw Data'!AE$1,FALSE))/100</f>
        <v>0.35164502874073894</v>
      </c>
    </row>
    <row r="43" spans="1:66" x14ac:dyDescent="0.25">
      <c r="A43" s="59" t="s">
        <v>94</v>
      </c>
      <c r="B43" s="118">
        <f>(VLOOKUP($A43,'Occupancy Raw Data'!$B$8:$BE$45,'Occupancy Raw Data'!G$3,FALSE))/100</f>
        <v>0.40251133589117499</v>
      </c>
      <c r="C43" s="115">
        <f>(VLOOKUP($A43,'Occupancy Raw Data'!$B$8:$BE$45,'Occupancy Raw Data'!H$3,FALSE))/100</f>
        <v>0.50947564236716603</v>
      </c>
      <c r="D43" s="115">
        <f>(VLOOKUP($A43,'Occupancy Raw Data'!$B$8:$BE$45,'Occupancy Raw Data'!I$3,FALSE))/100</f>
        <v>0.54598302522962394</v>
      </c>
      <c r="E43" s="115">
        <f>(VLOOKUP($A43,'Occupancy Raw Data'!$B$8:$BE$45,'Occupancy Raw Data'!J$3,FALSE))/100</f>
        <v>0.53830949889547708</v>
      </c>
      <c r="F43" s="115">
        <f>(VLOOKUP($A43,'Occupancy Raw Data'!$B$8:$BE$45,'Occupancy Raw Data'!K$3,FALSE))/100</f>
        <v>0.47668875712126402</v>
      </c>
      <c r="G43" s="116">
        <f>(VLOOKUP($A43,'Occupancy Raw Data'!$B$8:$BE$45,'Occupancy Raw Data'!L$3,FALSE))/100</f>
        <v>0.49459365190094096</v>
      </c>
      <c r="H43" s="119">
        <f>(VLOOKUP($A43,'Occupancy Raw Data'!$B$8:$BE$45,'Occupancy Raw Data'!N$3,FALSE))/100</f>
        <v>0.49226834089059401</v>
      </c>
      <c r="I43" s="119">
        <f>(VLOOKUP($A43,'Occupancy Raw Data'!$B$8:$BE$45,'Occupancy Raw Data'!O$3,FALSE))/100</f>
        <v>0.543657714219276</v>
      </c>
      <c r="J43" s="116">
        <f>(VLOOKUP($A43,'Occupancy Raw Data'!$B$8:$BE$45,'Occupancy Raw Data'!P$3,FALSE))/100</f>
        <v>0.51796302755493495</v>
      </c>
      <c r="K43" s="117">
        <f>(VLOOKUP($A43,'Occupancy Raw Data'!$B$8:$BE$45,'Occupancy Raw Data'!R$3,FALSE))/100</f>
        <v>0.501270616373511</v>
      </c>
      <c r="M43" s="129">
        <f>(VLOOKUP($A43,'Occupancy Raw Data'!$B$8:$BE$45,'Occupancy Raw Data'!T$3,FALSE))/100</f>
        <v>8.8805737928579098E-2</v>
      </c>
      <c r="N43" s="119">
        <f>(VLOOKUP($A43,'Occupancy Raw Data'!$B$8:$BE$45,'Occupancy Raw Data'!U$3,FALSE))/100</f>
        <v>0.14070403759180999</v>
      </c>
      <c r="O43" s="119">
        <f>(VLOOKUP($A43,'Occupancy Raw Data'!$B$8:$BE$45,'Occupancy Raw Data'!V$3,FALSE))/100</f>
        <v>0.12253345802021701</v>
      </c>
      <c r="P43" s="119">
        <f>(VLOOKUP($A43,'Occupancy Raw Data'!$B$8:$BE$45,'Occupancy Raw Data'!W$3,FALSE))/100</f>
        <v>0.135418958439537</v>
      </c>
      <c r="Q43" s="119">
        <f>(VLOOKUP($A43,'Occupancy Raw Data'!$B$8:$BE$45,'Occupancy Raw Data'!X$3,FALSE))/100</f>
        <v>9.5931167154702499E-2</v>
      </c>
      <c r="R43" s="130">
        <f>(VLOOKUP($A43,'Occupancy Raw Data'!$B$8:$BE$45,'Occupancy Raw Data'!Y$3,FALSE))/100</f>
        <v>0.118095905391103</v>
      </c>
      <c r="S43" s="119">
        <f>(VLOOKUP($A43,'Occupancy Raw Data'!$B$8:$BE$45,'Occupancy Raw Data'!AA$3,FALSE))/100</f>
        <v>6.6754313004749002E-2</v>
      </c>
      <c r="T43" s="119">
        <f>(VLOOKUP($A43,'Occupancy Raw Data'!$B$8:$BE$45,'Occupancy Raw Data'!AB$3,FALSE))/100</f>
        <v>0.24606529873718799</v>
      </c>
      <c r="U43" s="130">
        <f>(VLOOKUP($A43,'Occupancy Raw Data'!$B$8:$BE$45,'Occupancy Raw Data'!AC$3,FALSE))/100</f>
        <v>0.153896781223263</v>
      </c>
      <c r="V43" s="131">
        <f>(VLOOKUP($A43,'Occupancy Raw Data'!$B$8:$BE$45,'Occupancy Raw Data'!AE$3,FALSE))/100</f>
        <v>0.12843209789356599</v>
      </c>
      <c r="X43" s="49">
        <f>VLOOKUP($A43,'ADR Raw Data'!$B$6:$BE$43,'ADR Raw Data'!G$1,FALSE)</f>
        <v>86.760077989601299</v>
      </c>
      <c r="Y43" s="50">
        <f>VLOOKUP($A43,'ADR Raw Data'!$B$6:$BE$43,'ADR Raw Data'!H$1,FALSE)</f>
        <v>95.174157918758496</v>
      </c>
      <c r="Z43" s="50">
        <f>VLOOKUP($A43,'ADR Raw Data'!$B$6:$BE$43,'ADR Raw Data'!I$1,FALSE)</f>
        <v>97.923675468483793</v>
      </c>
      <c r="AA43" s="50">
        <f>VLOOKUP($A43,'ADR Raw Data'!$B$6:$BE$43,'ADR Raw Data'!J$1,FALSE)</f>
        <v>95.925853131749406</v>
      </c>
      <c r="AB43" s="50">
        <f>VLOOKUP($A43,'ADR Raw Data'!$B$6:$BE$43,'ADR Raw Data'!K$1,FALSE)</f>
        <v>89.462646341463397</v>
      </c>
      <c r="AC43" s="51">
        <f>VLOOKUP($A43,'ADR Raw Data'!$B$6:$BE$43,'ADR Raw Data'!L$1,FALSE)</f>
        <v>93.474362012223693</v>
      </c>
      <c r="AD43" s="50">
        <f>VLOOKUP($A43,'ADR Raw Data'!$B$6:$BE$43,'ADR Raw Data'!N$1,FALSE)</f>
        <v>91.0617949929145</v>
      </c>
      <c r="AE43" s="50">
        <f>VLOOKUP($A43,'ADR Raw Data'!$B$6:$BE$43,'ADR Raw Data'!O$1,FALSE)</f>
        <v>95.926026518391694</v>
      </c>
      <c r="AF43" s="51">
        <f>VLOOKUP($A43,'ADR Raw Data'!$B$6:$BE$43,'ADR Raw Data'!P$1,FALSE)</f>
        <v>93.614561167227805</v>
      </c>
      <c r="AG43" s="52">
        <f>VLOOKUP($A43,'ADR Raw Data'!$B$6:$BE$43,'ADR Raw Data'!R$1,FALSE)</f>
        <v>93.515752816434699</v>
      </c>
      <c r="AI43" s="129">
        <f>(VLOOKUP($A43,'ADR Raw Data'!$B$6:$BE$43,'ADR Raw Data'!T$1,FALSE))/100</f>
        <v>-2.21183157097633E-2</v>
      </c>
      <c r="AJ43" s="119">
        <f>(VLOOKUP($A43,'ADR Raw Data'!$B$6:$BE$43,'ADR Raw Data'!U$1,FALSE))/100</f>
        <v>2.7168665539764998E-2</v>
      </c>
      <c r="AK43" s="119">
        <f>(VLOOKUP($A43,'ADR Raw Data'!$B$6:$BE$43,'ADR Raw Data'!V$1,FALSE))/100</f>
        <v>5.0101690109650897E-2</v>
      </c>
      <c r="AL43" s="119">
        <f>(VLOOKUP($A43,'ADR Raw Data'!$B$6:$BE$43,'ADR Raw Data'!W$1,FALSE))/100</f>
        <v>5.8772115205627105E-2</v>
      </c>
      <c r="AM43" s="119">
        <f>(VLOOKUP($A43,'ADR Raw Data'!$B$6:$BE$43,'ADR Raw Data'!X$1,FALSE))/100</f>
        <v>8.8834121386418899E-3</v>
      </c>
      <c r="AN43" s="130">
        <f>(VLOOKUP($A43,'ADR Raw Data'!$B$6:$BE$43,'ADR Raw Data'!Y$1,FALSE))/100</f>
        <v>2.8249886477976802E-2</v>
      </c>
      <c r="AO43" s="119">
        <f>(VLOOKUP($A43,'ADR Raw Data'!$B$6:$BE$43,'ADR Raw Data'!AA$1,FALSE))/100</f>
        <v>-1.79995137785986E-2</v>
      </c>
      <c r="AP43" s="119">
        <f>(VLOOKUP($A43,'ADR Raw Data'!$B$6:$BE$43,'ADR Raw Data'!AB$1,FALSE))/100</f>
        <v>2.7292963524490999E-2</v>
      </c>
      <c r="AQ43" s="130">
        <f>(VLOOKUP($A43,'ADR Raw Data'!$B$6:$BE$43,'ADR Raw Data'!AC$1,FALSE))/100</f>
        <v>6.1199387098302303E-3</v>
      </c>
      <c r="AR43" s="131">
        <f>(VLOOKUP($A43,'ADR Raw Data'!$B$6:$BE$43,'ADR Raw Data'!AE$1,FALSE))/100</f>
        <v>2.1764450421755899E-2</v>
      </c>
      <c r="AS43" s="40"/>
      <c r="AT43" s="49">
        <f>VLOOKUP($A43,'RevPAR Raw Data'!$B$6:$BE$43,'RevPAR Raw Data'!G$1,FALSE)</f>
        <v>34.921914893617</v>
      </c>
      <c r="AU43" s="50">
        <f>VLOOKUP($A43,'RevPAR Raw Data'!$B$6:$BE$43,'RevPAR Raw Data'!H$1,FALSE)</f>
        <v>48.488915242413597</v>
      </c>
      <c r="AV43" s="50">
        <f>VLOOKUP($A43,'RevPAR Raw Data'!$B$6:$BE$43,'RevPAR Raw Data'!I$1,FALSE)</f>
        <v>53.464664573886701</v>
      </c>
      <c r="AW43" s="50">
        <f>VLOOKUP($A43,'RevPAR Raw Data'!$B$6:$BE$43,'RevPAR Raw Data'!J$1,FALSE)</f>
        <v>51.637797930473198</v>
      </c>
      <c r="AX43" s="50">
        <f>VLOOKUP($A43,'RevPAR Raw Data'!$B$6:$BE$43,'RevPAR Raw Data'!K$1,FALSE)</f>
        <v>42.645837693291398</v>
      </c>
      <c r="AY43" s="51">
        <f>VLOOKUP($A43,'RevPAR Raw Data'!$B$6:$BE$43,'RevPAR Raw Data'!L$1,FALSE)</f>
        <v>46.231826066736403</v>
      </c>
      <c r="AZ43" s="50">
        <f>VLOOKUP($A43,'RevPAR Raw Data'!$B$6:$BE$43,'RevPAR Raw Data'!N$1,FALSE)</f>
        <v>44.826838739681399</v>
      </c>
      <c r="BA43" s="50">
        <f>VLOOKUP($A43,'RevPAR Raw Data'!$B$6:$BE$43,'RevPAR Raw Data'!O$1,FALSE)</f>
        <v>52.150924311126602</v>
      </c>
      <c r="BB43" s="51">
        <f>VLOOKUP($A43,'RevPAR Raw Data'!$B$6:$BE$43,'RevPAR Raw Data'!P$1,FALSE)</f>
        <v>48.488881525403997</v>
      </c>
      <c r="BC43" s="52">
        <f>VLOOKUP($A43,'RevPAR Raw Data'!$B$6:$BE$43,'RevPAR Raw Data'!R$1,FALSE)</f>
        <v>46.876699054927101</v>
      </c>
      <c r="BE43" s="129">
        <f>(VLOOKUP($A43,'RevPAR Raw Data'!$B$6:$BE$43,'RevPAR Raw Data'!T$1,FALSE))/100</f>
        <v>6.4723188870472903E-2</v>
      </c>
      <c r="BF43" s="119">
        <f>(VLOOKUP($A43,'RevPAR Raw Data'!$B$6:$BE$43,'RevPAR Raw Data'!U$1,FALSE))/100</f>
        <v>0.171695444069002</v>
      </c>
      <c r="BG43" s="119">
        <f>(VLOOKUP($A43,'RevPAR Raw Data'!$B$6:$BE$43,'RevPAR Raw Data'!V$1,FALSE))/100</f>
        <v>0.178774281471661</v>
      </c>
      <c r="BH43" s="119">
        <f>(VLOOKUP($A43,'RevPAR Raw Data'!$B$6:$BE$43,'RevPAR Raw Data'!W$1,FALSE))/100</f>
        <v>0.20214993227159903</v>
      </c>
      <c r="BI43" s="119">
        <f>(VLOOKUP($A43,'RevPAR Raw Data'!$B$6:$BE$43,'RevPAR Raw Data'!X$1,FALSE))/100</f>
        <v>0.10566677538812</v>
      </c>
      <c r="BJ43" s="130">
        <f>(VLOOKUP($A43,'RevPAR Raw Data'!$B$6:$BE$43,'RevPAR Raw Data'!Y$1,FALSE))/100</f>
        <v>0.149681987789892</v>
      </c>
      <c r="BK43" s="119">
        <f>(VLOOKUP($A43,'RevPAR Raw Data'!$B$6:$BE$43,'RevPAR Raw Data'!AA$1,FALSE))/100</f>
        <v>4.7553254049440496E-2</v>
      </c>
      <c r="BL43" s="119">
        <f>(VLOOKUP($A43,'RevPAR Raw Data'!$B$6:$BE$43,'RevPAR Raw Data'!AB$1,FALSE))/100</f>
        <v>0.28007411348475697</v>
      </c>
      <c r="BM43" s="130">
        <f>(VLOOKUP($A43,'RevPAR Raw Data'!$B$6:$BE$43,'RevPAR Raw Data'!AC$1,FALSE))/100</f>
        <v>0.160958558801819</v>
      </c>
      <c r="BN43" s="131">
        <f>(VLOOKUP($A43,'RevPAR Raw Data'!$B$6:$BE$43,'RevPAR Raw Data'!AE$1,FALSE))/100</f>
        <v>0.15299180234248799</v>
      </c>
    </row>
    <row r="44" spans="1:66" x14ac:dyDescent="0.25">
      <c r="A44" s="59" t="s">
        <v>44</v>
      </c>
      <c r="B44" s="118">
        <f>(VLOOKUP($A44,'Occupancy Raw Data'!$B$8:$BE$45,'Occupancy Raw Data'!G$3,FALSE))/100</f>
        <v>0.431378132118451</v>
      </c>
      <c r="C44" s="115">
        <f>(VLOOKUP($A44,'Occupancy Raw Data'!$B$8:$BE$45,'Occupancy Raw Data'!H$3,FALSE))/100</f>
        <v>0.55353075170842803</v>
      </c>
      <c r="D44" s="115">
        <f>(VLOOKUP($A44,'Occupancy Raw Data'!$B$8:$BE$45,'Occupancy Raw Data'!I$3,FALSE))/100</f>
        <v>0.56520501138952095</v>
      </c>
      <c r="E44" s="115">
        <f>(VLOOKUP($A44,'Occupancy Raw Data'!$B$8:$BE$45,'Occupancy Raw Data'!J$3,FALSE))/100</f>
        <v>0.58684510250569399</v>
      </c>
      <c r="F44" s="115">
        <f>(VLOOKUP($A44,'Occupancy Raw Data'!$B$8:$BE$45,'Occupancy Raw Data'!K$3,FALSE))/100</f>
        <v>0.544988610478359</v>
      </c>
      <c r="G44" s="116">
        <f>(VLOOKUP($A44,'Occupancy Raw Data'!$B$8:$BE$45,'Occupancy Raw Data'!L$3,FALSE))/100</f>
        <v>0.53638952164009102</v>
      </c>
      <c r="H44" s="119">
        <f>(VLOOKUP($A44,'Occupancy Raw Data'!$B$8:$BE$45,'Occupancy Raw Data'!N$3,FALSE))/100</f>
        <v>0.51651480637813196</v>
      </c>
      <c r="I44" s="119">
        <f>(VLOOKUP($A44,'Occupancy Raw Data'!$B$8:$BE$45,'Occupancy Raw Data'!O$3,FALSE))/100</f>
        <v>0.52961275626423598</v>
      </c>
      <c r="J44" s="116">
        <f>(VLOOKUP($A44,'Occupancy Raw Data'!$B$8:$BE$45,'Occupancy Raw Data'!P$3,FALSE))/100</f>
        <v>0.52306378132118392</v>
      </c>
      <c r="K44" s="117">
        <f>(VLOOKUP($A44,'Occupancy Raw Data'!$B$8:$BE$45,'Occupancy Raw Data'!R$3,FALSE))/100</f>
        <v>0.53258216726326002</v>
      </c>
      <c r="M44" s="129">
        <f>(VLOOKUP($A44,'Occupancy Raw Data'!$B$8:$BE$45,'Occupancy Raw Data'!T$3,FALSE))/100</f>
        <v>1.2700534759358199E-2</v>
      </c>
      <c r="N44" s="119">
        <f>(VLOOKUP($A44,'Occupancy Raw Data'!$B$8:$BE$45,'Occupancy Raw Data'!U$3,FALSE))/100</f>
        <v>0.19852034525277401</v>
      </c>
      <c r="O44" s="119">
        <f>(VLOOKUP($A44,'Occupancy Raw Data'!$B$8:$BE$45,'Occupancy Raw Data'!V$3,FALSE))/100</f>
        <v>0.164906103286384</v>
      </c>
      <c r="P44" s="119">
        <f>(VLOOKUP($A44,'Occupancy Raw Data'!$B$8:$BE$45,'Occupancy Raw Data'!W$3,FALSE))/100</f>
        <v>0.17369020501138899</v>
      </c>
      <c r="Q44" s="119">
        <f>(VLOOKUP($A44,'Occupancy Raw Data'!$B$8:$BE$45,'Occupancy Raw Data'!X$3,FALSE))/100</f>
        <v>0.16636197440585002</v>
      </c>
      <c r="R44" s="130">
        <f>(VLOOKUP($A44,'Occupancy Raw Data'!$B$8:$BE$45,'Occupancy Raw Data'!Y$3,FALSE))/100</f>
        <v>0.146003163401873</v>
      </c>
      <c r="S44" s="119">
        <f>(VLOOKUP($A44,'Occupancy Raw Data'!$B$8:$BE$45,'Occupancy Raw Data'!AA$3,FALSE))/100</f>
        <v>8.6878370281605707E-2</v>
      </c>
      <c r="T44" s="119">
        <f>(VLOOKUP($A44,'Occupancy Raw Data'!$B$8:$BE$45,'Occupancy Raw Data'!AB$3,FALSE))/100</f>
        <v>6.5902578796561598E-2</v>
      </c>
      <c r="U44" s="130">
        <f>(VLOOKUP($A44,'Occupancy Raw Data'!$B$8:$BE$45,'Occupancy Raw Data'!AC$3,FALSE))/100</f>
        <v>7.6157000585823004E-2</v>
      </c>
      <c r="V44" s="131">
        <f>(VLOOKUP($A44,'Occupancy Raw Data'!$B$8:$BE$45,'Occupancy Raw Data'!AE$3,FALSE))/100</f>
        <v>0.12550502879738601</v>
      </c>
      <c r="X44" s="49">
        <f>VLOOKUP($A44,'ADR Raw Data'!$B$6:$BE$43,'ADR Raw Data'!G$1,FALSE)</f>
        <v>74.948841518151795</v>
      </c>
      <c r="Y44" s="50">
        <f>VLOOKUP($A44,'ADR Raw Data'!$B$6:$BE$43,'ADR Raw Data'!H$1,FALSE)</f>
        <v>81.255780041152207</v>
      </c>
      <c r="Z44" s="50">
        <f>VLOOKUP($A44,'ADR Raw Data'!$B$6:$BE$43,'ADR Raw Data'!I$1,FALSE)</f>
        <v>83.413060654911803</v>
      </c>
      <c r="AA44" s="50">
        <f>VLOOKUP($A44,'ADR Raw Data'!$B$6:$BE$43,'ADR Raw Data'!J$1,FALSE)</f>
        <v>82.299373944687005</v>
      </c>
      <c r="AB44" s="50">
        <f>VLOOKUP($A44,'ADR Raw Data'!$B$6:$BE$43,'ADR Raw Data'!K$1,FALSE)</f>
        <v>79.554900574712605</v>
      </c>
      <c r="AC44" s="51">
        <f>VLOOKUP($A44,'ADR Raw Data'!$B$6:$BE$43,'ADR Raw Data'!L$1,FALSE)</f>
        <v>80.578696899883198</v>
      </c>
      <c r="AD44" s="50">
        <f>VLOOKUP($A44,'ADR Raw Data'!$B$6:$BE$43,'ADR Raw Data'!N$1,FALSE)</f>
        <v>83.597078886438794</v>
      </c>
      <c r="AE44" s="50">
        <f>VLOOKUP($A44,'ADR Raw Data'!$B$6:$BE$43,'ADR Raw Data'!O$1,FALSE)</f>
        <v>83.922364516128994</v>
      </c>
      <c r="AF44" s="51">
        <f>VLOOKUP($A44,'ADR Raw Data'!$B$6:$BE$43,'ADR Raw Data'!P$1,FALSE)</f>
        <v>83.761758056613999</v>
      </c>
      <c r="AG44" s="52">
        <f>VLOOKUP($A44,'ADR Raw Data'!$B$6:$BE$43,'ADR Raw Data'!R$1,FALSE)</f>
        <v>81.471889192698299</v>
      </c>
      <c r="AI44" s="129">
        <f>(VLOOKUP($A44,'ADR Raw Data'!$B$6:$BE$43,'ADR Raw Data'!T$1,FALSE))/100</f>
        <v>-5.3758939881554502E-2</v>
      </c>
      <c r="AJ44" s="119">
        <f>(VLOOKUP($A44,'ADR Raw Data'!$B$6:$BE$43,'ADR Raw Data'!U$1,FALSE))/100</f>
        <v>4.7321255104336201E-3</v>
      </c>
      <c r="AK44" s="119">
        <f>(VLOOKUP($A44,'ADR Raw Data'!$B$6:$BE$43,'ADR Raw Data'!V$1,FALSE))/100</f>
        <v>1.62164371220542E-2</v>
      </c>
      <c r="AL44" s="119">
        <f>(VLOOKUP($A44,'ADR Raw Data'!$B$6:$BE$43,'ADR Raw Data'!W$1,FALSE))/100</f>
        <v>2.83899968540916E-2</v>
      </c>
      <c r="AM44" s="119">
        <f>(VLOOKUP($A44,'ADR Raw Data'!$B$6:$BE$43,'ADR Raw Data'!X$1,FALSE))/100</f>
        <v>2.3313508853274399E-2</v>
      </c>
      <c r="AN44" s="130">
        <f>(VLOOKUP($A44,'ADR Raw Data'!$B$6:$BE$43,'ADR Raw Data'!Y$1,FALSE))/100</f>
        <v>7.04860633526142E-3</v>
      </c>
      <c r="AO44" s="119">
        <f>(VLOOKUP($A44,'ADR Raw Data'!$B$6:$BE$43,'ADR Raw Data'!AA$1,FALSE))/100</f>
        <v>1.6987144673262698E-2</v>
      </c>
      <c r="AP44" s="119">
        <f>(VLOOKUP($A44,'ADR Raw Data'!$B$6:$BE$43,'ADR Raw Data'!AB$1,FALSE))/100</f>
        <v>-4.4442650081433201E-2</v>
      </c>
      <c r="AQ44" s="130">
        <f>(VLOOKUP($A44,'ADR Raw Data'!$B$6:$BE$43,'ADR Raw Data'!AC$1,FALSE))/100</f>
        <v>-1.54449926918352E-2</v>
      </c>
      <c r="AR44" s="131">
        <f>(VLOOKUP($A44,'ADR Raw Data'!$B$6:$BE$43,'ADR Raw Data'!AE$1,FALSE))/100</f>
        <v>-3.4489373549407898E-4</v>
      </c>
      <c r="AS44" s="40"/>
      <c r="AT44" s="49">
        <f>VLOOKUP($A44,'RevPAR Raw Data'!$B$6:$BE$43,'RevPAR Raw Data'!G$1,FALSE)</f>
        <v>32.331291258542102</v>
      </c>
      <c r="AU44" s="50">
        <f>VLOOKUP($A44,'RevPAR Raw Data'!$B$6:$BE$43,'RevPAR Raw Data'!H$1,FALSE)</f>
        <v>44.977573006833701</v>
      </c>
      <c r="AV44" s="50">
        <f>VLOOKUP($A44,'RevPAR Raw Data'!$B$6:$BE$43,'RevPAR Raw Data'!I$1,FALSE)</f>
        <v>47.145479897494297</v>
      </c>
      <c r="AW44" s="50">
        <f>VLOOKUP($A44,'RevPAR Raw Data'!$B$6:$BE$43,'RevPAR Raw Data'!J$1,FALSE)</f>
        <v>48.296984538724303</v>
      </c>
      <c r="AX44" s="50">
        <f>VLOOKUP($A44,'RevPAR Raw Data'!$B$6:$BE$43,'RevPAR Raw Data'!K$1,FALSE)</f>
        <v>43.356514720956703</v>
      </c>
      <c r="AY44" s="51">
        <f>VLOOKUP($A44,'RevPAR Raw Data'!$B$6:$BE$43,'RevPAR Raw Data'!L$1,FALSE)</f>
        <v>43.221568684510203</v>
      </c>
      <c r="AZ44" s="50">
        <f>VLOOKUP($A44,'RevPAR Raw Data'!$B$6:$BE$43,'RevPAR Raw Data'!N$1,FALSE)</f>
        <v>43.1791290148063</v>
      </c>
      <c r="BA44" s="50">
        <f>VLOOKUP($A44,'RevPAR Raw Data'!$B$6:$BE$43,'RevPAR Raw Data'!O$1,FALSE)</f>
        <v>44.446354783598998</v>
      </c>
      <c r="BB44" s="51">
        <f>VLOOKUP($A44,'RevPAR Raw Data'!$B$6:$BE$43,'RevPAR Raw Data'!P$1,FALSE)</f>
        <v>43.812741899202699</v>
      </c>
      <c r="BC44" s="52">
        <f>VLOOKUP($A44,'RevPAR Raw Data'!$B$6:$BE$43,'RevPAR Raw Data'!R$1,FALSE)</f>
        <v>43.390475317279503</v>
      </c>
      <c r="BE44" s="129">
        <f>(VLOOKUP($A44,'RevPAR Raw Data'!$B$6:$BE$43,'RevPAR Raw Data'!T$1,FALSE))/100</f>
        <v>-4.1741172406788103E-2</v>
      </c>
      <c r="BF44" s="119">
        <f>(VLOOKUP($A44,'RevPAR Raw Data'!$B$6:$BE$43,'RevPAR Raw Data'!U$1,FALSE))/100</f>
        <v>0.20419189395331799</v>
      </c>
      <c r="BG44" s="119">
        <f>(VLOOKUP($A44,'RevPAR Raw Data'!$B$6:$BE$43,'RevPAR Raw Data'!V$1,FALSE))/100</f>
        <v>0.18379672986342499</v>
      </c>
      <c r="BH44" s="119">
        <f>(VLOOKUP($A44,'RevPAR Raw Data'!$B$6:$BE$43,'RevPAR Raw Data'!W$1,FALSE))/100</f>
        <v>0.20701126623934102</v>
      </c>
      <c r="BI44" s="119">
        <f>(VLOOKUP($A44,'RevPAR Raw Data'!$B$6:$BE$43,'RevPAR Raw Data'!X$1,FALSE))/100</f>
        <v>0.193553964622283</v>
      </c>
      <c r="BJ44" s="130">
        <f>(VLOOKUP($A44,'RevPAR Raw Data'!$B$6:$BE$43,'RevPAR Raw Data'!Y$1,FALSE))/100</f>
        <v>0.15408088855965699</v>
      </c>
      <c r="BK44" s="119">
        <f>(VLOOKUP($A44,'RevPAR Raw Data'!$B$6:$BE$43,'RevPAR Raw Data'!AA$1,FALSE))/100</f>
        <v>0.10534133039981899</v>
      </c>
      <c r="BL44" s="119">
        <f>(VLOOKUP($A44,'RevPAR Raw Data'!$B$6:$BE$43,'RevPAR Raw Data'!AB$1,FALSE))/100</f>
        <v>1.8531043466208701E-2</v>
      </c>
      <c r="BM44" s="130">
        <f>(VLOOKUP($A44,'RevPAR Raw Data'!$B$6:$BE$43,'RevPAR Raw Data'!AC$1,FALSE))/100</f>
        <v>5.9535763576507597E-2</v>
      </c>
      <c r="BN44" s="131">
        <f>(VLOOKUP($A44,'RevPAR Raw Data'!$B$6:$BE$43,'RevPAR Raw Data'!AE$1,FALSE))/100</f>
        <v>0.12511684916368701</v>
      </c>
    </row>
    <row r="45" spans="1:66" x14ac:dyDescent="0.25">
      <c r="A45" s="59"/>
      <c r="B45" s="53"/>
      <c r="C45" s="120"/>
      <c r="D45" s="120"/>
      <c r="E45" s="120"/>
      <c r="F45" s="120"/>
      <c r="G45" s="121"/>
      <c r="H45" s="120"/>
      <c r="I45" s="120"/>
      <c r="J45" s="121"/>
      <c r="K45" s="54"/>
      <c r="M45" s="132"/>
      <c r="N45" s="136"/>
      <c r="O45" s="136"/>
      <c r="P45" s="136"/>
      <c r="Q45" s="136"/>
      <c r="R45" s="137"/>
      <c r="S45" s="136"/>
      <c r="T45" s="136"/>
      <c r="U45" s="137"/>
      <c r="V45" s="133"/>
      <c r="X45" s="55"/>
      <c r="Y45" s="56"/>
      <c r="Z45" s="56"/>
      <c r="AA45" s="56"/>
      <c r="AB45" s="56"/>
      <c r="AC45" s="57"/>
      <c r="AD45" s="56"/>
      <c r="AE45" s="56"/>
      <c r="AF45" s="57"/>
      <c r="AG45" s="58"/>
      <c r="AI45" s="134"/>
      <c r="AJ45" s="138"/>
      <c r="AK45" s="138"/>
      <c r="AL45" s="138"/>
      <c r="AM45" s="138"/>
      <c r="AN45" s="139"/>
      <c r="AO45" s="138"/>
      <c r="AP45" s="138"/>
      <c r="AQ45" s="139"/>
      <c r="AR45" s="135"/>
      <c r="AS45" s="40"/>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25">
      <c r="A46" s="46" t="s">
        <v>76</v>
      </c>
      <c r="B46" s="53"/>
      <c r="C46" s="120"/>
      <c r="D46" s="120"/>
      <c r="E46" s="120"/>
      <c r="F46" s="120"/>
      <c r="G46" s="121"/>
      <c r="H46" s="120"/>
      <c r="I46" s="120"/>
      <c r="J46" s="121"/>
      <c r="K46" s="54"/>
      <c r="M46" s="132"/>
      <c r="N46" s="136"/>
      <c r="O46" s="136"/>
      <c r="P46" s="136"/>
      <c r="Q46" s="136"/>
      <c r="R46" s="137"/>
      <c r="S46" s="136"/>
      <c r="T46" s="136"/>
      <c r="U46" s="137"/>
      <c r="V46" s="133"/>
      <c r="X46" s="55"/>
      <c r="Y46" s="56"/>
      <c r="Z46" s="56"/>
      <c r="AA46" s="56"/>
      <c r="AB46" s="56"/>
      <c r="AC46" s="57"/>
      <c r="AD46" s="56"/>
      <c r="AE46" s="56"/>
      <c r="AF46" s="57"/>
      <c r="AG46" s="58"/>
      <c r="AI46" s="134"/>
      <c r="AJ46" s="138"/>
      <c r="AK46" s="138"/>
      <c r="AL46" s="138"/>
      <c r="AM46" s="138"/>
      <c r="AN46" s="139"/>
      <c r="AO46" s="138"/>
      <c r="AP46" s="138"/>
      <c r="AQ46" s="139"/>
      <c r="AR46" s="135"/>
      <c r="AS46" s="40"/>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25">
      <c r="A47" s="59" t="s">
        <v>77</v>
      </c>
      <c r="B47" s="118">
        <f>(VLOOKUP($A47,'Occupancy Raw Data'!$B$8:$BE$45,'Occupancy Raw Data'!G$3,FALSE))/100</f>
        <v>0.39954763578567698</v>
      </c>
      <c r="C47" s="115">
        <f>(VLOOKUP($A47,'Occupancy Raw Data'!$B$8:$BE$45,'Occupancy Raw Data'!H$3,FALSE))/100</f>
        <v>0.51731515725769395</v>
      </c>
      <c r="D47" s="115">
        <f>(VLOOKUP($A47,'Occupancy Raw Data'!$B$8:$BE$45,'Occupancy Raw Data'!I$3,FALSE))/100</f>
        <v>0.55283186111196003</v>
      </c>
      <c r="E47" s="115">
        <f>(VLOOKUP($A47,'Occupancy Raw Data'!$B$8:$BE$45,'Occupancy Raw Data'!J$3,FALSE))/100</f>
        <v>0.53525690008252502</v>
      </c>
      <c r="F47" s="115">
        <f>(VLOOKUP($A47,'Occupancy Raw Data'!$B$8:$BE$45,'Occupancy Raw Data'!K$3,FALSE))/100</f>
        <v>0.48901182871290105</v>
      </c>
      <c r="G47" s="116">
        <f>(VLOOKUP($A47,'Occupancy Raw Data'!$B$8:$BE$45,'Occupancy Raw Data'!L$3,FALSE))/100</f>
        <v>0.49879267659015097</v>
      </c>
      <c r="H47" s="119">
        <f>(VLOOKUP($A47,'Occupancy Raw Data'!$B$8:$BE$45,'Occupancy Raw Data'!N$3,FALSE))/100</f>
        <v>0.46926674206070201</v>
      </c>
      <c r="I47" s="119">
        <f>(VLOOKUP($A47,'Occupancy Raw Data'!$B$8:$BE$45,'Occupancy Raw Data'!O$3,FALSE))/100</f>
        <v>0.48965369685484605</v>
      </c>
      <c r="J47" s="116">
        <f>(VLOOKUP($A47,'Occupancy Raw Data'!$B$8:$BE$45,'Occupancy Raw Data'!P$3,FALSE))/100</f>
        <v>0.47946021945777401</v>
      </c>
      <c r="K47" s="117">
        <f>(VLOOKUP($A47,'Occupancy Raw Data'!$B$8:$BE$45,'Occupancy Raw Data'!R$3,FALSE))/100</f>
        <v>0.49326911740947205</v>
      </c>
      <c r="M47" s="129">
        <f>(VLOOKUP($A47,'Occupancy Raw Data'!$B$8:$BE$45,'Occupancy Raw Data'!T$3,FALSE))/100</f>
        <v>6.4037376636581295E-2</v>
      </c>
      <c r="N47" s="119">
        <f>(VLOOKUP($A47,'Occupancy Raw Data'!$B$8:$BE$45,'Occupancy Raw Data'!U$3,FALSE))/100</f>
        <v>0.14949315901584401</v>
      </c>
      <c r="O47" s="119">
        <f>(VLOOKUP($A47,'Occupancy Raw Data'!$B$8:$BE$45,'Occupancy Raw Data'!V$3,FALSE))/100</f>
        <v>0.16028864528096601</v>
      </c>
      <c r="P47" s="119">
        <f>(VLOOKUP($A47,'Occupancy Raw Data'!$B$8:$BE$45,'Occupancy Raw Data'!W$3,FALSE))/100</f>
        <v>0.15885152960321</v>
      </c>
      <c r="Q47" s="119">
        <f>(VLOOKUP($A47,'Occupancy Raw Data'!$B$8:$BE$45,'Occupancy Raw Data'!X$3,FALSE))/100</f>
        <v>0.150039317651217</v>
      </c>
      <c r="R47" s="130">
        <f>(VLOOKUP($A47,'Occupancy Raw Data'!$B$8:$BE$45,'Occupancy Raw Data'!Y$3,FALSE))/100</f>
        <v>0.139265012953151</v>
      </c>
      <c r="S47" s="119">
        <f>(VLOOKUP($A47,'Occupancy Raw Data'!$B$8:$BE$45,'Occupancy Raw Data'!AA$3,FALSE))/100</f>
        <v>0.12847562664540901</v>
      </c>
      <c r="T47" s="119">
        <f>(VLOOKUP($A47,'Occupancy Raw Data'!$B$8:$BE$45,'Occupancy Raw Data'!AB$3,FALSE))/100</f>
        <v>0.24081902656529</v>
      </c>
      <c r="U47" s="130">
        <f>(VLOOKUP($A47,'Occupancy Raw Data'!$B$8:$BE$45,'Occupancy Raw Data'!AC$3,FALSE))/100</f>
        <v>0.18317661303173799</v>
      </c>
      <c r="V47" s="131">
        <f>(VLOOKUP($A47,'Occupancy Raw Data'!$B$8:$BE$45,'Occupancy Raw Data'!AE$3,FALSE))/100</f>
        <v>0.15112965216433602</v>
      </c>
      <c r="X47" s="49">
        <f>VLOOKUP($A47,'ADR Raw Data'!$B$6:$BE$43,'ADR Raw Data'!G$1,FALSE)</f>
        <v>96.587828947368394</v>
      </c>
      <c r="Y47" s="50">
        <f>VLOOKUP($A47,'ADR Raw Data'!$B$6:$BE$43,'ADR Raw Data'!H$1,FALSE)</f>
        <v>102.651368980797</v>
      </c>
      <c r="Z47" s="50">
        <f>VLOOKUP($A47,'ADR Raw Data'!$B$6:$BE$43,'ADR Raw Data'!I$1,FALSE)</f>
        <v>106.135038978271</v>
      </c>
      <c r="AA47" s="50">
        <f>VLOOKUP($A47,'ADR Raw Data'!$B$6:$BE$43,'ADR Raw Data'!J$1,FALSE)</f>
        <v>103.636845591594</v>
      </c>
      <c r="AB47" s="50">
        <f>VLOOKUP($A47,'ADR Raw Data'!$B$6:$BE$43,'ADR Raw Data'!K$1,FALSE)</f>
        <v>101.154764047752</v>
      </c>
      <c r="AC47" s="51">
        <f>VLOOKUP($A47,'ADR Raw Data'!$B$6:$BE$43,'ADR Raw Data'!L$1,FALSE)</f>
        <v>102.370224646118</v>
      </c>
      <c r="AD47" s="50">
        <f>VLOOKUP($A47,'ADR Raw Data'!$B$6:$BE$43,'ADR Raw Data'!N$1,FALSE)</f>
        <v>103.742515469289</v>
      </c>
      <c r="AE47" s="50">
        <f>VLOOKUP($A47,'ADR Raw Data'!$B$6:$BE$43,'ADR Raw Data'!O$1,FALSE)</f>
        <v>106.741966916354</v>
      </c>
      <c r="AF47" s="51">
        <f>VLOOKUP($A47,'ADR Raw Data'!$B$6:$BE$43,'ADR Raw Data'!P$1,FALSE)</f>
        <v>105.274125840691</v>
      </c>
      <c r="AG47" s="52">
        <f>VLOOKUP($A47,'ADR Raw Data'!$B$6:$BE$43,'ADR Raw Data'!R$1,FALSE)</f>
        <v>103.17668392819201</v>
      </c>
      <c r="AI47" s="129">
        <f>(VLOOKUP($A47,'ADR Raw Data'!$B$6:$BE$43,'ADR Raw Data'!T$1,FALSE))/100</f>
        <v>1.09981406845858E-2</v>
      </c>
      <c r="AJ47" s="119">
        <f>(VLOOKUP($A47,'ADR Raw Data'!$B$6:$BE$43,'ADR Raw Data'!U$1,FALSE))/100</f>
        <v>3.7719031660475896E-2</v>
      </c>
      <c r="AK47" s="119">
        <f>(VLOOKUP($A47,'ADR Raw Data'!$B$6:$BE$43,'ADR Raw Data'!V$1,FALSE))/100</f>
        <v>6.7772174362210891E-2</v>
      </c>
      <c r="AL47" s="119">
        <f>(VLOOKUP($A47,'ADR Raw Data'!$B$6:$BE$43,'ADR Raw Data'!W$1,FALSE))/100</f>
        <v>7.8970541669967698E-2</v>
      </c>
      <c r="AM47" s="119">
        <f>(VLOOKUP($A47,'ADR Raw Data'!$B$6:$BE$43,'ADR Raw Data'!X$1,FALSE))/100</f>
        <v>6.8058500808731909E-2</v>
      </c>
      <c r="AN47" s="130">
        <f>(VLOOKUP($A47,'ADR Raw Data'!$B$6:$BE$43,'ADR Raw Data'!Y$1,FALSE))/100</f>
        <v>5.5137268022686002E-2</v>
      </c>
      <c r="AO47" s="119">
        <f>(VLOOKUP($A47,'ADR Raw Data'!$B$6:$BE$43,'ADR Raw Data'!AA$1,FALSE))/100</f>
        <v>1.8430335054604501E-2</v>
      </c>
      <c r="AP47" s="119">
        <f>(VLOOKUP($A47,'ADR Raw Data'!$B$6:$BE$43,'ADR Raw Data'!AB$1,FALSE))/100</f>
        <v>3.11566973838103E-2</v>
      </c>
      <c r="AQ47" s="130">
        <f>(VLOOKUP($A47,'ADR Raw Data'!$B$6:$BE$43,'ADR Raw Data'!AC$1,FALSE))/100</f>
        <v>2.5371072041559799E-2</v>
      </c>
      <c r="AR47" s="131">
        <f>(VLOOKUP($A47,'ADR Raw Data'!$B$6:$BE$43,'ADR Raw Data'!AE$1,FALSE))/100</f>
        <v>4.6979849920091604E-2</v>
      </c>
      <c r="AS47" s="40"/>
      <c r="AT47" s="49">
        <f>VLOOKUP($A47,'RevPAR Raw Data'!$B$6:$BE$43,'RevPAR Raw Data'!G$1,FALSE)</f>
        <v>38.591438701592402</v>
      </c>
      <c r="AU47" s="50">
        <f>VLOOKUP($A47,'RevPAR Raw Data'!$B$6:$BE$43,'RevPAR Raw Data'!H$1,FALSE)</f>
        <v>53.1031090870189</v>
      </c>
      <c r="AV47" s="50">
        <f>VLOOKUP($A47,'RevPAR Raw Data'!$B$6:$BE$43,'RevPAR Raw Data'!I$1,FALSE)</f>
        <v>58.674831127548302</v>
      </c>
      <c r="AW47" s="50">
        <f>VLOOKUP($A47,'RevPAR Raw Data'!$B$6:$BE$43,'RevPAR Raw Data'!J$1,FALSE)</f>
        <v>55.4723367056881</v>
      </c>
      <c r="AX47" s="50">
        <f>VLOOKUP($A47,'RevPAR Raw Data'!$B$6:$BE$43,'RevPAR Raw Data'!K$1,FALSE)</f>
        <v>49.465876150013699</v>
      </c>
      <c r="AY47" s="51">
        <f>VLOOKUP($A47,'RevPAR Raw Data'!$B$6:$BE$43,'RevPAR Raw Data'!L$1,FALSE)</f>
        <v>51.061518354372303</v>
      </c>
      <c r="AZ47" s="50">
        <f>VLOOKUP($A47,'RevPAR Raw Data'!$B$6:$BE$43,'RevPAR Raw Data'!N$1,FALSE)</f>
        <v>48.682912247455398</v>
      </c>
      <c r="BA47" s="50">
        <f>VLOOKUP($A47,'RevPAR Raw Data'!$B$6:$BE$43,'RevPAR Raw Data'!O$1,FALSE)</f>
        <v>52.266598710150603</v>
      </c>
      <c r="BB47" s="51">
        <f>VLOOKUP($A47,'RevPAR Raw Data'!$B$6:$BE$43,'RevPAR Raw Data'!P$1,FALSE)</f>
        <v>50.474755478802997</v>
      </c>
      <c r="BC47" s="52">
        <f>VLOOKUP($A47,'RevPAR Raw Data'!$B$6:$BE$43,'RevPAR Raw Data'!R$1,FALSE)</f>
        <v>50.893871818495398</v>
      </c>
      <c r="BE47" s="129">
        <f>(VLOOKUP($A47,'RevPAR Raw Data'!$B$6:$BE$43,'RevPAR Raw Data'!T$1,FALSE))/100</f>
        <v>7.5739809398488095E-2</v>
      </c>
      <c r="BF47" s="119">
        <f>(VLOOKUP($A47,'RevPAR Raw Data'!$B$6:$BE$43,'RevPAR Raw Data'!U$1,FALSE))/100</f>
        <v>0.192850927874263</v>
      </c>
      <c r="BG47" s="119">
        <f>(VLOOKUP($A47,'RevPAR Raw Data'!$B$6:$BE$43,'RevPAR Raw Data'!V$1,FALSE))/100</f>
        <v>0.23892392965944201</v>
      </c>
      <c r="BH47" s="119">
        <f>(VLOOKUP($A47,'RevPAR Raw Data'!$B$6:$BE$43,'RevPAR Raw Data'!W$1,FALSE))/100</f>
        <v>0.25036666261104601</v>
      </c>
      <c r="BI47" s="119">
        <f>(VLOOKUP($A47,'RevPAR Raw Data'!$B$6:$BE$43,'RevPAR Raw Data'!X$1,FALSE))/100</f>
        <v>0.228309269481656</v>
      </c>
      <c r="BJ47" s="130">
        <f>(VLOOKUP($A47,'RevPAR Raw Data'!$B$6:$BE$43,'RevPAR Raw Data'!Y$1,FALSE))/100</f>
        <v>0.20208097332121699</v>
      </c>
      <c r="BK47" s="119">
        <f>(VLOOKUP($A47,'RevPAR Raw Data'!$B$6:$BE$43,'RevPAR Raw Data'!AA$1,FALSE))/100</f>
        <v>0.14927381054543901</v>
      </c>
      <c r="BL47" s="119">
        <f>(VLOOKUP($A47,'RevPAR Raw Data'!$B$6:$BE$43,'RevPAR Raw Data'!AB$1,FALSE))/100</f>
        <v>0.27947884948405899</v>
      </c>
      <c r="BM47" s="130">
        <f>(VLOOKUP($A47,'RevPAR Raw Data'!$B$6:$BE$43,'RevPAR Raw Data'!AC$1,FALSE))/100</f>
        <v>0.21319507211885502</v>
      </c>
      <c r="BN47" s="131">
        <f>(VLOOKUP($A47,'RevPAR Raw Data'!$B$6:$BE$43,'RevPAR Raw Data'!AE$1,FALSE))/100</f>
        <v>0.20520955046158398</v>
      </c>
    </row>
    <row r="48" spans="1:66" x14ac:dyDescent="0.25">
      <c r="A48" s="59" t="s">
        <v>78</v>
      </c>
      <c r="B48" s="118">
        <f>(VLOOKUP($A48,'Occupancy Raw Data'!$B$8:$BE$45,'Occupancy Raw Data'!G$3,FALSE))/100</f>
        <v>0.34401876465989001</v>
      </c>
      <c r="C48" s="115">
        <f>(VLOOKUP($A48,'Occupancy Raw Data'!$B$8:$BE$45,'Occupancy Raw Data'!H$3,FALSE))/100</f>
        <v>0.45269741985926504</v>
      </c>
      <c r="D48" s="115">
        <f>(VLOOKUP($A48,'Occupancy Raw Data'!$B$8:$BE$45,'Occupancy Raw Data'!I$3,FALSE))/100</f>
        <v>0.49100860046911599</v>
      </c>
      <c r="E48" s="115">
        <f>(VLOOKUP($A48,'Occupancy Raw Data'!$B$8:$BE$45,'Occupancy Raw Data'!J$3,FALSE))/100</f>
        <v>0.50039093041438598</v>
      </c>
      <c r="F48" s="115">
        <f>(VLOOKUP($A48,'Occupancy Raw Data'!$B$8:$BE$45,'Occupancy Raw Data'!K$3,FALSE))/100</f>
        <v>0.42533229085222801</v>
      </c>
      <c r="G48" s="116">
        <f>(VLOOKUP($A48,'Occupancy Raw Data'!$B$8:$BE$45,'Occupancy Raw Data'!L$3,FALSE))/100</f>
        <v>0.44268960125097701</v>
      </c>
      <c r="H48" s="119">
        <f>(VLOOKUP($A48,'Occupancy Raw Data'!$B$8:$BE$45,'Occupancy Raw Data'!N$3,FALSE))/100</f>
        <v>0.39796716184519099</v>
      </c>
      <c r="I48" s="119">
        <f>(VLOOKUP($A48,'Occupancy Raw Data'!$B$8:$BE$45,'Occupancy Raw Data'!O$3,FALSE))/100</f>
        <v>0.42767787333854501</v>
      </c>
      <c r="J48" s="116">
        <f>(VLOOKUP($A48,'Occupancy Raw Data'!$B$8:$BE$45,'Occupancy Raw Data'!P$3,FALSE))/100</f>
        <v>0.412822517591868</v>
      </c>
      <c r="K48" s="117">
        <f>(VLOOKUP($A48,'Occupancy Raw Data'!$B$8:$BE$45,'Occupancy Raw Data'!R$3,FALSE))/100</f>
        <v>0.43415614877694603</v>
      </c>
      <c r="M48" s="129">
        <f>(VLOOKUP($A48,'Occupancy Raw Data'!$B$8:$BE$45,'Occupancy Raw Data'!T$3,FALSE))/100</f>
        <v>7.055961070559609E-2</v>
      </c>
      <c r="N48" s="119">
        <f>(VLOOKUP($A48,'Occupancy Raw Data'!$B$8:$BE$45,'Occupancy Raw Data'!U$3,FALSE))/100</f>
        <v>8.4269662921348298E-2</v>
      </c>
      <c r="O48" s="119">
        <f>(VLOOKUP($A48,'Occupancy Raw Data'!$B$8:$BE$45,'Occupancy Raw Data'!V$3,FALSE))/100</f>
        <v>0.10758377425044</v>
      </c>
      <c r="P48" s="119">
        <f>(VLOOKUP($A48,'Occupancy Raw Data'!$B$8:$BE$45,'Occupancy Raw Data'!W$3,FALSE))/100</f>
        <v>0.20527306967984899</v>
      </c>
      <c r="Q48" s="119">
        <f>(VLOOKUP($A48,'Occupancy Raw Data'!$B$8:$BE$45,'Occupancy Raw Data'!X$3,FALSE))/100</f>
        <v>5.2224371373307495E-2</v>
      </c>
      <c r="R48" s="130">
        <f>(VLOOKUP($A48,'Occupancy Raw Data'!$B$8:$BE$45,'Occupancy Raw Data'!Y$3,FALSE))/100</f>
        <v>0.10585937499999901</v>
      </c>
      <c r="S48" s="119">
        <f>(VLOOKUP($A48,'Occupancy Raw Data'!$B$8:$BE$45,'Occupancy Raw Data'!AA$3,FALSE))/100</f>
        <v>0.22062350119904001</v>
      </c>
      <c r="T48" s="119">
        <f>(VLOOKUP($A48,'Occupancy Raw Data'!$B$8:$BE$45,'Occupancy Raw Data'!AB$3,FALSE))/100</f>
        <v>0.284037558685446</v>
      </c>
      <c r="U48" s="130">
        <f>(VLOOKUP($A48,'Occupancy Raw Data'!$B$8:$BE$45,'Occupancy Raw Data'!AC$3,FALSE))/100</f>
        <v>0.25266903914590699</v>
      </c>
      <c r="V48" s="131">
        <f>(VLOOKUP($A48,'Occupancy Raw Data'!$B$8:$BE$45,'Occupancy Raw Data'!AE$3,FALSE))/100</f>
        <v>0.142227446370849</v>
      </c>
      <c r="X48" s="49">
        <f>VLOOKUP($A48,'ADR Raw Data'!$B$6:$BE$43,'ADR Raw Data'!G$1,FALSE)</f>
        <v>96.656840909090903</v>
      </c>
      <c r="Y48" s="50">
        <f>VLOOKUP($A48,'ADR Raw Data'!$B$6:$BE$43,'ADR Raw Data'!H$1,FALSE)</f>
        <v>100.670967184801</v>
      </c>
      <c r="Z48" s="50">
        <f>VLOOKUP($A48,'ADR Raw Data'!$B$6:$BE$43,'ADR Raw Data'!I$1,FALSE)</f>
        <v>111.85773885350299</v>
      </c>
      <c r="AA48" s="50">
        <f>VLOOKUP($A48,'ADR Raw Data'!$B$6:$BE$43,'ADR Raw Data'!J$1,FALSE)</f>
        <v>105.63446875</v>
      </c>
      <c r="AB48" s="50">
        <f>VLOOKUP($A48,'ADR Raw Data'!$B$6:$BE$43,'ADR Raw Data'!K$1,FALSE)</f>
        <v>110.696856617647</v>
      </c>
      <c r="AC48" s="51">
        <f>VLOOKUP($A48,'ADR Raw Data'!$B$6:$BE$43,'ADR Raw Data'!L$1,FALSE)</f>
        <v>105.57729070999601</v>
      </c>
      <c r="AD48" s="50">
        <f>VLOOKUP($A48,'ADR Raw Data'!$B$6:$BE$43,'ADR Raw Data'!N$1,FALSE)</f>
        <v>110.17717092337899</v>
      </c>
      <c r="AE48" s="50">
        <f>VLOOKUP($A48,'ADR Raw Data'!$B$6:$BE$43,'ADR Raw Data'!O$1,FALSE)</f>
        <v>116.327001828153</v>
      </c>
      <c r="AF48" s="51">
        <f>VLOOKUP($A48,'ADR Raw Data'!$B$6:$BE$43,'ADR Raw Data'!P$1,FALSE)</f>
        <v>113.362736742424</v>
      </c>
      <c r="AG48" s="52">
        <f>VLOOKUP($A48,'ADR Raw Data'!$B$6:$BE$43,'ADR Raw Data'!R$1,FALSE)</f>
        <v>107.69240030872101</v>
      </c>
      <c r="AI48" s="129">
        <f>(VLOOKUP($A48,'ADR Raw Data'!$B$6:$BE$43,'ADR Raw Data'!T$1,FALSE))/100</f>
        <v>0.135632604620358</v>
      </c>
      <c r="AJ48" s="119">
        <f>(VLOOKUP($A48,'ADR Raw Data'!$B$6:$BE$43,'ADR Raw Data'!U$1,FALSE))/100</f>
        <v>0.11765817571623399</v>
      </c>
      <c r="AK48" s="119">
        <f>(VLOOKUP($A48,'ADR Raw Data'!$B$6:$BE$43,'ADR Raw Data'!V$1,FALSE))/100</f>
        <v>0.23734843532895097</v>
      </c>
      <c r="AL48" s="119">
        <f>(VLOOKUP($A48,'ADR Raw Data'!$B$6:$BE$43,'ADR Raw Data'!W$1,FALSE))/100</f>
        <v>0.2011103824804</v>
      </c>
      <c r="AM48" s="119">
        <f>(VLOOKUP($A48,'ADR Raw Data'!$B$6:$BE$43,'ADR Raw Data'!X$1,FALSE))/100</f>
        <v>9.2649990383724401E-2</v>
      </c>
      <c r="AN48" s="130">
        <f>(VLOOKUP($A48,'ADR Raw Data'!$B$6:$BE$43,'ADR Raw Data'!Y$1,FALSE))/100</f>
        <v>0.15792644451733198</v>
      </c>
      <c r="AO48" s="119">
        <f>(VLOOKUP($A48,'ADR Raw Data'!$B$6:$BE$43,'ADR Raw Data'!AA$1,FALSE))/100</f>
        <v>2.0686376388393102E-2</v>
      </c>
      <c r="AP48" s="119">
        <f>(VLOOKUP($A48,'ADR Raw Data'!$B$6:$BE$43,'ADR Raw Data'!AB$1,FALSE))/100</f>
        <v>6.7970682305143498E-2</v>
      </c>
      <c r="AQ48" s="130">
        <f>(VLOOKUP($A48,'ADR Raw Data'!$B$6:$BE$43,'ADR Raw Data'!AC$1,FALSE))/100</f>
        <v>4.54053266822474E-2</v>
      </c>
      <c r="AR48" s="131">
        <f>(VLOOKUP($A48,'ADR Raw Data'!$B$6:$BE$43,'ADR Raw Data'!AE$1,FALSE))/100</f>
        <v>0.128214150040494</v>
      </c>
      <c r="AS48" s="40"/>
      <c r="AT48" s="49">
        <f>VLOOKUP($A48,'RevPAR Raw Data'!$B$6:$BE$43,'RevPAR Raw Data'!G$1,FALSE)</f>
        <v>33.251767005472999</v>
      </c>
      <c r="AU48" s="50">
        <f>VLOOKUP($A48,'RevPAR Raw Data'!$B$6:$BE$43,'RevPAR Raw Data'!H$1,FALSE)</f>
        <v>45.573487099296301</v>
      </c>
      <c r="AV48" s="50">
        <f>VLOOKUP($A48,'RevPAR Raw Data'!$B$6:$BE$43,'RevPAR Raw Data'!I$1,FALSE)</f>
        <v>54.923111806098497</v>
      </c>
      <c r="AW48" s="50">
        <f>VLOOKUP($A48,'RevPAR Raw Data'!$B$6:$BE$43,'RevPAR Raw Data'!J$1,FALSE)</f>
        <v>52.858530101641897</v>
      </c>
      <c r="AX48" s="50">
        <f>VLOOKUP($A48,'RevPAR Raw Data'!$B$6:$BE$43,'RevPAR Raw Data'!K$1,FALSE)</f>
        <v>47.0829476153244</v>
      </c>
      <c r="AY48" s="51">
        <f>VLOOKUP($A48,'RevPAR Raw Data'!$B$6:$BE$43,'RevPAR Raw Data'!L$1,FALSE)</f>
        <v>46.737968725566802</v>
      </c>
      <c r="AZ48" s="50">
        <f>VLOOKUP($A48,'RevPAR Raw Data'!$B$6:$BE$43,'RevPAR Raw Data'!N$1,FALSE)</f>
        <v>43.846896012509703</v>
      </c>
      <c r="BA48" s="50">
        <f>VLOOKUP($A48,'RevPAR Raw Data'!$B$6:$BE$43,'RevPAR Raw Data'!O$1,FALSE)</f>
        <v>49.750484753713799</v>
      </c>
      <c r="BB48" s="51">
        <f>VLOOKUP($A48,'RevPAR Raw Data'!$B$6:$BE$43,'RevPAR Raw Data'!P$1,FALSE)</f>
        <v>46.798690383111797</v>
      </c>
      <c r="BC48" s="52">
        <f>VLOOKUP($A48,'RevPAR Raw Data'!$B$6:$BE$43,'RevPAR Raw Data'!R$1,FALSE)</f>
        <v>46.755317770579602</v>
      </c>
      <c r="BE48" s="129">
        <f>(VLOOKUP($A48,'RevPAR Raw Data'!$B$6:$BE$43,'RevPAR Raw Data'!T$1,FALSE))/100</f>
        <v>0.215762399106952</v>
      </c>
      <c r="BF48" s="119">
        <f>(VLOOKUP($A48,'RevPAR Raw Data'!$B$6:$BE$43,'RevPAR Raw Data'!U$1,FALSE))/100</f>
        <v>0.21184285344513001</v>
      </c>
      <c r="BG48" s="119">
        <f>(VLOOKUP($A48,'RevPAR Raw Data'!$B$6:$BE$43,'RevPAR Raw Data'!V$1,FALSE))/100</f>
        <v>0.37046705006451702</v>
      </c>
      <c r="BH48" s="119">
        <f>(VLOOKUP($A48,'RevPAR Raw Data'!$B$6:$BE$43,'RevPAR Raw Data'!W$1,FALSE))/100</f>
        <v>0.44766599771648996</v>
      </c>
      <c r="BI48" s="119">
        <f>(VLOOKUP($A48,'RevPAR Raw Data'!$B$6:$BE$43,'RevPAR Raw Data'!X$1,FALSE))/100</f>
        <v>0.14971294926256498</v>
      </c>
      <c r="BJ48" s="130">
        <f>(VLOOKUP($A48,'RevPAR Raw Data'!$B$6:$BE$43,'RevPAR Raw Data'!Y$1,FALSE))/100</f>
        <v>0.280503814229909</v>
      </c>
      <c r="BK48" s="119">
        <f>(VLOOKUP($A48,'RevPAR Raw Data'!$B$6:$BE$43,'RevPAR Raw Data'!AA$1,FALSE))/100</f>
        <v>0.245873778373362</v>
      </c>
      <c r="BL48" s="119">
        <f>(VLOOKUP($A48,'RevPAR Raw Data'!$B$6:$BE$43,'RevPAR Raw Data'!AB$1,FALSE))/100</f>
        <v>0.37131446765472603</v>
      </c>
      <c r="BM48" s="130">
        <f>(VLOOKUP($A48,'RevPAR Raw Data'!$B$6:$BE$43,'RevPAR Raw Data'!AC$1,FALSE))/100</f>
        <v>0.30954688609306402</v>
      </c>
      <c r="BN48" s="131">
        <f>(VLOOKUP($A48,'RevPAR Raw Data'!$B$6:$BE$43,'RevPAR Raw Data'!AE$1,FALSE))/100</f>
        <v>0.288677167560212</v>
      </c>
    </row>
    <row r="49" spans="1:66" x14ac:dyDescent="0.25">
      <c r="A49" s="59" t="s">
        <v>79</v>
      </c>
      <c r="B49" s="118">
        <f>(VLOOKUP($A49,'Occupancy Raw Data'!$B$8:$BE$45,'Occupancy Raw Data'!G$3,FALSE))/100</f>
        <v>0.312453392990305</v>
      </c>
      <c r="C49" s="115">
        <f>(VLOOKUP($A49,'Occupancy Raw Data'!$B$8:$BE$45,'Occupancy Raw Data'!H$3,FALSE))/100</f>
        <v>0.39597315436241604</v>
      </c>
      <c r="D49" s="115">
        <f>(VLOOKUP($A49,'Occupancy Raw Data'!$B$8:$BE$45,'Occupancy Raw Data'!I$3,FALSE))/100</f>
        <v>0.41610738255033503</v>
      </c>
      <c r="E49" s="115">
        <f>(VLOOKUP($A49,'Occupancy Raw Data'!$B$8:$BE$45,'Occupancy Raw Data'!J$3,FALSE))/100</f>
        <v>0.432513049962714</v>
      </c>
      <c r="F49" s="115">
        <f>(VLOOKUP($A49,'Occupancy Raw Data'!$B$8:$BE$45,'Occupancy Raw Data'!K$3,FALSE))/100</f>
        <v>0.39149888143176703</v>
      </c>
      <c r="G49" s="116">
        <f>(VLOOKUP($A49,'Occupancy Raw Data'!$B$8:$BE$45,'Occupancy Raw Data'!L$3,FALSE))/100</f>
        <v>0.38970917225950702</v>
      </c>
      <c r="H49" s="119">
        <f>(VLOOKUP($A49,'Occupancy Raw Data'!$B$8:$BE$45,'Occupancy Raw Data'!N$3,FALSE))/100</f>
        <v>0.363169479090242</v>
      </c>
      <c r="I49" s="119">
        <f>(VLOOKUP($A49,'Occupancy Raw Data'!$B$8:$BE$45,'Occupancy Raw Data'!O$3,FALSE))/100</f>
        <v>0.34776228906823098</v>
      </c>
      <c r="J49" s="116">
        <f>(VLOOKUP($A49,'Occupancy Raw Data'!$B$8:$BE$45,'Occupancy Raw Data'!P$3,FALSE))/100</f>
        <v>0.35546588407923602</v>
      </c>
      <c r="K49" s="117">
        <f>(VLOOKUP($A49,'Occupancy Raw Data'!$B$8:$BE$45,'Occupancy Raw Data'!R$3,FALSE))/100</f>
        <v>0.37981126073587101</v>
      </c>
      <c r="M49" s="129">
        <f>(VLOOKUP($A49,'Occupancy Raw Data'!$B$8:$BE$45,'Occupancy Raw Data'!T$3,FALSE))/100</f>
        <v>0.150469416241228</v>
      </c>
      <c r="N49" s="119">
        <f>(VLOOKUP($A49,'Occupancy Raw Data'!$B$8:$BE$45,'Occupancy Raw Data'!U$3,FALSE))/100</f>
        <v>0.121533431290788</v>
      </c>
      <c r="O49" s="119">
        <f>(VLOOKUP($A49,'Occupancy Raw Data'!$B$8:$BE$45,'Occupancy Raw Data'!V$3,FALSE))/100</f>
        <v>9.6385690536297003E-2</v>
      </c>
      <c r="P49" s="119">
        <f>(VLOOKUP($A49,'Occupancy Raw Data'!$B$8:$BE$45,'Occupancy Raw Data'!W$3,FALSE))/100</f>
        <v>0.107110053023989</v>
      </c>
      <c r="Q49" s="119">
        <f>(VLOOKUP($A49,'Occupancy Raw Data'!$B$8:$BE$45,'Occupancy Raw Data'!X$3,FALSE))/100</f>
        <v>0.138041282866432</v>
      </c>
      <c r="R49" s="130">
        <f>(VLOOKUP($A49,'Occupancy Raw Data'!$B$8:$BE$45,'Occupancy Raw Data'!Y$3,FALSE))/100</f>
        <v>0.12058945006938901</v>
      </c>
      <c r="S49" s="119">
        <f>(VLOOKUP($A49,'Occupancy Raw Data'!$B$8:$BE$45,'Occupancy Raw Data'!AA$3,FALSE))/100</f>
        <v>6.6485423258870399E-2</v>
      </c>
      <c r="T49" s="119">
        <f>(VLOOKUP($A49,'Occupancy Raw Data'!$B$8:$BE$45,'Occupancy Raw Data'!AB$3,FALSE))/100</f>
        <v>0.28377030103336898</v>
      </c>
      <c r="U49" s="130">
        <f>(VLOOKUP($A49,'Occupancy Raw Data'!$B$8:$BE$45,'Occupancy Raw Data'!AC$3,FALSE))/100</f>
        <v>0.162754008058734</v>
      </c>
      <c r="V49" s="131">
        <f>(VLOOKUP($A49,'Occupancy Raw Data'!$B$8:$BE$45,'Occupancy Raw Data'!AE$3,FALSE))/100</f>
        <v>0.131218605308733</v>
      </c>
      <c r="X49" s="49">
        <f>VLOOKUP($A49,'ADR Raw Data'!$B$6:$BE$43,'ADR Raw Data'!G$1,FALSE)</f>
        <v>90.284176610978506</v>
      </c>
      <c r="Y49" s="50">
        <f>VLOOKUP($A49,'ADR Raw Data'!$B$6:$BE$43,'ADR Raw Data'!H$1,FALSE)</f>
        <v>93.281883239171293</v>
      </c>
      <c r="Z49" s="50">
        <f>VLOOKUP($A49,'ADR Raw Data'!$B$6:$BE$43,'ADR Raw Data'!I$1,FALSE)</f>
        <v>95.673781362007105</v>
      </c>
      <c r="AA49" s="50">
        <f>VLOOKUP($A49,'ADR Raw Data'!$B$6:$BE$43,'ADR Raw Data'!J$1,FALSE)</f>
        <v>93.819603448275799</v>
      </c>
      <c r="AB49" s="50">
        <f>VLOOKUP($A49,'ADR Raw Data'!$B$6:$BE$43,'ADR Raw Data'!K$1,FALSE)</f>
        <v>92.003390476190404</v>
      </c>
      <c r="AC49" s="51">
        <f>VLOOKUP($A49,'ADR Raw Data'!$B$6:$BE$43,'ADR Raw Data'!L$1,FALSE)</f>
        <v>93.174462303865198</v>
      </c>
      <c r="AD49" s="50">
        <f>VLOOKUP($A49,'ADR Raw Data'!$B$6:$BE$43,'ADR Raw Data'!N$1,FALSE)</f>
        <v>97.654323232323193</v>
      </c>
      <c r="AE49" s="50">
        <f>VLOOKUP($A49,'ADR Raw Data'!$B$6:$BE$43,'ADR Raw Data'!O$1,FALSE)</f>
        <v>97.845991561181407</v>
      </c>
      <c r="AF49" s="51">
        <f>VLOOKUP($A49,'ADR Raw Data'!$B$6:$BE$43,'ADR Raw Data'!P$1,FALSE)</f>
        <v>97.748080495356007</v>
      </c>
      <c r="AG49" s="52">
        <f>VLOOKUP($A49,'ADR Raw Data'!$B$6:$BE$43,'ADR Raw Data'!R$1,FALSE)</f>
        <v>94.411714126186396</v>
      </c>
      <c r="AI49" s="129">
        <f>(VLOOKUP($A49,'ADR Raw Data'!$B$6:$BE$43,'ADR Raw Data'!T$1,FALSE))/100</f>
        <v>7.20434896061002E-2</v>
      </c>
      <c r="AJ49" s="119">
        <f>(VLOOKUP($A49,'ADR Raw Data'!$B$6:$BE$43,'ADR Raw Data'!U$1,FALSE))/100</f>
        <v>2.8721663060092099E-2</v>
      </c>
      <c r="AK49" s="119">
        <f>(VLOOKUP($A49,'ADR Raw Data'!$B$6:$BE$43,'ADR Raw Data'!V$1,FALSE))/100</f>
        <v>2.2509569046255198E-2</v>
      </c>
      <c r="AL49" s="119">
        <f>(VLOOKUP($A49,'ADR Raw Data'!$B$6:$BE$43,'ADR Raw Data'!W$1,FALSE))/100</f>
        <v>5.7818740836180202E-2</v>
      </c>
      <c r="AM49" s="119">
        <f>(VLOOKUP($A49,'ADR Raw Data'!$B$6:$BE$43,'ADR Raw Data'!X$1,FALSE))/100</f>
        <v>6.9743412622123302E-2</v>
      </c>
      <c r="AN49" s="130">
        <f>(VLOOKUP($A49,'ADR Raw Data'!$B$6:$BE$43,'ADR Raw Data'!Y$1,FALSE))/100</f>
        <v>4.7743697145681697E-2</v>
      </c>
      <c r="AO49" s="119">
        <f>(VLOOKUP($A49,'ADR Raw Data'!$B$6:$BE$43,'ADR Raw Data'!AA$1,FALSE))/100</f>
        <v>-3.3144110074902602E-2</v>
      </c>
      <c r="AP49" s="119">
        <f>(VLOOKUP($A49,'ADR Raw Data'!$B$6:$BE$43,'ADR Raw Data'!AB$1,FALSE))/100</f>
        <v>3.3988275697844704E-2</v>
      </c>
      <c r="AQ49" s="130">
        <f>(VLOOKUP($A49,'ADR Raw Data'!$B$6:$BE$43,'ADR Raw Data'!AC$1,FALSE))/100</f>
        <v>-4.3860948676568198E-3</v>
      </c>
      <c r="AR49" s="131">
        <f>(VLOOKUP($A49,'ADR Raw Data'!$B$6:$BE$43,'ADR Raw Data'!AE$1,FALSE))/100</f>
        <v>3.36854159403496E-2</v>
      </c>
      <c r="AS49" s="40"/>
      <c r="AT49" s="49">
        <f>VLOOKUP($A49,'RevPAR Raw Data'!$B$6:$BE$43,'RevPAR Raw Data'!G$1,FALSE)</f>
        <v>28.209597315436199</v>
      </c>
      <c r="AU49" s="50">
        <f>VLOOKUP($A49,'RevPAR Raw Data'!$B$6:$BE$43,'RevPAR Raw Data'!H$1,FALSE)</f>
        <v>36.937121551081198</v>
      </c>
      <c r="AV49" s="50">
        <f>VLOOKUP($A49,'RevPAR Raw Data'!$B$6:$BE$43,'RevPAR Raw Data'!I$1,FALSE)</f>
        <v>39.8105667412378</v>
      </c>
      <c r="AW49" s="50">
        <f>VLOOKUP($A49,'RevPAR Raw Data'!$B$6:$BE$43,'RevPAR Raw Data'!J$1,FALSE)</f>
        <v>40.578202833706101</v>
      </c>
      <c r="AX49" s="50">
        <f>VLOOKUP($A49,'RevPAR Raw Data'!$B$6:$BE$43,'RevPAR Raw Data'!K$1,FALSE)</f>
        <v>36.019224459358597</v>
      </c>
      <c r="AY49" s="51">
        <f>VLOOKUP($A49,'RevPAR Raw Data'!$B$6:$BE$43,'RevPAR Raw Data'!L$1,FALSE)</f>
        <v>36.310942580164003</v>
      </c>
      <c r="AZ49" s="50">
        <f>VLOOKUP($A49,'RevPAR Raw Data'!$B$6:$BE$43,'RevPAR Raw Data'!N$1,FALSE)</f>
        <v>35.465069699192902</v>
      </c>
      <c r="BA49" s="50">
        <f>VLOOKUP($A49,'RevPAR Raw Data'!$B$6:$BE$43,'RevPAR Raw Data'!O$1,FALSE)</f>
        <v>34.027146001467301</v>
      </c>
      <c r="BB49" s="51">
        <f>VLOOKUP($A49,'RevPAR Raw Data'!$B$6:$BE$43,'RevPAR Raw Data'!P$1,FALSE)</f>
        <v>34.746107850330098</v>
      </c>
      <c r="BC49" s="52">
        <f>VLOOKUP($A49,'RevPAR Raw Data'!$B$6:$BE$43,'RevPAR Raw Data'!R$1,FALSE)</f>
        <v>35.858632170501501</v>
      </c>
      <c r="BE49" s="129">
        <f>(VLOOKUP($A49,'RevPAR Raw Data'!$B$6:$BE$43,'RevPAR Raw Data'!T$1,FALSE))/100</f>
        <v>0.233353247672339</v>
      </c>
      <c r="BF49" s="119">
        <f>(VLOOKUP($A49,'RevPAR Raw Data'!$B$6:$BE$43,'RevPAR Raw Data'!U$1,FALSE))/100</f>
        <v>0.153745736614951</v>
      </c>
      <c r="BG49" s="119">
        <f>(VLOOKUP($A49,'RevPAR Raw Data'!$B$6:$BE$43,'RevPAR Raw Data'!V$1,FALSE))/100</f>
        <v>0.12106485993874999</v>
      </c>
      <c r="BH49" s="119">
        <f>(VLOOKUP($A49,'RevPAR Raw Data'!$B$6:$BE$43,'RevPAR Raw Data'!W$1,FALSE))/100</f>
        <v>0.171121762256912</v>
      </c>
      <c r="BI49" s="119">
        <f>(VLOOKUP($A49,'RevPAR Raw Data'!$B$6:$BE$43,'RevPAR Raw Data'!X$1,FALSE))/100</f>
        <v>0.21741216563839699</v>
      </c>
      <c r="BJ49" s="130">
        <f>(VLOOKUP($A49,'RevPAR Raw Data'!$B$6:$BE$43,'RevPAR Raw Data'!Y$1,FALSE))/100</f>
        <v>0.17409053339814801</v>
      </c>
      <c r="BK49" s="119">
        <f>(VLOOKUP($A49,'RevPAR Raw Data'!$B$6:$BE$43,'RevPAR Raw Data'!AA$1,FALSE))/100</f>
        <v>3.11377129970993E-2</v>
      </c>
      <c r="BL49" s="119">
        <f>(VLOOKUP($A49,'RevPAR Raw Data'!$B$6:$BE$43,'RevPAR Raw Data'!AB$1,FALSE))/100</f>
        <v>0.32740343995759702</v>
      </c>
      <c r="BM49" s="130">
        <f>(VLOOKUP($A49,'RevPAR Raw Data'!$B$6:$BE$43,'RevPAR Raw Data'!AC$1,FALSE))/100</f>
        <v>0.15765405867164001</v>
      </c>
      <c r="BN49" s="131">
        <f>(VLOOKUP($A49,'RevPAR Raw Data'!$B$6:$BE$43,'RevPAR Raw Data'!AE$1,FALSE))/100</f>
        <v>0.16932417454801998</v>
      </c>
    </row>
    <row r="50" spans="1:66" x14ac:dyDescent="0.25">
      <c r="A50" s="59" t="s">
        <v>80</v>
      </c>
      <c r="B50" s="118">
        <f>(VLOOKUP($A50,'Occupancy Raw Data'!$B$8:$BE$45,'Occupancy Raw Data'!G$3,FALSE))/100</f>
        <v>0.37635977373365004</v>
      </c>
      <c r="C50" s="115">
        <f>(VLOOKUP($A50,'Occupancy Raw Data'!$B$8:$BE$45,'Occupancy Raw Data'!H$3,FALSE))/100</f>
        <v>0.44037472164631802</v>
      </c>
      <c r="D50" s="115">
        <f>(VLOOKUP($A50,'Occupancy Raw Data'!$B$8:$BE$45,'Occupancy Raw Data'!I$3,FALSE))/100</f>
        <v>0.45657682561621699</v>
      </c>
      <c r="E50" s="115">
        <f>(VLOOKUP($A50,'Occupancy Raw Data'!$B$8:$BE$45,'Occupancy Raw Data'!J$3,FALSE))/100</f>
        <v>0.44134735979932899</v>
      </c>
      <c r="F50" s="115">
        <f>(VLOOKUP($A50,'Occupancy Raw Data'!$B$8:$BE$45,'Occupancy Raw Data'!K$3,FALSE))/100</f>
        <v>0.41316644910286898</v>
      </c>
      <c r="G50" s="116">
        <f>(VLOOKUP($A50,'Occupancy Raw Data'!$B$8:$BE$45,'Occupancy Raw Data'!L$3,FALSE))/100</f>
        <v>0.42556502597967599</v>
      </c>
      <c r="H50" s="119">
        <f>(VLOOKUP($A50,'Occupancy Raw Data'!$B$8:$BE$45,'Occupancy Raw Data'!N$3,FALSE))/100</f>
        <v>0.44672246538175997</v>
      </c>
      <c r="I50" s="119">
        <f>(VLOOKUP($A50,'Occupancy Raw Data'!$B$8:$BE$45,'Occupancy Raw Data'!O$3,FALSE))/100</f>
        <v>0.48608871483785004</v>
      </c>
      <c r="J50" s="116">
        <f>(VLOOKUP($A50,'Occupancy Raw Data'!$B$8:$BE$45,'Occupancy Raw Data'!P$3,FALSE))/100</f>
        <v>0.46640559010980503</v>
      </c>
      <c r="K50" s="117">
        <f>(VLOOKUP($A50,'Occupancy Raw Data'!$B$8:$BE$45,'Occupancy Raw Data'!R$3,FALSE))/100</f>
        <v>0.43723375858828495</v>
      </c>
      <c r="M50" s="129">
        <f>(VLOOKUP($A50,'Occupancy Raw Data'!$B$8:$BE$45,'Occupancy Raw Data'!T$3,FALSE))/100</f>
        <v>4.1540666409086102E-2</v>
      </c>
      <c r="N50" s="119">
        <f>(VLOOKUP($A50,'Occupancy Raw Data'!$B$8:$BE$45,'Occupancy Raw Data'!U$3,FALSE))/100</f>
        <v>0.12198561559750899</v>
      </c>
      <c r="O50" s="119">
        <f>(VLOOKUP($A50,'Occupancy Raw Data'!$B$8:$BE$45,'Occupancy Raw Data'!V$3,FALSE))/100</f>
        <v>0.16702494204073901</v>
      </c>
      <c r="P50" s="119">
        <f>(VLOOKUP($A50,'Occupancy Raw Data'!$B$8:$BE$45,'Occupancy Raw Data'!W$3,FALSE))/100</f>
        <v>0.15187856189005999</v>
      </c>
      <c r="Q50" s="119">
        <f>(VLOOKUP($A50,'Occupancy Raw Data'!$B$8:$BE$45,'Occupancy Raw Data'!X$3,FALSE))/100</f>
        <v>7.6009827663601495E-2</v>
      </c>
      <c r="R50" s="130">
        <f>(VLOOKUP($A50,'Occupancy Raw Data'!$B$8:$BE$45,'Occupancy Raw Data'!Y$3,FALSE))/100</f>
        <v>0.11275646316998399</v>
      </c>
      <c r="S50" s="119">
        <f>(VLOOKUP($A50,'Occupancy Raw Data'!$B$8:$BE$45,'Occupancy Raw Data'!AA$3,FALSE))/100</f>
        <v>0.123313800433066</v>
      </c>
      <c r="T50" s="119">
        <f>(VLOOKUP($A50,'Occupancy Raw Data'!$B$8:$BE$45,'Occupancy Raw Data'!AB$3,FALSE))/100</f>
        <v>0.13134593858236601</v>
      </c>
      <c r="U50" s="130">
        <f>(VLOOKUP($A50,'Occupancy Raw Data'!$B$8:$BE$45,'Occupancy Raw Data'!AC$3,FALSE))/100</f>
        <v>0.12748507082968</v>
      </c>
      <c r="V50" s="131">
        <f>(VLOOKUP($A50,'Occupancy Raw Data'!$B$8:$BE$45,'Occupancy Raw Data'!AE$3,FALSE))/100</f>
        <v>0.11720447132892399</v>
      </c>
      <c r="X50" s="49">
        <f>VLOOKUP($A50,'ADR Raw Data'!$B$6:$BE$43,'ADR Raw Data'!G$1,FALSE)</f>
        <v>92.105612078345999</v>
      </c>
      <c r="Y50" s="50">
        <f>VLOOKUP($A50,'ADR Raw Data'!$B$6:$BE$43,'ADR Raw Data'!H$1,FALSE)</f>
        <v>94.374853240337103</v>
      </c>
      <c r="Z50" s="50">
        <f>VLOOKUP($A50,'ADR Raw Data'!$B$6:$BE$43,'ADR Raw Data'!I$1,FALSE)</f>
        <v>94.733095077923494</v>
      </c>
      <c r="AA50" s="50">
        <f>VLOOKUP($A50,'ADR Raw Data'!$B$6:$BE$43,'ADR Raw Data'!J$1,FALSE)</f>
        <v>93.904479498927103</v>
      </c>
      <c r="AB50" s="50">
        <f>VLOOKUP($A50,'ADR Raw Data'!$B$6:$BE$43,'ADR Raw Data'!K$1,FALSE)</f>
        <v>91.101154132077795</v>
      </c>
      <c r="AC50" s="51">
        <f>VLOOKUP($A50,'ADR Raw Data'!$B$6:$BE$43,'ADR Raw Data'!L$1,FALSE)</f>
        <v>93.317122046865194</v>
      </c>
      <c r="AD50" s="50">
        <f>VLOOKUP($A50,'ADR Raw Data'!$B$6:$BE$43,'ADR Raw Data'!N$1,FALSE)</f>
        <v>108.333989571993</v>
      </c>
      <c r="AE50" s="50">
        <f>VLOOKUP($A50,'ADR Raw Data'!$B$6:$BE$43,'ADR Raw Data'!O$1,FALSE)</f>
        <v>110.158415038702</v>
      </c>
      <c r="AF50" s="51">
        <f>VLOOKUP($A50,'ADR Raw Data'!$B$6:$BE$43,'ADR Raw Data'!P$1,FALSE)</f>
        <v>109.284699264625</v>
      </c>
      <c r="AG50" s="52">
        <f>VLOOKUP($A50,'ADR Raw Data'!$B$6:$BE$43,'ADR Raw Data'!R$1,FALSE)</f>
        <v>98.183670385361594</v>
      </c>
      <c r="AI50" s="129">
        <f>(VLOOKUP($A50,'ADR Raw Data'!$B$6:$BE$43,'ADR Raw Data'!T$1,FALSE))/100</f>
        <v>-3.2053764575263998E-3</v>
      </c>
      <c r="AJ50" s="119">
        <f>(VLOOKUP($A50,'ADR Raw Data'!$B$6:$BE$43,'ADR Raw Data'!U$1,FALSE))/100</f>
        <v>2.9402247556088302E-3</v>
      </c>
      <c r="AK50" s="119">
        <f>(VLOOKUP($A50,'ADR Raw Data'!$B$6:$BE$43,'ADR Raw Data'!V$1,FALSE))/100</f>
        <v>6.1095411611563101E-3</v>
      </c>
      <c r="AL50" s="119">
        <f>(VLOOKUP($A50,'ADR Raw Data'!$B$6:$BE$43,'ADR Raw Data'!W$1,FALSE))/100</f>
        <v>-5.33659221238773E-3</v>
      </c>
      <c r="AM50" s="119">
        <f>(VLOOKUP($A50,'ADR Raw Data'!$B$6:$BE$43,'ADR Raw Data'!X$1,FALSE))/100</f>
        <v>-5.0481614787484599E-2</v>
      </c>
      <c r="AN50" s="130">
        <f>(VLOOKUP($A50,'ADR Raw Data'!$B$6:$BE$43,'ADR Raw Data'!Y$1,FALSE))/100</f>
        <v>-9.6113280519433495E-3</v>
      </c>
      <c r="AO50" s="119">
        <f>(VLOOKUP($A50,'ADR Raw Data'!$B$6:$BE$43,'ADR Raw Data'!AA$1,FALSE))/100</f>
        <v>1.9951295978936502E-2</v>
      </c>
      <c r="AP50" s="119">
        <f>(VLOOKUP($A50,'ADR Raw Data'!$B$6:$BE$43,'ADR Raw Data'!AB$1,FALSE))/100</f>
        <v>1.3606553301675499E-2</v>
      </c>
      <c r="AQ50" s="130">
        <f>(VLOOKUP($A50,'ADR Raw Data'!$B$6:$BE$43,'ADR Raw Data'!AC$1,FALSE))/100</f>
        <v>1.6650194217556501E-2</v>
      </c>
      <c r="AR50" s="131">
        <f>(VLOOKUP($A50,'ADR Raw Data'!$B$6:$BE$43,'ADR Raw Data'!AE$1,FALSE))/100</f>
        <v>-4.8071990433948899E-4</v>
      </c>
      <c r="AS50" s="40"/>
      <c r="AT50" s="49">
        <f>VLOOKUP($A50,'RevPAR Raw Data'!$B$6:$BE$43,'RevPAR Raw Data'!G$1,FALSE)</f>
        <v>34.664847321405702</v>
      </c>
      <c r="AU50" s="50">
        <f>VLOOKUP($A50,'RevPAR Raw Data'!$B$6:$BE$43,'RevPAR Raw Data'!H$1,FALSE)</f>
        <v>41.5602997261255</v>
      </c>
      <c r="AV50" s="50">
        <f>VLOOKUP($A50,'RevPAR Raw Data'!$B$6:$BE$43,'RevPAR Raw Data'!I$1,FALSE)</f>
        <v>43.2529358314776</v>
      </c>
      <c r="AW50" s="50">
        <f>VLOOKUP($A50,'RevPAR Raw Data'!$B$6:$BE$43,'RevPAR Raw Data'!J$1,FALSE)</f>
        <v>41.4444941001817</v>
      </c>
      <c r="AX50" s="50">
        <f>VLOOKUP($A50,'RevPAR Raw Data'!$B$6:$BE$43,'RevPAR Raw Data'!K$1,FALSE)</f>
        <v>37.639940361923699</v>
      </c>
      <c r="AY50" s="51">
        <f>VLOOKUP($A50,'RevPAR Raw Data'!$B$6:$BE$43,'RevPAR Raw Data'!L$1,FALSE)</f>
        <v>39.712503468222799</v>
      </c>
      <c r="AZ50" s="50">
        <f>VLOOKUP($A50,'RevPAR Raw Data'!$B$6:$BE$43,'RevPAR Raw Data'!N$1,FALSE)</f>
        <v>48.395226906242797</v>
      </c>
      <c r="BA50" s="50">
        <f>VLOOKUP($A50,'RevPAR Raw Data'!$B$6:$BE$43,'RevPAR Raw Data'!O$1,FALSE)</f>
        <v>53.546762394737499</v>
      </c>
      <c r="BB50" s="51">
        <f>VLOOKUP($A50,'RevPAR Raw Data'!$B$6:$BE$43,'RevPAR Raw Data'!P$1,FALSE)</f>
        <v>50.970994650490098</v>
      </c>
      <c r="BC50" s="52">
        <f>VLOOKUP($A50,'RevPAR Raw Data'!$B$6:$BE$43,'RevPAR Raw Data'!R$1,FALSE)</f>
        <v>42.929215234584902</v>
      </c>
      <c r="BE50" s="129">
        <f>(VLOOKUP($A50,'RevPAR Raw Data'!$B$6:$BE$43,'RevPAR Raw Data'!T$1,FALSE))/100</f>
        <v>3.8202136477422002E-2</v>
      </c>
      <c r="BF50" s="119">
        <f>(VLOOKUP($A50,'RevPAR Raw Data'!$B$6:$BE$43,'RevPAR Raw Data'!U$1,FALSE))/100</f>
        <v>0.12528450547992601</v>
      </c>
      <c r="BG50" s="119">
        <f>(VLOOKUP($A50,'RevPAR Raw Data'!$B$6:$BE$43,'RevPAR Raw Data'!V$1,FALSE))/100</f>
        <v>0.17415492896023299</v>
      </c>
      <c r="BH50" s="119">
        <f>(VLOOKUP($A50,'RevPAR Raw Data'!$B$6:$BE$43,'RevPAR Raw Data'!W$1,FALSE))/100</f>
        <v>0.145731455727061</v>
      </c>
      <c r="BI50" s="119">
        <f>(VLOOKUP($A50,'RevPAR Raw Data'!$B$6:$BE$43,'RevPAR Raw Data'!X$1,FALSE))/100</f>
        <v>2.1691114035939801E-2</v>
      </c>
      <c r="BJ50" s="130">
        <f>(VLOOKUP($A50,'RevPAR Raw Data'!$B$6:$BE$43,'RevPAR Raw Data'!Y$1,FALSE))/100</f>
        <v>0.10206139576053699</v>
      </c>
      <c r="BK50" s="119">
        <f>(VLOOKUP($A50,'RevPAR Raw Data'!$B$6:$BE$43,'RevPAR Raw Data'!AA$1,FALSE))/100</f>
        <v>0.14572536654272999</v>
      </c>
      <c r="BL50" s="119">
        <f>(VLOOKUP($A50,'RevPAR Raw Data'!$B$6:$BE$43,'RevPAR Raw Data'!AB$1,FALSE))/100</f>
        <v>0.14673965739832101</v>
      </c>
      <c r="BM50" s="130">
        <f>(VLOOKUP($A50,'RevPAR Raw Data'!$B$6:$BE$43,'RevPAR Raw Data'!AC$1,FALSE))/100</f>
        <v>0.14625791623639001</v>
      </c>
      <c r="BN50" s="131">
        <f>(VLOOKUP($A50,'RevPAR Raw Data'!$B$6:$BE$43,'RevPAR Raw Data'!AE$1,FALSE))/100</f>
        <v>0.116667408902339</v>
      </c>
    </row>
    <row r="51" spans="1:66" x14ac:dyDescent="0.25">
      <c r="A51" s="62" t="s">
        <v>81</v>
      </c>
      <c r="B51" s="118">
        <f>(VLOOKUP($A51,'Occupancy Raw Data'!$B$8:$BE$45,'Occupancy Raw Data'!G$3,FALSE))/100</f>
        <v>0.43192027481031198</v>
      </c>
      <c r="C51" s="115">
        <f>(VLOOKUP($A51,'Occupancy Raw Data'!$B$8:$BE$45,'Occupancy Raw Data'!H$3,FALSE))/100</f>
        <v>0.53588011022611393</v>
      </c>
      <c r="D51" s="115">
        <f>(VLOOKUP($A51,'Occupancy Raw Data'!$B$8:$BE$45,'Occupancy Raw Data'!I$3,FALSE))/100</f>
        <v>0.56432373258842605</v>
      </c>
      <c r="E51" s="115">
        <f>(VLOOKUP($A51,'Occupancy Raw Data'!$B$8:$BE$45,'Occupancy Raw Data'!J$3,FALSE))/100</f>
        <v>0.54552489524744208</v>
      </c>
      <c r="F51" s="115">
        <f>(VLOOKUP($A51,'Occupancy Raw Data'!$B$8:$BE$45,'Occupancy Raw Data'!K$3,FALSE))/100</f>
        <v>0.47563323392850398</v>
      </c>
      <c r="G51" s="116">
        <f>(VLOOKUP($A51,'Occupancy Raw Data'!$B$8:$BE$45,'Occupancy Raw Data'!L$3,FALSE))/100</f>
        <v>0.51065644936015997</v>
      </c>
      <c r="H51" s="119">
        <f>(VLOOKUP($A51,'Occupancy Raw Data'!$B$8:$BE$45,'Occupancy Raw Data'!N$3,FALSE))/100</f>
        <v>0.46143973424936702</v>
      </c>
      <c r="I51" s="119">
        <f>(VLOOKUP($A51,'Occupancy Raw Data'!$B$8:$BE$45,'Occupancy Raw Data'!O$3,FALSE))/100</f>
        <v>0.49328073685402501</v>
      </c>
      <c r="J51" s="116">
        <f>(VLOOKUP($A51,'Occupancy Raw Data'!$B$8:$BE$45,'Occupancy Raw Data'!P$3,FALSE))/100</f>
        <v>0.47736023555169604</v>
      </c>
      <c r="K51" s="117">
        <f>(VLOOKUP($A51,'Occupancy Raw Data'!$B$8:$BE$45,'Occupancy Raw Data'!R$3,FALSE))/100</f>
        <v>0.50114324541488398</v>
      </c>
      <c r="M51" s="129">
        <f>(VLOOKUP($A51,'Occupancy Raw Data'!$B$8:$BE$45,'Occupancy Raw Data'!T$3,FALSE))/100</f>
        <v>0.18737405113814301</v>
      </c>
      <c r="N51" s="119">
        <f>(VLOOKUP($A51,'Occupancy Raw Data'!$B$8:$BE$45,'Occupancy Raw Data'!U$3,FALSE))/100</f>
        <v>0.28683219121241699</v>
      </c>
      <c r="O51" s="119">
        <f>(VLOOKUP($A51,'Occupancy Raw Data'!$B$8:$BE$45,'Occupancy Raw Data'!V$3,FALSE))/100</f>
        <v>0.33398301791437102</v>
      </c>
      <c r="P51" s="119">
        <f>(VLOOKUP($A51,'Occupancy Raw Data'!$B$8:$BE$45,'Occupancy Raw Data'!W$3,FALSE))/100</f>
        <v>0.35815230103033602</v>
      </c>
      <c r="Q51" s="119">
        <f>(VLOOKUP($A51,'Occupancy Raw Data'!$B$8:$BE$45,'Occupancy Raw Data'!X$3,FALSE))/100</f>
        <v>0.261227271983894</v>
      </c>
      <c r="R51" s="130">
        <f>(VLOOKUP($A51,'Occupancy Raw Data'!$B$8:$BE$45,'Occupancy Raw Data'!Y$3,FALSE))/100</f>
        <v>0.28822388655230902</v>
      </c>
      <c r="S51" s="119">
        <f>(VLOOKUP($A51,'Occupancy Raw Data'!$B$8:$BE$45,'Occupancy Raw Data'!AA$3,FALSE))/100</f>
        <v>0.14853973734374601</v>
      </c>
      <c r="T51" s="119">
        <f>(VLOOKUP($A51,'Occupancy Raw Data'!$B$8:$BE$45,'Occupancy Raw Data'!AB$3,FALSE))/100</f>
        <v>0.18937352614892902</v>
      </c>
      <c r="U51" s="130">
        <f>(VLOOKUP($A51,'Occupancy Raw Data'!$B$8:$BE$45,'Occupancy Raw Data'!AC$3,FALSE))/100</f>
        <v>0.169281147500569</v>
      </c>
      <c r="V51" s="131">
        <f>(VLOOKUP($A51,'Occupancy Raw Data'!$B$8:$BE$45,'Occupancy Raw Data'!AE$3,FALSE))/100</f>
        <v>0.25352089775665998</v>
      </c>
      <c r="X51" s="49">
        <f>VLOOKUP($A51,'ADR Raw Data'!$B$6:$BE$43,'ADR Raw Data'!G$1,FALSE)</f>
        <v>115.25758084251</v>
      </c>
      <c r="Y51" s="50">
        <f>VLOOKUP($A51,'ADR Raw Data'!$B$6:$BE$43,'ADR Raw Data'!H$1,FALSE)</f>
        <v>128.43379296985</v>
      </c>
      <c r="Z51" s="50">
        <f>VLOOKUP($A51,'ADR Raw Data'!$B$6:$BE$43,'ADR Raw Data'!I$1,FALSE)</f>
        <v>130.48330211712701</v>
      </c>
      <c r="AA51" s="50">
        <f>VLOOKUP($A51,'ADR Raw Data'!$B$6:$BE$43,'ADR Raw Data'!J$1,FALSE)</f>
        <v>124.209671314396</v>
      </c>
      <c r="AB51" s="50">
        <f>VLOOKUP($A51,'ADR Raw Data'!$B$6:$BE$43,'ADR Raw Data'!K$1,FALSE)</f>
        <v>112.482554761904</v>
      </c>
      <c r="AC51" s="51">
        <f>VLOOKUP($A51,'ADR Raw Data'!$B$6:$BE$43,'ADR Raw Data'!L$1,FALSE)</f>
        <v>122.78389309422001</v>
      </c>
      <c r="AD51" s="50">
        <f>VLOOKUP($A51,'ADR Raw Data'!$B$6:$BE$43,'ADR Raw Data'!N$1,FALSE)</f>
        <v>107.740942817408</v>
      </c>
      <c r="AE51" s="50">
        <f>VLOOKUP($A51,'ADR Raw Data'!$B$6:$BE$43,'ADR Raw Data'!O$1,FALSE)</f>
        <v>108.694761813659</v>
      </c>
      <c r="AF51" s="51">
        <f>VLOOKUP($A51,'ADR Raw Data'!$B$6:$BE$43,'ADR Raw Data'!P$1,FALSE)</f>
        <v>108.233757784235</v>
      </c>
      <c r="AG51" s="52">
        <f>VLOOKUP($A51,'ADR Raw Data'!$B$6:$BE$43,'ADR Raw Data'!R$1,FALSE)</f>
        <v>118.824001054551</v>
      </c>
      <c r="AI51" s="129">
        <f>(VLOOKUP($A51,'ADR Raw Data'!$B$6:$BE$43,'ADR Raw Data'!T$1,FALSE))/100</f>
        <v>0.113213789429382</v>
      </c>
      <c r="AJ51" s="119">
        <f>(VLOOKUP($A51,'ADR Raw Data'!$B$6:$BE$43,'ADR Raw Data'!U$1,FALSE))/100</f>
        <v>0.183115251201067</v>
      </c>
      <c r="AK51" s="119">
        <f>(VLOOKUP($A51,'ADR Raw Data'!$B$6:$BE$43,'ADR Raw Data'!V$1,FALSE))/100</f>
        <v>0.21746670464339002</v>
      </c>
      <c r="AL51" s="119">
        <f>(VLOOKUP($A51,'ADR Raw Data'!$B$6:$BE$43,'ADR Raw Data'!W$1,FALSE))/100</f>
        <v>0.194774289170971</v>
      </c>
      <c r="AM51" s="119">
        <f>(VLOOKUP($A51,'ADR Raw Data'!$B$6:$BE$43,'ADR Raw Data'!X$1,FALSE))/100</f>
        <v>8.9215414438948398E-2</v>
      </c>
      <c r="AN51" s="130">
        <f>(VLOOKUP($A51,'ADR Raw Data'!$B$6:$BE$43,'ADR Raw Data'!Y$1,FALSE))/100</f>
        <v>0.16490048095019202</v>
      </c>
      <c r="AO51" s="119">
        <f>(VLOOKUP($A51,'ADR Raw Data'!$B$6:$BE$43,'ADR Raw Data'!AA$1,FALSE))/100</f>
        <v>3.7980287071750898E-2</v>
      </c>
      <c r="AP51" s="119">
        <f>(VLOOKUP($A51,'ADR Raw Data'!$B$6:$BE$43,'ADR Raw Data'!AB$1,FALSE))/100</f>
        <v>3.6077419533476901E-2</v>
      </c>
      <c r="AQ51" s="130">
        <f>(VLOOKUP($A51,'ADR Raw Data'!$B$6:$BE$43,'ADR Raw Data'!AC$1,FALSE))/100</f>
        <v>3.7088438597216E-2</v>
      </c>
      <c r="AR51" s="131">
        <f>(VLOOKUP($A51,'ADR Raw Data'!$B$6:$BE$43,'ADR Raw Data'!AE$1,FALSE))/100</f>
        <v>0.13058550428134399</v>
      </c>
      <c r="AS51" s="40"/>
      <c r="AT51" s="49">
        <f>VLOOKUP($A51,'RevPAR Raw Data'!$B$6:$BE$43,'RevPAR Raw Data'!G$1,FALSE)</f>
        <v>49.782085991468797</v>
      </c>
      <c r="AU51" s="50">
        <f>VLOOKUP($A51,'RevPAR Raw Data'!$B$6:$BE$43,'RevPAR Raw Data'!H$1,FALSE)</f>
        <v>68.8251151334415</v>
      </c>
      <c r="AV51" s="50">
        <f>VLOOKUP($A51,'RevPAR Raw Data'!$B$6:$BE$43,'RevPAR Raw Data'!I$1,FALSE)</f>
        <v>73.634824091200699</v>
      </c>
      <c r="AW51" s="50">
        <f>VLOOKUP($A51,'RevPAR Raw Data'!$B$6:$BE$43,'RevPAR Raw Data'!J$1,FALSE)</f>
        <v>67.759467932505302</v>
      </c>
      <c r="AX51" s="50">
        <f>VLOOKUP($A51,'RevPAR Raw Data'!$B$6:$BE$43,'RevPAR Raw Data'!K$1,FALSE)</f>
        <v>53.500441281944802</v>
      </c>
      <c r="AY51" s="51">
        <f>VLOOKUP($A51,'RevPAR Raw Data'!$B$6:$BE$43,'RevPAR Raw Data'!L$1,FALSE)</f>
        <v>62.700386886112199</v>
      </c>
      <c r="AZ51" s="50">
        <f>VLOOKUP($A51,'RevPAR Raw Data'!$B$6:$BE$43,'RevPAR Raw Data'!N$1,FALSE)</f>
        <v>49.715952021441197</v>
      </c>
      <c r="BA51" s="50">
        <f>VLOOKUP($A51,'RevPAR Raw Data'!$B$6:$BE$43,'RevPAR Raw Data'!O$1,FALSE)</f>
        <v>53.617032199614897</v>
      </c>
      <c r="BB51" s="51">
        <f>VLOOKUP($A51,'RevPAR Raw Data'!$B$6:$BE$43,'RevPAR Raw Data'!P$1,FALSE)</f>
        <v>51.666492110528097</v>
      </c>
      <c r="BC51" s="52">
        <f>VLOOKUP($A51,'RevPAR Raw Data'!$B$6:$BE$43,'RevPAR Raw Data'!R$1,FALSE)</f>
        <v>59.547845521659603</v>
      </c>
      <c r="BE51" s="129">
        <f>(VLOOKUP($A51,'RevPAR Raw Data'!$B$6:$BE$43,'RevPAR Raw Data'!T$1,FALSE))/100</f>
        <v>0.32180116693761002</v>
      </c>
      <c r="BF51" s="119">
        <f>(VLOOKUP($A51,'RevPAR Raw Data'!$B$6:$BE$43,'RevPAR Raw Data'!U$1,FALSE))/100</f>
        <v>0.52247079115989803</v>
      </c>
      <c r="BG51" s="119">
        <f>(VLOOKUP($A51,'RevPAR Raw Data'!$B$6:$BE$43,'RevPAR Raw Data'!V$1,FALSE))/100</f>
        <v>0.62407990887045406</v>
      </c>
      <c r="BH51" s="119">
        <f>(VLOOKUP($A51,'RevPAR Raw Data'!$B$6:$BE$43,'RevPAR Raw Data'!W$1,FALSE))/100</f>
        <v>0.62268545004943898</v>
      </c>
      <c r="BI51" s="119">
        <f>(VLOOKUP($A51,'RevPAR Raw Data'!$B$6:$BE$43,'RevPAR Raw Data'!X$1,FALSE))/100</f>
        <v>0.373748185755641</v>
      </c>
      <c r="BJ51" s="130">
        <f>(VLOOKUP($A51,'RevPAR Raw Data'!$B$6:$BE$43,'RevPAR Raw Data'!Y$1,FALSE))/100</f>
        <v>0.50065262501631103</v>
      </c>
      <c r="BK51" s="119">
        <f>(VLOOKUP($A51,'RevPAR Raw Data'!$B$6:$BE$43,'RevPAR Raw Data'!AA$1,FALSE))/100</f>
        <v>0.19216160628137502</v>
      </c>
      <c r="BL51" s="119">
        <f>(VLOOKUP($A51,'RevPAR Raw Data'!$B$6:$BE$43,'RevPAR Raw Data'!AB$1,FALSE))/100</f>
        <v>0.23228305383381501</v>
      </c>
      <c r="BM51" s="130">
        <f>(VLOOKUP($A51,'RevPAR Raw Data'!$B$6:$BE$43,'RevPAR Raw Data'!AC$1,FALSE))/100</f>
        <v>0.21264795954252602</v>
      </c>
      <c r="BN51" s="131">
        <f>(VLOOKUP($A51,'RevPAR Raw Data'!$B$6:$BE$43,'RevPAR Raw Data'!AE$1,FALSE))/100</f>
        <v>0.41721255631741799</v>
      </c>
    </row>
    <row r="52" spans="1:66" x14ac:dyDescent="0.25">
      <c r="A52" s="59" t="s">
        <v>82</v>
      </c>
      <c r="B52" s="118">
        <f>(VLOOKUP($A52,'Occupancy Raw Data'!$B$8:$BE$45,'Occupancy Raw Data'!G$3,FALSE))/100</f>
        <v>0.32017210832700499</v>
      </c>
      <c r="C52" s="115">
        <f>(VLOOKUP($A52,'Occupancy Raw Data'!$B$8:$BE$45,'Occupancy Raw Data'!H$3,FALSE))/100</f>
        <v>0.41415675356449805</v>
      </c>
      <c r="D52" s="115">
        <f>(VLOOKUP($A52,'Occupancy Raw Data'!$B$8:$BE$45,'Occupancy Raw Data'!I$3,FALSE))/100</f>
        <v>0.44081667088500803</v>
      </c>
      <c r="E52" s="115">
        <f>(VLOOKUP($A52,'Occupancy Raw Data'!$B$8:$BE$45,'Occupancy Raw Data'!J$3,FALSE))/100</f>
        <v>0.45169999156331697</v>
      </c>
      <c r="F52" s="115">
        <f>(VLOOKUP($A52,'Occupancy Raw Data'!$B$8:$BE$45,'Occupancy Raw Data'!K$3,FALSE))/100</f>
        <v>0.44916898675440797</v>
      </c>
      <c r="G52" s="116">
        <f>(VLOOKUP($A52,'Occupancy Raw Data'!$B$8:$BE$45,'Occupancy Raw Data'!L$3,FALSE))/100</f>
        <v>0.41520290221884698</v>
      </c>
      <c r="H52" s="119">
        <f>(VLOOKUP($A52,'Occupancy Raw Data'!$B$8:$BE$45,'Occupancy Raw Data'!N$3,FALSE))/100</f>
        <v>0.48603729013751701</v>
      </c>
      <c r="I52" s="119">
        <f>(VLOOKUP($A52,'Occupancy Raw Data'!$B$8:$BE$45,'Occupancy Raw Data'!O$3,FALSE))/100</f>
        <v>0.50215135408757194</v>
      </c>
      <c r="J52" s="116">
        <f>(VLOOKUP($A52,'Occupancy Raw Data'!$B$8:$BE$45,'Occupancy Raw Data'!P$3,FALSE))/100</f>
        <v>0.49409432211254495</v>
      </c>
      <c r="K52" s="117">
        <f>(VLOOKUP($A52,'Occupancy Raw Data'!$B$8:$BE$45,'Occupancy Raw Data'!R$3,FALSE))/100</f>
        <v>0.43774330790276106</v>
      </c>
      <c r="M52" s="129">
        <f>(VLOOKUP($A52,'Occupancy Raw Data'!$B$8:$BE$45,'Occupancy Raw Data'!T$3,FALSE))/100</f>
        <v>5.6621949402951705E-2</v>
      </c>
      <c r="N52" s="119">
        <f>(VLOOKUP($A52,'Occupancy Raw Data'!$B$8:$BE$45,'Occupancy Raw Data'!U$3,FALSE))/100</f>
        <v>6.9973289406895595E-2</v>
      </c>
      <c r="O52" s="119">
        <f>(VLOOKUP($A52,'Occupancy Raw Data'!$B$8:$BE$45,'Occupancy Raw Data'!V$3,FALSE))/100</f>
        <v>8.3086283643390602E-2</v>
      </c>
      <c r="P52" s="119">
        <f>(VLOOKUP($A52,'Occupancy Raw Data'!$B$8:$BE$45,'Occupancy Raw Data'!W$3,FALSE))/100</f>
        <v>4.0993385856029699E-2</v>
      </c>
      <c r="Q52" s="119">
        <f>(VLOOKUP($A52,'Occupancy Raw Data'!$B$8:$BE$45,'Occupancy Raw Data'!X$3,FALSE))/100</f>
        <v>-7.8739197760984304E-3</v>
      </c>
      <c r="R52" s="130">
        <f>(VLOOKUP($A52,'Occupancy Raw Data'!$B$8:$BE$45,'Occupancy Raw Data'!Y$3,FALSE))/100</f>
        <v>4.6518799178660503E-2</v>
      </c>
      <c r="S52" s="119">
        <f>(VLOOKUP($A52,'Occupancy Raw Data'!$B$8:$BE$45,'Occupancy Raw Data'!AA$3,FALSE))/100</f>
        <v>8.6850097275706611E-2</v>
      </c>
      <c r="T52" s="119">
        <f>(VLOOKUP($A52,'Occupancy Raw Data'!$B$8:$BE$45,'Occupancy Raw Data'!AB$3,FALSE))/100</f>
        <v>0.565656186855092</v>
      </c>
      <c r="U52" s="130">
        <f>(VLOOKUP($A52,'Occupancy Raw Data'!$B$8:$BE$45,'Occupancy Raw Data'!AC$3,FALSE))/100</f>
        <v>0.28682611295231303</v>
      </c>
      <c r="V52" s="131">
        <f>(VLOOKUP($A52,'Occupancy Raw Data'!$B$8:$BE$45,'Occupancy Raw Data'!AE$3,FALSE))/100</f>
        <v>0.11358320797770199</v>
      </c>
      <c r="X52" s="49">
        <f>VLOOKUP($A52,'ADR Raw Data'!$B$6:$BE$43,'ADR Raw Data'!G$1,FALSE)</f>
        <v>84.308342555994699</v>
      </c>
      <c r="Y52" s="50">
        <f>VLOOKUP($A52,'ADR Raw Data'!$B$6:$BE$43,'ADR Raw Data'!H$1,FALSE)</f>
        <v>86.935058056630595</v>
      </c>
      <c r="Z52" s="50">
        <f>VLOOKUP($A52,'ADR Raw Data'!$B$6:$BE$43,'ADR Raw Data'!I$1,FALSE)</f>
        <v>89.255906220095596</v>
      </c>
      <c r="AA52" s="50">
        <f>VLOOKUP($A52,'ADR Raw Data'!$B$6:$BE$43,'ADR Raw Data'!J$1,FALSE)</f>
        <v>87.847562570041006</v>
      </c>
      <c r="AB52" s="50">
        <f>VLOOKUP($A52,'ADR Raw Data'!$B$6:$BE$43,'ADR Raw Data'!K$1,FALSE)</f>
        <v>87.075640495867702</v>
      </c>
      <c r="AC52" s="51">
        <f>VLOOKUP($A52,'ADR Raw Data'!$B$6:$BE$43,'ADR Raw Data'!L$1,FALSE)</f>
        <v>87.251718210265295</v>
      </c>
      <c r="AD52" s="50">
        <f>VLOOKUP($A52,'ADR Raw Data'!$B$6:$BE$43,'ADR Raw Data'!N$1,FALSE)</f>
        <v>96.070992883179997</v>
      </c>
      <c r="AE52" s="50">
        <f>VLOOKUP($A52,'ADR Raw Data'!$B$6:$BE$43,'ADR Raw Data'!O$1,FALSE)</f>
        <v>97.839415322580606</v>
      </c>
      <c r="AF52" s="51">
        <f>VLOOKUP($A52,'ADR Raw Data'!$B$6:$BE$43,'ADR Raw Data'!P$1,FALSE)</f>
        <v>96.969622641509403</v>
      </c>
      <c r="AG52" s="52">
        <f>VLOOKUP($A52,'ADR Raw Data'!$B$6:$BE$43,'ADR Raw Data'!R$1,FALSE)</f>
        <v>90.385688876651898</v>
      </c>
      <c r="AI52" s="129">
        <f>(VLOOKUP($A52,'ADR Raw Data'!$B$6:$BE$43,'ADR Raw Data'!T$1,FALSE))/100</f>
        <v>1.3229352274441998E-2</v>
      </c>
      <c r="AJ52" s="119">
        <f>(VLOOKUP($A52,'ADR Raw Data'!$B$6:$BE$43,'ADR Raw Data'!U$1,FALSE))/100</f>
        <v>5.4873514016261504E-3</v>
      </c>
      <c r="AK52" s="119">
        <f>(VLOOKUP($A52,'ADR Raw Data'!$B$6:$BE$43,'ADR Raw Data'!V$1,FALSE))/100</f>
        <v>9.4284681965488299E-3</v>
      </c>
      <c r="AL52" s="119">
        <f>(VLOOKUP($A52,'ADR Raw Data'!$B$6:$BE$43,'ADR Raw Data'!W$1,FALSE))/100</f>
        <v>7.5789854381390701E-3</v>
      </c>
      <c r="AM52" s="119">
        <f>(VLOOKUP($A52,'ADR Raw Data'!$B$6:$BE$43,'ADR Raw Data'!X$1,FALSE))/100</f>
        <v>-2.0209251433651501E-2</v>
      </c>
      <c r="AN52" s="130">
        <f>(VLOOKUP($A52,'ADR Raw Data'!$B$6:$BE$43,'ADR Raw Data'!Y$1,FALSE))/100</f>
        <v>2.0264089655393099E-3</v>
      </c>
      <c r="AO52" s="119">
        <f>(VLOOKUP($A52,'ADR Raw Data'!$B$6:$BE$43,'ADR Raw Data'!AA$1,FALSE))/100</f>
        <v>7.5807388845596704E-3</v>
      </c>
      <c r="AP52" s="119">
        <f>(VLOOKUP($A52,'ADR Raw Data'!$B$6:$BE$43,'ADR Raw Data'!AB$1,FALSE))/100</f>
        <v>2.34678285852244E-2</v>
      </c>
      <c r="AQ52" s="130">
        <f>(VLOOKUP($A52,'ADR Raw Data'!$B$6:$BE$43,'ADR Raw Data'!AC$1,FALSE))/100</f>
        <v>1.59027437329981E-2</v>
      </c>
      <c r="AR52" s="131">
        <f>(VLOOKUP($A52,'ADR Raw Data'!$B$6:$BE$43,'ADR Raw Data'!AE$1,FALSE))/100</f>
        <v>1.0879313703414399E-2</v>
      </c>
      <c r="AS52" s="40"/>
      <c r="AT52" s="49">
        <f>VLOOKUP($A52,'RevPAR Raw Data'!$B$6:$BE$43,'RevPAR Raw Data'!G$1,FALSE)</f>
        <v>26.9931797857082</v>
      </c>
      <c r="AU52" s="50">
        <f>VLOOKUP($A52,'RevPAR Raw Data'!$B$6:$BE$43,'RevPAR Raw Data'!H$1,FALSE)</f>
        <v>36.004741415675298</v>
      </c>
      <c r="AV52" s="50">
        <f>VLOOKUP($A52,'RevPAR Raw Data'!$B$6:$BE$43,'RevPAR Raw Data'!I$1,FALSE)</f>
        <v>39.345491436766999</v>
      </c>
      <c r="AW52" s="50">
        <f>VLOOKUP($A52,'RevPAR Raw Data'!$B$6:$BE$43,'RevPAR Raw Data'!J$1,FALSE)</f>
        <v>39.680743271745499</v>
      </c>
      <c r="AX52" s="50">
        <f>VLOOKUP($A52,'RevPAR Raw Data'!$B$6:$BE$43,'RevPAR Raw Data'!K$1,FALSE)</f>
        <v>39.11167721252</v>
      </c>
      <c r="AY52" s="51">
        <f>VLOOKUP($A52,'RevPAR Raw Data'!$B$6:$BE$43,'RevPAR Raw Data'!L$1,FALSE)</f>
        <v>36.227166624483203</v>
      </c>
      <c r="AZ52" s="50">
        <f>VLOOKUP($A52,'RevPAR Raw Data'!$B$6:$BE$43,'RevPAR Raw Data'!N$1,FALSE)</f>
        <v>46.694085041761497</v>
      </c>
      <c r="BA52" s="50">
        <f>VLOOKUP($A52,'RevPAR Raw Data'!$B$6:$BE$43,'RevPAR Raw Data'!O$1,FALSE)</f>
        <v>49.130194887370202</v>
      </c>
      <c r="BB52" s="51">
        <f>VLOOKUP($A52,'RevPAR Raw Data'!$B$6:$BE$43,'RevPAR Raw Data'!P$1,FALSE)</f>
        <v>47.912139964565903</v>
      </c>
      <c r="BC52" s="52">
        <f>VLOOKUP($A52,'RevPAR Raw Data'!$B$6:$BE$43,'RevPAR Raw Data'!R$1,FALSE)</f>
        <v>39.5657304359354</v>
      </c>
      <c r="BE52" s="129">
        <f>(VLOOKUP($A52,'RevPAR Raw Data'!$B$6:$BE$43,'RevPAR Raw Data'!T$1,FALSE))/100</f>
        <v>7.0600373392511004E-2</v>
      </c>
      <c r="BF52" s="119">
        <f>(VLOOKUP($A52,'RevPAR Raw Data'!$B$6:$BE$43,'RevPAR Raw Data'!U$1,FALSE))/100</f>
        <v>7.5844608836225097E-2</v>
      </c>
      <c r="BG52" s="119">
        <f>(VLOOKUP($A52,'RevPAR Raw Data'!$B$6:$BE$43,'RevPAR Raw Data'!V$1,FALSE))/100</f>
        <v>9.3298128222840601E-2</v>
      </c>
      <c r="BH52" s="119">
        <f>(VLOOKUP($A52,'RevPAR Raw Data'!$B$6:$BE$43,'RevPAR Raw Data'!W$1,FALSE))/100</f>
        <v>4.8883059568631697E-2</v>
      </c>
      <c r="BI52" s="119">
        <f>(VLOOKUP($A52,'RevPAR Raw Data'!$B$6:$BE$43,'RevPAR Raw Data'!X$1,FALSE))/100</f>
        <v>-2.7924045185226398E-2</v>
      </c>
      <c r="BJ52" s="130">
        <f>(VLOOKUP($A52,'RevPAR Raw Data'!$B$6:$BE$43,'RevPAR Raw Data'!Y$1,FALSE))/100</f>
        <v>4.8639474255921605E-2</v>
      </c>
      <c r="BK52" s="119">
        <f>(VLOOKUP($A52,'RevPAR Raw Data'!$B$6:$BE$43,'RevPAR Raw Data'!AA$1,FALSE))/100</f>
        <v>9.5089224069812003E-2</v>
      </c>
      <c r="BL52" s="119">
        <f>(VLOOKUP($A52,'RevPAR Raw Data'!$B$6:$BE$43,'RevPAR Raw Data'!AB$1,FALSE))/100</f>
        <v>0.60239873787160403</v>
      </c>
      <c r="BM52" s="130">
        <f>(VLOOKUP($A52,'RevPAR Raw Data'!$B$6:$BE$43,'RevPAR Raw Data'!AC$1,FALSE))/100</f>
        <v>0.30729017885552401</v>
      </c>
      <c r="BN52" s="131">
        <f>(VLOOKUP($A52,'RevPAR Raw Data'!$B$6:$BE$43,'RevPAR Raw Data'!AE$1,FALSE))/100</f>
        <v>0.125698229032146</v>
      </c>
    </row>
    <row r="53" spans="1:66" x14ac:dyDescent="0.25">
      <c r="A53" s="59" t="s">
        <v>83</v>
      </c>
      <c r="B53" s="118">
        <f>(VLOOKUP($A53,'Occupancy Raw Data'!$B$8:$BE$45,'Occupancy Raw Data'!G$3,FALSE))/100</f>
        <v>0.42838107928047897</v>
      </c>
      <c r="C53" s="115">
        <f>(VLOOKUP($A53,'Occupancy Raw Data'!$B$8:$BE$45,'Occupancy Raw Data'!H$3,FALSE))/100</f>
        <v>0.59915611814345904</v>
      </c>
      <c r="D53" s="115">
        <f>(VLOOKUP($A53,'Occupancy Raw Data'!$B$8:$BE$45,'Occupancy Raw Data'!I$3,FALSE))/100</f>
        <v>0.63335554075060996</v>
      </c>
      <c r="E53" s="115">
        <f>(VLOOKUP($A53,'Occupancy Raw Data'!$B$8:$BE$45,'Occupancy Raw Data'!J$3,FALSE))/100</f>
        <v>0.60026648900732804</v>
      </c>
      <c r="F53" s="115">
        <f>(VLOOKUP($A53,'Occupancy Raw Data'!$B$8:$BE$45,'Occupancy Raw Data'!K$3,FALSE))/100</f>
        <v>0.54785698423273299</v>
      </c>
      <c r="G53" s="116">
        <f>(VLOOKUP($A53,'Occupancy Raw Data'!$B$8:$BE$45,'Occupancy Raw Data'!L$3,FALSE))/100</f>
        <v>0.561803242282922</v>
      </c>
      <c r="H53" s="119">
        <f>(VLOOKUP($A53,'Occupancy Raw Data'!$B$8:$BE$45,'Occupancy Raw Data'!N$3,FALSE))/100</f>
        <v>0.52631578947368407</v>
      </c>
      <c r="I53" s="119">
        <f>(VLOOKUP($A53,'Occupancy Raw Data'!$B$8:$BE$45,'Occupancy Raw Data'!O$3,FALSE))/100</f>
        <v>0.50943815234288203</v>
      </c>
      <c r="J53" s="116">
        <f>(VLOOKUP($A53,'Occupancy Raw Data'!$B$8:$BE$45,'Occupancy Raw Data'!P$3,FALSE))/100</f>
        <v>0.517876970908283</v>
      </c>
      <c r="K53" s="117">
        <f>(VLOOKUP($A53,'Occupancy Raw Data'!$B$8:$BE$45,'Occupancy Raw Data'!R$3,FALSE))/100</f>
        <v>0.549252879033025</v>
      </c>
      <c r="M53" s="129">
        <f>(VLOOKUP($A53,'Occupancy Raw Data'!$B$8:$BE$45,'Occupancy Raw Data'!T$3,FALSE))/100</f>
        <v>4.7421906522412204E-2</v>
      </c>
      <c r="N53" s="119">
        <f>(VLOOKUP($A53,'Occupancy Raw Data'!$B$8:$BE$45,'Occupancy Raw Data'!U$3,FALSE))/100</f>
        <v>0.107469145120364</v>
      </c>
      <c r="O53" s="119">
        <f>(VLOOKUP($A53,'Occupancy Raw Data'!$B$8:$BE$45,'Occupancy Raw Data'!V$3,FALSE))/100</f>
        <v>0.107479068032897</v>
      </c>
      <c r="P53" s="119">
        <f>(VLOOKUP($A53,'Occupancy Raw Data'!$B$8:$BE$45,'Occupancy Raw Data'!W$3,FALSE))/100</f>
        <v>9.9686180790124701E-2</v>
      </c>
      <c r="Q53" s="119">
        <f>(VLOOKUP($A53,'Occupancy Raw Data'!$B$8:$BE$45,'Occupancy Raw Data'!X$3,FALSE))/100</f>
        <v>0.10951904412975401</v>
      </c>
      <c r="R53" s="130">
        <f>(VLOOKUP($A53,'Occupancy Raw Data'!$B$8:$BE$45,'Occupancy Raw Data'!Y$3,FALSE))/100</f>
        <v>9.66205233011979E-2</v>
      </c>
      <c r="S53" s="119">
        <f>(VLOOKUP($A53,'Occupancy Raw Data'!$B$8:$BE$45,'Occupancy Raw Data'!AA$3,FALSE))/100</f>
        <v>0.250252066948981</v>
      </c>
      <c r="T53" s="119">
        <f>(VLOOKUP($A53,'Occupancy Raw Data'!$B$8:$BE$45,'Occupancy Raw Data'!AB$3,FALSE))/100</f>
        <v>0.47692824393327299</v>
      </c>
      <c r="U53" s="130">
        <f>(VLOOKUP($A53,'Occupancy Raw Data'!$B$8:$BE$45,'Occupancy Raw Data'!AC$3,FALSE))/100</f>
        <v>0.35233817914678001</v>
      </c>
      <c r="V53" s="131">
        <f>(VLOOKUP($A53,'Occupancy Raw Data'!$B$8:$BE$45,'Occupancy Raw Data'!AE$3,FALSE))/100</f>
        <v>0.155481093069961</v>
      </c>
      <c r="X53" s="49">
        <f>VLOOKUP($A53,'ADR Raw Data'!$B$6:$BE$43,'ADR Raw Data'!G$1,FALSE)</f>
        <v>97.236500777604903</v>
      </c>
      <c r="Y53" s="50">
        <f>VLOOKUP($A53,'ADR Raw Data'!$B$6:$BE$43,'ADR Raw Data'!H$1,FALSE)</f>
        <v>113.89054484803501</v>
      </c>
      <c r="Z53" s="50">
        <f>VLOOKUP($A53,'ADR Raw Data'!$B$6:$BE$43,'ADR Raw Data'!I$1,FALSE)</f>
        <v>114.937061711079</v>
      </c>
      <c r="AA53" s="50">
        <f>VLOOKUP($A53,'ADR Raw Data'!$B$6:$BE$43,'ADR Raw Data'!J$1,FALSE)</f>
        <v>107.31273399926</v>
      </c>
      <c r="AB53" s="50">
        <f>VLOOKUP($A53,'ADR Raw Data'!$B$6:$BE$43,'ADR Raw Data'!K$1,FALSE)</f>
        <v>102.01112282123999</v>
      </c>
      <c r="AC53" s="51">
        <f>VLOOKUP($A53,'ADR Raw Data'!$B$6:$BE$43,'ADR Raw Data'!L$1,FALSE)</f>
        <v>107.864191635702</v>
      </c>
      <c r="AD53" s="50">
        <f>VLOOKUP($A53,'ADR Raw Data'!$B$6:$BE$43,'ADR Raw Data'!N$1,FALSE)</f>
        <v>103.036649789029</v>
      </c>
      <c r="AE53" s="50">
        <f>VLOOKUP($A53,'ADR Raw Data'!$B$6:$BE$43,'ADR Raw Data'!O$1,FALSE)</f>
        <v>101.79927637314699</v>
      </c>
      <c r="AF53" s="51">
        <f>VLOOKUP($A53,'ADR Raw Data'!$B$6:$BE$43,'ADR Raw Data'!P$1,FALSE)</f>
        <v>102.428044596912</v>
      </c>
      <c r="AG53" s="52">
        <f>VLOOKUP($A53,'ADR Raw Data'!$B$6:$BE$43,'ADR Raw Data'!R$1,FALSE)</f>
        <v>106.399731993299</v>
      </c>
      <c r="AI53" s="129">
        <f>(VLOOKUP($A53,'ADR Raw Data'!$B$6:$BE$43,'ADR Raw Data'!T$1,FALSE))/100</f>
        <v>0.12367393930212399</v>
      </c>
      <c r="AJ53" s="119">
        <f>(VLOOKUP($A53,'ADR Raw Data'!$B$6:$BE$43,'ADR Raw Data'!U$1,FALSE))/100</f>
        <v>0.188915814957578</v>
      </c>
      <c r="AK53" s="119">
        <f>(VLOOKUP($A53,'ADR Raw Data'!$B$6:$BE$43,'ADR Raw Data'!V$1,FALSE))/100</f>
        <v>0.16893961766343701</v>
      </c>
      <c r="AL53" s="119">
        <f>(VLOOKUP($A53,'ADR Raw Data'!$B$6:$BE$43,'ADR Raw Data'!W$1,FALSE))/100</f>
        <v>0.13532452962252101</v>
      </c>
      <c r="AM53" s="119">
        <f>(VLOOKUP($A53,'ADR Raw Data'!$B$6:$BE$43,'ADR Raw Data'!X$1,FALSE))/100</f>
        <v>0.12920234434750902</v>
      </c>
      <c r="AN53" s="130">
        <f>(VLOOKUP($A53,'ADR Raw Data'!$B$6:$BE$43,'ADR Raw Data'!Y$1,FALSE))/100</f>
        <v>0.15291127423456299</v>
      </c>
      <c r="AO53" s="119">
        <f>(VLOOKUP($A53,'ADR Raw Data'!$B$6:$BE$43,'ADR Raw Data'!AA$1,FALSE))/100</f>
        <v>0.118627692272239</v>
      </c>
      <c r="AP53" s="119">
        <f>(VLOOKUP($A53,'ADR Raw Data'!$B$6:$BE$43,'ADR Raw Data'!AB$1,FALSE))/100</f>
        <v>0.112322139353628</v>
      </c>
      <c r="AQ53" s="130">
        <f>(VLOOKUP($A53,'ADR Raw Data'!$B$6:$BE$43,'ADR Raw Data'!AC$1,FALSE))/100</f>
        <v>0.11523895244811999</v>
      </c>
      <c r="AR53" s="131">
        <f>(VLOOKUP($A53,'ADR Raw Data'!$B$6:$BE$43,'ADR Raw Data'!AE$1,FALSE))/100</f>
        <v>0.14207453662751399</v>
      </c>
      <c r="AS53" s="40"/>
      <c r="AT53" s="49">
        <f>VLOOKUP($A53,'RevPAR Raw Data'!$B$6:$BE$43,'RevPAR Raw Data'!G$1,FALSE)</f>
        <v>41.654277148567601</v>
      </c>
      <c r="AU53" s="50">
        <f>VLOOKUP($A53,'RevPAR Raw Data'!$B$6:$BE$43,'RevPAR Raw Data'!H$1,FALSE)</f>
        <v>68.238216744392602</v>
      </c>
      <c r="AV53" s="50">
        <f>VLOOKUP($A53,'RevPAR Raw Data'!$B$6:$BE$43,'RevPAR Raw Data'!I$1,FALSE)</f>
        <v>72.796024872307299</v>
      </c>
      <c r="AW53" s="50">
        <f>VLOOKUP($A53,'RevPAR Raw Data'!$B$6:$BE$43,'RevPAR Raw Data'!J$1,FALSE)</f>
        <v>64.416238063513205</v>
      </c>
      <c r="AX53" s="50">
        <f>VLOOKUP($A53,'RevPAR Raw Data'!$B$6:$BE$43,'RevPAR Raw Data'!K$1,FALSE)</f>
        <v>55.887506107039698</v>
      </c>
      <c r="AY53" s="51">
        <f>VLOOKUP($A53,'RevPAR Raw Data'!$B$6:$BE$43,'RevPAR Raw Data'!L$1,FALSE)</f>
        <v>60.598452587164097</v>
      </c>
      <c r="AZ53" s="50">
        <f>VLOOKUP($A53,'RevPAR Raw Data'!$B$6:$BE$43,'RevPAR Raw Data'!N$1,FALSE)</f>
        <v>54.229815678436502</v>
      </c>
      <c r="BA53" s="50">
        <f>VLOOKUP($A53,'RevPAR Raw Data'!$B$6:$BE$43,'RevPAR Raw Data'!O$1,FALSE)</f>
        <v>51.860435265378598</v>
      </c>
      <c r="BB53" s="51">
        <f>VLOOKUP($A53,'RevPAR Raw Data'!$B$6:$BE$43,'RevPAR Raw Data'!P$1,FALSE)</f>
        <v>53.045125471907603</v>
      </c>
      <c r="BC53" s="52">
        <f>VLOOKUP($A53,'RevPAR Raw Data'!$B$6:$BE$43,'RevPAR Raw Data'!R$1,FALSE)</f>
        <v>58.440359125662198</v>
      </c>
      <c r="BE53" s="129">
        <f>(VLOOKUP($A53,'RevPAR Raw Data'!$B$6:$BE$43,'RevPAR Raw Data'!T$1,FALSE))/100</f>
        <v>0.17696069981338</v>
      </c>
      <c r="BF53" s="119">
        <f>(VLOOKUP($A53,'RevPAR Raw Data'!$B$6:$BE$43,'RevPAR Raw Data'!U$1,FALSE))/100</f>
        <v>0.31668758121115004</v>
      </c>
      <c r="BG53" s="119">
        <f>(VLOOKUP($A53,'RevPAR Raw Data'!$B$6:$BE$43,'RevPAR Raw Data'!V$1,FALSE))/100</f>
        <v>0.29457615835663398</v>
      </c>
      <c r="BH53" s="119">
        <f>(VLOOKUP($A53,'RevPAR Raw Data'!$B$6:$BE$43,'RevPAR Raw Data'!W$1,FALSE))/100</f>
        <v>0.248500695937935</v>
      </c>
      <c r="BI53" s="119">
        <f>(VLOOKUP($A53,'RevPAR Raw Data'!$B$6:$BE$43,'RevPAR Raw Data'!X$1,FALSE))/100</f>
        <v>0.25287150572952699</v>
      </c>
      <c r="BJ53" s="130">
        <f>(VLOOKUP($A53,'RevPAR Raw Data'!$B$6:$BE$43,'RevPAR Raw Data'!Y$1,FALSE))/100</f>
        <v>0.26430616487095798</v>
      </c>
      <c r="BK53" s="119">
        <f>(VLOOKUP($A53,'RevPAR Raw Data'!$B$6:$BE$43,'RevPAR Raw Data'!AA$1,FALSE))/100</f>
        <v>0.39856658440973702</v>
      </c>
      <c r="BL53" s="119">
        <f>(VLOOKUP($A53,'RevPAR Raw Data'!$B$6:$BE$43,'RevPAR Raw Data'!AB$1,FALSE))/100</f>
        <v>0.64281998396365592</v>
      </c>
      <c r="BM53" s="130">
        <f>(VLOOKUP($A53,'RevPAR Raw Data'!$B$6:$BE$43,'RevPAR Raw Data'!AC$1,FALSE))/100</f>
        <v>0.50818021426725402</v>
      </c>
      <c r="BN53" s="131">
        <f>(VLOOKUP($A53,'RevPAR Raw Data'!$B$6:$BE$43,'RevPAR Raw Data'!AE$1,FALSE))/100</f>
        <v>0.319645533949731</v>
      </c>
    </row>
    <row r="54" spans="1:66" x14ac:dyDescent="0.25">
      <c r="A54" s="62" t="s">
        <v>84</v>
      </c>
      <c r="B54" s="118">
        <f>(VLOOKUP($A54,'Occupancy Raw Data'!$B$8:$BE$45,'Occupancy Raw Data'!G$3,FALSE))/100</f>
        <v>0.38270625566636396</v>
      </c>
      <c r="C54" s="115">
        <f>(VLOOKUP($A54,'Occupancy Raw Data'!$B$8:$BE$45,'Occupancy Raw Data'!H$3,FALSE))/100</f>
        <v>0.46804170444242899</v>
      </c>
      <c r="D54" s="115">
        <f>(VLOOKUP($A54,'Occupancy Raw Data'!$B$8:$BE$45,'Occupancy Raw Data'!I$3,FALSE))/100</f>
        <v>0.49818676337261997</v>
      </c>
      <c r="E54" s="115">
        <f>(VLOOKUP($A54,'Occupancy Raw Data'!$B$8:$BE$45,'Occupancy Raw Data'!J$3,FALSE))/100</f>
        <v>0.49297370806890201</v>
      </c>
      <c r="F54" s="115">
        <f>(VLOOKUP($A54,'Occupancy Raw Data'!$B$8:$BE$45,'Occupancy Raw Data'!K$3,FALSE))/100</f>
        <v>0.60244786944696205</v>
      </c>
      <c r="G54" s="116">
        <f>(VLOOKUP($A54,'Occupancy Raw Data'!$B$8:$BE$45,'Occupancy Raw Data'!L$3,FALSE))/100</f>
        <v>0.48887126019945598</v>
      </c>
      <c r="H54" s="119">
        <f>(VLOOKUP($A54,'Occupancy Raw Data'!$B$8:$BE$45,'Occupancy Raw Data'!N$3,FALSE))/100</f>
        <v>0.62341341795104199</v>
      </c>
      <c r="I54" s="119">
        <f>(VLOOKUP($A54,'Occupancy Raw Data'!$B$8:$BE$45,'Occupancy Raw Data'!O$3,FALSE))/100</f>
        <v>0.54385766092475007</v>
      </c>
      <c r="J54" s="116">
        <f>(VLOOKUP($A54,'Occupancy Raw Data'!$B$8:$BE$45,'Occupancy Raw Data'!P$3,FALSE))/100</f>
        <v>0.58363553943789592</v>
      </c>
      <c r="K54" s="117">
        <f>(VLOOKUP($A54,'Occupancy Raw Data'!$B$8:$BE$45,'Occupancy Raw Data'!R$3,FALSE))/100</f>
        <v>0.51594676855329602</v>
      </c>
      <c r="M54" s="129">
        <f>(VLOOKUP($A54,'Occupancy Raw Data'!$B$8:$BE$45,'Occupancy Raw Data'!T$3,FALSE))/100</f>
        <v>0.32390012230124904</v>
      </c>
      <c r="N54" s="119">
        <f>(VLOOKUP($A54,'Occupancy Raw Data'!$B$8:$BE$45,'Occupancy Raw Data'!U$3,FALSE))/100</f>
        <v>0.185115907983952</v>
      </c>
      <c r="O54" s="119">
        <f>(VLOOKUP($A54,'Occupancy Raw Data'!$B$8:$BE$45,'Occupancy Raw Data'!V$3,FALSE))/100</f>
        <v>0.22122743602459299</v>
      </c>
      <c r="P54" s="119">
        <f>(VLOOKUP($A54,'Occupancy Raw Data'!$B$8:$BE$45,'Occupancy Raw Data'!W$3,FALSE))/100</f>
        <v>9.6296158638138799E-2</v>
      </c>
      <c r="Q54" s="119">
        <f>(VLOOKUP($A54,'Occupancy Raw Data'!$B$8:$BE$45,'Occupancy Raw Data'!X$3,FALSE))/100</f>
        <v>0.336053188274403</v>
      </c>
      <c r="R54" s="130">
        <f>(VLOOKUP($A54,'Occupancy Raw Data'!$B$8:$BE$45,'Occupancy Raw Data'!Y$3,FALSE))/100</f>
        <v>0.22675663602099799</v>
      </c>
      <c r="S54" s="119">
        <f>(VLOOKUP($A54,'Occupancy Raw Data'!$B$8:$BE$45,'Occupancy Raw Data'!AA$3,FALSE))/100</f>
        <v>0.43137404350119901</v>
      </c>
      <c r="T54" s="119">
        <f>(VLOOKUP($A54,'Occupancy Raw Data'!$B$8:$BE$45,'Occupancy Raw Data'!AB$3,FALSE))/100</f>
        <v>0.91128356037227509</v>
      </c>
      <c r="U54" s="130">
        <f>(VLOOKUP($A54,'Occupancy Raw Data'!$B$8:$BE$45,'Occupancy Raw Data'!AC$3,FALSE))/100</f>
        <v>0.62101631528502599</v>
      </c>
      <c r="V54" s="131">
        <f>(VLOOKUP($A54,'Occupancy Raw Data'!$B$8:$BE$45,'Occupancy Raw Data'!AE$3,FALSE))/100</f>
        <v>0.33141585544455698</v>
      </c>
      <c r="X54" s="49">
        <f>VLOOKUP($A54,'ADR Raw Data'!$B$6:$BE$43,'ADR Raw Data'!G$1,FALSE)</f>
        <v>96.614853420195402</v>
      </c>
      <c r="Y54" s="50">
        <f>VLOOKUP($A54,'ADR Raw Data'!$B$6:$BE$43,'ADR Raw Data'!H$1,FALSE)</f>
        <v>97.701711864406704</v>
      </c>
      <c r="Z54" s="50">
        <f>VLOOKUP($A54,'ADR Raw Data'!$B$6:$BE$43,'ADR Raw Data'!I$1,FALSE)</f>
        <v>99.556273885350294</v>
      </c>
      <c r="AA54" s="50">
        <f>VLOOKUP($A54,'ADR Raw Data'!$B$6:$BE$43,'ADR Raw Data'!J$1,FALSE)</f>
        <v>100.79203218390801</v>
      </c>
      <c r="AB54" s="50">
        <f>VLOOKUP($A54,'ADR Raw Data'!$B$6:$BE$43,'ADR Raw Data'!K$1,FALSE)</f>
        <v>118.736693002257</v>
      </c>
      <c r="AC54" s="51">
        <f>VLOOKUP($A54,'ADR Raw Data'!$B$6:$BE$43,'ADR Raw Data'!L$1,FALSE)</f>
        <v>103.717159349065</v>
      </c>
      <c r="AD54" s="50">
        <f>VLOOKUP($A54,'ADR Raw Data'!$B$6:$BE$43,'ADR Raw Data'!N$1,FALSE)</f>
        <v>123.042550445373</v>
      </c>
      <c r="AE54" s="50">
        <f>VLOOKUP($A54,'ADR Raw Data'!$B$6:$BE$43,'ADR Raw Data'!O$1,FALSE)</f>
        <v>113.06148780996</v>
      </c>
      <c r="AF54" s="51">
        <f>VLOOKUP($A54,'ADR Raw Data'!$B$6:$BE$43,'ADR Raw Data'!P$1,FALSE)</f>
        <v>118.39215048543601</v>
      </c>
      <c r="AG54" s="52">
        <f>VLOOKUP($A54,'ADR Raw Data'!$B$6:$BE$43,'ADR Raw Data'!R$1,FALSE)</f>
        <v>108.46008848724399</v>
      </c>
      <c r="AI54" s="129">
        <f>(VLOOKUP($A54,'ADR Raw Data'!$B$6:$BE$43,'ADR Raw Data'!T$1,FALSE))/100</f>
        <v>-4.1663905685439505E-3</v>
      </c>
      <c r="AJ54" s="119">
        <f>(VLOOKUP($A54,'ADR Raw Data'!$B$6:$BE$43,'ADR Raw Data'!U$1,FALSE))/100</f>
        <v>4.0309018859146804E-2</v>
      </c>
      <c r="AK54" s="119">
        <f>(VLOOKUP($A54,'ADR Raw Data'!$B$6:$BE$43,'ADR Raw Data'!V$1,FALSE))/100</f>
        <v>-9.8737323740281709E-3</v>
      </c>
      <c r="AL54" s="119">
        <f>(VLOOKUP($A54,'ADR Raw Data'!$B$6:$BE$43,'ADR Raw Data'!W$1,FALSE))/100</f>
        <v>6.3676019745634901E-2</v>
      </c>
      <c r="AM54" s="119">
        <f>(VLOOKUP($A54,'ADR Raw Data'!$B$6:$BE$43,'ADR Raw Data'!X$1,FALSE))/100</f>
        <v>0.25108566097165697</v>
      </c>
      <c r="AN54" s="130">
        <f>(VLOOKUP($A54,'ADR Raw Data'!$B$6:$BE$43,'ADR Raw Data'!Y$1,FALSE))/100</f>
        <v>7.8830302932310192E-2</v>
      </c>
      <c r="AO54" s="119">
        <f>(VLOOKUP($A54,'ADR Raw Data'!$B$6:$BE$43,'ADR Raw Data'!AA$1,FALSE))/100</f>
        <v>0.211593639390773</v>
      </c>
      <c r="AP54" s="119">
        <f>(VLOOKUP($A54,'ADR Raw Data'!$B$6:$BE$43,'ADR Raw Data'!AB$1,FALSE))/100</f>
        <v>0.12638671961996201</v>
      </c>
      <c r="AQ54" s="130">
        <f>(VLOOKUP($A54,'ADR Raw Data'!$B$6:$BE$43,'ADR Raw Data'!AC$1,FALSE))/100</f>
        <v>0.171174028803186</v>
      </c>
      <c r="AR54" s="131">
        <f>(VLOOKUP($A54,'ADR Raw Data'!$B$6:$BE$43,'ADR Raw Data'!AE$1,FALSE))/100</f>
        <v>0.11295314466295099</v>
      </c>
      <c r="AS54" s="40"/>
      <c r="AT54" s="49">
        <f>VLOOKUP($A54,'RevPAR Raw Data'!$B$6:$BE$43,'RevPAR Raw Data'!G$1,FALSE)</f>
        <v>36.975108794197602</v>
      </c>
      <c r="AU54" s="50">
        <f>VLOOKUP($A54,'RevPAR Raw Data'!$B$6:$BE$43,'RevPAR Raw Data'!H$1,FALSE)</f>
        <v>45.728475747960097</v>
      </c>
      <c r="AV54" s="50">
        <f>VLOOKUP($A54,'RevPAR Raw Data'!$B$6:$BE$43,'RevPAR Raw Data'!I$1,FALSE)</f>
        <v>49.597617860380701</v>
      </c>
      <c r="AW54" s="50">
        <f>VLOOKUP($A54,'RevPAR Raw Data'!$B$6:$BE$43,'RevPAR Raw Data'!J$1,FALSE)</f>
        <v>49.687821849501297</v>
      </c>
      <c r="AX54" s="50">
        <f>VLOOKUP($A54,'RevPAR Raw Data'!$B$6:$BE$43,'RevPAR Raw Data'!K$1,FALSE)</f>
        <v>71.532667724388006</v>
      </c>
      <c r="AY54" s="51">
        <f>VLOOKUP($A54,'RevPAR Raw Data'!$B$6:$BE$43,'RevPAR Raw Data'!L$1,FALSE)</f>
        <v>50.704338395285497</v>
      </c>
      <c r="AZ54" s="50">
        <f>VLOOKUP($A54,'RevPAR Raw Data'!$B$6:$BE$43,'RevPAR Raw Data'!N$1,FALSE)</f>
        <v>76.706376926563905</v>
      </c>
      <c r="BA54" s="50">
        <f>VLOOKUP($A54,'RevPAR Raw Data'!$B$6:$BE$43,'RevPAR Raw Data'!O$1,FALSE)</f>
        <v>61.489356300997201</v>
      </c>
      <c r="BB54" s="51">
        <f>VLOOKUP($A54,'RevPAR Raw Data'!$B$6:$BE$43,'RevPAR Raw Data'!P$1,FALSE)</f>
        <v>69.097866613780496</v>
      </c>
      <c r="BC54" s="52">
        <f>VLOOKUP($A54,'RevPAR Raw Data'!$B$6:$BE$43,'RevPAR Raw Data'!R$1,FALSE)</f>
        <v>55.9596321719984</v>
      </c>
      <c r="BE54" s="129">
        <f>(VLOOKUP($A54,'RevPAR Raw Data'!$B$6:$BE$43,'RevPAR Raw Data'!T$1,FALSE))/100</f>
        <v>0.31838423731799897</v>
      </c>
      <c r="BF54" s="119">
        <f>(VLOOKUP($A54,'RevPAR Raw Data'!$B$6:$BE$43,'RevPAR Raw Data'!U$1,FALSE))/100</f>
        <v>0.23288676746915299</v>
      </c>
      <c r="BG54" s="119">
        <f>(VLOOKUP($A54,'RevPAR Raw Data'!$B$6:$BE$43,'RevPAR Raw Data'!V$1,FALSE))/100</f>
        <v>0.20916936315346502</v>
      </c>
      <c r="BH54" s="119">
        <f>(VLOOKUP($A54,'RevPAR Raw Data'!$B$6:$BE$43,'RevPAR Raw Data'!W$1,FALSE))/100</f>
        <v>0.16610393448264399</v>
      </c>
      <c r="BI54" s="119">
        <f>(VLOOKUP($A54,'RevPAR Raw Data'!$B$6:$BE$43,'RevPAR Raw Data'!X$1,FALSE))/100</f>
        <v>0.67151698614557209</v>
      </c>
      <c r="BJ54" s="130">
        <f>(VLOOKUP($A54,'RevPAR Raw Data'!$B$6:$BE$43,'RevPAR Raw Data'!Y$1,FALSE))/100</f>
        <v>0.32346223326275497</v>
      </c>
      <c r="BK54" s="119">
        <f>(VLOOKUP($A54,'RevPAR Raw Data'!$B$6:$BE$43,'RevPAR Raw Data'!AA$1,FALSE))/100</f>
        <v>0.73424368669510598</v>
      </c>
      <c r="BL54" s="119">
        <f>(VLOOKUP($A54,'RevPAR Raw Data'!$B$6:$BE$43,'RevPAR Raw Data'!AB$1,FALSE))/100</f>
        <v>1.1528444198312799</v>
      </c>
      <c r="BM54" s="130">
        <f>(VLOOKUP($A54,'RevPAR Raw Data'!$B$6:$BE$43,'RevPAR Raw Data'!AC$1,FALSE))/100</f>
        <v>0.89849220872806002</v>
      </c>
      <c r="BN54" s="131">
        <f>(VLOOKUP($A54,'RevPAR Raw Data'!$B$6:$BE$43,'RevPAR Raw Data'!AE$1,FALSE))/100</f>
        <v>0.48180346317113298</v>
      </c>
    </row>
    <row r="55" spans="1:66" x14ac:dyDescent="0.25">
      <c r="A55" s="59" t="s">
        <v>85</v>
      </c>
      <c r="B55" s="118">
        <f>(VLOOKUP($A55,'Occupancy Raw Data'!$B$8:$BE$45,'Occupancy Raw Data'!G$3,FALSE))/100</f>
        <v>0.314599483204134</v>
      </c>
      <c r="C55" s="115">
        <f>(VLOOKUP($A55,'Occupancy Raw Data'!$B$8:$BE$45,'Occupancy Raw Data'!H$3,FALSE))/100</f>
        <v>0.41472868217054198</v>
      </c>
      <c r="D55" s="115">
        <f>(VLOOKUP($A55,'Occupancy Raw Data'!$B$8:$BE$45,'Occupancy Raw Data'!I$3,FALSE))/100</f>
        <v>0.44638242894056801</v>
      </c>
      <c r="E55" s="115">
        <f>(VLOOKUP($A55,'Occupancy Raw Data'!$B$8:$BE$45,'Occupancy Raw Data'!J$3,FALSE))/100</f>
        <v>0.42829457364341006</v>
      </c>
      <c r="F55" s="115">
        <f>(VLOOKUP($A55,'Occupancy Raw Data'!$B$8:$BE$45,'Occupancy Raw Data'!K$3,FALSE))/100</f>
        <v>0.39793281653746704</v>
      </c>
      <c r="G55" s="116">
        <f>(VLOOKUP($A55,'Occupancy Raw Data'!$B$8:$BE$45,'Occupancy Raw Data'!L$3,FALSE))/100</f>
        <v>0.40038759689922399</v>
      </c>
      <c r="H55" s="119">
        <f>(VLOOKUP($A55,'Occupancy Raw Data'!$B$8:$BE$45,'Occupancy Raw Data'!N$3,FALSE))/100</f>
        <v>0.49806201550387497</v>
      </c>
      <c r="I55" s="119">
        <f>(VLOOKUP($A55,'Occupancy Raw Data'!$B$8:$BE$45,'Occupancy Raw Data'!O$3,FALSE))/100</f>
        <v>0.363695090439276</v>
      </c>
      <c r="J55" s="116">
        <f>(VLOOKUP($A55,'Occupancy Raw Data'!$B$8:$BE$45,'Occupancy Raw Data'!P$3,FALSE))/100</f>
        <v>0.43087855297157601</v>
      </c>
      <c r="K55" s="117">
        <f>(VLOOKUP($A55,'Occupancy Raw Data'!$B$8:$BE$45,'Occupancy Raw Data'!R$3,FALSE))/100</f>
        <v>0.40909929863418198</v>
      </c>
      <c r="M55" s="129">
        <f>(VLOOKUP($A55,'Occupancy Raw Data'!$B$8:$BE$45,'Occupancy Raw Data'!T$3,FALSE))/100</f>
        <v>-0.103699903734103</v>
      </c>
      <c r="N55" s="119">
        <f>(VLOOKUP($A55,'Occupancy Raw Data'!$B$8:$BE$45,'Occupancy Raw Data'!U$3,FALSE))/100</f>
        <v>-0.127929413612447</v>
      </c>
      <c r="O55" s="119">
        <f>(VLOOKUP($A55,'Occupancy Raw Data'!$B$8:$BE$45,'Occupancy Raw Data'!V$3,FALSE))/100</f>
        <v>-6.67716989199338E-2</v>
      </c>
      <c r="P55" s="119">
        <f>(VLOOKUP($A55,'Occupancy Raw Data'!$B$8:$BE$45,'Occupancy Raw Data'!W$3,FALSE))/100</f>
        <v>-5.5672207126136602E-2</v>
      </c>
      <c r="Q55" s="119">
        <f>(VLOOKUP($A55,'Occupancy Raw Data'!$B$8:$BE$45,'Occupancy Raw Data'!X$3,FALSE))/100</f>
        <v>-4.8255035646461806E-3</v>
      </c>
      <c r="R55" s="130">
        <f>(VLOOKUP($A55,'Occupancy Raw Data'!$B$8:$BE$45,'Occupancy Raw Data'!Y$3,FALSE))/100</f>
        <v>-7.2443912157886398E-2</v>
      </c>
      <c r="S55" s="119">
        <f>(VLOOKUP($A55,'Occupancy Raw Data'!$B$8:$BE$45,'Occupancy Raw Data'!AA$3,FALSE))/100</f>
        <v>0.40521186121773101</v>
      </c>
      <c r="T55" s="119">
        <f>(VLOOKUP($A55,'Occupancy Raw Data'!$B$8:$BE$45,'Occupancy Raw Data'!AB$3,FALSE))/100</f>
        <v>6.9734749814309105E-2</v>
      </c>
      <c r="U55" s="130">
        <f>(VLOOKUP($A55,'Occupancy Raw Data'!$B$8:$BE$45,'Occupancy Raw Data'!AC$3,FALSE))/100</f>
        <v>0.24096439537700701</v>
      </c>
      <c r="V55" s="131">
        <f>(VLOOKUP($A55,'Occupancy Raw Data'!$B$8:$BE$45,'Occupancy Raw Data'!AE$3,FALSE))/100</f>
        <v>3.84776029150029E-3</v>
      </c>
      <c r="X55" s="49">
        <f>VLOOKUP($A55,'ADR Raw Data'!$B$6:$BE$43,'ADR Raw Data'!G$1,FALSE)</f>
        <v>82.406119096509201</v>
      </c>
      <c r="Y55" s="50">
        <f>VLOOKUP($A55,'ADR Raw Data'!$B$6:$BE$43,'ADR Raw Data'!H$1,FALSE)</f>
        <v>82.980747663551398</v>
      </c>
      <c r="Z55" s="50">
        <f>VLOOKUP($A55,'ADR Raw Data'!$B$6:$BE$43,'ADR Raw Data'!I$1,FALSE)</f>
        <v>86.036338639652598</v>
      </c>
      <c r="AA55" s="50">
        <f>VLOOKUP($A55,'ADR Raw Data'!$B$6:$BE$43,'ADR Raw Data'!J$1,FALSE)</f>
        <v>83.331372549019605</v>
      </c>
      <c r="AB55" s="50">
        <f>VLOOKUP($A55,'ADR Raw Data'!$B$6:$BE$43,'ADR Raw Data'!K$1,FALSE)</f>
        <v>83.283490259740205</v>
      </c>
      <c r="AC55" s="51">
        <f>VLOOKUP($A55,'ADR Raw Data'!$B$6:$BE$43,'ADR Raw Data'!L$1,FALSE)</f>
        <v>83.706957082929904</v>
      </c>
      <c r="AD55" s="50">
        <f>VLOOKUP($A55,'ADR Raw Data'!$B$6:$BE$43,'ADR Raw Data'!N$1,FALSE)</f>
        <v>88.715291828793696</v>
      </c>
      <c r="AE55" s="50">
        <f>VLOOKUP($A55,'ADR Raw Data'!$B$6:$BE$43,'ADR Raw Data'!O$1,FALSE)</f>
        <v>83.510728241563001</v>
      </c>
      <c r="AF55" s="51">
        <f>VLOOKUP($A55,'ADR Raw Data'!$B$6:$BE$43,'ADR Raw Data'!P$1,FALSE)</f>
        <v>86.518763118440702</v>
      </c>
      <c r="AG55" s="52">
        <f>VLOOKUP($A55,'ADR Raw Data'!$B$6:$BE$43,'ADR Raw Data'!R$1,FALSE)</f>
        <v>84.553099481163898</v>
      </c>
      <c r="AI55" s="129">
        <f>(VLOOKUP($A55,'ADR Raw Data'!$B$6:$BE$43,'ADR Raw Data'!T$1,FALSE))/100</f>
        <v>9.0109128349726095E-3</v>
      </c>
      <c r="AJ55" s="119">
        <f>(VLOOKUP($A55,'ADR Raw Data'!$B$6:$BE$43,'ADR Raw Data'!U$1,FALSE))/100</f>
        <v>-2.3977918098241E-2</v>
      </c>
      <c r="AK55" s="119">
        <f>(VLOOKUP($A55,'ADR Raw Data'!$B$6:$BE$43,'ADR Raw Data'!V$1,FALSE))/100</f>
        <v>-4.1372328746958498E-3</v>
      </c>
      <c r="AL55" s="119">
        <f>(VLOOKUP($A55,'ADR Raw Data'!$B$6:$BE$43,'ADR Raw Data'!W$1,FALSE))/100</f>
        <v>1.4055125699394499E-2</v>
      </c>
      <c r="AM55" s="119">
        <f>(VLOOKUP($A55,'ADR Raw Data'!$B$6:$BE$43,'ADR Raw Data'!X$1,FALSE))/100</f>
        <v>4.7624413531148407E-2</v>
      </c>
      <c r="AN55" s="130">
        <f>(VLOOKUP($A55,'ADR Raw Data'!$B$6:$BE$43,'ADR Raw Data'!Y$1,FALSE))/100</f>
        <v>6.5913308952498494E-3</v>
      </c>
      <c r="AO55" s="119">
        <f>(VLOOKUP($A55,'ADR Raw Data'!$B$6:$BE$43,'ADR Raw Data'!AA$1,FALSE))/100</f>
        <v>5.7868930537953001E-2</v>
      </c>
      <c r="AP55" s="119">
        <f>(VLOOKUP($A55,'ADR Raw Data'!$B$6:$BE$43,'ADR Raw Data'!AB$1,FALSE))/100</f>
        <v>1.1176186655977001E-2</v>
      </c>
      <c r="AQ55" s="130">
        <f>(VLOOKUP($A55,'ADR Raw Data'!$B$6:$BE$43,'ADR Raw Data'!AC$1,FALSE))/100</f>
        <v>3.9411054354661995E-2</v>
      </c>
      <c r="AR55" s="131">
        <f>(VLOOKUP($A55,'ADR Raw Data'!$B$6:$BE$43,'ADR Raw Data'!AE$1,FALSE))/100</f>
        <v>1.6530004523911498E-2</v>
      </c>
      <c r="AS55" s="40"/>
      <c r="AT55" s="49">
        <f>VLOOKUP($A55,'RevPAR Raw Data'!$B$6:$BE$43,'RevPAR Raw Data'!G$1,FALSE)</f>
        <v>25.924922480620101</v>
      </c>
      <c r="AU55" s="50">
        <f>VLOOKUP($A55,'RevPAR Raw Data'!$B$6:$BE$43,'RevPAR Raw Data'!H$1,FALSE)</f>
        <v>34.414496124030997</v>
      </c>
      <c r="AV55" s="50">
        <f>VLOOKUP($A55,'RevPAR Raw Data'!$B$6:$BE$43,'RevPAR Raw Data'!I$1,FALSE)</f>
        <v>38.4051098191214</v>
      </c>
      <c r="AW55" s="50">
        <f>VLOOKUP($A55,'RevPAR Raw Data'!$B$6:$BE$43,'RevPAR Raw Data'!J$1,FALSE)</f>
        <v>35.690374677002502</v>
      </c>
      <c r="AX55" s="50">
        <f>VLOOKUP($A55,'RevPAR Raw Data'!$B$6:$BE$43,'RevPAR Raw Data'!K$1,FALSE)</f>
        <v>33.141233850129098</v>
      </c>
      <c r="AY55" s="51">
        <f>VLOOKUP($A55,'RevPAR Raw Data'!$B$6:$BE$43,'RevPAR Raw Data'!L$1,FALSE)</f>
        <v>33.515227390180797</v>
      </c>
      <c r="AZ55" s="50">
        <f>VLOOKUP($A55,'RevPAR Raw Data'!$B$6:$BE$43,'RevPAR Raw Data'!N$1,FALSE)</f>
        <v>44.185717054263499</v>
      </c>
      <c r="BA55" s="50">
        <f>VLOOKUP($A55,'RevPAR Raw Data'!$B$6:$BE$43,'RevPAR Raw Data'!O$1,FALSE)</f>
        <v>30.372441860465099</v>
      </c>
      <c r="BB55" s="51">
        <f>VLOOKUP($A55,'RevPAR Raw Data'!$B$6:$BE$43,'RevPAR Raw Data'!P$1,FALSE)</f>
        <v>37.279079457364297</v>
      </c>
      <c r="BC55" s="52">
        <f>VLOOKUP($A55,'RevPAR Raw Data'!$B$6:$BE$43,'RevPAR Raw Data'!R$1,FALSE)</f>
        <v>34.590613695090397</v>
      </c>
      <c r="BE55" s="129">
        <f>(VLOOKUP($A55,'RevPAR Raw Data'!$B$6:$BE$43,'RevPAR Raw Data'!T$1,FALSE))/100</f>
        <v>-9.5623421692673793E-2</v>
      </c>
      <c r="BF55" s="119">
        <f>(VLOOKUP($A55,'RevPAR Raw Data'!$B$6:$BE$43,'RevPAR Raw Data'!U$1,FALSE))/100</f>
        <v>-0.14883985070873298</v>
      </c>
      <c r="BG55" s="119">
        <f>(VLOOKUP($A55,'RevPAR Raw Data'!$B$6:$BE$43,'RevPAR Raw Data'!V$1,FALSE))/100</f>
        <v>-7.0632681726758795E-2</v>
      </c>
      <c r="BH55" s="119">
        <f>(VLOOKUP($A55,'RevPAR Raw Data'!$B$6:$BE$43,'RevPAR Raw Data'!W$1,FALSE))/100</f>
        <v>-4.2399561295862601E-2</v>
      </c>
      <c r="BI55" s="119">
        <f>(VLOOKUP($A55,'RevPAR Raw Data'!$B$6:$BE$43,'RevPAR Raw Data'!X$1,FALSE))/100</f>
        <v>4.2569098189243502E-2</v>
      </c>
      <c r="BJ55" s="130">
        <f>(VLOOKUP($A55,'RevPAR Raw Data'!$B$6:$BE$43,'RevPAR Raw Data'!Y$1,FALSE))/100</f>
        <v>-6.6330083059015499E-2</v>
      </c>
      <c r="BK55" s="119">
        <f>(VLOOKUP($A55,'RevPAR Raw Data'!$B$6:$BE$43,'RevPAR Raw Data'!AA$1,FALSE))/100</f>
        <v>0.48652996880564797</v>
      </c>
      <c r="BL55" s="119">
        <f>(VLOOKUP($A55,'RevPAR Raw Data'!$B$6:$BE$43,'RevPAR Raw Data'!AB$1,FALSE))/100</f>
        <v>8.1690305050618792E-2</v>
      </c>
      <c r="BM55" s="130">
        <f>(VLOOKUP($A55,'RevPAR Raw Data'!$B$6:$BE$43,'RevPAR Raw Data'!AC$1,FALSE))/100</f>
        <v>0.28987211061541102</v>
      </c>
      <c r="BN55" s="131">
        <f>(VLOOKUP($A55,'RevPAR Raw Data'!$B$6:$BE$43,'RevPAR Raw Data'!AE$1,FALSE))/100</f>
        <v>2.0441368310437202E-2</v>
      </c>
    </row>
    <row r="56" spans="1:66" ht="15" thickBot="1" x14ac:dyDescent="0.3">
      <c r="A56" s="59" t="s">
        <v>86</v>
      </c>
      <c r="B56" s="124">
        <f>(VLOOKUP($A56,'Occupancy Raw Data'!$B$8:$BE$45,'Occupancy Raw Data'!G$3,FALSE))/100</f>
        <v>0.338620689655172</v>
      </c>
      <c r="C56" s="125">
        <f>(VLOOKUP($A56,'Occupancy Raw Data'!$B$8:$BE$45,'Occupancy Raw Data'!H$3,FALSE))/100</f>
        <v>0.46344827586206799</v>
      </c>
      <c r="D56" s="125">
        <f>(VLOOKUP($A56,'Occupancy Raw Data'!$B$8:$BE$45,'Occupancy Raw Data'!I$3,FALSE))/100</f>
        <v>0.48937931034482701</v>
      </c>
      <c r="E56" s="125">
        <f>(VLOOKUP($A56,'Occupancy Raw Data'!$B$8:$BE$45,'Occupancy Raw Data'!J$3,FALSE))/100</f>
        <v>0.47903448275861998</v>
      </c>
      <c r="F56" s="125">
        <f>(VLOOKUP($A56,'Occupancy Raw Data'!$B$8:$BE$45,'Occupancy Raw Data'!K$3,FALSE))/100</f>
        <v>0.46013793103448203</v>
      </c>
      <c r="G56" s="126">
        <f>(VLOOKUP($A56,'Occupancy Raw Data'!$B$8:$BE$45,'Occupancy Raw Data'!L$3,FALSE))/100</f>
        <v>0.446124137931034</v>
      </c>
      <c r="H56" s="127">
        <f>(VLOOKUP($A56,'Occupancy Raw Data'!$B$8:$BE$45,'Occupancy Raw Data'!N$3,FALSE))/100</f>
        <v>0.52013793103448203</v>
      </c>
      <c r="I56" s="127">
        <f>(VLOOKUP($A56,'Occupancy Raw Data'!$B$8:$BE$45,'Occupancy Raw Data'!O$3,FALSE))/100</f>
        <v>0.53462068965517195</v>
      </c>
      <c r="J56" s="126">
        <f>(VLOOKUP($A56,'Occupancy Raw Data'!$B$8:$BE$45,'Occupancy Raw Data'!P$3,FALSE))/100</f>
        <v>0.52737931034482699</v>
      </c>
      <c r="K56" s="128">
        <f>(VLOOKUP($A56,'Occupancy Raw Data'!$B$8:$BE$45,'Occupancy Raw Data'!R$3,FALSE))/100</f>
        <v>0.469339901477832</v>
      </c>
      <c r="M56" s="140">
        <f>(VLOOKUP($A56,'Occupancy Raw Data'!$B$8:$BE$45,'Occupancy Raw Data'!T$3,FALSE))/100</f>
        <v>-9.8397218801313607E-2</v>
      </c>
      <c r="N56" s="127">
        <f>(VLOOKUP($A56,'Occupancy Raw Data'!$B$8:$BE$45,'Occupancy Raw Data'!U$3,FALSE))/100</f>
        <v>-5.7256263954353704E-3</v>
      </c>
      <c r="O56" s="127">
        <f>(VLOOKUP($A56,'Occupancy Raw Data'!$B$8:$BE$45,'Occupancy Raw Data'!V$3,FALSE))/100</f>
        <v>1.3451309067688299E-2</v>
      </c>
      <c r="P56" s="127">
        <f>(VLOOKUP($A56,'Occupancy Raw Data'!$B$8:$BE$45,'Occupancy Raw Data'!W$3,FALSE))/100</f>
        <v>-5.1866760756789698E-2</v>
      </c>
      <c r="Q56" s="127">
        <f>(VLOOKUP($A56,'Occupancy Raw Data'!$B$8:$BE$45,'Occupancy Raw Data'!X$3,FALSE))/100</f>
        <v>-6.5226462556402701E-2</v>
      </c>
      <c r="R56" s="141">
        <f>(VLOOKUP($A56,'Occupancy Raw Data'!$B$8:$BE$45,'Occupancy Raw Data'!Y$3,FALSE))/100</f>
        <v>-3.9379488786204397E-2</v>
      </c>
      <c r="S56" s="127">
        <f>(VLOOKUP($A56,'Occupancy Raw Data'!$B$8:$BE$45,'Occupancy Raw Data'!AA$3,FALSE))/100</f>
        <v>4.5388141649478506E-2</v>
      </c>
      <c r="T56" s="127">
        <f>(VLOOKUP($A56,'Occupancy Raw Data'!$B$8:$BE$45,'Occupancy Raw Data'!AB$3,FALSE))/100</f>
        <v>0.31487294703163804</v>
      </c>
      <c r="U56" s="141">
        <f>(VLOOKUP($A56,'Occupancy Raw Data'!$B$8:$BE$45,'Occupancy Raw Data'!AC$3,FALSE))/100</f>
        <v>0.16657509631832199</v>
      </c>
      <c r="V56" s="142">
        <f>(VLOOKUP($A56,'Occupancy Raw Data'!$B$8:$BE$45,'Occupancy Raw Data'!AE$3,FALSE))/100</f>
        <v>1.8339528979555198E-2</v>
      </c>
      <c r="X56" s="63">
        <f>VLOOKUP($A56,'ADR Raw Data'!$B$6:$BE$43,'ADR Raw Data'!G$1,FALSE)</f>
        <v>98.441682281059002</v>
      </c>
      <c r="Y56" s="64">
        <f>VLOOKUP($A56,'ADR Raw Data'!$B$6:$BE$43,'ADR Raw Data'!H$1,FALSE)</f>
        <v>105.22063690476099</v>
      </c>
      <c r="Z56" s="64">
        <f>VLOOKUP($A56,'ADR Raw Data'!$B$6:$BE$43,'ADR Raw Data'!I$1,FALSE)</f>
        <v>106.669208004509</v>
      </c>
      <c r="AA56" s="64">
        <f>VLOOKUP($A56,'ADR Raw Data'!$B$6:$BE$43,'ADR Raw Data'!J$1,FALSE)</f>
        <v>104.36005182839</v>
      </c>
      <c r="AB56" s="64">
        <f>VLOOKUP($A56,'ADR Raw Data'!$B$6:$BE$43,'ADR Raw Data'!K$1,FALSE)</f>
        <v>103.034115707434</v>
      </c>
      <c r="AC56" s="65">
        <f>VLOOKUP($A56,'ADR Raw Data'!$B$6:$BE$43,'ADR Raw Data'!L$1,FALSE)</f>
        <v>103.87350296809301</v>
      </c>
      <c r="AD56" s="64">
        <f>VLOOKUP($A56,'ADR Raw Data'!$B$6:$BE$43,'ADR Raw Data'!N$1,FALSE)</f>
        <v>122.028151683903</v>
      </c>
      <c r="AE56" s="64">
        <f>VLOOKUP($A56,'ADR Raw Data'!$B$6:$BE$43,'ADR Raw Data'!O$1,FALSE)</f>
        <v>132.48123839009199</v>
      </c>
      <c r="AF56" s="65">
        <f>VLOOKUP($A56,'ADR Raw Data'!$B$6:$BE$43,'ADR Raw Data'!P$1,FALSE)</f>
        <v>127.326460049692</v>
      </c>
      <c r="AG56" s="66">
        <f>VLOOKUP($A56,'ADR Raw Data'!$B$6:$BE$43,'ADR Raw Data'!R$1,FALSE)</f>
        <v>111.40298627146301</v>
      </c>
      <c r="AI56" s="140">
        <f>(VLOOKUP($A56,'ADR Raw Data'!$B$6:$BE$43,'ADR Raw Data'!T$1,FALSE))/100</f>
        <v>1.0064957363353699E-2</v>
      </c>
      <c r="AJ56" s="127">
        <f>(VLOOKUP($A56,'ADR Raw Data'!$B$6:$BE$43,'ADR Raw Data'!U$1,FALSE))/100</f>
        <v>8.4028151925764294E-2</v>
      </c>
      <c r="AK56" s="127">
        <f>(VLOOKUP($A56,'ADR Raw Data'!$B$6:$BE$43,'ADR Raw Data'!V$1,FALSE))/100</f>
        <v>9.7723379594846893E-2</v>
      </c>
      <c r="AL56" s="127">
        <f>(VLOOKUP($A56,'ADR Raw Data'!$B$6:$BE$43,'ADR Raw Data'!W$1,FALSE))/100</f>
        <v>8.5824934871844505E-2</v>
      </c>
      <c r="AM56" s="127">
        <f>(VLOOKUP($A56,'ADR Raw Data'!$B$6:$BE$43,'ADR Raw Data'!X$1,FALSE))/100</f>
        <v>8.5165615217363405E-2</v>
      </c>
      <c r="AN56" s="141">
        <f>(VLOOKUP($A56,'ADR Raw Data'!$B$6:$BE$43,'ADR Raw Data'!Y$1,FALSE))/100</f>
        <v>7.6464337136184002E-2</v>
      </c>
      <c r="AO56" s="127">
        <f>(VLOOKUP($A56,'ADR Raw Data'!$B$6:$BE$43,'ADR Raw Data'!AA$1,FALSE))/100</f>
        <v>3.37122231481835E-2</v>
      </c>
      <c r="AP56" s="127">
        <f>(VLOOKUP($A56,'ADR Raw Data'!$B$6:$BE$43,'ADR Raw Data'!AB$1,FALSE))/100</f>
        <v>8.2740819118102105E-2</v>
      </c>
      <c r="AQ56" s="141">
        <f>(VLOOKUP($A56,'ADR Raw Data'!$B$6:$BE$43,'ADR Raw Data'!AC$1,FALSE))/100</f>
        <v>6.1176347603569797E-2</v>
      </c>
      <c r="AR56" s="142">
        <f>(VLOOKUP($A56,'ADR Raw Data'!$B$6:$BE$43,'ADR Raw Data'!AE$1,FALSE))/100</f>
        <v>8.0758989754824401E-2</v>
      </c>
      <c r="AS56" s="40"/>
      <c r="AT56" s="63">
        <f>VLOOKUP($A56,'RevPAR Raw Data'!$B$6:$BE$43,'RevPAR Raw Data'!G$1,FALSE)</f>
        <v>33.334390344827497</v>
      </c>
      <c r="AU56" s="64">
        <f>VLOOKUP($A56,'RevPAR Raw Data'!$B$6:$BE$43,'RevPAR Raw Data'!H$1,FALSE)</f>
        <v>48.764322758620601</v>
      </c>
      <c r="AV56" s="64">
        <f>VLOOKUP($A56,'RevPAR Raw Data'!$B$6:$BE$43,'RevPAR Raw Data'!I$1,FALSE)</f>
        <v>52.201703448275801</v>
      </c>
      <c r="AW56" s="64">
        <f>VLOOKUP($A56,'RevPAR Raw Data'!$B$6:$BE$43,'RevPAR Raw Data'!J$1,FALSE)</f>
        <v>49.9920634482758</v>
      </c>
      <c r="AX56" s="64">
        <f>VLOOKUP($A56,'RevPAR Raw Data'!$B$6:$BE$43,'RevPAR Raw Data'!K$1,FALSE)</f>
        <v>47.409904827586203</v>
      </c>
      <c r="AY56" s="65">
        <f>VLOOKUP($A56,'RevPAR Raw Data'!$B$6:$BE$43,'RevPAR Raw Data'!L$1,FALSE)</f>
        <v>46.340476965517198</v>
      </c>
      <c r="AZ56" s="64">
        <f>VLOOKUP($A56,'RevPAR Raw Data'!$B$6:$BE$43,'RevPAR Raw Data'!N$1,FALSE)</f>
        <v>63.471470344827502</v>
      </c>
      <c r="BA56" s="64">
        <f>VLOOKUP($A56,'RevPAR Raw Data'!$B$6:$BE$43,'RevPAR Raw Data'!O$1,FALSE)</f>
        <v>70.827211034482701</v>
      </c>
      <c r="BB56" s="65">
        <f>VLOOKUP($A56,'RevPAR Raw Data'!$B$6:$BE$43,'RevPAR Raw Data'!P$1,FALSE)</f>
        <v>67.149340689655105</v>
      </c>
      <c r="BC56" s="66">
        <f>VLOOKUP($A56,'RevPAR Raw Data'!$B$6:$BE$43,'RevPAR Raw Data'!R$1,FALSE)</f>
        <v>52.285866600985202</v>
      </c>
      <c r="BE56" s="140">
        <f>(VLOOKUP($A56,'RevPAR Raw Data'!$B$6:$BE$43,'RevPAR Raw Data'!T$1,FALSE))/100</f>
        <v>-8.9322625249867699E-2</v>
      </c>
      <c r="BF56" s="127">
        <f>(VLOOKUP($A56,'RevPAR Raw Data'!$B$6:$BE$43,'RevPAR Raw Data'!U$1,FALSE))/100</f>
        <v>7.7821411725703102E-2</v>
      </c>
      <c r="BG56" s="127">
        <f>(VLOOKUP($A56,'RevPAR Raw Data'!$B$6:$BE$43,'RevPAR Raw Data'!V$1,FALSE))/100</f>
        <v>0.112489196044604</v>
      </c>
      <c r="BH56" s="127">
        <f>(VLOOKUP($A56,'RevPAR Raw Data'!$B$6:$BE$43,'RevPAR Raw Data'!W$1,FALSE))/100</f>
        <v>2.9506712751089702E-2</v>
      </c>
      <c r="BI56" s="127">
        <f>(VLOOKUP($A56,'RevPAR Raw Data'!$B$6:$BE$43,'RevPAR Raw Data'!X$1,FALSE))/100</f>
        <v>1.43841008488922E-2</v>
      </c>
      <c r="BJ56" s="141">
        <f>(VLOOKUP($A56,'RevPAR Raw Data'!$B$6:$BE$43,'RevPAR Raw Data'!Y$1,FALSE))/100</f>
        <v>3.40737218431807E-2</v>
      </c>
      <c r="BK56" s="127">
        <f>(VLOOKUP($A56,'RevPAR Raw Data'!$B$6:$BE$43,'RevPAR Raw Data'!AA$1,FALSE))/100</f>
        <v>8.0630499957230609E-2</v>
      </c>
      <c r="BL56" s="127">
        <f>(VLOOKUP($A56,'RevPAR Raw Data'!$B$6:$BE$43,'RevPAR Raw Data'!AB$1,FALSE))/100</f>
        <v>0.42366661170526904</v>
      </c>
      <c r="BM56" s="141">
        <f>(VLOOKUP($A56,'RevPAR Raw Data'!$B$6:$BE$43,'RevPAR Raw Data'!AC$1,FALSE))/100</f>
        <v>0.237941899916359</v>
      </c>
      <c r="BN56" s="142">
        <f>(VLOOKUP($A56,'RevPAR Raw Data'!$B$6:$BE$43,'RevPAR Raw Data'!AE$1,FALSE))/100</f>
        <v>0.10057960056734699</v>
      </c>
    </row>
    <row r="57" spans="1:66" ht="14.25" customHeight="1" x14ac:dyDescent="0.25">
      <c r="A57" s="150" t="s">
        <v>123</v>
      </c>
      <c r="B57" s="150"/>
      <c r="C57" s="150"/>
      <c r="D57" s="150"/>
      <c r="E57" s="150"/>
      <c r="F57" s="150"/>
      <c r="G57" s="150"/>
      <c r="H57" s="150"/>
      <c r="I57" s="150"/>
      <c r="J57" s="150"/>
      <c r="K57" s="150"/>
      <c r="AS57" s="40"/>
    </row>
    <row r="58" spans="1:66" x14ac:dyDescent="0.25">
      <c r="A58" s="150"/>
      <c r="B58" s="150"/>
      <c r="C58" s="150"/>
      <c r="D58" s="150"/>
      <c r="E58" s="150"/>
      <c r="F58" s="150"/>
      <c r="G58" s="150"/>
      <c r="H58" s="150"/>
      <c r="I58" s="150"/>
      <c r="J58" s="150"/>
      <c r="K58" s="150"/>
      <c r="AS58" s="40"/>
    </row>
    <row r="59" spans="1:66" x14ac:dyDescent="0.25">
      <c r="A59" s="150"/>
      <c r="B59" s="150"/>
      <c r="C59" s="150"/>
      <c r="D59" s="150"/>
      <c r="E59" s="150"/>
      <c r="F59" s="150"/>
      <c r="G59" s="150"/>
      <c r="H59" s="150"/>
      <c r="I59" s="150"/>
      <c r="J59" s="150"/>
      <c r="K59" s="150"/>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iFuCBRNn8XAHcg/T0aH5FMSYwRz1zS/ai2NJP80VZxLUI4H9jFElOu9nm313OweKCbP8vLump/4lsx91LNSD1Q==" saltValue="8R1u3Jyff6e2UMmgLR+puA==" spinCount="100000" sheet="1" formatColumns="0" formatRows="0"/>
  <mergeCells count="26">
    <mergeCell ref="AF2:AF3"/>
    <mergeCell ref="AG2:AG3"/>
    <mergeCell ref="BE1:BN1"/>
    <mergeCell ref="BJ2:BJ3"/>
    <mergeCell ref="BM2:BM3"/>
    <mergeCell ref="BN2:BN3"/>
    <mergeCell ref="AT1:BC1"/>
    <mergeCell ref="AY2:AY3"/>
    <mergeCell ref="BB2:BB3"/>
    <mergeCell ref="BC2:BC3"/>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s>
  <pageMargins left="0.7" right="0.7" top="0.75" bottom="0.75" header="0.3" footer="0.3"/>
  <pageSetup paperSize="5" scale="2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4" zoomScale="110" zoomScaleNormal="110" workbookViewId="0">
      <selection activeCell="X18" sqref="X18"/>
    </sheetView>
  </sheetViews>
  <sheetFormatPr defaultRowHeight="12.75" x14ac:dyDescent="0.2"/>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topLeftCell="A10" workbookViewId="0">
      <selection activeCell="W22" sqref="W22"/>
    </sheetView>
  </sheetViews>
  <sheetFormatPr defaultRowHeight="12.75" x14ac:dyDescent="0.2"/>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zoomScaleSheetLayoutView="96" workbookViewId="0">
      <pane xSplit="1" ySplit="3" topLeftCell="B4" activePane="bottomRight" state="frozen"/>
      <selection sqref="A1:A3"/>
      <selection pane="topRight" sqref="A1:A3"/>
      <selection pane="bottomLeft" sqref="A1:A3"/>
      <selection pane="bottomRight" activeCell="BE22" sqref="BE22"/>
    </sheetView>
  </sheetViews>
  <sheetFormatPr defaultColWidth="9.140625" defaultRowHeight="14.25" outlineLevelCol="1" x14ac:dyDescent="0.25"/>
  <cols>
    <col min="1" max="1" width="39" style="41" bestFit="1" customWidth="1"/>
    <col min="2" max="2" width="9.5703125" style="41" bestFit="1" customWidth="1"/>
    <col min="3" max="3" width="7.5703125" style="41" customWidth="1"/>
    <col min="4" max="4" width="6.85546875" style="41" customWidth="1"/>
    <col min="5" max="5" width="7.42578125" style="41" customWidth="1"/>
    <col min="6" max="6" width="8.5703125" style="41" bestFit="1" customWidth="1"/>
    <col min="7" max="7" width="12.5703125" style="43" bestFit="1" customWidth="1"/>
    <col min="8" max="9" width="8.5703125" style="41" bestFit="1" customWidth="1"/>
    <col min="10" max="10" width="12.140625" style="43" bestFit="1" customWidth="1"/>
    <col min="11" max="11" width="14.28515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51" t="str">
        <f>'Occupancy Raw Data'!B2</f>
        <v>November 24, 2024 - December 21, 2024
Rolling-28 Day Period</v>
      </c>
      <c r="B1" s="154" t="s">
        <v>66</v>
      </c>
      <c r="C1" s="155"/>
      <c r="D1" s="155"/>
      <c r="E1" s="155"/>
      <c r="F1" s="155"/>
      <c r="G1" s="155"/>
      <c r="H1" s="155"/>
      <c r="I1" s="155"/>
      <c r="J1" s="155"/>
      <c r="K1" s="156"/>
      <c r="L1" s="40"/>
      <c r="M1" s="154" t="s">
        <v>73</v>
      </c>
      <c r="N1" s="155"/>
      <c r="O1" s="155"/>
      <c r="P1" s="155"/>
      <c r="Q1" s="155"/>
      <c r="R1" s="155"/>
      <c r="S1" s="155"/>
      <c r="T1" s="155"/>
      <c r="U1" s="155"/>
      <c r="V1" s="156"/>
      <c r="X1" s="154" t="s">
        <v>67</v>
      </c>
      <c r="Y1" s="155"/>
      <c r="Z1" s="155"/>
      <c r="AA1" s="155"/>
      <c r="AB1" s="155"/>
      <c r="AC1" s="155"/>
      <c r="AD1" s="155"/>
      <c r="AE1" s="155"/>
      <c r="AF1" s="155"/>
      <c r="AG1" s="156"/>
      <c r="AI1" s="154" t="s">
        <v>74</v>
      </c>
      <c r="AJ1" s="155"/>
      <c r="AK1" s="155"/>
      <c r="AL1" s="155"/>
      <c r="AM1" s="155"/>
      <c r="AN1" s="155"/>
      <c r="AO1" s="155"/>
      <c r="AP1" s="155"/>
      <c r="AQ1" s="155"/>
      <c r="AR1" s="156"/>
      <c r="AS1" s="40"/>
      <c r="AT1" s="154" t="s">
        <v>68</v>
      </c>
      <c r="AU1" s="155"/>
      <c r="AV1" s="155"/>
      <c r="AW1" s="155"/>
      <c r="AX1" s="155"/>
      <c r="AY1" s="155"/>
      <c r="AZ1" s="155"/>
      <c r="BA1" s="155"/>
      <c r="BB1" s="155"/>
      <c r="BC1" s="156"/>
      <c r="BE1" s="154" t="s">
        <v>75</v>
      </c>
      <c r="BF1" s="155"/>
      <c r="BG1" s="155"/>
      <c r="BH1" s="155"/>
      <c r="BI1" s="155"/>
      <c r="BJ1" s="155"/>
      <c r="BK1" s="155"/>
      <c r="BL1" s="155"/>
      <c r="BM1" s="155"/>
      <c r="BN1" s="156"/>
    </row>
    <row r="2" spans="1:66" x14ac:dyDescent="0.25">
      <c r="A2" s="151"/>
      <c r="B2" s="42"/>
      <c r="C2" s="43"/>
      <c r="D2" s="43"/>
      <c r="E2" s="43"/>
      <c r="F2" s="43"/>
      <c r="G2" s="152" t="s">
        <v>64</v>
      </c>
      <c r="H2" s="43"/>
      <c r="I2" s="43"/>
      <c r="J2" s="152" t="s">
        <v>65</v>
      </c>
      <c r="K2" s="153" t="s">
        <v>56</v>
      </c>
      <c r="L2" s="44"/>
      <c r="M2" s="42"/>
      <c r="N2" s="43"/>
      <c r="O2" s="43"/>
      <c r="P2" s="43"/>
      <c r="Q2" s="43"/>
      <c r="R2" s="152" t="s">
        <v>64</v>
      </c>
      <c r="S2" s="43"/>
      <c r="T2" s="43"/>
      <c r="U2" s="152" t="s">
        <v>65</v>
      </c>
      <c r="V2" s="153" t="s">
        <v>56</v>
      </c>
      <c r="X2" s="42"/>
      <c r="Y2" s="43"/>
      <c r="Z2" s="43"/>
      <c r="AA2" s="43"/>
      <c r="AB2" s="43"/>
      <c r="AC2" s="152" t="s">
        <v>64</v>
      </c>
      <c r="AD2" s="43"/>
      <c r="AE2" s="43"/>
      <c r="AF2" s="152" t="s">
        <v>65</v>
      </c>
      <c r="AG2" s="153" t="s">
        <v>56</v>
      </c>
      <c r="AI2" s="42"/>
      <c r="AJ2" s="43"/>
      <c r="AK2" s="43"/>
      <c r="AL2" s="43"/>
      <c r="AM2" s="43"/>
      <c r="AN2" s="152" t="s">
        <v>64</v>
      </c>
      <c r="AO2" s="43"/>
      <c r="AP2" s="43"/>
      <c r="AQ2" s="152" t="s">
        <v>65</v>
      </c>
      <c r="AR2" s="153" t="s">
        <v>56</v>
      </c>
      <c r="AS2" s="44"/>
      <c r="AT2" s="42"/>
      <c r="AU2" s="43"/>
      <c r="AV2" s="43"/>
      <c r="AW2" s="43"/>
      <c r="AX2" s="43"/>
      <c r="AY2" s="152" t="s">
        <v>64</v>
      </c>
      <c r="AZ2" s="43"/>
      <c r="BA2" s="43"/>
      <c r="BB2" s="152" t="s">
        <v>65</v>
      </c>
      <c r="BC2" s="153" t="s">
        <v>56</v>
      </c>
      <c r="BE2" s="42"/>
      <c r="BF2" s="43"/>
      <c r="BG2" s="43"/>
      <c r="BH2" s="43"/>
      <c r="BI2" s="43"/>
      <c r="BJ2" s="152" t="s">
        <v>64</v>
      </c>
      <c r="BK2" s="43"/>
      <c r="BL2" s="43"/>
      <c r="BM2" s="152" t="s">
        <v>65</v>
      </c>
      <c r="BN2" s="153" t="s">
        <v>56</v>
      </c>
    </row>
    <row r="3" spans="1:66" x14ac:dyDescent="0.25">
      <c r="A3" s="151"/>
      <c r="B3" s="45" t="s">
        <v>57</v>
      </c>
      <c r="C3" s="44" t="s">
        <v>58</v>
      </c>
      <c r="D3" s="44" t="s">
        <v>59</v>
      </c>
      <c r="E3" s="44" t="s">
        <v>60</v>
      </c>
      <c r="F3" s="44" t="s">
        <v>61</v>
      </c>
      <c r="G3" s="152"/>
      <c r="H3" s="44" t="s">
        <v>62</v>
      </c>
      <c r="I3" s="44" t="s">
        <v>63</v>
      </c>
      <c r="J3" s="152"/>
      <c r="K3" s="153"/>
      <c r="L3" s="44"/>
      <c r="M3" s="45" t="s">
        <v>57</v>
      </c>
      <c r="N3" s="44" t="s">
        <v>58</v>
      </c>
      <c r="O3" s="44" t="s">
        <v>59</v>
      </c>
      <c r="P3" s="44" t="s">
        <v>60</v>
      </c>
      <c r="Q3" s="44" t="s">
        <v>61</v>
      </c>
      <c r="R3" s="152"/>
      <c r="S3" s="44" t="s">
        <v>62</v>
      </c>
      <c r="T3" s="44" t="s">
        <v>63</v>
      </c>
      <c r="U3" s="152"/>
      <c r="V3" s="153"/>
      <c r="X3" s="45" t="s">
        <v>57</v>
      </c>
      <c r="Y3" s="44" t="s">
        <v>58</v>
      </c>
      <c r="Z3" s="44" t="s">
        <v>59</v>
      </c>
      <c r="AA3" s="44" t="s">
        <v>60</v>
      </c>
      <c r="AB3" s="44" t="s">
        <v>61</v>
      </c>
      <c r="AC3" s="152"/>
      <c r="AD3" s="44" t="s">
        <v>62</v>
      </c>
      <c r="AE3" s="44" t="s">
        <v>63</v>
      </c>
      <c r="AF3" s="152"/>
      <c r="AG3" s="153"/>
      <c r="AI3" s="45" t="s">
        <v>57</v>
      </c>
      <c r="AJ3" s="44" t="s">
        <v>58</v>
      </c>
      <c r="AK3" s="44" t="s">
        <v>59</v>
      </c>
      <c r="AL3" s="44" t="s">
        <v>60</v>
      </c>
      <c r="AM3" s="44" t="s">
        <v>61</v>
      </c>
      <c r="AN3" s="152"/>
      <c r="AO3" s="44" t="s">
        <v>62</v>
      </c>
      <c r="AP3" s="44" t="s">
        <v>63</v>
      </c>
      <c r="AQ3" s="152"/>
      <c r="AR3" s="153"/>
      <c r="AS3" s="44"/>
      <c r="AT3" s="45" t="s">
        <v>57</v>
      </c>
      <c r="AU3" s="44" t="s">
        <v>58</v>
      </c>
      <c r="AV3" s="44" t="s">
        <v>59</v>
      </c>
      <c r="AW3" s="44" t="s">
        <v>60</v>
      </c>
      <c r="AX3" s="44" t="s">
        <v>61</v>
      </c>
      <c r="AY3" s="152"/>
      <c r="AZ3" s="44" t="s">
        <v>62</v>
      </c>
      <c r="BA3" s="44" t="s">
        <v>63</v>
      </c>
      <c r="BB3" s="152"/>
      <c r="BC3" s="153"/>
      <c r="BE3" s="45" t="s">
        <v>57</v>
      </c>
      <c r="BF3" s="44" t="s">
        <v>58</v>
      </c>
      <c r="BG3" s="44" t="s">
        <v>59</v>
      </c>
      <c r="BH3" s="44" t="s">
        <v>60</v>
      </c>
      <c r="BI3" s="44" t="s">
        <v>61</v>
      </c>
      <c r="BJ3" s="152"/>
      <c r="BK3" s="44" t="s">
        <v>62</v>
      </c>
      <c r="BL3" s="44" t="s">
        <v>63</v>
      </c>
      <c r="BM3" s="152"/>
      <c r="BN3" s="153"/>
    </row>
    <row r="4" spans="1:66" x14ac:dyDescent="0.25">
      <c r="A4" s="46" t="s">
        <v>15</v>
      </c>
      <c r="B4" s="129">
        <f>(VLOOKUP($A4,'Occupancy Raw Data'!$B$8:$BE$45,'Occupancy Raw Data'!AG$3,FALSE))/100</f>
        <v>0.43362804464826898</v>
      </c>
      <c r="C4" s="119">
        <f>(VLOOKUP($A4,'Occupancy Raw Data'!$B$8:$BE$45,'Occupancy Raw Data'!AH$3,FALSE))/100</f>
        <v>0.51532950858582904</v>
      </c>
      <c r="D4" s="119">
        <f>(VLOOKUP($A4,'Occupancy Raw Data'!$B$8:$BE$45,'Occupancy Raw Data'!AI$3,FALSE))/100</f>
        <v>0.54648660873094101</v>
      </c>
      <c r="E4" s="119">
        <f>(VLOOKUP($A4,'Occupancy Raw Data'!$B$8:$BE$45,'Occupancy Raw Data'!AJ$3,FALSE))/100</f>
        <v>0.55412796082642002</v>
      </c>
      <c r="F4" s="119">
        <f>(VLOOKUP($A4,'Occupancy Raw Data'!$B$8:$BE$45,'Occupancy Raw Data'!AK$3,FALSE))/100</f>
        <v>0.55500732508805295</v>
      </c>
      <c r="G4" s="130">
        <f>(VLOOKUP($A4,'Occupancy Raw Data'!$B$8:$BE$45,'Occupancy Raw Data'!AL$3,FALSE))/100</f>
        <v>0.52091624553766402</v>
      </c>
      <c r="H4" s="119">
        <f>(VLOOKUP($A4,'Occupancy Raw Data'!$B$8:$BE$45,'Occupancy Raw Data'!AN$3,FALSE))/100</f>
        <v>0.59824095465329996</v>
      </c>
      <c r="I4" s="119">
        <f>(VLOOKUP($A4,'Occupancy Raw Data'!$B$8:$BE$45,'Occupancy Raw Data'!AO$3,FALSE))/100</f>
        <v>0.59916862138025406</v>
      </c>
      <c r="J4" s="130">
        <f>(VLOOKUP($A4,'Occupancy Raw Data'!$B$8:$BE$45,'Occupancy Raw Data'!AP$3,FALSE))/100</f>
        <v>0.59870478848155495</v>
      </c>
      <c r="K4" s="131">
        <f>(VLOOKUP($A4,'Occupancy Raw Data'!$B$8:$BE$45,'Occupancy Raw Data'!AR$3,FALSE))/100</f>
        <v>0.54314264162172499</v>
      </c>
      <c r="M4" s="118">
        <f>(VLOOKUP($A4,'Occupancy Raw Data'!$B$8:$BE$45,'Occupancy Raw Data'!AT$3,FALSE))/100</f>
        <v>3.2433662894309295E-2</v>
      </c>
      <c r="N4" s="115">
        <f>(VLOOKUP($A4,'Occupancy Raw Data'!$B$8:$BE$45,'Occupancy Raw Data'!AU$3,FALSE))/100</f>
        <v>3.43183375801643E-3</v>
      </c>
      <c r="O4" s="115">
        <f>(VLOOKUP($A4,'Occupancy Raw Data'!$B$8:$BE$45,'Occupancy Raw Data'!AV$3,FALSE))/100</f>
        <v>-1.2163108625347202E-2</v>
      </c>
      <c r="P4" s="115">
        <f>(VLOOKUP($A4,'Occupancy Raw Data'!$B$8:$BE$45,'Occupancy Raw Data'!AW$3,FALSE))/100</f>
        <v>2.99218487976437E-3</v>
      </c>
      <c r="Q4" s="115">
        <f>(VLOOKUP($A4,'Occupancy Raw Data'!$B$8:$BE$45,'Occupancy Raw Data'!AX$3,FALSE))/100</f>
        <v>5.2378099302111798E-2</v>
      </c>
      <c r="R4" s="116">
        <f>(VLOOKUP($A4,'Occupancy Raw Data'!$B$8:$BE$45,'Occupancy Raw Data'!AY$3,FALSE))/100</f>
        <v>1.47803062125121E-2</v>
      </c>
      <c r="S4" s="115">
        <f>(VLOOKUP($A4,'Occupancy Raw Data'!$B$8:$BE$45,'Occupancy Raw Data'!BA$3,FALSE))/100</f>
        <v>6.7719222245347904E-2</v>
      </c>
      <c r="T4" s="115">
        <f>(VLOOKUP($A4,'Occupancy Raw Data'!$B$8:$BE$45,'Occupancy Raw Data'!BB$3,FALSE))/100</f>
        <v>3.9286105098949801E-2</v>
      </c>
      <c r="U4" s="116">
        <f>(VLOOKUP($A4,'Occupancy Raw Data'!$B$8:$BE$45,'Occupancy Raw Data'!BC$3,FALSE))/100</f>
        <v>5.3299748860571698E-2</v>
      </c>
      <c r="V4" s="117">
        <f>(VLOOKUP($A4,'Occupancy Raw Data'!$B$8:$BE$45,'Occupancy Raw Data'!BE$3,FALSE))/100</f>
        <v>2.6604065351104801E-2</v>
      </c>
      <c r="X4" s="49">
        <f>VLOOKUP($A4,'ADR Raw Data'!$B$6:$BE$43,'ADR Raw Data'!AG$1,FALSE)</f>
        <v>135.49790890981001</v>
      </c>
      <c r="Y4" s="50">
        <f>VLOOKUP($A4,'ADR Raw Data'!$B$6:$BE$43,'ADR Raw Data'!AH$1,FALSE)</f>
        <v>139.76551269915799</v>
      </c>
      <c r="Z4" s="50">
        <f>VLOOKUP($A4,'ADR Raw Data'!$B$6:$BE$43,'ADR Raw Data'!AI$1,FALSE)</f>
        <v>146.319235648947</v>
      </c>
      <c r="AA4" s="50">
        <f>VLOOKUP($A4,'ADR Raw Data'!$B$6:$BE$43,'ADR Raw Data'!AJ$1,FALSE)</f>
        <v>149.42629254745501</v>
      </c>
      <c r="AB4" s="50">
        <f>VLOOKUP($A4,'ADR Raw Data'!$B$6:$BE$43,'ADR Raw Data'!AK$1,FALSE)</f>
        <v>148.304747351651</v>
      </c>
      <c r="AC4" s="51">
        <f>VLOOKUP($A4,'ADR Raw Data'!$B$6:$BE$43,'ADR Raw Data'!AL$1,FALSE)</f>
        <v>144.30511413075601</v>
      </c>
      <c r="AD4" s="50">
        <f>VLOOKUP($A4,'ADR Raw Data'!$B$6:$BE$43,'ADR Raw Data'!AN$1,FALSE)</f>
        <v>158.15561865990699</v>
      </c>
      <c r="AE4" s="50">
        <f>VLOOKUP($A4,'ADR Raw Data'!$B$6:$BE$43,'ADR Raw Data'!AO$1,FALSE)</f>
        <v>159.57253828115</v>
      </c>
      <c r="AF4" s="51">
        <f>VLOOKUP($A4,'ADR Raw Data'!$B$6:$BE$43,'ADR Raw Data'!AP$1,FALSE)</f>
        <v>158.86462804408399</v>
      </c>
      <c r="AG4" s="52">
        <f>VLOOKUP($A4,'ADR Raw Data'!$B$6:$BE$43,'ADR Raw Data'!AR$1,FALSE)</f>
        <v>148.890745291288</v>
      </c>
      <c r="AI4" s="118">
        <f>(VLOOKUP($A4,'ADR Raw Data'!$B$6:$BE$43,'ADR Raw Data'!AT$1,FALSE))/100</f>
        <v>2.1636125449545397E-2</v>
      </c>
      <c r="AJ4" s="115">
        <f>(VLOOKUP($A4,'ADR Raw Data'!$B$6:$BE$43,'ADR Raw Data'!AU$1,FALSE))/100</f>
        <v>2.8278070798324298E-2</v>
      </c>
      <c r="AK4" s="115">
        <f>(VLOOKUP($A4,'ADR Raw Data'!$B$6:$BE$43,'ADR Raw Data'!AV$1,FALSE))/100</f>
        <v>3.1566099741203398E-2</v>
      </c>
      <c r="AL4" s="115">
        <f>(VLOOKUP($A4,'ADR Raw Data'!$B$6:$BE$43,'ADR Raw Data'!AW$1,FALSE))/100</f>
        <v>4.6331440215205501E-2</v>
      </c>
      <c r="AM4" s="115">
        <f>(VLOOKUP($A4,'ADR Raw Data'!$B$6:$BE$43,'ADR Raw Data'!AX$1,FALSE))/100</f>
        <v>4.6403918762741601E-2</v>
      </c>
      <c r="AN4" s="116">
        <f>(VLOOKUP($A4,'ADR Raw Data'!$B$6:$BE$43,'ADR Raw Data'!AY$1,FALSE))/100</f>
        <v>3.5673715470172201E-2</v>
      </c>
      <c r="AO4" s="115">
        <f>(VLOOKUP($A4,'ADR Raw Data'!$B$6:$BE$43,'ADR Raw Data'!BA$1,FALSE))/100</f>
        <v>2.94925782951907E-2</v>
      </c>
      <c r="AP4" s="115">
        <f>(VLOOKUP($A4,'ADR Raw Data'!$B$6:$BE$43,'ADR Raw Data'!BB$1,FALSE))/100</f>
        <v>1.4057744557430701E-2</v>
      </c>
      <c r="AQ4" s="116">
        <f>(VLOOKUP($A4,'ADR Raw Data'!$B$6:$BE$43,'ADR Raw Data'!BC$1,FALSE))/100</f>
        <v>2.15108575580048E-2</v>
      </c>
      <c r="AR4" s="117">
        <f>(VLOOKUP($A4,'ADR Raw Data'!$B$6:$BE$43,'ADR Raw Data'!BE$1,FALSE))/100</f>
        <v>3.1792651025608597E-2</v>
      </c>
      <c r="AT4" s="49">
        <f>VLOOKUP($A4,'RevPAR Raw Data'!$B$6:$BE$43,'RevPAR Raw Data'!AG$1,FALSE)</f>
        <v>58.7556932944903</v>
      </c>
      <c r="AU4" s="50">
        <f>VLOOKUP($A4,'RevPAR Raw Data'!$B$6:$BE$43,'RevPAR Raw Data'!AH$1,FALSE)</f>
        <v>72.025292976503906</v>
      </c>
      <c r="AV4" s="50">
        <f>VLOOKUP($A4,'RevPAR Raw Data'!$B$6:$BE$43,'RevPAR Raw Data'!AI$1,FALSE)</f>
        <v>79.961502881896806</v>
      </c>
      <c r="AW4" s="50">
        <f>VLOOKUP($A4,'RevPAR Raw Data'!$B$6:$BE$43,'RevPAR Raw Data'!AJ$1,FALSE)</f>
        <v>82.801286783173396</v>
      </c>
      <c r="AX4" s="50">
        <f>VLOOKUP($A4,'RevPAR Raw Data'!$B$6:$BE$43,'RevPAR Raw Data'!AK$1,FALSE)</f>
        <v>82.310221125499794</v>
      </c>
      <c r="AY4" s="51">
        <f>VLOOKUP($A4,'RevPAR Raw Data'!$B$6:$BE$43,'RevPAR Raw Data'!AL$1,FALSE)</f>
        <v>75.170878264877899</v>
      </c>
      <c r="AZ4" s="50">
        <f>VLOOKUP($A4,'RevPAR Raw Data'!$B$6:$BE$43,'RevPAR Raw Data'!AN$1,FALSE)</f>
        <v>94.615168290886203</v>
      </c>
      <c r="BA4" s="50">
        <f>VLOOKUP($A4,'RevPAR Raw Data'!$B$6:$BE$43,'RevPAR Raw Data'!AO$1,FALSE)</f>
        <v>95.610857772064904</v>
      </c>
      <c r="BB4" s="51">
        <f>VLOOKUP($A4,'RevPAR Raw Data'!$B$6:$BE$43,'RevPAR Raw Data'!AP$1,FALSE)</f>
        <v>95.113013530334698</v>
      </c>
      <c r="BC4" s="52">
        <f>VLOOKUP($A4,'RevPAR Raw Data'!$B$6:$BE$43,'RevPAR Raw Data'!AR$1,FALSE)</f>
        <v>80.8689127105376</v>
      </c>
      <c r="BE4" s="129">
        <f>(VLOOKUP($A4,'RevPAR Raw Data'!$B$6:$BE$43,'RevPAR Raw Data'!AT$1,FALSE))/100</f>
        <v>5.4771527143024301E-2</v>
      </c>
      <c r="BF4" s="119">
        <f>(VLOOKUP($A4,'RevPAR Raw Data'!$B$6:$BE$43,'RevPAR Raw Data'!AU$1,FALSE))/100</f>
        <v>3.1806950194318E-2</v>
      </c>
      <c r="BG4" s="119">
        <f>(VLOOKUP($A4,'RevPAR Raw Data'!$B$6:$BE$43,'RevPAR Raw Data'!AV$1,FALSE))/100</f>
        <v>1.9019049215825302E-2</v>
      </c>
      <c r="BH4" s="119">
        <f>(VLOOKUP($A4,'RevPAR Raw Data'!$B$6:$BE$43,'RevPAR Raw Data'!AW$1,FALSE))/100</f>
        <v>4.9462257329839596E-2</v>
      </c>
      <c r="BI4" s="119">
        <f>(VLOOKUP($A4,'RevPAR Raw Data'!$B$6:$BE$43,'RevPAR Raw Data'!AX$1,FALSE))/100</f>
        <v>0.10121256712981501</v>
      </c>
      <c r="BJ4" s="130">
        <f>(VLOOKUP($A4,'RevPAR Raw Data'!$B$6:$BE$43,'RevPAR Raw Data'!AY$1,FALSE))/100</f>
        <v>5.0981290121071499E-2</v>
      </c>
      <c r="BK4" s="119">
        <f>(VLOOKUP($A4,'RevPAR Raw Data'!$B$6:$BE$43,'RevPAR Raw Data'!BA$1,FALSE))/100</f>
        <v>9.9209015004699003E-2</v>
      </c>
      <c r="BL4" s="119">
        <f>(VLOOKUP($A4,'RevPAR Raw Data'!$B$6:$BE$43,'RevPAR Raw Data'!BB$1,FALSE))/100</f>
        <v>5.3896123686517999E-2</v>
      </c>
      <c r="BM4" s="130">
        <f>(VLOOKUP($A4,'RevPAR Raw Data'!$B$6:$BE$43,'RevPAR Raw Data'!BC$1,FALSE))/100</f>
        <v>7.5957129724193703E-2</v>
      </c>
      <c r="BN4" s="131">
        <f>(VLOOKUP($A4,'RevPAR Raw Data'!$B$6:$BE$43,'RevPAR Raw Data'!BE$1,FALSE))/100</f>
        <v>5.9242530142283603E-2</v>
      </c>
    </row>
    <row r="5" spans="1:66" x14ac:dyDescent="0.25">
      <c r="A5" s="46" t="s">
        <v>69</v>
      </c>
      <c r="B5" s="129">
        <f>(VLOOKUP($A5,'Occupancy Raw Data'!$B$8:$BE$45,'Occupancy Raw Data'!AG$3,FALSE))/100</f>
        <v>0.40831897421568103</v>
      </c>
      <c r="C5" s="119">
        <f>(VLOOKUP($A5,'Occupancy Raw Data'!$B$8:$BE$45,'Occupancy Raw Data'!AH$3,FALSE))/100</f>
        <v>0.52190745854852705</v>
      </c>
      <c r="D5" s="119">
        <f>(VLOOKUP($A5,'Occupancy Raw Data'!$B$8:$BE$45,'Occupancy Raw Data'!AI$3,FALSE))/100</f>
        <v>0.56362360618888596</v>
      </c>
      <c r="E5" s="119">
        <f>(VLOOKUP($A5,'Occupancy Raw Data'!$B$8:$BE$45,'Occupancy Raw Data'!AJ$3,FALSE))/100</f>
        <v>0.56888605327334996</v>
      </c>
      <c r="F5" s="119">
        <f>(VLOOKUP($A5,'Occupancy Raw Data'!$B$8:$BE$45,'Occupancy Raw Data'!AK$3,FALSE))/100</f>
        <v>0.55351163559649597</v>
      </c>
      <c r="G5" s="130">
        <f>(VLOOKUP($A5,'Occupancy Raw Data'!$B$8:$BE$45,'Occupancy Raw Data'!AL$3,FALSE))/100</f>
        <v>0.52324943851759897</v>
      </c>
      <c r="H5" s="119">
        <f>(VLOOKUP($A5,'Occupancy Raw Data'!$B$8:$BE$45,'Occupancy Raw Data'!AN$3,FALSE))/100</f>
        <v>0.56273079054346598</v>
      </c>
      <c r="I5" s="119">
        <f>(VLOOKUP($A5,'Occupancy Raw Data'!$B$8:$BE$45,'Occupancy Raw Data'!AO$3,FALSE))/100</f>
        <v>0.564211575266238</v>
      </c>
      <c r="J5" s="130">
        <f>(VLOOKUP($A5,'Occupancy Raw Data'!$B$8:$BE$45,'Occupancy Raw Data'!AP$3,FALSE))/100</f>
        <v>0.56347118290485199</v>
      </c>
      <c r="K5" s="131">
        <f>(VLOOKUP($A5,'Occupancy Raw Data'!$B$8:$BE$45,'Occupancy Raw Data'!AR$3,FALSE))/100</f>
        <v>0.53474219881652796</v>
      </c>
      <c r="M5" s="118">
        <f>(VLOOKUP($A5,'Occupancy Raw Data'!$B$8:$BE$45,'Occupancy Raw Data'!AT$3,FALSE))/100</f>
        <v>4.3476002241727096E-2</v>
      </c>
      <c r="N5" s="115">
        <f>(VLOOKUP($A5,'Occupancy Raw Data'!$B$8:$BE$45,'Occupancy Raw Data'!AU$3,FALSE))/100</f>
        <v>1.84915644762127E-2</v>
      </c>
      <c r="O5" s="115">
        <f>(VLOOKUP($A5,'Occupancy Raw Data'!$B$8:$BE$45,'Occupancy Raw Data'!AV$3,FALSE))/100</f>
        <v>9.0428677610885806E-3</v>
      </c>
      <c r="P5" s="115">
        <f>(VLOOKUP($A5,'Occupancy Raw Data'!$B$8:$BE$45,'Occupancy Raw Data'!AW$3,FALSE))/100</f>
        <v>2.8231403240958398E-2</v>
      </c>
      <c r="Q5" s="115">
        <f>(VLOOKUP($A5,'Occupancy Raw Data'!$B$8:$BE$45,'Occupancy Raw Data'!AX$3,FALSE))/100</f>
        <v>9.2042335913577397E-2</v>
      </c>
      <c r="R5" s="116">
        <f>(VLOOKUP($A5,'Occupancy Raw Data'!$B$8:$BE$45,'Occupancy Raw Data'!AY$3,FALSE))/100</f>
        <v>3.7190494354510405E-2</v>
      </c>
      <c r="S5" s="115">
        <f>(VLOOKUP($A5,'Occupancy Raw Data'!$B$8:$BE$45,'Occupancy Raw Data'!BA$3,FALSE))/100</f>
        <v>9.0289836925662198E-2</v>
      </c>
      <c r="T5" s="115">
        <f>(VLOOKUP($A5,'Occupancy Raw Data'!$B$8:$BE$45,'Occupancy Raw Data'!BB$3,FALSE))/100</f>
        <v>7.0737439106864697E-2</v>
      </c>
      <c r="U5" s="116">
        <f>(VLOOKUP($A5,'Occupancy Raw Data'!$B$8:$BE$45,'Occupancy Raw Data'!BC$3,FALSE))/100</f>
        <v>8.0412367371281088E-2</v>
      </c>
      <c r="V5" s="117">
        <f>(VLOOKUP($A5,'Occupancy Raw Data'!$B$8:$BE$45,'Occupancy Raw Data'!BE$3,FALSE))/100</f>
        <v>4.98409392140617E-2</v>
      </c>
      <c r="X5" s="49">
        <f>VLOOKUP($A5,'ADR Raw Data'!$B$6:$BE$43,'ADR Raw Data'!AG$1,FALSE)</f>
        <v>103.541129324614</v>
      </c>
      <c r="Y5" s="50">
        <f>VLOOKUP($A5,'ADR Raw Data'!$B$6:$BE$43,'ADR Raw Data'!AH$1,FALSE)</f>
        <v>115.715923277097</v>
      </c>
      <c r="Z5" s="50">
        <f>VLOOKUP($A5,'ADR Raw Data'!$B$6:$BE$43,'ADR Raw Data'!AI$1,FALSE)</f>
        <v>121.83287729447299</v>
      </c>
      <c r="AA5" s="50">
        <f>VLOOKUP($A5,'ADR Raw Data'!$B$6:$BE$43,'ADR Raw Data'!AJ$1,FALSE)</f>
        <v>122.97411267474099</v>
      </c>
      <c r="AB5" s="50">
        <f>VLOOKUP($A5,'ADR Raw Data'!$B$6:$BE$43,'ADR Raw Data'!AK$1,FALSE)</f>
        <v>116.35484189614699</v>
      </c>
      <c r="AC5" s="51">
        <f>VLOOKUP($A5,'ADR Raw Data'!$B$6:$BE$43,'ADR Raw Data'!AL$1,FALSE)</f>
        <v>116.846996065455</v>
      </c>
      <c r="AD5" s="50">
        <f>VLOOKUP($A5,'ADR Raw Data'!$B$6:$BE$43,'ADR Raw Data'!AN$1,FALSE)</f>
        <v>118.813842060897</v>
      </c>
      <c r="AE5" s="50">
        <f>VLOOKUP($A5,'ADR Raw Data'!$B$6:$BE$43,'ADR Raw Data'!AO$1,FALSE)</f>
        <v>118.76274600063201</v>
      </c>
      <c r="AF5" s="51">
        <f>VLOOKUP($A5,'ADR Raw Data'!$B$6:$BE$43,'ADR Raw Data'!AP$1,FALSE)</f>
        <v>118.788260461051</v>
      </c>
      <c r="AG5" s="52">
        <f>VLOOKUP($A5,'ADR Raw Data'!$B$6:$BE$43,'ADR Raw Data'!AR$1,FALSE)</f>
        <v>117.431483782797</v>
      </c>
      <c r="AI5" s="118">
        <f>(VLOOKUP($A5,'ADR Raw Data'!$B$6:$BE$43,'ADR Raw Data'!AT$1,FALSE))/100</f>
        <v>8.7241329118284E-3</v>
      </c>
      <c r="AJ5" s="115">
        <f>(VLOOKUP($A5,'ADR Raw Data'!$B$6:$BE$43,'ADR Raw Data'!AU$1,FALSE))/100</f>
        <v>2.1305871570087297E-2</v>
      </c>
      <c r="AK5" s="115">
        <f>(VLOOKUP($A5,'ADR Raw Data'!$B$6:$BE$43,'ADR Raw Data'!AV$1,FALSE))/100</f>
        <v>3.0036085540441803E-2</v>
      </c>
      <c r="AL5" s="115">
        <f>(VLOOKUP($A5,'ADR Raw Data'!$B$6:$BE$43,'ADR Raw Data'!AW$1,FALSE))/100</f>
        <v>6.3364330297390498E-2</v>
      </c>
      <c r="AM5" s="115">
        <f>(VLOOKUP($A5,'ADR Raw Data'!$B$6:$BE$43,'ADR Raw Data'!AX$1,FALSE))/100</f>
        <v>6.2545046323537204E-2</v>
      </c>
      <c r="AN5" s="116">
        <f>(VLOOKUP($A5,'ADR Raw Data'!$B$6:$BE$43,'ADR Raw Data'!AY$1,FALSE))/100</f>
        <v>3.8615802507987802E-2</v>
      </c>
      <c r="AO5" s="115">
        <f>(VLOOKUP($A5,'ADR Raw Data'!$B$6:$BE$43,'ADR Raw Data'!BA$1,FALSE))/100</f>
        <v>4.62276756027667E-2</v>
      </c>
      <c r="AP5" s="115">
        <f>(VLOOKUP($A5,'ADR Raw Data'!$B$6:$BE$43,'ADR Raw Data'!BB$1,FALSE))/100</f>
        <v>2.1247735103025599E-2</v>
      </c>
      <c r="AQ5" s="116">
        <f>(VLOOKUP($A5,'ADR Raw Data'!$B$6:$BE$43,'ADR Raw Data'!BC$1,FALSE))/100</f>
        <v>3.3462141151038301E-2</v>
      </c>
      <c r="AR5" s="117">
        <f>(VLOOKUP($A5,'ADR Raw Data'!$B$6:$BE$43,'ADR Raw Data'!BE$1,FALSE))/100</f>
        <v>3.7234520242301498E-2</v>
      </c>
      <c r="AT5" s="49">
        <f>VLOOKUP($A5,'RevPAR Raw Data'!$B$6:$BE$43,'RevPAR Raw Data'!AG$1,FALSE)</f>
        <v>42.277807714959799</v>
      </c>
      <c r="AU5" s="50">
        <f>VLOOKUP($A5,'RevPAR Raw Data'!$B$6:$BE$43,'RevPAR Raw Data'!AH$1,FALSE)</f>
        <v>60.393003431146496</v>
      </c>
      <c r="AV5" s="50">
        <f>VLOOKUP($A5,'RevPAR Raw Data'!$B$6:$BE$43,'RevPAR Raw Data'!AI$1,FALSE)</f>
        <v>68.667885653078898</v>
      </c>
      <c r="AW5" s="50">
        <f>VLOOKUP($A5,'RevPAR Raw Data'!$B$6:$BE$43,'RevPAR Raw Data'!AJ$1,FALSE)</f>
        <v>69.9582576143262</v>
      </c>
      <c r="AX5" s="50">
        <f>VLOOKUP($A5,'RevPAR Raw Data'!$B$6:$BE$43,'RevPAR Raw Data'!AK$1,FALSE)</f>
        <v>64.403758847508499</v>
      </c>
      <c r="AY5" s="51">
        <f>VLOOKUP($A5,'RevPAR Raw Data'!$B$6:$BE$43,'RevPAR Raw Data'!AL$1,FALSE)</f>
        <v>61.140125083717798</v>
      </c>
      <c r="AZ5" s="50">
        <f>VLOOKUP($A5,'RevPAR Raw Data'!$B$6:$BE$43,'RevPAR Raw Data'!AN$1,FALSE)</f>
        <v>66.860207270435595</v>
      </c>
      <c r="BA5" s="50">
        <f>VLOOKUP($A5,'RevPAR Raw Data'!$B$6:$BE$43,'RevPAR Raw Data'!AO$1,FALSE)</f>
        <v>67.007316003961094</v>
      </c>
      <c r="BB5" s="51">
        <f>VLOOKUP($A5,'RevPAR Raw Data'!$B$6:$BE$43,'RevPAR Raw Data'!AP$1,FALSE)</f>
        <v>66.933761637198401</v>
      </c>
      <c r="BC5" s="52">
        <f>VLOOKUP($A5,'RevPAR Raw Data'!$B$6:$BE$43,'RevPAR Raw Data'!AR$1,FALSE)</f>
        <v>62.795569848300502</v>
      </c>
      <c r="BE5" s="129">
        <f>(VLOOKUP($A5,'RevPAR Raw Data'!$B$6:$BE$43,'RevPAR Raw Data'!AT$1,FALSE))/100</f>
        <v>5.2579425575587202E-2</v>
      </c>
      <c r="BF5" s="119">
        <f>(VLOOKUP($A5,'RevPAR Raw Data'!$B$6:$BE$43,'RevPAR Raw Data'!AU$1,FALSE))/100</f>
        <v>4.01914149441603E-2</v>
      </c>
      <c r="BG5" s="119">
        <f>(VLOOKUP($A5,'RevPAR Raw Data'!$B$6:$BE$43,'RevPAR Raw Data'!AV$1,FALSE))/100</f>
        <v>3.9350565651133401E-2</v>
      </c>
      <c r="BH5" s="119">
        <f>(VLOOKUP($A5,'RevPAR Raw Data'!$B$6:$BE$43,'RevPAR Raw Data'!AW$1,FALSE))/100</f>
        <v>9.3384597498067809E-2</v>
      </c>
      <c r="BI5" s="119">
        <f>(VLOOKUP($A5,'RevPAR Raw Data'!$B$6:$BE$43,'RevPAR Raw Data'!AX$1,FALSE))/100</f>
        <v>0.16034417440055598</v>
      </c>
      <c r="BJ5" s="130">
        <f>(VLOOKUP($A5,'RevPAR Raw Data'!$B$6:$BE$43,'RevPAR Raw Data'!AY$1,FALSE))/100</f>
        <v>7.7242437647666501E-2</v>
      </c>
      <c r="BK5" s="119">
        <f>(VLOOKUP($A5,'RevPAR Raw Data'!$B$6:$BE$43,'RevPAR Raw Data'!BA$1,FALSE))/100</f>
        <v>0.14069140182005499</v>
      </c>
      <c r="BL5" s="119">
        <f>(VLOOKUP($A5,'RevPAR Raw Data'!$B$6:$BE$43,'RevPAR Raw Data'!BB$1,FALSE))/100</f>
        <v>9.3488184577899494E-2</v>
      </c>
      <c r="BM5" s="130">
        <f>(VLOOKUP($A5,'RevPAR Raw Data'!$B$6:$BE$43,'RevPAR Raw Data'!BC$1,FALSE))/100</f>
        <v>0.11656527850958601</v>
      </c>
      <c r="BN5" s="131">
        <f>(VLOOKUP($A5,'RevPAR Raw Data'!$B$6:$BE$43,'RevPAR Raw Data'!BE$1,FALSE))/100</f>
        <v>8.8931262916424489E-2</v>
      </c>
    </row>
    <row r="6" spans="1:66" x14ac:dyDescent="0.25">
      <c r="B6" s="134"/>
      <c r="C6" s="138"/>
      <c r="D6" s="138"/>
      <c r="E6" s="138"/>
      <c r="F6" s="138"/>
      <c r="G6" s="139"/>
      <c r="H6" s="138"/>
      <c r="I6" s="138"/>
      <c r="J6" s="139"/>
      <c r="K6" s="135"/>
      <c r="M6" s="146"/>
      <c r="N6" s="148"/>
      <c r="O6" s="148"/>
      <c r="P6" s="148"/>
      <c r="Q6" s="148"/>
      <c r="R6" s="149"/>
      <c r="S6" s="148"/>
      <c r="T6" s="148"/>
      <c r="U6" s="149"/>
      <c r="V6" s="147"/>
      <c r="X6" s="55"/>
      <c r="Y6" s="56"/>
      <c r="Z6" s="56"/>
      <c r="AA6" s="56"/>
      <c r="AB6" s="56"/>
      <c r="AC6" s="57"/>
      <c r="AD6" s="56"/>
      <c r="AE6" s="56"/>
      <c r="AF6" s="57"/>
      <c r="AG6" s="58"/>
      <c r="AI6" s="146"/>
      <c r="AJ6" s="148"/>
      <c r="AK6" s="148"/>
      <c r="AL6" s="148"/>
      <c r="AM6" s="148"/>
      <c r="AN6" s="149"/>
      <c r="AO6" s="148"/>
      <c r="AP6" s="148"/>
      <c r="AQ6" s="149"/>
      <c r="AR6" s="147"/>
      <c r="AT6" s="55"/>
      <c r="AU6" s="56"/>
      <c r="AV6" s="56"/>
      <c r="AW6" s="56"/>
      <c r="AX6" s="56"/>
      <c r="AY6" s="57"/>
      <c r="AZ6" s="56"/>
      <c r="BA6" s="56"/>
      <c r="BB6" s="57"/>
      <c r="BC6" s="58"/>
      <c r="BE6" s="134"/>
      <c r="BF6" s="138"/>
      <c r="BG6" s="138"/>
      <c r="BH6" s="138"/>
      <c r="BI6" s="138"/>
      <c r="BJ6" s="139"/>
      <c r="BK6" s="138"/>
      <c r="BL6" s="138"/>
      <c r="BM6" s="139"/>
      <c r="BN6" s="135"/>
    </row>
    <row r="7" spans="1:66" x14ac:dyDescent="0.25">
      <c r="A7" s="46" t="s">
        <v>124</v>
      </c>
      <c r="B7" s="134"/>
      <c r="C7" s="138"/>
      <c r="D7" s="138"/>
      <c r="E7" s="138"/>
      <c r="F7" s="138"/>
      <c r="G7" s="139"/>
      <c r="H7" s="138"/>
      <c r="I7" s="138"/>
      <c r="J7" s="139"/>
      <c r="K7" s="135"/>
      <c r="M7" s="146"/>
      <c r="N7" s="148"/>
      <c r="O7" s="148"/>
      <c r="P7" s="148"/>
      <c r="Q7" s="148"/>
      <c r="R7" s="149"/>
      <c r="S7" s="148"/>
      <c r="T7" s="148"/>
      <c r="U7" s="149"/>
      <c r="V7" s="147"/>
      <c r="X7" s="55"/>
      <c r="Y7" s="56"/>
      <c r="Z7" s="56"/>
      <c r="AA7" s="56"/>
      <c r="AB7" s="56"/>
      <c r="AC7" s="57"/>
      <c r="AD7" s="56"/>
      <c r="AE7" s="56"/>
      <c r="AF7" s="57"/>
      <c r="AG7" s="58"/>
      <c r="AI7" s="146"/>
      <c r="AJ7" s="148"/>
      <c r="AK7" s="148"/>
      <c r="AL7" s="148"/>
      <c r="AM7" s="148"/>
      <c r="AN7" s="149"/>
      <c r="AO7" s="148"/>
      <c r="AP7" s="148"/>
      <c r="AQ7" s="149"/>
      <c r="AR7" s="147"/>
      <c r="AT7" s="55"/>
      <c r="AU7" s="56"/>
      <c r="AV7" s="56"/>
      <c r="AW7" s="56"/>
      <c r="AX7" s="56"/>
      <c r="AY7" s="57"/>
      <c r="AZ7" s="56"/>
      <c r="BA7" s="56"/>
      <c r="BB7" s="57"/>
      <c r="BC7" s="58"/>
      <c r="BE7" s="134"/>
      <c r="BF7" s="138"/>
      <c r="BG7" s="138"/>
      <c r="BH7" s="138"/>
      <c r="BI7" s="138"/>
      <c r="BJ7" s="139"/>
      <c r="BK7" s="138"/>
      <c r="BL7" s="138"/>
      <c r="BM7" s="139"/>
      <c r="BN7" s="135"/>
    </row>
    <row r="8" spans="1:66" x14ac:dyDescent="0.25">
      <c r="A8" s="59" t="s">
        <v>117</v>
      </c>
      <c r="B8" s="129">
        <f>(VLOOKUP($A8,'Occupancy Raw Data'!$B$8:$BE$51,'Occupancy Raw Data'!AG$3,FALSE))/100</f>
        <v>0.340863062782364</v>
      </c>
      <c r="C8" s="119">
        <f>(VLOOKUP($A8,'Occupancy Raw Data'!$B$8:$BE$51,'Occupancy Raw Data'!AH$3,FALSE))/100</f>
        <v>0.50101261878797299</v>
      </c>
      <c r="D8" s="119">
        <f>(VLOOKUP($A8,'Occupancy Raw Data'!$B$8:$BE$51,'Occupancy Raw Data'!AI$3,FALSE))/100</f>
        <v>0.58412525315469599</v>
      </c>
      <c r="E8" s="119">
        <f>(VLOOKUP($A8,'Occupancy Raw Data'!$B$8:$BE$51,'Occupancy Raw Data'!AJ$3,FALSE))/100</f>
        <v>0.62743417977878102</v>
      </c>
      <c r="F8" s="119">
        <f>(VLOOKUP($A8,'Occupancy Raw Data'!$B$8:$BE$51,'Occupancy Raw Data'!AK$3,FALSE))/100</f>
        <v>0.61902165446331203</v>
      </c>
      <c r="G8" s="130">
        <f>(VLOOKUP($A8,'Occupancy Raw Data'!$B$8:$BE$51,'Occupancy Raw Data'!AL$3,FALSE))/100</f>
        <v>0.53449135379342505</v>
      </c>
      <c r="H8" s="119">
        <f>(VLOOKUP($A8,'Occupancy Raw Data'!$B$8:$BE$51,'Occupancy Raw Data'!AN$3,FALSE))/100</f>
        <v>0.63259454432734008</v>
      </c>
      <c r="I8" s="119">
        <f>(VLOOKUP($A8,'Occupancy Raw Data'!$B$8:$BE$51,'Occupancy Raw Data'!AO$3,FALSE))/100</f>
        <v>0.664832610043397</v>
      </c>
      <c r="J8" s="130">
        <f>(VLOOKUP($A8,'Occupancy Raw Data'!$B$8:$BE$51,'Occupancy Raw Data'!AP$3,FALSE))/100</f>
        <v>0.64871357718536804</v>
      </c>
      <c r="K8" s="131">
        <f>(VLOOKUP($A8,'Occupancy Raw Data'!$B$8:$BE$51,'Occupancy Raw Data'!AR$3,FALSE))/100</f>
        <v>0.56724593879863905</v>
      </c>
      <c r="M8" s="118">
        <f>(VLOOKUP($A8,'Occupancy Raw Data'!$B$8:$BE$51,'Occupancy Raw Data'!AT$3,FALSE))/100</f>
        <v>-1.0239207438425699E-2</v>
      </c>
      <c r="N8" s="115">
        <f>(VLOOKUP($A8,'Occupancy Raw Data'!$B$8:$BE$51,'Occupancy Raw Data'!AU$3,FALSE))/100</f>
        <v>7.1617243964860897E-2</v>
      </c>
      <c r="O8" s="115">
        <f>(VLOOKUP($A8,'Occupancy Raw Data'!$B$8:$BE$51,'Occupancy Raw Data'!AV$3,FALSE))/100</f>
        <v>7.5563964998317606E-2</v>
      </c>
      <c r="P8" s="115">
        <f>(VLOOKUP($A8,'Occupancy Raw Data'!$B$8:$BE$51,'Occupancy Raw Data'!AW$3,FALSE))/100</f>
        <v>0.25681630795799398</v>
      </c>
      <c r="Q8" s="115">
        <f>(VLOOKUP($A8,'Occupancy Raw Data'!$B$8:$BE$51,'Occupancy Raw Data'!AX$3,FALSE))/100</f>
        <v>0.292115080749689</v>
      </c>
      <c r="R8" s="116">
        <f>(VLOOKUP($A8,'Occupancy Raw Data'!$B$8:$BE$51,'Occupancy Raw Data'!AY$3,FALSE))/100</f>
        <v>0.14535129518588499</v>
      </c>
      <c r="S8" s="115">
        <f>(VLOOKUP($A8,'Occupancy Raw Data'!$B$8:$BE$51,'Occupancy Raw Data'!BA$3,FALSE))/100</f>
        <v>0.104899837574445</v>
      </c>
      <c r="T8" s="115">
        <f>(VLOOKUP($A8,'Occupancy Raw Data'!$B$8:$BE$51,'Occupancy Raw Data'!BB$3,FALSE))/100</f>
        <v>8.4850784016186107E-2</v>
      </c>
      <c r="U8" s="116">
        <f>(VLOOKUP($A8,'Occupancy Raw Data'!$B$8:$BE$51,'Occupancy Raw Data'!BC$3,FALSE))/100</f>
        <v>9.4534518828451791E-2</v>
      </c>
      <c r="V8" s="117">
        <f>(VLOOKUP($A8,'Occupancy Raw Data'!$B$8:$BE$51,'Occupancy Raw Data'!BE$3,FALSE))/100</f>
        <v>0.12847023807517999</v>
      </c>
      <c r="X8" s="49">
        <f>VLOOKUP($A8,'ADR Raw Data'!$B$6:$BE$49,'ADR Raw Data'!AG$1,FALSE)</f>
        <v>275.16283592321702</v>
      </c>
      <c r="Y8" s="50">
        <f>VLOOKUP($A8,'ADR Raw Data'!$B$6:$BE$49,'ADR Raw Data'!AH$1,FALSE)</f>
        <v>263.952055348258</v>
      </c>
      <c r="Z8" s="50">
        <f>VLOOKUP($A8,'ADR Raw Data'!$B$6:$BE$49,'ADR Raw Data'!AI$1,FALSE)</f>
        <v>275.72666088811798</v>
      </c>
      <c r="AA8" s="50">
        <f>VLOOKUP($A8,'ADR Raw Data'!$B$6:$BE$49,'ADR Raw Data'!AJ$1,FALSE)</f>
        <v>294.94870515207901</v>
      </c>
      <c r="AB8" s="50">
        <f>VLOOKUP($A8,'ADR Raw Data'!$B$6:$BE$49,'ADR Raw Data'!AK$1,FALSE)</f>
        <v>303.74986284132302</v>
      </c>
      <c r="AC8" s="51">
        <f>VLOOKUP($A8,'ADR Raw Data'!$B$6:$BE$49,'ADR Raw Data'!AL$1,FALSE)</f>
        <v>284.45126351686099</v>
      </c>
      <c r="AD8" s="50">
        <f>VLOOKUP($A8,'ADR Raw Data'!$B$6:$BE$49,'ADR Raw Data'!AN$1,FALSE)</f>
        <v>325.15726203601599</v>
      </c>
      <c r="AE8" s="50">
        <f>VLOOKUP($A8,'ADR Raw Data'!$B$6:$BE$49,'ADR Raw Data'!AO$1,FALSE)</f>
        <v>320.31524420095502</v>
      </c>
      <c r="AF8" s="51">
        <f>VLOOKUP($A8,'ADR Raw Data'!$B$6:$BE$49,'ADR Raw Data'!AP$1,FALSE)</f>
        <v>322.676096643172</v>
      </c>
      <c r="AG8" s="52">
        <f>VLOOKUP($A8,'ADR Raw Data'!$B$6:$BE$49,'ADR Raw Data'!AR$1,FALSE)</f>
        <v>296.986966171083</v>
      </c>
      <c r="AI8" s="118">
        <f>(VLOOKUP($A8,'ADR Raw Data'!$B$6:$BE$49,'ADR Raw Data'!AT$1,FALSE))/100</f>
        <v>-1.9907198802114702E-2</v>
      </c>
      <c r="AJ8" s="115">
        <f>(VLOOKUP($A8,'ADR Raw Data'!$B$6:$BE$49,'ADR Raw Data'!AU$1,FALSE))/100</f>
        <v>-2.2406672746490299E-2</v>
      </c>
      <c r="AK8" s="115">
        <f>(VLOOKUP($A8,'ADR Raw Data'!$B$6:$BE$49,'ADR Raw Data'!AV$1,FALSE))/100</f>
        <v>4.2692058015031301E-2</v>
      </c>
      <c r="AL8" s="115">
        <f>(VLOOKUP($A8,'ADR Raw Data'!$B$6:$BE$49,'ADR Raw Data'!AW$1,FALSE))/100</f>
        <v>9.8612239855299391E-2</v>
      </c>
      <c r="AM8" s="115">
        <f>(VLOOKUP($A8,'ADR Raw Data'!$B$6:$BE$49,'ADR Raw Data'!AX$1,FALSE))/100</f>
        <v>9.8731184255300614E-2</v>
      </c>
      <c r="AN8" s="116">
        <f>(VLOOKUP($A8,'ADR Raw Data'!$B$6:$BE$49,'ADR Raw Data'!AY$1,FALSE))/100</f>
        <v>4.8508135264356503E-2</v>
      </c>
      <c r="AO8" s="115">
        <f>(VLOOKUP($A8,'ADR Raw Data'!$B$6:$BE$49,'ADR Raw Data'!BA$1,FALSE))/100</f>
        <v>-4.0525948172751101E-3</v>
      </c>
      <c r="AP8" s="115">
        <f>(VLOOKUP($A8,'ADR Raw Data'!$B$6:$BE$49,'ADR Raw Data'!BB$1,FALSE))/100</f>
        <v>-2.96303324194572E-2</v>
      </c>
      <c r="AQ8" s="116">
        <f>(VLOOKUP($A8,'ADR Raw Data'!$B$6:$BE$49,'ADR Raw Data'!BC$1,FALSE))/100</f>
        <v>-1.72791134430311E-2</v>
      </c>
      <c r="AR8" s="117">
        <f>(VLOOKUP($A8,'ADR Raw Data'!$B$6:$BE$49,'ADR Raw Data'!BE$1,FALSE))/100</f>
        <v>2.2284018951263199E-2</v>
      </c>
      <c r="AT8" s="49">
        <f>VLOOKUP($A8,'RevPAR Raw Data'!$B$6:$BE$49,'RevPAR Raw Data'!AG$1,FALSE)</f>
        <v>93.792847016669199</v>
      </c>
      <c r="AU8" s="50">
        <f>VLOOKUP($A8,'RevPAR Raw Data'!$B$6:$BE$49,'RevPAR Raw Data'!AH$1,FALSE)</f>
        <v>132.24331048449901</v>
      </c>
      <c r="AV8" s="50">
        <f>VLOOKUP($A8,'RevPAR Raw Data'!$B$6:$BE$49,'RevPAR Raw Data'!AI$1,FALSE)</f>
        <v>161.058905592771</v>
      </c>
      <c r="AW8" s="50">
        <f>VLOOKUP($A8,'RevPAR Raw Data'!$B$6:$BE$49,'RevPAR Raw Data'!AJ$1,FALSE)</f>
        <v>185.06089889390799</v>
      </c>
      <c r="AX8" s="50">
        <f>VLOOKUP($A8,'RevPAR Raw Data'!$B$6:$BE$49,'RevPAR Raw Data'!AK$1,FALSE)</f>
        <v>188.02774263904001</v>
      </c>
      <c r="AY8" s="51">
        <f>VLOOKUP($A8,'RevPAR Raw Data'!$B$6:$BE$49,'RevPAR Raw Data'!AL$1,FALSE)</f>
        <v>152.03674092537699</v>
      </c>
      <c r="AZ8" s="50">
        <f>VLOOKUP($A8,'RevPAR Raw Data'!$B$6:$BE$49,'RevPAR Raw Data'!AN$1,FALSE)</f>
        <v>205.692710012399</v>
      </c>
      <c r="BA8" s="50">
        <f>VLOOKUP($A8,'RevPAR Raw Data'!$B$6:$BE$49,'RevPAR Raw Data'!AO$1,FALSE)</f>
        <v>212.956019838809</v>
      </c>
      <c r="BB8" s="51">
        <f>VLOOKUP($A8,'RevPAR Raw Data'!$B$6:$BE$49,'RevPAR Raw Data'!AP$1,FALSE)</f>
        <v>209.32436492560399</v>
      </c>
      <c r="BC8" s="52">
        <f>VLOOKUP($A8,'RevPAR Raw Data'!$B$6:$BE$49,'RevPAR Raw Data'!AR$1,FALSE)</f>
        <v>168.46465043667601</v>
      </c>
      <c r="BE8" s="129">
        <f>(VLOOKUP($A8,'RevPAR Raw Data'!$B$6:$BE$49,'RevPAR Raw Data'!AT$1,FALSE))/100</f>
        <v>-2.9942572302487598E-2</v>
      </c>
      <c r="BF8" s="119">
        <f>(VLOOKUP($A8,'RevPAR Raw Data'!$B$6:$BE$49,'RevPAR Raw Data'!AU$1,FALSE))/100</f>
        <v>4.7605867069844397E-2</v>
      </c>
      <c r="BG8" s="119">
        <f>(VLOOKUP($A8,'RevPAR Raw Data'!$B$6:$BE$49,'RevPAR Raw Data'!AV$1,FALSE))/100</f>
        <v>0.12148200419090199</v>
      </c>
      <c r="BH8" s="119">
        <f>(VLOOKUP($A8,'RevPAR Raw Data'!$B$6:$BE$49,'RevPAR Raw Data'!AW$1,FALSE))/100</f>
        <v>0.380753779172399</v>
      </c>
      <c r="BI8" s="119">
        <f>(VLOOKUP($A8,'RevPAR Raw Data'!$B$6:$BE$49,'RevPAR Raw Data'!AX$1,FALSE))/100</f>
        <v>0.41968713286623904</v>
      </c>
      <c r="BJ8" s="130">
        <f>(VLOOKUP($A8,'RevPAR Raw Data'!$B$6:$BE$49,'RevPAR Raw Data'!AY$1,FALSE))/100</f>
        <v>0.200910150737968</v>
      </c>
      <c r="BK8" s="119">
        <f>(VLOOKUP($A8,'RevPAR Raw Data'!$B$6:$BE$49,'RevPAR Raw Data'!BA$1,FALSE))/100</f>
        <v>0.100422126219082</v>
      </c>
      <c r="BL8" s="119">
        <f>(VLOOKUP($A8,'RevPAR Raw Data'!$B$6:$BE$49,'RevPAR Raw Data'!BB$1,FALSE))/100</f>
        <v>5.2706294660277597E-2</v>
      </c>
      <c r="BM8" s="130">
        <f>(VLOOKUP($A8,'RevPAR Raw Data'!$B$6:$BE$49,'RevPAR Raw Data'!BC$1,FALSE))/100</f>
        <v>7.5621932710301501E-2</v>
      </c>
      <c r="BN8" s="131">
        <f>(VLOOKUP($A8,'RevPAR Raw Data'!$B$6:$BE$49,'RevPAR Raw Data'!BE$1,FALSE))/100</f>
        <v>0.15361709024638301</v>
      </c>
    </row>
    <row r="9" spans="1:66" x14ac:dyDescent="0.25">
      <c r="A9" s="59" t="s">
        <v>118</v>
      </c>
      <c r="B9" s="129">
        <f>(VLOOKUP($A9,'Occupancy Raw Data'!$B$8:$BE$51,'Occupancy Raw Data'!AG$3,FALSE))/100</f>
        <v>0.39026077458699299</v>
      </c>
      <c r="C9" s="119">
        <f>(VLOOKUP($A9,'Occupancy Raw Data'!$B$8:$BE$51,'Occupancy Raw Data'!AH$3,FALSE))/100</f>
        <v>0.55953215309698201</v>
      </c>
      <c r="D9" s="119">
        <f>(VLOOKUP($A9,'Occupancy Raw Data'!$B$8:$BE$51,'Occupancy Raw Data'!AI$3,FALSE))/100</f>
        <v>0.62448459472989493</v>
      </c>
      <c r="E9" s="119">
        <f>(VLOOKUP($A9,'Occupancy Raw Data'!$B$8:$BE$51,'Occupancy Raw Data'!AJ$3,FALSE))/100</f>
        <v>0.64195148591453099</v>
      </c>
      <c r="F9" s="119">
        <f>(VLOOKUP($A9,'Occupancy Raw Data'!$B$8:$BE$51,'Occupancy Raw Data'!AK$3,FALSE))/100</f>
        <v>0.59886224002184396</v>
      </c>
      <c r="G9" s="130">
        <f>(VLOOKUP($A9,'Occupancy Raw Data'!$B$8:$BE$51,'Occupancy Raw Data'!AL$3,FALSE))/100</f>
        <v>0.56301824967004899</v>
      </c>
      <c r="H9" s="119">
        <f>(VLOOKUP($A9,'Occupancy Raw Data'!$B$8:$BE$51,'Occupancy Raw Data'!AN$3,FALSE))/100</f>
        <v>0.60721794930141504</v>
      </c>
      <c r="I9" s="119">
        <f>(VLOOKUP($A9,'Occupancy Raw Data'!$B$8:$BE$51,'Occupancy Raw Data'!AO$3,FALSE))/100</f>
        <v>0.60235743867473701</v>
      </c>
      <c r="J9" s="130">
        <f>(VLOOKUP($A9,'Occupancy Raw Data'!$B$8:$BE$51,'Occupancy Raw Data'!AP$3,FALSE))/100</f>
        <v>0.60478769398807597</v>
      </c>
      <c r="K9" s="131">
        <f>(VLOOKUP($A9,'Occupancy Raw Data'!$B$8:$BE$51,'Occupancy Raw Data'!AR$3,FALSE))/100</f>
        <v>0.57495237661805698</v>
      </c>
      <c r="M9" s="118">
        <f>(VLOOKUP($A9,'Occupancy Raw Data'!$B$8:$BE$51,'Occupancy Raw Data'!AT$3,FALSE))/100</f>
        <v>3.2479686034318805E-2</v>
      </c>
      <c r="N9" s="115">
        <f>(VLOOKUP($A9,'Occupancy Raw Data'!$B$8:$BE$51,'Occupancy Raw Data'!AU$3,FALSE))/100</f>
        <v>-1.4778520916413599E-2</v>
      </c>
      <c r="O9" s="115">
        <f>(VLOOKUP($A9,'Occupancy Raw Data'!$B$8:$BE$51,'Occupancy Raw Data'!AV$3,FALSE))/100</f>
        <v>-4.6614210949935703E-2</v>
      </c>
      <c r="P9" s="115">
        <f>(VLOOKUP($A9,'Occupancy Raw Data'!$B$8:$BE$51,'Occupancy Raw Data'!AW$3,FALSE))/100</f>
        <v>1.3831577547628999E-2</v>
      </c>
      <c r="Q9" s="115">
        <f>(VLOOKUP($A9,'Occupancy Raw Data'!$B$8:$BE$51,'Occupancy Raw Data'!AX$3,FALSE))/100</f>
        <v>0.104046614417707</v>
      </c>
      <c r="R9" s="116">
        <f>(VLOOKUP($A9,'Occupancy Raw Data'!$B$8:$BE$51,'Occupancy Raw Data'!AY$3,FALSE))/100</f>
        <v>1.3882755219720599E-2</v>
      </c>
      <c r="S9" s="115">
        <f>(VLOOKUP($A9,'Occupancy Raw Data'!$B$8:$BE$51,'Occupancy Raw Data'!BA$3,FALSE))/100</f>
        <v>0.136079042163195</v>
      </c>
      <c r="T9" s="115">
        <f>(VLOOKUP($A9,'Occupancy Raw Data'!$B$8:$BE$51,'Occupancy Raw Data'!BB$3,FALSE))/100</f>
        <v>3.7951696654877097E-2</v>
      </c>
      <c r="U9" s="116">
        <f>(VLOOKUP($A9,'Occupancy Raw Data'!$B$8:$BE$51,'Occupancy Raw Data'!BC$3,FALSE))/100</f>
        <v>8.4997614423497486E-2</v>
      </c>
      <c r="V9" s="117">
        <f>(VLOOKUP($A9,'Occupancy Raw Data'!$B$8:$BE$51,'Occupancy Raw Data'!BE$3,FALSE))/100</f>
        <v>3.4257936441528199E-2</v>
      </c>
      <c r="X9" s="49">
        <f>VLOOKUP($A9,'ADR Raw Data'!$B$6:$BE$49,'ADR Raw Data'!AG$1,FALSE)</f>
        <v>152.72631961936699</v>
      </c>
      <c r="Y9" s="50">
        <f>VLOOKUP($A9,'ADR Raw Data'!$B$6:$BE$49,'ADR Raw Data'!AH$1,FALSE)</f>
        <v>175.903960437915</v>
      </c>
      <c r="Z9" s="50">
        <f>VLOOKUP($A9,'ADR Raw Data'!$B$6:$BE$49,'ADR Raw Data'!AI$1,FALSE)</f>
        <v>187.396313894678</v>
      </c>
      <c r="AA9" s="50">
        <f>VLOOKUP($A9,'ADR Raw Data'!$B$6:$BE$49,'ADR Raw Data'!AJ$1,FALSE)</f>
        <v>187.78077898139699</v>
      </c>
      <c r="AB9" s="50">
        <f>VLOOKUP($A9,'ADR Raw Data'!$B$6:$BE$49,'ADR Raw Data'!AK$1,FALSE)</f>
        <v>171.13806137337701</v>
      </c>
      <c r="AC9" s="51">
        <f>VLOOKUP($A9,'ADR Raw Data'!$B$6:$BE$49,'ADR Raw Data'!AL$1,FALSE)</f>
        <v>176.93472558846301</v>
      </c>
      <c r="AD9" s="50">
        <f>VLOOKUP($A9,'ADR Raw Data'!$B$6:$BE$49,'ADR Raw Data'!AN$1,FALSE)</f>
        <v>166.06987033817001</v>
      </c>
      <c r="AE9" s="50">
        <f>VLOOKUP($A9,'ADR Raw Data'!$B$6:$BE$49,'ADR Raw Data'!AO$1,FALSE)</f>
        <v>165.76505016772899</v>
      </c>
      <c r="AF9" s="51">
        <f>VLOOKUP($A9,'ADR Raw Data'!$B$6:$BE$49,'ADR Raw Data'!AP$1,FALSE)</f>
        <v>165.918072691699</v>
      </c>
      <c r="AG9" s="52">
        <f>VLOOKUP($A9,'ADR Raw Data'!$B$6:$BE$49,'ADR Raw Data'!AR$1,FALSE)</f>
        <v>173.62377504127301</v>
      </c>
      <c r="AI9" s="118">
        <f>(VLOOKUP($A9,'ADR Raw Data'!$B$6:$BE$49,'ADR Raw Data'!AT$1,FALSE))/100</f>
        <v>-1.56066639659857E-3</v>
      </c>
      <c r="AJ9" s="115">
        <f>(VLOOKUP($A9,'ADR Raw Data'!$B$6:$BE$49,'ADR Raw Data'!AU$1,FALSE))/100</f>
        <v>3.03522031272998E-2</v>
      </c>
      <c r="AK9" s="115">
        <f>(VLOOKUP($A9,'ADR Raw Data'!$B$6:$BE$49,'ADR Raw Data'!AV$1,FALSE))/100</f>
        <v>4.9185983404052898E-2</v>
      </c>
      <c r="AL9" s="115">
        <f>(VLOOKUP($A9,'ADR Raw Data'!$B$6:$BE$49,'ADR Raw Data'!AW$1,FALSE))/100</f>
        <v>7.8379432759206599E-2</v>
      </c>
      <c r="AM9" s="115">
        <f>(VLOOKUP($A9,'ADR Raw Data'!$B$6:$BE$49,'ADR Raw Data'!AX$1,FALSE))/100</f>
        <v>5.8316406174608003E-2</v>
      </c>
      <c r="AN9" s="116">
        <f>(VLOOKUP($A9,'ADR Raw Data'!$B$6:$BE$49,'ADR Raw Data'!AY$1,FALSE))/100</f>
        <v>4.5821223899154502E-2</v>
      </c>
      <c r="AO9" s="115">
        <f>(VLOOKUP($A9,'ADR Raw Data'!$B$6:$BE$49,'ADR Raw Data'!BA$1,FALSE))/100</f>
        <v>4.6174151664939399E-2</v>
      </c>
      <c r="AP9" s="115">
        <f>(VLOOKUP($A9,'ADR Raw Data'!$B$6:$BE$49,'ADR Raw Data'!BB$1,FALSE))/100</f>
        <v>8.9326202221381296E-3</v>
      </c>
      <c r="AQ9" s="116">
        <f>(VLOOKUP($A9,'ADR Raw Data'!$B$6:$BE$49,'ADR Raw Data'!BC$1,FALSE))/100</f>
        <v>2.65106022052661E-2</v>
      </c>
      <c r="AR9" s="117">
        <f>(VLOOKUP($A9,'ADR Raw Data'!$B$6:$BE$49,'ADR Raw Data'!BE$1,FALSE))/100</f>
        <v>3.95184386310974E-2</v>
      </c>
      <c r="AT9" s="49">
        <f>VLOOKUP($A9,'RevPAR Raw Data'!$B$6:$BE$49,'RevPAR Raw Data'!AG$1,FALSE)</f>
        <v>59.603091794474999</v>
      </c>
      <c r="AU9" s="50">
        <f>VLOOKUP($A9,'RevPAR Raw Data'!$B$6:$BE$49,'RevPAR Raw Data'!AH$1,FALSE)</f>
        <v>98.423921722113505</v>
      </c>
      <c r="AV9" s="50">
        <f>VLOOKUP($A9,'RevPAR Raw Data'!$B$6:$BE$49,'RevPAR Raw Data'!AI$1,FALSE)</f>
        <v>117.02611113639399</v>
      </c>
      <c r="AW9" s="50">
        <f>VLOOKUP($A9,'RevPAR Raw Data'!$B$6:$BE$49,'RevPAR Raw Data'!AJ$1,FALSE)</f>
        <v>120.54615009329601</v>
      </c>
      <c r="AX9" s="50">
        <f>VLOOKUP($A9,'RevPAR Raw Data'!$B$6:$BE$49,'RevPAR Raw Data'!AK$1,FALSE)</f>
        <v>102.488122787056</v>
      </c>
      <c r="AY9" s="51">
        <f>VLOOKUP($A9,'RevPAR Raw Data'!$B$6:$BE$49,'RevPAR Raw Data'!AL$1,FALSE)</f>
        <v>99.617479506667195</v>
      </c>
      <c r="AZ9" s="50">
        <f>VLOOKUP($A9,'RevPAR Raw Data'!$B$6:$BE$49,'RevPAR Raw Data'!AN$1,FALSE)</f>
        <v>100.84060610749501</v>
      </c>
      <c r="BA9" s="50">
        <f>VLOOKUP($A9,'RevPAR Raw Data'!$B$6:$BE$49,'RevPAR Raw Data'!AO$1,FALSE)</f>
        <v>99.8498110408228</v>
      </c>
      <c r="BB9" s="51">
        <f>VLOOKUP($A9,'RevPAR Raw Data'!$B$6:$BE$49,'RevPAR Raw Data'!AP$1,FALSE)</f>
        <v>100.345208574159</v>
      </c>
      <c r="BC9" s="52">
        <f>VLOOKUP($A9,'RevPAR Raw Data'!$B$6:$BE$49,'RevPAR Raw Data'!AR$1,FALSE)</f>
        <v>99.825402097379197</v>
      </c>
      <c r="BE9" s="129">
        <f>(VLOOKUP($A9,'RevPAR Raw Data'!$B$6:$BE$49,'RevPAR Raw Data'!AT$1,FALSE))/100</f>
        <v>3.0868329683154401E-2</v>
      </c>
      <c r="BF9" s="119">
        <f>(VLOOKUP($A9,'RevPAR Raw Data'!$B$6:$BE$49,'RevPAR Raw Data'!AU$1,FALSE))/100</f>
        <v>1.5125121542110201E-2</v>
      </c>
      <c r="BG9" s="119">
        <f>(VLOOKUP($A9,'RevPAR Raw Data'!$B$6:$BE$49,'RevPAR Raw Data'!AV$1,FALSE))/100</f>
        <v>2.7900664794067197E-4</v>
      </c>
      <c r="BH9" s="119">
        <f>(VLOOKUP($A9,'RevPAR Raw Data'!$B$6:$BE$49,'RevPAR Raw Data'!AW$1,FALSE))/100</f>
        <v>9.3295121509183787E-2</v>
      </c>
      <c r="BI9" s="119">
        <f>(VLOOKUP($A9,'RevPAR Raw Data'!$B$6:$BE$49,'RevPAR Raw Data'!AX$1,FALSE))/100</f>
        <v>0.16843064521978998</v>
      </c>
      <c r="BJ9" s="130">
        <f>(VLOOKUP($A9,'RevPAR Raw Data'!$B$6:$BE$49,'RevPAR Raw Data'!AY$1,FALSE))/100</f>
        <v>6.0340103954135103E-2</v>
      </c>
      <c r="BK9" s="119">
        <f>(VLOOKUP($A9,'RevPAR Raw Data'!$B$6:$BE$49,'RevPAR Raw Data'!BA$1,FALSE))/100</f>
        <v>0.188536528159397</v>
      </c>
      <c r="BL9" s="119">
        <f>(VLOOKUP($A9,'RevPAR Raw Data'!$B$6:$BE$49,'RevPAR Raw Data'!BB$1,FALSE))/100</f>
        <v>4.7223324970019E-2</v>
      </c>
      <c r="BM9" s="130">
        <f>(VLOOKUP($A9,'RevPAR Raw Data'!$B$6:$BE$49,'RevPAR Raw Data'!BC$1,FALSE))/100</f>
        <v>0.11376155457314101</v>
      </c>
      <c r="BN9" s="131">
        <f>(VLOOKUP($A9,'RevPAR Raw Data'!$B$6:$BE$49,'RevPAR Raw Data'!BE$1,FALSE))/100</f>
        <v>7.5130195231518204E-2</v>
      </c>
    </row>
    <row r="10" spans="1:66" x14ac:dyDescent="0.25">
      <c r="A10" s="59" t="s">
        <v>119</v>
      </c>
      <c r="B10" s="129">
        <f>(VLOOKUP($A10,'Occupancy Raw Data'!$B$8:$BE$51,'Occupancy Raw Data'!AG$3,FALSE))/100</f>
        <v>0.40492071105248895</v>
      </c>
      <c r="C10" s="119">
        <f>(VLOOKUP($A10,'Occupancy Raw Data'!$B$8:$BE$51,'Occupancy Raw Data'!AH$3,FALSE))/100</f>
        <v>0.54019155250457107</v>
      </c>
      <c r="D10" s="119">
        <f>(VLOOKUP($A10,'Occupancy Raw Data'!$B$8:$BE$51,'Occupancy Raw Data'!AI$3,FALSE))/100</f>
        <v>0.60008543421565297</v>
      </c>
      <c r="E10" s="119">
        <f>(VLOOKUP($A10,'Occupancy Raw Data'!$B$8:$BE$51,'Occupancy Raw Data'!AJ$3,FALSE))/100</f>
        <v>0.61746455229473296</v>
      </c>
      <c r="F10" s="119">
        <f>(VLOOKUP($A10,'Occupancy Raw Data'!$B$8:$BE$51,'Occupancy Raw Data'!AK$3,FALSE))/100</f>
        <v>0.59666057136005202</v>
      </c>
      <c r="G10" s="130">
        <f>(VLOOKUP($A10,'Occupancy Raw Data'!$B$8:$BE$51,'Occupancy Raw Data'!AL$3,FALSE))/100</f>
        <v>0.55186456428550001</v>
      </c>
      <c r="H10" s="119">
        <f>(VLOOKUP($A10,'Occupancy Raw Data'!$B$8:$BE$51,'Occupancy Raw Data'!AN$3,FALSE))/100</f>
        <v>0.60477682184717696</v>
      </c>
      <c r="I10" s="119">
        <f>(VLOOKUP($A10,'Occupancy Raw Data'!$B$8:$BE$51,'Occupancy Raw Data'!AO$3,FALSE))/100</f>
        <v>0.60228873767199198</v>
      </c>
      <c r="J10" s="130">
        <f>(VLOOKUP($A10,'Occupancy Raw Data'!$B$8:$BE$51,'Occupancy Raw Data'!AP$3,FALSE))/100</f>
        <v>0.60353277975958497</v>
      </c>
      <c r="K10" s="131">
        <f>(VLOOKUP($A10,'Occupancy Raw Data'!$B$8:$BE$51,'Occupancy Raw Data'!AR$3,FALSE))/100</f>
        <v>0.56662691156381007</v>
      </c>
      <c r="M10" s="118">
        <f>(VLOOKUP($A10,'Occupancy Raw Data'!$B$8:$BE$51,'Occupancy Raw Data'!AT$3,FALSE))/100</f>
        <v>6.2779070453095706E-2</v>
      </c>
      <c r="N10" s="115">
        <f>(VLOOKUP($A10,'Occupancy Raw Data'!$B$8:$BE$51,'Occupancy Raw Data'!AU$3,FALSE))/100</f>
        <v>1.4858648508383601E-2</v>
      </c>
      <c r="O10" s="115">
        <f>(VLOOKUP($A10,'Occupancy Raw Data'!$B$8:$BE$51,'Occupancy Raw Data'!AV$3,FALSE))/100</f>
        <v>-4.0499119657022598E-5</v>
      </c>
      <c r="P10" s="115">
        <f>(VLOOKUP($A10,'Occupancy Raw Data'!$B$8:$BE$51,'Occupancy Raw Data'!AW$3,FALSE))/100</f>
        <v>5.5817007409365002E-2</v>
      </c>
      <c r="Q10" s="115">
        <f>(VLOOKUP($A10,'Occupancy Raw Data'!$B$8:$BE$51,'Occupancy Raw Data'!AX$3,FALSE))/100</f>
        <v>0.15786562021072101</v>
      </c>
      <c r="R10" s="116">
        <f>(VLOOKUP($A10,'Occupancy Raw Data'!$B$8:$BE$51,'Occupancy Raw Data'!AY$3,FALSE))/100</f>
        <v>5.5785345007679898E-2</v>
      </c>
      <c r="S10" s="115">
        <f>(VLOOKUP($A10,'Occupancy Raw Data'!$B$8:$BE$51,'Occupancy Raw Data'!BA$3,FALSE))/100</f>
        <v>0.143916283794707</v>
      </c>
      <c r="T10" s="115">
        <f>(VLOOKUP($A10,'Occupancy Raw Data'!$B$8:$BE$51,'Occupancy Raw Data'!BB$3,FALSE))/100</f>
        <v>7.9204078314243406E-2</v>
      </c>
      <c r="U10" s="116">
        <f>(VLOOKUP($A10,'Occupancy Raw Data'!$B$8:$BE$51,'Occupancy Raw Data'!BC$3,FALSE))/100</f>
        <v>0.11068497811499099</v>
      </c>
      <c r="V10" s="117">
        <f>(VLOOKUP($A10,'Occupancy Raw Data'!$B$8:$BE$51,'Occupancy Raw Data'!BE$3,FALSE))/100</f>
        <v>7.1909323637412093E-2</v>
      </c>
      <c r="X10" s="49">
        <f>VLOOKUP($A10,'ADR Raw Data'!$B$6:$BE$49,'ADR Raw Data'!AG$1,FALSE)</f>
        <v>120.25906331550399</v>
      </c>
      <c r="Y10" s="50">
        <f>VLOOKUP($A10,'ADR Raw Data'!$B$6:$BE$49,'ADR Raw Data'!AH$1,FALSE)</f>
        <v>132.79020393723701</v>
      </c>
      <c r="Z10" s="50">
        <f>VLOOKUP($A10,'ADR Raw Data'!$B$6:$BE$49,'ADR Raw Data'!AI$1,FALSE)</f>
        <v>138.73821375494799</v>
      </c>
      <c r="AA10" s="50">
        <f>VLOOKUP($A10,'ADR Raw Data'!$B$6:$BE$49,'ADR Raw Data'!AJ$1,FALSE)</f>
        <v>137.90462107971601</v>
      </c>
      <c r="AB10" s="50">
        <f>VLOOKUP($A10,'ADR Raw Data'!$B$6:$BE$49,'ADR Raw Data'!AK$1,FALSE)</f>
        <v>128.55314271000799</v>
      </c>
      <c r="AC10" s="51">
        <f>VLOOKUP($A10,'ADR Raw Data'!$B$6:$BE$49,'ADR Raw Data'!AL$1,FALSE)</f>
        <v>132.47312599642001</v>
      </c>
      <c r="AD10" s="50">
        <f>VLOOKUP($A10,'ADR Raw Data'!$B$6:$BE$49,'ADR Raw Data'!AN$1,FALSE)</f>
        <v>128.88729587727201</v>
      </c>
      <c r="AE10" s="50">
        <f>VLOOKUP($A10,'ADR Raw Data'!$B$6:$BE$49,'ADR Raw Data'!AO$1,FALSE)</f>
        <v>127.258330533676</v>
      </c>
      <c r="AF10" s="51">
        <f>VLOOKUP($A10,'ADR Raw Data'!$B$6:$BE$49,'ADR Raw Data'!AP$1,FALSE)</f>
        <v>128.07449207157299</v>
      </c>
      <c r="AG10" s="52">
        <f>VLOOKUP($A10,'ADR Raw Data'!$B$6:$BE$49,'ADR Raw Data'!AR$1,FALSE)</f>
        <v>131.134517920337</v>
      </c>
      <c r="AI10" s="118">
        <f>(VLOOKUP($A10,'ADR Raw Data'!$B$6:$BE$49,'ADR Raw Data'!AT$1,FALSE))/100</f>
        <v>3.3975128643221196E-3</v>
      </c>
      <c r="AJ10" s="115">
        <f>(VLOOKUP($A10,'ADR Raw Data'!$B$6:$BE$49,'ADR Raw Data'!AU$1,FALSE))/100</f>
        <v>1.85794248274983E-2</v>
      </c>
      <c r="AK10" s="115">
        <f>(VLOOKUP($A10,'ADR Raw Data'!$B$6:$BE$49,'ADR Raw Data'!AV$1,FALSE))/100</f>
        <v>2.1198069693236999E-2</v>
      </c>
      <c r="AL10" s="115">
        <f>(VLOOKUP($A10,'ADR Raw Data'!$B$6:$BE$49,'ADR Raw Data'!AW$1,FALSE))/100</f>
        <v>3.5109706998912603E-2</v>
      </c>
      <c r="AM10" s="115">
        <f>(VLOOKUP($A10,'ADR Raw Data'!$B$6:$BE$49,'ADR Raw Data'!AX$1,FALSE))/100</f>
        <v>2.8932012748729901E-2</v>
      </c>
      <c r="AN10" s="116">
        <f>(VLOOKUP($A10,'ADR Raw Data'!$B$6:$BE$49,'ADR Raw Data'!AY$1,FALSE))/100</f>
        <v>2.1658119205888601E-2</v>
      </c>
      <c r="AO10" s="115">
        <f>(VLOOKUP($A10,'ADR Raw Data'!$B$6:$BE$49,'ADR Raw Data'!BA$1,FALSE))/100</f>
        <v>2.7419764017446901E-2</v>
      </c>
      <c r="AP10" s="115">
        <f>(VLOOKUP($A10,'ADR Raw Data'!$B$6:$BE$49,'ADR Raw Data'!BB$1,FALSE))/100</f>
        <v>2.0010728393908099E-2</v>
      </c>
      <c r="AQ10" s="116">
        <f>(VLOOKUP($A10,'ADR Raw Data'!$B$6:$BE$49,'ADR Raw Data'!BC$1,FALSE))/100</f>
        <v>2.3814723785966198E-2</v>
      </c>
      <c r="AR10" s="117">
        <f>(VLOOKUP($A10,'ADR Raw Data'!$B$6:$BE$49,'ADR Raw Data'!BE$1,FALSE))/100</f>
        <v>2.1911400473163697E-2</v>
      </c>
      <c r="AT10" s="49">
        <f>VLOOKUP($A10,'RevPAR Raw Data'!$B$6:$BE$49,'RevPAR Raw Data'!AG$1,FALSE)</f>
        <v>48.695385428220199</v>
      </c>
      <c r="AU10" s="50">
        <f>VLOOKUP($A10,'RevPAR Raw Data'!$B$6:$BE$49,'RevPAR Raw Data'!AH$1,FALSE)</f>
        <v>71.7321464222548</v>
      </c>
      <c r="AV10" s="50">
        <f>VLOOKUP($A10,'RevPAR Raw Data'!$B$6:$BE$49,'RevPAR Raw Data'!AI$1,FALSE)</f>
        <v>83.254781243442494</v>
      </c>
      <c r="AW10" s="50">
        <f>VLOOKUP($A10,'RevPAR Raw Data'!$B$6:$BE$49,'RevPAR Raw Data'!AJ$1,FALSE)</f>
        <v>85.151215114361904</v>
      </c>
      <c r="AX10" s="50">
        <f>VLOOKUP($A10,'RevPAR Raw Data'!$B$6:$BE$49,'RevPAR Raw Data'!AK$1,FALSE)</f>
        <v>76.702591579483695</v>
      </c>
      <c r="AY10" s="51">
        <f>VLOOKUP($A10,'RevPAR Raw Data'!$B$6:$BE$49,'RevPAR Raw Data'!AL$1,FALSE)</f>
        <v>73.107223957552605</v>
      </c>
      <c r="AZ10" s="50">
        <f>VLOOKUP($A10,'RevPAR Raw Data'!$B$6:$BE$49,'RevPAR Raw Data'!AN$1,FALSE)</f>
        <v>77.948049177133598</v>
      </c>
      <c r="BA10" s="50">
        <f>VLOOKUP($A10,'RevPAR Raw Data'!$B$6:$BE$49,'RevPAR Raw Data'!AO$1,FALSE)</f>
        <v>76.646259255373295</v>
      </c>
      <c r="BB10" s="51">
        <f>VLOOKUP($A10,'RevPAR Raw Data'!$B$6:$BE$49,'RevPAR Raw Data'!AP$1,FALSE)</f>
        <v>77.297154216253404</v>
      </c>
      <c r="BC10" s="52">
        <f>VLOOKUP($A10,'RevPAR Raw Data'!$B$6:$BE$49,'RevPAR Raw Data'!AR$1,FALSE)</f>
        <v>74.304346888609999</v>
      </c>
      <c r="BE10" s="129">
        <f>(VLOOKUP($A10,'RevPAR Raw Data'!$B$6:$BE$49,'RevPAR Raw Data'!AT$1,FALSE))/100</f>
        <v>6.6389876016892405E-2</v>
      </c>
      <c r="BF10" s="119">
        <f>(VLOOKUP($A10,'RevPAR Raw Data'!$B$6:$BE$49,'RevPAR Raw Data'!AU$1,FALSE))/100</f>
        <v>3.3714138478881696E-2</v>
      </c>
      <c r="BG10" s="119">
        <f>(VLOOKUP($A10,'RevPAR Raw Data'!$B$6:$BE$49,'RevPAR Raw Data'!AV$1,FALSE))/100</f>
        <v>2.1156712070418998E-2</v>
      </c>
      <c r="BH10" s="119">
        <f>(VLOOKUP($A10,'RevPAR Raw Data'!$B$6:$BE$49,'RevPAR Raw Data'!AW$1,FALSE))/100</f>
        <v>9.2886433183976602E-2</v>
      </c>
      <c r="BI10" s="119">
        <f>(VLOOKUP($A10,'RevPAR Raw Data'!$B$6:$BE$49,'RevPAR Raw Data'!AX$1,FALSE))/100</f>
        <v>0.19136500309597398</v>
      </c>
      <c r="BJ10" s="130">
        <f>(VLOOKUP($A10,'RevPAR Raw Data'!$B$6:$BE$49,'RevPAR Raw Data'!AY$1,FALSE))/100</f>
        <v>7.8651669865686502E-2</v>
      </c>
      <c r="BK10" s="119">
        <f>(VLOOKUP($A10,'RevPAR Raw Data'!$B$6:$BE$49,'RevPAR Raw Data'!BA$1,FALSE))/100</f>
        <v>0.17528219835207198</v>
      </c>
      <c r="BL10" s="119">
        <f>(VLOOKUP($A10,'RevPAR Raw Data'!$B$6:$BE$49,'RevPAR Raw Data'!BB$1,FALSE))/100</f>
        <v>0.10079973800698699</v>
      </c>
      <c r="BM10" s="130">
        <f>(VLOOKUP($A10,'RevPAR Raw Data'!$B$6:$BE$49,'RevPAR Raw Data'!BC$1,FALSE))/100</f>
        <v>0.13713563408202101</v>
      </c>
      <c r="BN10" s="131">
        <f>(VLOOKUP($A10,'RevPAR Raw Data'!$B$6:$BE$49,'RevPAR Raw Data'!BE$1,FALSE))/100</f>
        <v>9.5396358098549502E-2</v>
      </c>
    </row>
    <row r="11" spans="1:66" x14ac:dyDescent="0.25">
      <c r="A11" s="59" t="s">
        <v>120</v>
      </c>
      <c r="B11" s="129">
        <f>(VLOOKUP($A11,'Occupancy Raw Data'!$B$8:$BE$51,'Occupancy Raw Data'!AG$3,FALSE))/100</f>
        <v>0.40115652918859296</v>
      </c>
      <c r="C11" s="119">
        <f>(VLOOKUP($A11,'Occupancy Raw Data'!$B$8:$BE$51,'Occupancy Raw Data'!AH$3,FALSE))/100</f>
        <v>0.54206339493330002</v>
      </c>
      <c r="D11" s="119">
        <f>(VLOOKUP($A11,'Occupancy Raw Data'!$B$8:$BE$51,'Occupancy Raw Data'!AI$3,FALSE))/100</f>
        <v>0.58612164973687397</v>
      </c>
      <c r="E11" s="119">
        <f>(VLOOKUP($A11,'Occupancy Raw Data'!$B$8:$BE$51,'Occupancy Raw Data'!AJ$3,FALSE))/100</f>
        <v>0.58262146616081201</v>
      </c>
      <c r="F11" s="119">
        <f>(VLOOKUP($A11,'Occupancy Raw Data'!$B$8:$BE$51,'Occupancy Raw Data'!AK$3,FALSE))/100</f>
        <v>0.57008934035001801</v>
      </c>
      <c r="G11" s="130">
        <f>(VLOOKUP($A11,'Occupancy Raw Data'!$B$8:$BE$51,'Occupancy Raw Data'!AL$3,FALSE))/100</f>
        <v>0.53641047607391901</v>
      </c>
      <c r="H11" s="119">
        <f>(VLOOKUP($A11,'Occupancy Raw Data'!$B$8:$BE$51,'Occupancy Raw Data'!AN$3,FALSE))/100</f>
        <v>0.576385999265695</v>
      </c>
      <c r="I11" s="119">
        <f>(VLOOKUP($A11,'Occupancy Raw Data'!$B$8:$BE$51,'Occupancy Raw Data'!AO$3,FALSE))/100</f>
        <v>0.57525394688532605</v>
      </c>
      <c r="J11" s="130">
        <f>(VLOOKUP($A11,'Occupancy Raw Data'!$B$8:$BE$51,'Occupancy Raw Data'!AP$3,FALSE))/100</f>
        <v>0.57581997307551003</v>
      </c>
      <c r="K11" s="131">
        <f>(VLOOKUP($A11,'Occupancy Raw Data'!$B$8:$BE$51,'Occupancy Raw Data'!AR$3,FALSE))/100</f>
        <v>0.547670332360088</v>
      </c>
      <c r="M11" s="118">
        <f>(VLOOKUP($A11,'Occupancy Raw Data'!$B$8:$BE$51,'Occupancy Raw Data'!AT$3,FALSE))/100</f>
        <v>5.6044029494228292E-2</v>
      </c>
      <c r="N11" s="115">
        <f>(VLOOKUP($A11,'Occupancy Raw Data'!$B$8:$BE$51,'Occupancy Raw Data'!AU$3,FALSE))/100</f>
        <v>3.09603379868892E-2</v>
      </c>
      <c r="O11" s="115">
        <f>(VLOOKUP($A11,'Occupancy Raw Data'!$B$8:$BE$51,'Occupancy Raw Data'!AV$3,FALSE))/100</f>
        <v>2.9384640006096099E-2</v>
      </c>
      <c r="P11" s="115">
        <f>(VLOOKUP($A11,'Occupancy Raw Data'!$B$8:$BE$51,'Occupancy Raw Data'!AW$3,FALSE))/100</f>
        <v>2.9403467384308799E-2</v>
      </c>
      <c r="Q11" s="115">
        <f>(VLOOKUP($A11,'Occupancy Raw Data'!$B$8:$BE$51,'Occupancy Raw Data'!AX$3,FALSE))/100</f>
        <v>9.8140704036474902E-2</v>
      </c>
      <c r="R11" s="116">
        <f>(VLOOKUP($A11,'Occupancy Raw Data'!$B$8:$BE$51,'Occupancy Raw Data'!AY$3,FALSE))/100</f>
        <v>4.7610130878993698E-2</v>
      </c>
      <c r="S11" s="115">
        <f>(VLOOKUP($A11,'Occupancy Raw Data'!$B$8:$BE$51,'Occupancy Raw Data'!BA$3,FALSE))/100</f>
        <v>9.6247679772225703E-2</v>
      </c>
      <c r="T11" s="115">
        <f>(VLOOKUP($A11,'Occupancy Raw Data'!$B$8:$BE$51,'Occupancy Raw Data'!BB$3,FALSE))/100</f>
        <v>9.2296605044737509E-2</v>
      </c>
      <c r="U11" s="116">
        <f>(VLOOKUP($A11,'Occupancy Raw Data'!$B$8:$BE$51,'Occupancy Raw Data'!BC$3,FALSE))/100</f>
        <v>9.4270517818194802E-2</v>
      </c>
      <c r="V11" s="117">
        <f>(VLOOKUP($A11,'Occupancy Raw Data'!$B$8:$BE$51,'Occupancy Raw Data'!BE$3,FALSE))/100</f>
        <v>6.1204571301244598E-2</v>
      </c>
      <c r="X11" s="49">
        <f>VLOOKUP($A11,'ADR Raw Data'!$B$6:$BE$49,'ADR Raw Data'!AG$1,FALSE)</f>
        <v>100.668884024589</v>
      </c>
      <c r="Y11" s="50">
        <f>VLOOKUP($A11,'ADR Raw Data'!$B$6:$BE$49,'ADR Raw Data'!AH$1,FALSE)</f>
        <v>106.97377562539501</v>
      </c>
      <c r="Z11" s="50">
        <f>VLOOKUP($A11,'ADR Raw Data'!$B$6:$BE$49,'ADR Raw Data'!AI$1,FALSE)</f>
        <v>109.582817485174</v>
      </c>
      <c r="AA11" s="50">
        <f>VLOOKUP($A11,'ADR Raw Data'!$B$6:$BE$49,'ADR Raw Data'!AJ$1,FALSE)</f>
        <v>109.946574171322</v>
      </c>
      <c r="AB11" s="50">
        <f>VLOOKUP($A11,'ADR Raw Data'!$B$6:$BE$49,'ADR Raw Data'!AK$1,FALSE)</f>
        <v>107.75674670473499</v>
      </c>
      <c r="AC11" s="51">
        <f>VLOOKUP($A11,'ADR Raw Data'!$B$6:$BE$49,'ADR Raw Data'!AL$1,FALSE)</f>
        <v>107.413120960253</v>
      </c>
      <c r="AD11" s="50">
        <f>VLOOKUP($A11,'ADR Raw Data'!$B$6:$BE$49,'ADR Raw Data'!AN$1,FALSE)</f>
        <v>114.234142664529</v>
      </c>
      <c r="AE11" s="50">
        <f>VLOOKUP($A11,'ADR Raw Data'!$B$6:$BE$49,'ADR Raw Data'!AO$1,FALSE)</f>
        <v>114.83331088843499</v>
      </c>
      <c r="AF11" s="51">
        <f>VLOOKUP($A11,'ADR Raw Data'!$B$6:$BE$49,'ADR Raw Data'!AP$1,FALSE)</f>
        <v>114.533432287819</v>
      </c>
      <c r="AG11" s="52">
        <f>VLOOKUP($A11,'ADR Raw Data'!$B$6:$BE$49,'ADR Raw Data'!AR$1,FALSE)</f>
        <v>109.552060200925</v>
      </c>
      <c r="AI11" s="118">
        <f>(VLOOKUP($A11,'ADR Raw Data'!$B$6:$BE$49,'ADR Raw Data'!AT$1,FALSE))/100</f>
        <v>1.5953115079256199E-2</v>
      </c>
      <c r="AJ11" s="115">
        <f>(VLOOKUP($A11,'ADR Raw Data'!$B$6:$BE$49,'ADR Raw Data'!AU$1,FALSE))/100</f>
        <v>2.7004041239526801E-2</v>
      </c>
      <c r="AK11" s="115">
        <f>(VLOOKUP($A11,'ADR Raw Data'!$B$6:$BE$49,'ADR Raw Data'!AV$1,FALSE))/100</f>
        <v>3.7343695576087098E-2</v>
      </c>
      <c r="AL11" s="115">
        <f>(VLOOKUP($A11,'ADR Raw Data'!$B$6:$BE$49,'ADR Raw Data'!AW$1,FALSE))/100</f>
        <v>4.9574484301451803E-2</v>
      </c>
      <c r="AM11" s="115">
        <f>(VLOOKUP($A11,'ADR Raw Data'!$B$6:$BE$49,'ADR Raw Data'!AX$1,FALSE))/100</f>
        <v>4.7285692124960796E-2</v>
      </c>
      <c r="AN11" s="116">
        <f>(VLOOKUP($A11,'ADR Raw Data'!$B$6:$BE$49,'ADR Raw Data'!AY$1,FALSE))/100</f>
        <v>3.6702894672318902E-2</v>
      </c>
      <c r="AO11" s="115">
        <f>(VLOOKUP($A11,'ADR Raw Data'!$B$6:$BE$49,'ADR Raw Data'!BA$1,FALSE))/100</f>
        <v>3.9500843831440799E-2</v>
      </c>
      <c r="AP11" s="115">
        <f>(VLOOKUP($A11,'ADR Raw Data'!$B$6:$BE$49,'ADR Raw Data'!BB$1,FALSE))/100</f>
        <v>3.4853908667676799E-2</v>
      </c>
      <c r="AQ11" s="116">
        <f>(VLOOKUP($A11,'ADR Raw Data'!$B$6:$BE$49,'ADR Raw Data'!BC$1,FALSE))/100</f>
        <v>3.7159285503861599E-2</v>
      </c>
      <c r="AR11" s="117">
        <f>(VLOOKUP($A11,'ADR Raw Data'!$B$6:$BE$49,'ADR Raw Data'!BE$1,FALSE))/100</f>
        <v>3.7456915397548599E-2</v>
      </c>
      <c r="AT11" s="49">
        <f>VLOOKUP($A11,'RevPAR Raw Data'!$B$6:$BE$49,'RevPAR Raw Data'!AG$1,FALSE)</f>
        <v>40.383980112593299</v>
      </c>
      <c r="AU11" s="50">
        <f>VLOOKUP($A11,'RevPAR Raw Data'!$B$6:$BE$49,'RevPAR Raw Data'!AH$1,FALSE)</f>
        <v>57.986567984334798</v>
      </c>
      <c r="AV11" s="50">
        <f>VLOOKUP($A11,'RevPAR Raw Data'!$B$6:$BE$49,'RevPAR Raw Data'!AI$1,FALSE)</f>
        <v>64.228861767225496</v>
      </c>
      <c r="AW11" s="50">
        <f>VLOOKUP($A11,'RevPAR Raw Data'!$B$6:$BE$49,'RevPAR Raw Data'!AJ$1,FALSE)</f>
        <v>64.057234243054694</v>
      </c>
      <c r="AX11" s="50">
        <f>VLOOKUP($A11,'RevPAR Raw Data'!$B$6:$BE$49,'RevPAR Raw Data'!AK$1,FALSE)</f>
        <v>61.430972647166797</v>
      </c>
      <c r="AY11" s="51">
        <f>VLOOKUP($A11,'RevPAR Raw Data'!$B$6:$BE$49,'RevPAR Raw Data'!AL$1,FALSE)</f>
        <v>57.617523350874997</v>
      </c>
      <c r="AZ11" s="50">
        <f>VLOOKUP($A11,'RevPAR Raw Data'!$B$6:$BE$49,'RevPAR Raw Data'!AN$1,FALSE)</f>
        <v>65.842960469954704</v>
      </c>
      <c r="BA11" s="50">
        <f>VLOOKUP($A11,'RevPAR Raw Data'!$B$6:$BE$49,'RevPAR Raw Data'!AO$1,FALSE)</f>
        <v>66.058315322481903</v>
      </c>
      <c r="BB11" s="51">
        <f>VLOOKUP($A11,'RevPAR Raw Data'!$B$6:$BE$49,'RevPAR Raw Data'!AP$1,FALSE)</f>
        <v>65.950637896218296</v>
      </c>
      <c r="BC11" s="52">
        <f>VLOOKUP($A11,'RevPAR Raw Data'!$B$6:$BE$49,'RevPAR Raw Data'!AR$1,FALSE)</f>
        <v>59.998413220973099</v>
      </c>
      <c r="BE11" s="129">
        <f>(VLOOKUP($A11,'RevPAR Raw Data'!$B$6:$BE$49,'RevPAR Raw Data'!AT$1,FALSE))/100</f>
        <v>7.2891221425511202E-2</v>
      </c>
      <c r="BF11" s="119">
        <f>(VLOOKUP($A11,'RevPAR Raw Data'!$B$6:$BE$49,'RevPAR Raw Data'!AU$1,FALSE))/100</f>
        <v>5.8800433470203702E-2</v>
      </c>
      <c r="BG11" s="119">
        <f>(VLOOKUP($A11,'RevPAR Raw Data'!$B$6:$BE$49,'RevPAR Raw Data'!AV$1,FALSE))/100</f>
        <v>6.7825666633183804E-2</v>
      </c>
      <c r="BH11" s="119">
        <f>(VLOOKUP($A11,'RevPAR Raw Data'!$B$6:$BE$49,'RevPAR Raw Data'!AW$1,FALSE))/100</f>
        <v>8.0435613418012405E-2</v>
      </c>
      <c r="BI11" s="119">
        <f>(VLOOKUP($A11,'RevPAR Raw Data'!$B$6:$BE$49,'RevPAR Raw Data'!AX$1,FALSE))/100</f>
        <v>0.150067047277431</v>
      </c>
      <c r="BJ11" s="130">
        <f>(VLOOKUP($A11,'RevPAR Raw Data'!$B$6:$BE$49,'RevPAR Raw Data'!AY$1,FALSE))/100</f>
        <v>8.6060455170299713E-2</v>
      </c>
      <c r="BK11" s="119">
        <f>(VLOOKUP($A11,'RevPAR Raw Data'!$B$6:$BE$49,'RevPAR Raw Data'!BA$1,FALSE))/100</f>
        <v>0.13955038817148702</v>
      </c>
      <c r="BL11" s="119">
        <f>(VLOOKUP($A11,'RevPAR Raw Data'!$B$6:$BE$49,'RevPAR Raw Data'!BB$1,FALSE))/100</f>
        <v>0.13036741115497999</v>
      </c>
      <c r="BM11" s="130">
        <f>(VLOOKUP($A11,'RevPAR Raw Data'!$B$6:$BE$49,'RevPAR Raw Data'!BC$1,FALSE))/100</f>
        <v>0.13493282840825901</v>
      </c>
      <c r="BN11" s="131">
        <f>(VLOOKUP($A11,'RevPAR Raw Data'!$B$6:$BE$49,'RevPAR Raw Data'!BE$1,FALSE))/100</f>
        <v>0.100954021147967</v>
      </c>
    </row>
    <row r="12" spans="1:66" x14ac:dyDescent="0.25">
      <c r="A12" s="59" t="s">
        <v>121</v>
      </c>
      <c r="B12" s="129">
        <f>(VLOOKUP($A12,'Occupancy Raw Data'!$B$8:$BE$51,'Occupancy Raw Data'!AG$3,FALSE))/100</f>
        <v>0.43108223509589799</v>
      </c>
      <c r="C12" s="119">
        <f>(VLOOKUP($A12,'Occupancy Raw Data'!$B$8:$BE$51,'Occupancy Raw Data'!AH$3,FALSE))/100</f>
        <v>0.51244027973319095</v>
      </c>
      <c r="D12" s="119">
        <f>(VLOOKUP($A12,'Occupancy Raw Data'!$B$8:$BE$51,'Occupancy Raw Data'!AI$3,FALSE))/100</f>
        <v>0.53787476631199904</v>
      </c>
      <c r="E12" s="119">
        <f>(VLOOKUP($A12,'Occupancy Raw Data'!$B$8:$BE$51,'Occupancy Raw Data'!AJ$3,FALSE))/100</f>
        <v>0.52601149398758207</v>
      </c>
      <c r="F12" s="119">
        <f>(VLOOKUP($A12,'Occupancy Raw Data'!$B$8:$BE$51,'Occupancy Raw Data'!AK$3,FALSE))/100</f>
        <v>0.51793339026472995</v>
      </c>
      <c r="G12" s="130">
        <f>(VLOOKUP($A12,'Occupancy Raw Data'!$B$8:$BE$51,'Occupancy Raw Data'!AL$3,FALSE))/100</f>
        <v>0.50506843307867999</v>
      </c>
      <c r="H12" s="119">
        <f>(VLOOKUP($A12,'Occupancy Raw Data'!$B$8:$BE$51,'Occupancy Raw Data'!AN$3,FALSE))/100</f>
        <v>0.52020679945530501</v>
      </c>
      <c r="I12" s="119">
        <f>(VLOOKUP($A12,'Occupancy Raw Data'!$B$8:$BE$51,'Occupancy Raw Data'!AO$3,FALSE))/100</f>
        <v>0.52818104184457704</v>
      </c>
      <c r="J12" s="130">
        <f>(VLOOKUP($A12,'Occupancy Raw Data'!$B$8:$BE$51,'Occupancy Raw Data'!AP$3,FALSE))/100</f>
        <v>0.52419392064994097</v>
      </c>
      <c r="K12" s="131">
        <f>(VLOOKUP($A12,'Occupancy Raw Data'!$B$8:$BE$51,'Occupancy Raw Data'!AR$3,FALSE))/100</f>
        <v>0.51053285809903992</v>
      </c>
      <c r="M12" s="118">
        <f>(VLOOKUP($A12,'Occupancy Raw Data'!$B$8:$BE$51,'Occupancy Raw Data'!AT$3,FALSE))/100</f>
        <v>3.1973272242773798E-2</v>
      </c>
      <c r="N12" s="115">
        <f>(VLOOKUP($A12,'Occupancy Raw Data'!$B$8:$BE$51,'Occupancy Raw Data'!AU$3,FALSE))/100</f>
        <v>2.9068705228085401E-2</v>
      </c>
      <c r="O12" s="115">
        <f>(VLOOKUP($A12,'Occupancy Raw Data'!$B$8:$BE$51,'Occupancy Raw Data'!AV$3,FALSE))/100</f>
        <v>3.7096360244408003E-2</v>
      </c>
      <c r="P12" s="115">
        <f>(VLOOKUP($A12,'Occupancy Raw Data'!$B$8:$BE$51,'Occupancy Raw Data'!AW$3,FALSE))/100</f>
        <v>1.2089943931499899E-3</v>
      </c>
      <c r="Q12" s="115">
        <f>(VLOOKUP($A12,'Occupancy Raw Data'!$B$8:$BE$51,'Occupancy Raw Data'!AX$3,FALSE))/100</f>
        <v>3.7448637853851899E-2</v>
      </c>
      <c r="R12" s="116">
        <f>(VLOOKUP($A12,'Occupancy Raw Data'!$B$8:$BE$51,'Occupancy Raw Data'!AY$3,FALSE))/100</f>
        <v>2.7004191699087202E-2</v>
      </c>
      <c r="S12" s="115">
        <f>(VLOOKUP($A12,'Occupancy Raw Data'!$B$8:$BE$51,'Occupancy Raw Data'!BA$3,FALSE))/100</f>
        <v>2.3274366229656496E-2</v>
      </c>
      <c r="T12" s="115">
        <f>(VLOOKUP($A12,'Occupancy Raw Data'!$B$8:$BE$51,'Occupancy Raw Data'!BB$3,FALSE))/100</f>
        <v>7.4796173802057803E-2</v>
      </c>
      <c r="U12" s="116">
        <f>(VLOOKUP($A12,'Occupancy Raw Data'!$B$8:$BE$51,'Occupancy Raw Data'!BC$3,FALSE))/100</f>
        <v>4.8598220935039002E-2</v>
      </c>
      <c r="V12" s="117">
        <f>(VLOOKUP($A12,'Occupancy Raw Data'!$B$8:$BE$51,'Occupancy Raw Data'!BE$3,FALSE))/100</f>
        <v>3.3246321422570405E-2</v>
      </c>
      <c r="X12" s="49">
        <f>VLOOKUP($A12,'ADR Raw Data'!$B$6:$BE$49,'ADR Raw Data'!AG$1,FALSE)</f>
        <v>77.097534466604202</v>
      </c>
      <c r="Y12" s="50">
        <f>VLOOKUP($A12,'ADR Raw Data'!$B$6:$BE$49,'ADR Raw Data'!AH$1,FALSE)</f>
        <v>79.775729309762397</v>
      </c>
      <c r="Z12" s="50">
        <f>VLOOKUP($A12,'ADR Raw Data'!$B$6:$BE$49,'ADR Raw Data'!AI$1,FALSE)</f>
        <v>81.753435173464297</v>
      </c>
      <c r="AA12" s="50">
        <f>VLOOKUP($A12,'ADR Raw Data'!$B$6:$BE$49,'ADR Raw Data'!AJ$1,FALSE)</f>
        <v>81.166535617910895</v>
      </c>
      <c r="AB12" s="50">
        <f>VLOOKUP($A12,'ADR Raw Data'!$B$6:$BE$49,'ADR Raw Data'!AK$1,FALSE)</f>
        <v>80.230272944007396</v>
      </c>
      <c r="AC12" s="51">
        <f>VLOOKUP($A12,'ADR Raw Data'!$B$6:$BE$49,'ADR Raw Data'!AL$1,FALSE)</f>
        <v>80.122707751643901</v>
      </c>
      <c r="AD12" s="50">
        <f>VLOOKUP($A12,'ADR Raw Data'!$B$6:$BE$49,'ADR Raw Data'!AN$1,FALSE)</f>
        <v>84.569170548826406</v>
      </c>
      <c r="AE12" s="50">
        <f>VLOOKUP($A12,'ADR Raw Data'!$B$6:$BE$49,'ADR Raw Data'!AO$1,FALSE)</f>
        <v>86.274367366558096</v>
      </c>
      <c r="AF12" s="51">
        <f>VLOOKUP($A12,'ADR Raw Data'!$B$6:$BE$49,'ADR Raw Data'!AP$1,FALSE)</f>
        <v>85.428253987473397</v>
      </c>
      <c r="AG12" s="52">
        <f>VLOOKUP($A12,'ADR Raw Data'!$B$6:$BE$49,'ADR Raw Data'!AR$1,FALSE)</f>
        <v>81.679140429736606</v>
      </c>
      <c r="AI12" s="118">
        <f>(VLOOKUP($A12,'ADR Raw Data'!$B$6:$BE$49,'ADR Raw Data'!AT$1,FALSE))/100</f>
        <v>3.30625322533959E-2</v>
      </c>
      <c r="AJ12" s="115">
        <f>(VLOOKUP($A12,'ADR Raw Data'!$B$6:$BE$49,'ADR Raw Data'!AU$1,FALSE))/100</f>
        <v>3.9606689254633502E-2</v>
      </c>
      <c r="AK12" s="115">
        <f>(VLOOKUP($A12,'ADR Raw Data'!$B$6:$BE$49,'ADR Raw Data'!AV$1,FALSE))/100</f>
        <v>5.3475394875526404E-2</v>
      </c>
      <c r="AL12" s="115">
        <f>(VLOOKUP($A12,'ADR Raw Data'!$B$6:$BE$49,'ADR Raw Data'!AW$1,FALSE))/100</f>
        <v>4.9839923722218397E-2</v>
      </c>
      <c r="AM12" s="115">
        <f>(VLOOKUP($A12,'ADR Raw Data'!$B$6:$BE$49,'ADR Raw Data'!AX$1,FALSE))/100</f>
        <v>4.0706861710208805E-2</v>
      </c>
      <c r="AN12" s="116">
        <f>(VLOOKUP($A12,'ADR Raw Data'!$B$6:$BE$49,'ADR Raw Data'!AY$1,FALSE))/100</f>
        <v>4.38495262134024E-2</v>
      </c>
      <c r="AO12" s="115">
        <f>(VLOOKUP($A12,'ADR Raw Data'!$B$6:$BE$49,'ADR Raw Data'!BA$1,FALSE))/100</f>
        <v>3.6739875494455204E-2</v>
      </c>
      <c r="AP12" s="115">
        <f>(VLOOKUP($A12,'ADR Raw Data'!$B$6:$BE$49,'ADR Raw Data'!BB$1,FALSE))/100</f>
        <v>5.67568016874496E-2</v>
      </c>
      <c r="AQ12" s="116">
        <f>(VLOOKUP($A12,'ADR Raw Data'!$B$6:$BE$49,'ADR Raw Data'!BC$1,FALSE))/100</f>
        <v>4.6839459906548898E-2</v>
      </c>
      <c r="AR12" s="117">
        <f>(VLOOKUP($A12,'ADR Raw Data'!$B$6:$BE$49,'ADR Raw Data'!BE$1,FALSE))/100</f>
        <v>4.5043706423363805E-2</v>
      </c>
      <c r="AT12" s="49">
        <f>VLOOKUP($A12,'RevPAR Raw Data'!$B$6:$BE$49,'RevPAR Raw Data'!AG$1,FALSE)</f>
        <v>33.235377478246797</v>
      </c>
      <c r="AU12" s="50">
        <f>VLOOKUP($A12,'RevPAR Raw Data'!$B$6:$BE$49,'RevPAR Raw Data'!AH$1,FALSE)</f>
        <v>40.880297043413997</v>
      </c>
      <c r="AV12" s="50">
        <f>VLOOKUP($A12,'RevPAR Raw Data'!$B$6:$BE$49,'RevPAR Raw Data'!AI$1,FALSE)</f>
        <v>43.973109839130302</v>
      </c>
      <c r="AW12" s="50">
        <f>VLOOKUP($A12,'RevPAR Raw Data'!$B$6:$BE$49,'RevPAR Raw Data'!AJ$1,FALSE)</f>
        <v>42.694530662173698</v>
      </c>
      <c r="AX12" s="50">
        <f>VLOOKUP($A12,'RevPAR Raw Data'!$B$6:$BE$49,'RevPAR Raw Data'!AK$1,FALSE)</f>
        <v>41.553937267754499</v>
      </c>
      <c r="AY12" s="51">
        <f>VLOOKUP($A12,'RevPAR Raw Data'!$B$6:$BE$49,'RevPAR Raw Data'!AL$1,FALSE)</f>
        <v>40.467450458143801</v>
      </c>
      <c r="AZ12" s="50">
        <f>VLOOKUP($A12,'RevPAR Raw Data'!$B$6:$BE$49,'RevPAR Raw Data'!AN$1,FALSE)</f>
        <v>43.993457543794797</v>
      </c>
      <c r="BA12" s="50">
        <f>VLOOKUP($A12,'RevPAR Raw Data'!$B$6:$BE$49,'RevPAR Raw Data'!AO$1,FALSE)</f>
        <v>45.568485240150402</v>
      </c>
      <c r="BB12" s="51">
        <f>VLOOKUP($A12,'RevPAR Raw Data'!$B$6:$BE$49,'RevPAR Raw Data'!AP$1,FALSE)</f>
        <v>44.780971391972599</v>
      </c>
      <c r="BC12" s="52">
        <f>VLOOKUP($A12,'RevPAR Raw Data'!$B$6:$BE$49,'RevPAR Raw Data'!AR$1,FALSE)</f>
        <v>41.6998850106663</v>
      </c>
      <c r="BE12" s="129">
        <f>(VLOOKUP($A12,'RevPAR Raw Data'!$B$6:$BE$49,'RevPAR Raw Data'!AT$1,FALSE))/100</f>
        <v>6.6092921840943106E-2</v>
      </c>
      <c r="BF12" s="119">
        <f>(VLOOKUP($A12,'RevPAR Raw Data'!$B$6:$BE$49,'RevPAR Raw Data'!AU$1,FALSE))/100</f>
        <v>6.9826709657722197E-2</v>
      </c>
      <c r="BG12" s="119">
        <f>(VLOOKUP($A12,'RevPAR Raw Data'!$B$6:$BE$49,'RevPAR Raw Data'!AV$1,FALSE))/100</f>
        <v>9.255549763244901E-2</v>
      </c>
      <c r="BH12" s="119">
        <f>(VLOOKUP($A12,'RevPAR Raw Data'!$B$6:$BE$49,'RevPAR Raw Data'!AW$1,FALSE))/100</f>
        <v>5.1109174303703604E-2</v>
      </c>
      <c r="BI12" s="119">
        <f>(VLOOKUP($A12,'RevPAR Raw Data'!$B$6:$BE$49,'RevPAR Raw Data'!AX$1,FALSE))/100</f>
        <v>7.9679916086413199E-2</v>
      </c>
      <c r="BJ12" s="130">
        <f>(VLOOKUP($A12,'RevPAR Raw Data'!$B$6:$BE$49,'RevPAR Raw Data'!AY$1,FALSE))/100</f>
        <v>7.20378389242705E-2</v>
      </c>
      <c r="BK12" s="119">
        <f>(VLOOKUP($A12,'RevPAR Raw Data'!$B$6:$BE$49,'RevPAR Raw Data'!BA$1,FALSE))/100</f>
        <v>6.0869339041601703E-2</v>
      </c>
      <c r="BL12" s="119">
        <f>(VLOOKUP($A12,'RevPAR Raw Data'!$B$6:$BE$49,'RevPAR Raw Data'!BB$1,FALSE))/100</f>
        <v>0.13579816709297002</v>
      </c>
      <c r="BM12" s="130">
        <f>(VLOOKUP($A12,'RevPAR Raw Data'!$B$6:$BE$49,'RevPAR Raw Data'!BC$1,FALSE))/100</f>
        <v>9.7713995262604214E-2</v>
      </c>
      <c r="BN12" s="131">
        <f>(VLOOKUP($A12,'RevPAR Raw Data'!$B$6:$BE$49,'RevPAR Raw Data'!BE$1,FALSE))/100</f>
        <v>7.9787565387749199E-2</v>
      </c>
    </row>
    <row r="13" spans="1:66" x14ac:dyDescent="0.25">
      <c r="A13" s="59" t="s">
        <v>122</v>
      </c>
      <c r="B13" s="129">
        <f>(VLOOKUP($A13,'Occupancy Raw Data'!$B$8:$BE$51,'Occupancy Raw Data'!AG$3,FALSE))/100</f>
        <v>0.42644788624190899</v>
      </c>
      <c r="C13" s="119">
        <f>(VLOOKUP($A13,'Occupancy Raw Data'!$B$8:$BE$51,'Occupancy Raw Data'!AH$3,FALSE))/100</f>
        <v>0.45828199515850798</v>
      </c>
      <c r="D13" s="119">
        <f>(VLOOKUP($A13,'Occupancy Raw Data'!$B$8:$BE$51,'Occupancy Raw Data'!AI$3,FALSE))/100</f>
        <v>0.46751561888471699</v>
      </c>
      <c r="E13" s="119">
        <f>(VLOOKUP($A13,'Occupancy Raw Data'!$B$8:$BE$51,'Occupancy Raw Data'!AJ$3,FALSE))/100</f>
        <v>0.468936176381057</v>
      </c>
      <c r="F13" s="119">
        <f>(VLOOKUP($A13,'Occupancy Raw Data'!$B$8:$BE$51,'Occupancy Raw Data'!AK$3,FALSE))/100</f>
        <v>0.472284633336715</v>
      </c>
      <c r="G13" s="130">
        <f>(VLOOKUP($A13,'Occupancy Raw Data'!$B$8:$BE$51,'Occupancy Raw Data'!AL$3,FALSE))/100</f>
        <v>0.45869312177748595</v>
      </c>
      <c r="H13" s="119">
        <f>(VLOOKUP($A13,'Occupancy Raw Data'!$B$8:$BE$51,'Occupancy Raw Data'!AN$3,FALSE))/100</f>
        <v>0.49064316465420998</v>
      </c>
      <c r="I13" s="119">
        <f>(VLOOKUP($A13,'Occupancy Raw Data'!$B$8:$BE$51,'Occupancy Raw Data'!AO$3,FALSE))/100</f>
        <v>0.49715163726499101</v>
      </c>
      <c r="J13" s="130">
        <f>(VLOOKUP($A13,'Occupancy Raw Data'!$B$8:$BE$51,'Occupancy Raw Data'!AP$3,FALSE))/100</f>
        <v>0.493897400959601</v>
      </c>
      <c r="K13" s="131">
        <f>(VLOOKUP($A13,'Occupancy Raw Data'!$B$8:$BE$51,'Occupancy Raw Data'!AR$3,FALSE))/100</f>
        <v>0.46875145601514101</v>
      </c>
      <c r="M13" s="118">
        <f>(VLOOKUP($A13,'Occupancy Raw Data'!$B$8:$BE$51,'Occupancy Raw Data'!AT$3,FALSE))/100</f>
        <v>3.4167310878824499E-2</v>
      </c>
      <c r="N13" s="115">
        <f>(VLOOKUP($A13,'Occupancy Raw Data'!$B$8:$BE$51,'Occupancy Raw Data'!AU$3,FALSE))/100</f>
        <v>2.22316338750005E-2</v>
      </c>
      <c r="O13" s="115">
        <f>(VLOOKUP($A13,'Occupancy Raw Data'!$B$8:$BE$51,'Occupancy Raw Data'!AV$3,FALSE))/100</f>
        <v>2.0692915592933597E-2</v>
      </c>
      <c r="P13" s="115">
        <f>(VLOOKUP($A13,'Occupancy Raw Data'!$B$8:$BE$51,'Occupancy Raw Data'!AW$3,FALSE))/100</f>
        <v>-9.4428612070632199E-5</v>
      </c>
      <c r="Q13" s="115">
        <f>(VLOOKUP($A13,'Occupancy Raw Data'!$B$8:$BE$51,'Occupancy Raw Data'!AX$3,FALSE))/100</f>
        <v>1.68018981774604E-2</v>
      </c>
      <c r="R13" s="116">
        <f>(VLOOKUP($A13,'Occupancy Raw Data'!$B$8:$BE$51,'Occupancy Raw Data'!AY$3,FALSE))/100</f>
        <v>1.8334860656508401E-2</v>
      </c>
      <c r="S13" s="115">
        <f>(VLOOKUP($A13,'Occupancy Raw Data'!$B$8:$BE$51,'Occupancy Raw Data'!BA$3,FALSE))/100</f>
        <v>2.5579525615851501E-2</v>
      </c>
      <c r="T13" s="115">
        <f>(VLOOKUP($A13,'Occupancy Raw Data'!$B$8:$BE$51,'Occupancy Raw Data'!BB$3,FALSE))/100</f>
        <v>5.7074830113638404E-2</v>
      </c>
      <c r="U13" s="116">
        <f>(VLOOKUP($A13,'Occupancy Raw Data'!$B$8:$BE$51,'Occupancy Raw Data'!BC$3,FALSE))/100</f>
        <v>4.1192777418819701E-2</v>
      </c>
      <c r="V13" s="117">
        <f>(VLOOKUP($A13,'Occupancy Raw Data'!$B$8:$BE$51,'Occupancy Raw Data'!BE$3,FALSE))/100</f>
        <v>2.5119245209732501E-2</v>
      </c>
      <c r="X13" s="49">
        <f>VLOOKUP($A13,'ADR Raw Data'!$B$6:$BE$49,'ADR Raw Data'!AG$1,FALSE)</f>
        <v>59.573229468048901</v>
      </c>
      <c r="Y13" s="50">
        <f>VLOOKUP($A13,'ADR Raw Data'!$B$6:$BE$49,'ADR Raw Data'!AH$1,FALSE)</f>
        <v>60.145293152093103</v>
      </c>
      <c r="Z13" s="50">
        <f>VLOOKUP($A13,'ADR Raw Data'!$B$6:$BE$49,'ADR Raw Data'!AI$1,FALSE)</f>
        <v>60.372062401364197</v>
      </c>
      <c r="AA13" s="50">
        <f>VLOOKUP($A13,'ADR Raw Data'!$B$6:$BE$49,'ADR Raw Data'!AJ$1,FALSE)</f>
        <v>60.531720959490499</v>
      </c>
      <c r="AB13" s="50">
        <f>VLOOKUP($A13,'ADR Raw Data'!$B$6:$BE$49,'ADR Raw Data'!AK$1,FALSE)</f>
        <v>60.456930937802099</v>
      </c>
      <c r="AC13" s="51">
        <f>VLOOKUP($A13,'ADR Raw Data'!$B$6:$BE$49,'ADR Raw Data'!AL$1,FALSE)</f>
        <v>60.228332723107002</v>
      </c>
      <c r="AD13" s="50">
        <f>VLOOKUP($A13,'ADR Raw Data'!$B$6:$BE$49,'ADR Raw Data'!AN$1,FALSE)</f>
        <v>64.530188409950298</v>
      </c>
      <c r="AE13" s="50">
        <f>VLOOKUP($A13,'ADR Raw Data'!$B$6:$BE$49,'ADR Raw Data'!AO$1,FALSE)</f>
        <v>65.317210360964495</v>
      </c>
      <c r="AF13" s="51">
        <f>VLOOKUP($A13,'ADR Raw Data'!$B$6:$BE$49,'ADR Raw Data'!AP$1,FALSE)</f>
        <v>64.926292186514004</v>
      </c>
      <c r="AG13" s="52">
        <f>VLOOKUP($A13,'ADR Raw Data'!$B$6:$BE$49,'ADR Raw Data'!AR$1,FALSE)</f>
        <v>61.642608108585598</v>
      </c>
      <c r="AI13" s="118">
        <f>(VLOOKUP($A13,'ADR Raw Data'!$B$6:$BE$49,'ADR Raw Data'!AT$1,FALSE))/100</f>
        <v>4.02484731258886E-3</v>
      </c>
      <c r="AJ13" s="115">
        <f>(VLOOKUP($A13,'ADR Raw Data'!$B$6:$BE$49,'ADR Raw Data'!AU$1,FALSE))/100</f>
        <v>2.5277317388384003E-3</v>
      </c>
      <c r="AK13" s="115">
        <f>(VLOOKUP($A13,'ADR Raw Data'!$B$6:$BE$49,'ADR Raw Data'!AV$1,FALSE))/100</f>
        <v>5.7420080281251592E-3</v>
      </c>
      <c r="AL13" s="115">
        <f>(VLOOKUP($A13,'ADR Raw Data'!$B$6:$BE$49,'ADR Raw Data'!AW$1,FALSE))/100</f>
        <v>5.19396768666836E-3</v>
      </c>
      <c r="AM13" s="115">
        <f>(VLOOKUP($A13,'ADR Raw Data'!$B$6:$BE$49,'ADR Raw Data'!AX$1,FALSE))/100</f>
        <v>6.0411766735055505E-3</v>
      </c>
      <c r="AN13" s="116">
        <f>(VLOOKUP($A13,'ADR Raw Data'!$B$6:$BE$49,'ADR Raw Data'!AY$1,FALSE))/100</f>
        <v>4.6863753900160399E-3</v>
      </c>
      <c r="AO13" s="115">
        <f>(VLOOKUP($A13,'ADR Raw Data'!$B$6:$BE$49,'ADR Raw Data'!BA$1,FALSE))/100</f>
        <v>6.7122658048758103E-3</v>
      </c>
      <c r="AP13" s="115">
        <f>(VLOOKUP($A13,'ADR Raw Data'!$B$6:$BE$49,'ADR Raw Data'!BB$1,FALSE))/100</f>
        <v>1.4523161848089501E-2</v>
      </c>
      <c r="AQ13" s="116">
        <f>(VLOOKUP($A13,'ADR Raw Data'!$B$6:$BE$49,'ADR Raw Data'!BC$1,FALSE))/100</f>
        <v>1.0685602597141399E-2</v>
      </c>
      <c r="AR13" s="117">
        <f>(VLOOKUP($A13,'ADR Raw Data'!$B$6:$BE$49,'ADR Raw Data'!BE$1,FALSE))/100</f>
        <v>6.92186258611886E-3</v>
      </c>
      <c r="AT13" s="49">
        <f>VLOOKUP($A13,'RevPAR Raw Data'!$B$6:$BE$49,'RevPAR Raw Data'!AG$1,FALSE)</f>
        <v>25.404877783253699</v>
      </c>
      <c r="AU13" s="50">
        <f>VLOOKUP($A13,'RevPAR Raw Data'!$B$6:$BE$49,'RevPAR Raw Data'!AH$1,FALSE)</f>
        <v>27.5635049451345</v>
      </c>
      <c r="AV13" s="50">
        <f>VLOOKUP($A13,'RevPAR Raw Data'!$B$6:$BE$49,'RevPAR Raw Data'!AI$1,FALSE)</f>
        <v>28.224882116920501</v>
      </c>
      <c r="AW13" s="50">
        <f>VLOOKUP($A13,'RevPAR Raw Data'!$B$6:$BE$49,'RevPAR Raw Data'!AJ$1,FALSE)</f>
        <v>28.385513776508599</v>
      </c>
      <c r="AX13" s="50">
        <f>VLOOKUP($A13,'RevPAR Raw Data'!$B$6:$BE$49,'RevPAR Raw Data'!AK$1,FALSE)</f>
        <v>28.552879460623</v>
      </c>
      <c r="AY13" s="51">
        <f>VLOOKUP($A13,'RevPAR Raw Data'!$B$6:$BE$49,'RevPAR Raw Data'!AL$1,FALSE)</f>
        <v>27.626321956215101</v>
      </c>
      <c r="AZ13" s="50">
        <f>VLOOKUP($A13,'RevPAR Raw Data'!$B$6:$BE$49,'RevPAR Raw Data'!AN$1,FALSE)</f>
        <v>31.6612958571904</v>
      </c>
      <c r="BA13" s="50">
        <f>VLOOKUP($A13,'RevPAR Raw Data'!$B$6:$BE$49,'RevPAR Raw Data'!AO$1,FALSE)</f>
        <v>32.472558072535399</v>
      </c>
      <c r="BB13" s="51">
        <f>VLOOKUP($A13,'RevPAR Raw Data'!$B$6:$BE$49,'RevPAR Raw Data'!AP$1,FALSE)</f>
        <v>32.066926964862901</v>
      </c>
      <c r="BC13" s="52">
        <f>VLOOKUP($A13,'RevPAR Raw Data'!$B$6:$BE$49,'RevPAR Raw Data'!AR$1,FALSE)</f>
        <v>28.895062303470301</v>
      </c>
      <c r="BE13" s="129">
        <f>(VLOOKUP($A13,'RevPAR Raw Data'!$B$6:$BE$49,'RevPAR Raw Data'!AT$1,FALSE))/100</f>
        <v>3.83296764007824E-2</v>
      </c>
      <c r="BF13" s="119">
        <f>(VLOOKUP($A13,'RevPAR Raw Data'!$B$6:$BE$49,'RevPAR Raw Data'!AU$1,FALSE))/100</f>
        <v>2.48155612203909E-2</v>
      </c>
      <c r="BG13" s="119">
        <f>(VLOOKUP($A13,'RevPAR Raw Data'!$B$6:$BE$49,'RevPAR Raw Data'!AV$1,FALSE))/100</f>
        <v>2.6553742508518701E-2</v>
      </c>
      <c r="BH13" s="119">
        <f>(VLOOKUP($A13,'RevPAR Raw Data'!$B$6:$BE$49,'RevPAR Raw Data'!AW$1,FALSE))/100</f>
        <v>5.0990486154379299E-3</v>
      </c>
      <c r="BI13" s="119">
        <f>(VLOOKUP($A13,'RevPAR Raw Data'!$B$6:$BE$49,'RevPAR Raw Data'!AX$1,FALSE))/100</f>
        <v>2.2944578086306202E-2</v>
      </c>
      <c r="BJ13" s="130">
        <f>(VLOOKUP($A13,'RevPAR Raw Data'!$B$6:$BE$49,'RevPAR Raw Data'!AY$1,FALSE))/100</f>
        <v>2.3107160086284502E-2</v>
      </c>
      <c r="BK13" s="119">
        <f>(VLOOKUP($A13,'RevPAR Raw Data'!$B$6:$BE$49,'RevPAR Raw Data'!BA$1,FALSE))/100</f>
        <v>3.2463487995823499E-2</v>
      </c>
      <c r="BL13" s="119">
        <f>(VLOOKUP($A13,'RevPAR Raw Data'!$B$6:$BE$49,'RevPAR Raw Data'!BB$1,FALSE))/100</f>
        <v>7.2426898956920505E-2</v>
      </c>
      <c r="BM13" s="130">
        <f>(VLOOKUP($A13,'RevPAR Raw Data'!$B$6:$BE$49,'RevPAR Raw Data'!BC$1,FALSE))/100</f>
        <v>5.2318549665331206E-2</v>
      </c>
      <c r="BN13" s="131">
        <f>(VLOOKUP($A13,'RevPAR Raw Data'!$B$6:$BE$49,'RevPAR Raw Data'!BE$1,FALSE))/100</f>
        <v>3.2214979759460104E-2</v>
      </c>
    </row>
    <row r="14" spans="1:66" x14ac:dyDescent="0.25">
      <c r="A14" s="59"/>
      <c r="B14" s="134"/>
      <c r="C14" s="138"/>
      <c r="D14" s="138"/>
      <c r="E14" s="138"/>
      <c r="F14" s="138"/>
      <c r="G14" s="139"/>
      <c r="H14" s="138"/>
      <c r="I14" s="138"/>
      <c r="J14" s="139"/>
      <c r="K14" s="135"/>
      <c r="M14" s="146"/>
      <c r="N14" s="148"/>
      <c r="O14" s="148"/>
      <c r="P14" s="148"/>
      <c r="Q14" s="148"/>
      <c r="R14" s="149"/>
      <c r="S14" s="148"/>
      <c r="T14" s="148"/>
      <c r="U14" s="149"/>
      <c r="V14" s="147"/>
      <c r="X14" s="55"/>
      <c r="Y14" s="56"/>
      <c r="Z14" s="56"/>
      <c r="AA14" s="56"/>
      <c r="AB14" s="56"/>
      <c r="AC14" s="57"/>
      <c r="AD14" s="56"/>
      <c r="AE14" s="56"/>
      <c r="AF14" s="57"/>
      <c r="AG14" s="58"/>
      <c r="AI14" s="146"/>
      <c r="AJ14" s="148"/>
      <c r="AK14" s="148"/>
      <c r="AL14" s="148"/>
      <c r="AM14" s="148"/>
      <c r="AN14" s="149"/>
      <c r="AO14" s="148"/>
      <c r="AP14" s="148"/>
      <c r="AQ14" s="149"/>
      <c r="AR14" s="147"/>
      <c r="AT14" s="55"/>
      <c r="AU14" s="56"/>
      <c r="AV14" s="56"/>
      <c r="AW14" s="56"/>
      <c r="AX14" s="56"/>
      <c r="AY14" s="57"/>
      <c r="AZ14" s="56"/>
      <c r="BA14" s="56"/>
      <c r="BB14" s="57"/>
      <c r="BC14" s="58"/>
      <c r="BE14" s="134"/>
      <c r="BF14" s="138"/>
      <c r="BG14" s="138"/>
      <c r="BH14" s="138"/>
      <c r="BI14" s="138"/>
      <c r="BJ14" s="139"/>
      <c r="BK14" s="138"/>
      <c r="BL14" s="138"/>
      <c r="BM14" s="139"/>
      <c r="BN14" s="135"/>
    </row>
    <row r="15" spans="1:66" x14ac:dyDescent="0.25">
      <c r="A15" s="46" t="s">
        <v>87</v>
      </c>
      <c r="B15" s="129">
        <f>(VLOOKUP($A15,'Occupancy Raw Data'!$B$8:$BE$45,'Occupancy Raw Data'!AG$3,FALSE))/100</f>
        <v>0.45004725538548401</v>
      </c>
      <c r="C15" s="119">
        <f>(VLOOKUP($A15,'Occupancy Raw Data'!$B$8:$BE$45,'Occupancy Raw Data'!AH$3,FALSE))/100</f>
        <v>0.57519005273026302</v>
      </c>
      <c r="D15" s="119">
        <f>(VLOOKUP($A15,'Occupancy Raw Data'!$B$8:$BE$45,'Occupancy Raw Data'!AI$3,FALSE))/100</f>
        <v>0.63944406181629299</v>
      </c>
      <c r="E15" s="119">
        <f>(VLOOKUP($A15,'Occupancy Raw Data'!$B$8:$BE$45,'Occupancy Raw Data'!AJ$3,FALSE))/100</f>
        <v>0.64847143071304203</v>
      </c>
      <c r="F15" s="119">
        <f>(VLOOKUP($A15,'Occupancy Raw Data'!$B$8:$BE$45,'Occupancy Raw Data'!AK$3,FALSE))/100</f>
        <v>0.60892047442028197</v>
      </c>
      <c r="G15" s="130">
        <f>(VLOOKUP($A15,'Occupancy Raw Data'!$B$8:$BE$45,'Occupancy Raw Data'!AL$3,FALSE))/100</f>
        <v>0.58441477178661205</v>
      </c>
      <c r="H15" s="119">
        <f>(VLOOKUP($A15,'Occupancy Raw Data'!$B$8:$BE$45,'Occupancy Raw Data'!AN$3,FALSE))/100</f>
        <v>0.59059632778365601</v>
      </c>
      <c r="I15" s="119">
        <f>(VLOOKUP($A15,'Occupancy Raw Data'!$B$8:$BE$45,'Occupancy Raw Data'!AO$3,FALSE))/100</f>
        <v>0.59035733606797702</v>
      </c>
      <c r="J15" s="130">
        <f>(VLOOKUP($A15,'Occupancy Raw Data'!$B$8:$BE$45,'Occupancy Raw Data'!AP$3,FALSE))/100</f>
        <v>0.59047683192581601</v>
      </c>
      <c r="K15" s="131">
        <f>(VLOOKUP($A15,'Occupancy Raw Data'!$B$8:$BE$45,'Occupancy Raw Data'!AR$3,FALSE))/100</f>
        <v>0.58614679004440495</v>
      </c>
      <c r="M15" s="118">
        <f>(VLOOKUP($A15,'Occupancy Raw Data'!$B$8:$BE$45,'Occupancy Raw Data'!AT$3,FALSE))/100</f>
        <v>7.1017675401114103E-2</v>
      </c>
      <c r="N15" s="115">
        <f>(VLOOKUP($A15,'Occupancy Raw Data'!$B$8:$BE$45,'Occupancy Raw Data'!AU$3,FALSE))/100</f>
        <v>3.4451562022701603E-2</v>
      </c>
      <c r="O15" s="115">
        <f>(VLOOKUP($A15,'Occupancy Raw Data'!$B$8:$BE$45,'Occupancy Raw Data'!AV$3,FALSE))/100</f>
        <v>3.04492547221193E-2</v>
      </c>
      <c r="P15" s="115">
        <f>(VLOOKUP($A15,'Occupancy Raw Data'!$B$8:$BE$45,'Occupancy Raw Data'!AW$3,FALSE))/100</f>
        <v>8.167550798115579E-2</v>
      </c>
      <c r="Q15" s="115">
        <f>(VLOOKUP($A15,'Occupancy Raw Data'!$B$8:$BE$45,'Occupancy Raw Data'!AX$3,FALSE))/100</f>
        <v>0.15280376335437101</v>
      </c>
      <c r="R15" s="116">
        <f>(VLOOKUP($A15,'Occupancy Raw Data'!$B$8:$BE$45,'Occupancy Raw Data'!AY$3,FALSE))/100</f>
        <v>7.2516455284266201E-2</v>
      </c>
      <c r="S15" s="115">
        <f>(VLOOKUP($A15,'Occupancy Raw Data'!$B$8:$BE$45,'Occupancy Raw Data'!BA$3,FALSE))/100</f>
        <v>0.12947876556520299</v>
      </c>
      <c r="T15" s="115">
        <f>(VLOOKUP($A15,'Occupancy Raw Data'!$B$8:$BE$45,'Occupancy Raw Data'!BB$3,FALSE))/100</f>
        <v>7.2264458038361401E-2</v>
      </c>
      <c r="U15" s="116">
        <f>(VLOOKUP($A15,'Occupancy Raw Data'!$B$8:$BE$45,'Occupancy Raw Data'!BC$3,FALSE))/100</f>
        <v>0.10013410779981599</v>
      </c>
      <c r="V15" s="117">
        <f>(VLOOKUP($A15,'Occupancy Raw Data'!$B$8:$BE$45,'Occupancy Raw Data'!BE$3,FALSE))/100</f>
        <v>8.0321768401416888E-2</v>
      </c>
      <c r="X15" s="49">
        <f>VLOOKUP($A15,'ADR Raw Data'!$B$6:$BE$43,'ADR Raw Data'!AG$1,FALSE)</f>
        <v>148.45212995013</v>
      </c>
      <c r="Y15" s="50">
        <f>VLOOKUP($A15,'ADR Raw Data'!$B$6:$BE$43,'ADR Raw Data'!AH$1,FALSE)</f>
        <v>171.79331131180999</v>
      </c>
      <c r="Z15" s="50">
        <f>VLOOKUP($A15,'ADR Raw Data'!$B$6:$BE$43,'ADR Raw Data'!AI$1,FALSE)</f>
        <v>185.66121488880901</v>
      </c>
      <c r="AA15" s="50">
        <f>VLOOKUP($A15,'ADR Raw Data'!$B$6:$BE$43,'ADR Raw Data'!AJ$1,FALSE)</f>
        <v>182.484807317318</v>
      </c>
      <c r="AB15" s="50">
        <f>VLOOKUP($A15,'ADR Raw Data'!$B$6:$BE$43,'ADR Raw Data'!AK$1,FALSE)</f>
        <v>161.408251875004</v>
      </c>
      <c r="AC15" s="51">
        <f>VLOOKUP($A15,'ADR Raw Data'!$B$6:$BE$43,'ADR Raw Data'!AL$1,FALSE)</f>
        <v>171.44171620444999</v>
      </c>
      <c r="AD15" s="50">
        <f>VLOOKUP($A15,'ADR Raw Data'!$B$6:$BE$43,'ADR Raw Data'!AN$1,FALSE)</f>
        <v>148.10611881603299</v>
      </c>
      <c r="AE15" s="50">
        <f>VLOOKUP($A15,'ADR Raw Data'!$B$6:$BE$43,'ADR Raw Data'!AO$1,FALSE)</f>
        <v>147.54568301425701</v>
      </c>
      <c r="AF15" s="51">
        <f>VLOOKUP($A15,'ADR Raw Data'!$B$6:$BE$43,'ADR Raw Data'!AP$1,FALSE)</f>
        <v>147.825957623345</v>
      </c>
      <c r="AG15" s="52">
        <f>VLOOKUP($A15,'ADR Raw Data'!$B$6:$BE$43,'ADR Raw Data'!AR$1,FALSE)</f>
        <v>164.644507624357</v>
      </c>
      <c r="AI15" s="118">
        <f>(VLOOKUP($A15,'ADR Raw Data'!$B$6:$BE$43,'ADR Raw Data'!AT$1,FALSE))/100</f>
        <v>4.4521746161851103E-2</v>
      </c>
      <c r="AJ15" s="115">
        <f>(VLOOKUP($A15,'ADR Raw Data'!$B$6:$BE$43,'ADR Raw Data'!AU$1,FALSE))/100</f>
        <v>6.4151890736414502E-2</v>
      </c>
      <c r="AK15" s="115">
        <f>(VLOOKUP($A15,'ADR Raw Data'!$B$6:$BE$43,'ADR Raw Data'!AV$1,FALSE))/100</f>
        <v>7.8308937869573603E-2</v>
      </c>
      <c r="AL15" s="115">
        <f>(VLOOKUP($A15,'ADR Raw Data'!$B$6:$BE$43,'ADR Raw Data'!AW$1,FALSE))/100</f>
        <v>0.100641059003565</v>
      </c>
      <c r="AM15" s="115">
        <f>(VLOOKUP($A15,'ADR Raw Data'!$B$6:$BE$43,'ADR Raw Data'!AX$1,FALSE))/100</f>
        <v>6.94247913557101E-2</v>
      </c>
      <c r="AN15" s="116">
        <f>(VLOOKUP($A15,'ADR Raw Data'!$B$6:$BE$43,'ADR Raw Data'!AY$1,FALSE))/100</f>
        <v>7.2666913072466699E-2</v>
      </c>
      <c r="AO15" s="115">
        <f>(VLOOKUP($A15,'ADR Raw Data'!$B$6:$BE$43,'ADR Raw Data'!BA$1,FALSE))/100</f>
        <v>6.3126409822131094E-2</v>
      </c>
      <c r="AP15" s="115">
        <f>(VLOOKUP($A15,'ADR Raw Data'!$B$6:$BE$43,'ADR Raw Data'!BB$1,FALSE))/100</f>
        <v>5.7163522603050104E-2</v>
      </c>
      <c r="AQ15" s="116">
        <f>(VLOOKUP($A15,'ADR Raw Data'!$B$6:$BE$43,'ADR Raw Data'!BC$1,FALSE))/100</f>
        <v>6.0117585916197702E-2</v>
      </c>
      <c r="AR15" s="117">
        <f>(VLOOKUP($A15,'ADR Raw Data'!$B$6:$BE$43,'ADR Raw Data'!BE$1,FALSE))/100</f>
        <v>6.8656991122154495E-2</v>
      </c>
      <c r="AT15" s="49">
        <f>VLOOKUP($A15,'RevPAR Raw Data'!$B$6:$BE$43,'RevPAR Raw Data'!AG$1,FALSE)</f>
        <v>66.810473640185506</v>
      </c>
      <c r="AU15" s="50">
        <f>VLOOKUP($A15,'RevPAR Raw Data'!$B$6:$BE$43,'RevPAR Raw Data'!AH$1,FALSE)</f>
        <v>98.8138037921467</v>
      </c>
      <c r="AV15" s="50">
        <f>VLOOKUP($A15,'RevPAR Raw Data'!$B$6:$BE$43,'RevPAR Raw Data'!AI$1,FALSE)</f>
        <v>118.719961370248</v>
      </c>
      <c r="AW15" s="50">
        <f>VLOOKUP($A15,'RevPAR Raw Data'!$B$6:$BE$43,'RevPAR Raw Data'!AJ$1,FALSE)</f>
        <v>118.336184084455</v>
      </c>
      <c r="AX15" s="50">
        <f>VLOOKUP($A15,'RevPAR Raw Data'!$B$6:$BE$43,'RevPAR Raw Data'!AK$1,FALSE)</f>
        <v>98.284789307076096</v>
      </c>
      <c r="AY15" s="51">
        <f>VLOOKUP($A15,'RevPAR Raw Data'!$B$6:$BE$43,'RevPAR Raw Data'!AL$1,FALSE)</f>
        <v>100.193071450329</v>
      </c>
      <c r="AZ15" s="50">
        <f>VLOOKUP($A15,'RevPAR Raw Data'!$B$6:$BE$43,'RevPAR Raw Data'!AN$1,FALSE)</f>
        <v>87.470929895039106</v>
      </c>
      <c r="BA15" s="50">
        <f>VLOOKUP($A15,'RevPAR Raw Data'!$B$6:$BE$43,'RevPAR Raw Data'!AO$1,FALSE)</f>
        <v>87.104676372627097</v>
      </c>
      <c r="BB15" s="51">
        <f>VLOOKUP($A15,'RevPAR Raw Data'!$B$6:$BE$43,'RevPAR Raw Data'!AP$1,FALSE)</f>
        <v>87.287803133833094</v>
      </c>
      <c r="BC15" s="52">
        <f>VLOOKUP($A15,'RevPAR Raw Data'!$B$6:$BE$43,'RevPAR Raw Data'!AR$1,FALSE)</f>
        <v>96.505849642458799</v>
      </c>
      <c r="BE15" s="129">
        <f>(VLOOKUP($A15,'RevPAR Raw Data'!$B$6:$BE$43,'RevPAR Raw Data'!AT$1,FALSE))/100</f>
        <v>0.118701252480178</v>
      </c>
      <c r="BF15" s="119">
        <f>(VLOOKUP($A15,'RevPAR Raw Data'!$B$6:$BE$43,'RevPAR Raw Data'!AU$1,FALSE))/100</f>
        <v>0.100813585601695</v>
      </c>
      <c r="BG15" s="119">
        <f>(VLOOKUP($A15,'RevPAR Raw Data'!$B$6:$BE$43,'RevPAR Raw Data'!AV$1,FALSE))/100</f>
        <v>0.11114264138790199</v>
      </c>
      <c r="BH15" s="119">
        <f>(VLOOKUP($A15,'RevPAR Raw Data'!$B$6:$BE$43,'RevPAR Raw Data'!AW$1,FALSE))/100</f>
        <v>0.19053647660259901</v>
      </c>
      <c r="BI15" s="119">
        <f>(VLOOKUP($A15,'RevPAR Raw Data'!$B$6:$BE$43,'RevPAR Raw Data'!AX$1,FALSE))/100</f>
        <v>0.23283692409932499</v>
      </c>
      <c r="BJ15" s="130">
        <f>(VLOOKUP($A15,'RevPAR Raw Data'!$B$6:$BE$43,'RevPAR Raw Data'!AY$1,FALSE))/100</f>
        <v>0.15045291530919799</v>
      </c>
      <c r="BK15" s="119">
        <f>(VLOOKUP($A15,'RevPAR Raw Data'!$B$6:$BE$43,'RevPAR Raw Data'!BA$1,FALSE))/100</f>
        <v>0.200778705005667</v>
      </c>
      <c r="BL15" s="119">
        <f>(VLOOKUP($A15,'RevPAR Raw Data'!$B$6:$BE$43,'RevPAR Raw Data'!BB$1,FALSE))/100</f>
        <v>0.13355887162188401</v>
      </c>
      <c r="BM15" s="130">
        <f>(VLOOKUP($A15,'RevPAR Raw Data'!$B$6:$BE$43,'RevPAR Raw Data'!BC$1,FALSE))/100</f>
        <v>0.16627151454481101</v>
      </c>
      <c r="BN15" s="131">
        <f>(VLOOKUP($A15,'RevPAR Raw Data'!$B$6:$BE$43,'RevPAR Raw Data'!BE$1,FALSE))/100</f>
        <v>0.154493410463623</v>
      </c>
    </row>
    <row r="16" spans="1:66" x14ac:dyDescent="0.25">
      <c r="A16" s="59" t="s">
        <v>88</v>
      </c>
      <c r="B16" s="129">
        <f>(VLOOKUP($A16,'Occupancy Raw Data'!$B$8:$BE$45,'Occupancy Raw Data'!AG$3,FALSE))/100</f>
        <v>0.47541710114702801</v>
      </c>
      <c r="C16" s="119">
        <f>(VLOOKUP($A16,'Occupancy Raw Data'!$B$8:$BE$45,'Occupancy Raw Data'!AH$3,FALSE))/100</f>
        <v>0.62419186652763203</v>
      </c>
      <c r="D16" s="119">
        <f>(VLOOKUP($A16,'Occupancy Raw Data'!$B$8:$BE$45,'Occupancy Raw Data'!AI$3,FALSE))/100</f>
        <v>0.67301876955161599</v>
      </c>
      <c r="E16" s="119">
        <f>(VLOOKUP($A16,'Occupancy Raw Data'!$B$8:$BE$45,'Occupancy Raw Data'!AJ$3,FALSE))/100</f>
        <v>0.69233576642335704</v>
      </c>
      <c r="F16" s="119">
        <f>(VLOOKUP($A16,'Occupancy Raw Data'!$B$8:$BE$45,'Occupancy Raw Data'!AK$3,FALSE))/100</f>
        <v>0.64150156412930104</v>
      </c>
      <c r="G16" s="130">
        <f>(VLOOKUP($A16,'Occupancy Raw Data'!$B$8:$BE$45,'Occupancy Raw Data'!AL$3,FALSE))/100</f>
        <v>0.62129301355578692</v>
      </c>
      <c r="H16" s="119">
        <f>(VLOOKUP($A16,'Occupancy Raw Data'!$B$8:$BE$45,'Occupancy Raw Data'!AN$3,FALSE))/100</f>
        <v>0.59968717413972794</v>
      </c>
      <c r="I16" s="119">
        <f>(VLOOKUP($A16,'Occupancy Raw Data'!$B$8:$BE$45,'Occupancy Raw Data'!AO$3,FALSE))/100</f>
        <v>0.561001042752867</v>
      </c>
      <c r="J16" s="130">
        <f>(VLOOKUP($A16,'Occupancy Raw Data'!$B$8:$BE$45,'Occupancy Raw Data'!AP$3,FALSE))/100</f>
        <v>0.58034410844629791</v>
      </c>
      <c r="K16" s="131">
        <f>(VLOOKUP($A16,'Occupancy Raw Data'!$B$8:$BE$45,'Occupancy Raw Data'!AR$3,FALSE))/100</f>
        <v>0.60959332638164698</v>
      </c>
      <c r="M16" s="118">
        <f>(VLOOKUP($A16,'Occupancy Raw Data'!$B$8:$BE$45,'Occupancy Raw Data'!AT$3,FALSE))/100</f>
        <v>8.3473645127740109E-2</v>
      </c>
      <c r="N16" s="115">
        <f>(VLOOKUP($A16,'Occupancy Raw Data'!$B$8:$BE$45,'Occupancy Raw Data'!AU$3,FALSE))/100</f>
        <v>9.7912229755012302E-4</v>
      </c>
      <c r="O16" s="115">
        <f>(VLOOKUP($A16,'Occupancy Raw Data'!$B$8:$BE$45,'Occupancy Raw Data'!AV$3,FALSE))/100</f>
        <v>-3.1851886531463397E-2</v>
      </c>
      <c r="P16" s="115">
        <f>(VLOOKUP($A16,'Occupancy Raw Data'!$B$8:$BE$45,'Occupancy Raw Data'!AW$3,FALSE))/100</f>
        <v>3.4953072904323597E-2</v>
      </c>
      <c r="Q16" s="115">
        <f>(VLOOKUP($A16,'Occupancy Raw Data'!$B$8:$BE$45,'Occupancy Raw Data'!AX$3,FALSE))/100</f>
        <v>0.14076109527841602</v>
      </c>
      <c r="R16" s="116">
        <f>(VLOOKUP($A16,'Occupancy Raw Data'!$B$8:$BE$45,'Occupancy Raw Data'!AY$3,FALSE))/100</f>
        <v>3.9357887199159398E-2</v>
      </c>
      <c r="S16" s="115">
        <f>(VLOOKUP($A16,'Occupancy Raw Data'!$B$8:$BE$45,'Occupancy Raw Data'!BA$3,FALSE))/100</f>
        <v>0.220659055289772</v>
      </c>
      <c r="T16" s="115">
        <f>(VLOOKUP($A16,'Occupancy Raw Data'!$B$8:$BE$45,'Occupancy Raw Data'!BB$3,FALSE))/100</f>
        <v>0.139341423094094</v>
      </c>
      <c r="U16" s="116">
        <f>(VLOOKUP($A16,'Occupancy Raw Data'!$B$8:$BE$45,'Occupancy Raw Data'!BC$3,FALSE))/100</f>
        <v>0.17995439340480299</v>
      </c>
      <c r="V16" s="117">
        <f>(VLOOKUP($A16,'Occupancy Raw Data'!$B$8:$BE$45,'Occupancy Raw Data'!BE$3,FALSE))/100</f>
        <v>7.41724253609988E-2</v>
      </c>
      <c r="X16" s="49">
        <f>VLOOKUP($A16,'ADR Raw Data'!$B$6:$BE$43,'ADR Raw Data'!AG$1,FALSE)</f>
        <v>149.506737401984</v>
      </c>
      <c r="Y16" s="50">
        <f>VLOOKUP($A16,'ADR Raw Data'!$B$6:$BE$43,'ADR Raw Data'!AH$1,FALSE)</f>
        <v>184.94009522218499</v>
      </c>
      <c r="Z16" s="50">
        <f>VLOOKUP($A16,'ADR Raw Data'!$B$6:$BE$43,'ADR Raw Data'!AI$1,FALSE)</f>
        <v>196.26546229228799</v>
      </c>
      <c r="AA16" s="50">
        <f>VLOOKUP($A16,'ADR Raw Data'!$B$6:$BE$43,'ADR Raw Data'!AJ$1,FALSE)</f>
        <v>192.32425446193199</v>
      </c>
      <c r="AB16" s="50">
        <f>VLOOKUP($A16,'ADR Raw Data'!$B$6:$BE$43,'ADR Raw Data'!AK$1,FALSE)</f>
        <v>163.11490328348501</v>
      </c>
      <c r="AC16" s="51">
        <f>VLOOKUP($A16,'ADR Raw Data'!$B$6:$BE$43,'ADR Raw Data'!AL$1,FALSE)</f>
        <v>179.10966852404999</v>
      </c>
      <c r="AD16" s="50">
        <f>VLOOKUP($A16,'ADR Raw Data'!$B$6:$BE$43,'ADR Raw Data'!AN$1,FALSE)</f>
        <v>130.41941662319499</v>
      </c>
      <c r="AE16" s="50">
        <f>VLOOKUP($A16,'ADR Raw Data'!$B$6:$BE$43,'ADR Raw Data'!AO$1,FALSE)</f>
        <v>124.466287639405</v>
      </c>
      <c r="AF16" s="51">
        <f>VLOOKUP($A16,'ADR Raw Data'!$B$6:$BE$43,'ADR Raw Data'!AP$1,FALSE)</f>
        <v>127.542062033959</v>
      </c>
      <c r="AG16" s="52">
        <f>VLOOKUP($A16,'ADR Raw Data'!$B$6:$BE$43,'ADR Raw Data'!AR$1,FALSE)</f>
        <v>165.08300736767501</v>
      </c>
      <c r="AI16" s="118">
        <f>(VLOOKUP($A16,'ADR Raw Data'!$B$6:$BE$43,'ADR Raw Data'!AT$1,FALSE))/100</f>
        <v>6.9628484541392598E-3</v>
      </c>
      <c r="AJ16" s="115">
        <f>(VLOOKUP($A16,'ADR Raw Data'!$B$6:$BE$43,'ADR Raw Data'!AU$1,FALSE))/100</f>
        <v>3.3291981331892602E-2</v>
      </c>
      <c r="AK16" s="115">
        <f>(VLOOKUP($A16,'ADR Raw Data'!$B$6:$BE$43,'ADR Raw Data'!AV$1,FALSE))/100</f>
        <v>5.7616586497572106E-2</v>
      </c>
      <c r="AL16" s="115">
        <f>(VLOOKUP($A16,'ADR Raw Data'!$B$6:$BE$43,'ADR Raw Data'!AW$1,FALSE))/100</f>
        <v>6.6295408540351708E-2</v>
      </c>
      <c r="AM16" s="115">
        <f>(VLOOKUP($A16,'ADR Raw Data'!$B$6:$BE$43,'ADR Raw Data'!AX$1,FALSE))/100</f>
        <v>2.7905305047108499E-2</v>
      </c>
      <c r="AN16" s="116">
        <f>(VLOOKUP($A16,'ADR Raw Data'!$B$6:$BE$43,'ADR Raw Data'!AY$1,FALSE))/100</f>
        <v>3.8152542577803004E-2</v>
      </c>
      <c r="AO16" s="115">
        <f>(VLOOKUP($A16,'ADR Raw Data'!$B$6:$BE$43,'ADR Raw Data'!BA$1,FALSE))/100</f>
        <v>2.0575592774916898E-2</v>
      </c>
      <c r="AP16" s="115">
        <f>(VLOOKUP($A16,'ADR Raw Data'!$B$6:$BE$43,'ADR Raw Data'!BB$1,FALSE))/100</f>
        <v>1.2915486061715199E-2</v>
      </c>
      <c r="AQ16" s="116">
        <f>(VLOOKUP($A16,'ADR Raw Data'!$B$6:$BE$43,'ADR Raw Data'!BC$1,FALSE))/100</f>
        <v>1.7634612997157999E-2</v>
      </c>
      <c r="AR16" s="117">
        <f>(VLOOKUP($A16,'ADR Raw Data'!$B$6:$BE$43,'ADR Raw Data'!BE$1,FALSE))/100</f>
        <v>2.6375386032192898E-2</v>
      </c>
      <c r="AT16" s="49">
        <f>VLOOKUP($A16,'RevPAR Raw Data'!$B$6:$BE$43,'RevPAR Raw Data'!AG$1,FALSE)</f>
        <v>71.078059697601603</v>
      </c>
      <c r="AU16" s="50">
        <f>VLOOKUP($A16,'RevPAR Raw Data'!$B$6:$BE$43,'RevPAR Raw Data'!AH$1,FALSE)</f>
        <v>115.438103232533</v>
      </c>
      <c r="AV16" s="50">
        <f>VLOOKUP($A16,'RevPAR Raw Data'!$B$6:$BE$43,'RevPAR Raw Data'!AI$1,FALSE)</f>
        <v>132.09033993743401</v>
      </c>
      <c r="AW16" s="50">
        <f>VLOOKUP($A16,'RevPAR Raw Data'!$B$6:$BE$43,'RevPAR Raw Data'!AJ$1,FALSE)</f>
        <v>133.15296011470201</v>
      </c>
      <c r="AX16" s="50">
        <f>VLOOKUP($A16,'RevPAR Raw Data'!$B$6:$BE$43,'RevPAR Raw Data'!AK$1,FALSE)</f>
        <v>104.638465589155</v>
      </c>
      <c r="AY16" s="51">
        <f>VLOOKUP($A16,'RevPAR Raw Data'!$B$6:$BE$43,'RevPAR Raw Data'!AL$1,FALSE)</f>
        <v>111.27958571428501</v>
      </c>
      <c r="AZ16" s="50">
        <f>VLOOKUP($A16,'RevPAR Raw Data'!$B$6:$BE$43,'RevPAR Raw Data'!AN$1,FALSE)</f>
        <v>78.210851407716305</v>
      </c>
      <c r="BA16" s="50">
        <f>VLOOKUP($A16,'RevPAR Raw Data'!$B$6:$BE$43,'RevPAR Raw Data'!AO$1,FALSE)</f>
        <v>69.8257171532846</v>
      </c>
      <c r="BB16" s="51">
        <f>VLOOKUP($A16,'RevPAR Raw Data'!$B$6:$BE$43,'RevPAR Raw Data'!AP$1,FALSE)</f>
        <v>74.018284280500495</v>
      </c>
      <c r="BC16" s="52">
        <f>VLOOKUP($A16,'RevPAR Raw Data'!$B$6:$BE$43,'RevPAR Raw Data'!AR$1,FALSE)</f>
        <v>100.633499590347</v>
      </c>
      <c r="BE16" s="129">
        <f>(VLOOKUP($A16,'RevPAR Raw Data'!$B$6:$BE$43,'RevPAR Raw Data'!AT$1,FALSE))/100</f>
        <v>9.1017707922818408E-2</v>
      </c>
      <c r="BF16" s="119">
        <f>(VLOOKUP($A16,'RevPAR Raw Data'!$B$6:$BE$43,'RevPAR Raw Data'!AU$1,FALSE))/100</f>
        <v>3.4303700550694399E-2</v>
      </c>
      <c r="BG16" s="119">
        <f>(VLOOKUP($A16,'RevPAR Raw Data'!$B$6:$BE$43,'RevPAR Raw Data'!AV$1,FALSE))/100</f>
        <v>2.39295029906577E-2</v>
      </c>
      <c r="BH16" s="119">
        <f>(VLOOKUP($A16,'RevPAR Raw Data'!$B$6:$BE$43,'RevPAR Raw Data'!AW$1,FALSE))/100</f>
        <v>0.10356570969260799</v>
      </c>
      <c r="BI16" s="119">
        <f>(VLOOKUP($A16,'RevPAR Raw Data'!$B$6:$BE$43,'RevPAR Raw Data'!AX$1,FALSE))/100</f>
        <v>0.17259438162803398</v>
      </c>
      <c r="BJ16" s="130">
        <f>(VLOOKUP($A16,'RevPAR Raw Data'!$B$6:$BE$43,'RevPAR Raw Data'!AY$1,FALSE))/100</f>
        <v>7.9012033244100804E-2</v>
      </c>
      <c r="BK16" s="119">
        <f>(VLOOKUP($A16,'RevPAR Raw Data'!$B$6:$BE$43,'RevPAR Raw Data'!BA$1,FALSE))/100</f>
        <v>0.245774838928429</v>
      </c>
      <c r="BL16" s="119">
        <f>(VLOOKUP($A16,'RevPAR Raw Data'!$B$6:$BE$43,'RevPAR Raw Data'!BB$1,FALSE))/100</f>
        <v>0.15405657136360099</v>
      </c>
      <c r="BM16" s="130">
        <f>(VLOOKUP($A16,'RevPAR Raw Data'!$B$6:$BE$43,'RevPAR Raw Data'!BC$1,FALSE))/100</f>
        <v>0.20076243248679301</v>
      </c>
      <c r="BN16" s="131">
        <f>(VLOOKUP($A16,'RevPAR Raw Data'!$B$6:$BE$43,'RevPAR Raw Data'!BE$1,FALSE))/100</f>
        <v>0.10250413774503199</v>
      </c>
    </row>
    <row r="17" spans="1:66" x14ac:dyDescent="0.25">
      <c r="A17" s="59" t="s">
        <v>89</v>
      </c>
      <c r="B17" s="129">
        <f>(VLOOKUP($A17,'Occupancy Raw Data'!$B$8:$BE$45,'Occupancy Raw Data'!AG$3,FALSE))/100</f>
        <v>0.41885226877103399</v>
      </c>
      <c r="C17" s="119">
        <f>(VLOOKUP($A17,'Occupancy Raw Data'!$B$8:$BE$45,'Occupancy Raw Data'!AH$3,FALSE))/100</f>
        <v>0.55439828246489398</v>
      </c>
      <c r="D17" s="119">
        <f>(VLOOKUP($A17,'Occupancy Raw Data'!$B$8:$BE$45,'Occupancy Raw Data'!AI$3,FALSE))/100</f>
        <v>0.62359289776024096</v>
      </c>
      <c r="E17" s="119">
        <f>(VLOOKUP($A17,'Occupancy Raw Data'!$B$8:$BE$45,'Occupancy Raw Data'!AJ$3,FALSE))/100</f>
        <v>0.65304050133457092</v>
      </c>
      <c r="F17" s="119">
        <f>(VLOOKUP($A17,'Occupancy Raw Data'!$B$8:$BE$45,'Occupancy Raw Data'!AK$3,FALSE))/100</f>
        <v>0.606881745387025</v>
      </c>
      <c r="G17" s="130">
        <f>(VLOOKUP($A17,'Occupancy Raw Data'!$B$8:$BE$45,'Occupancy Raw Data'!AL$3,FALSE))/100</f>
        <v>0.57135313914355301</v>
      </c>
      <c r="H17" s="119">
        <f>(VLOOKUP($A17,'Occupancy Raw Data'!$B$8:$BE$45,'Occupancy Raw Data'!AN$3,FALSE))/100</f>
        <v>0.59951259138911395</v>
      </c>
      <c r="I17" s="119">
        <f>(VLOOKUP($A17,'Occupancy Raw Data'!$B$8:$BE$45,'Occupancy Raw Data'!AO$3,FALSE))/100</f>
        <v>0.59405825693396697</v>
      </c>
      <c r="J17" s="130">
        <f>(VLOOKUP($A17,'Occupancy Raw Data'!$B$8:$BE$45,'Occupancy Raw Data'!AP$3,FALSE))/100</f>
        <v>0.59678542416154101</v>
      </c>
      <c r="K17" s="131">
        <f>(VLOOKUP($A17,'Occupancy Raw Data'!$B$8:$BE$45,'Occupancy Raw Data'!AR$3,FALSE))/100</f>
        <v>0.57861950629154901</v>
      </c>
      <c r="M17" s="118">
        <f>(VLOOKUP($A17,'Occupancy Raw Data'!$B$8:$BE$45,'Occupancy Raw Data'!AT$3,FALSE))/100</f>
        <v>6.2884306585185595E-2</v>
      </c>
      <c r="N17" s="115">
        <f>(VLOOKUP($A17,'Occupancy Raw Data'!$B$8:$BE$45,'Occupancy Raw Data'!AU$3,FALSE))/100</f>
        <v>8.4827862909804402E-2</v>
      </c>
      <c r="O17" s="115">
        <f>(VLOOKUP($A17,'Occupancy Raw Data'!$B$8:$BE$45,'Occupancy Raw Data'!AV$3,FALSE))/100</f>
        <v>6.4499686650938803E-2</v>
      </c>
      <c r="P17" s="115">
        <f>(VLOOKUP($A17,'Occupancy Raw Data'!$B$8:$BE$45,'Occupancy Raw Data'!AW$3,FALSE))/100</f>
        <v>0.14588995809601199</v>
      </c>
      <c r="Q17" s="115">
        <f>(VLOOKUP($A17,'Occupancy Raw Data'!$B$8:$BE$45,'Occupancy Raw Data'!AX$3,FALSE))/100</f>
        <v>0.21939260041799799</v>
      </c>
      <c r="R17" s="116">
        <f>(VLOOKUP($A17,'Occupancy Raw Data'!$B$8:$BE$45,'Occupancy Raw Data'!AY$3,FALSE))/100</f>
        <v>0.11657093900124799</v>
      </c>
      <c r="S17" s="115">
        <f>(VLOOKUP($A17,'Occupancy Raw Data'!$B$8:$BE$45,'Occupancy Raw Data'!BA$3,FALSE))/100</f>
        <v>0.157066691987855</v>
      </c>
      <c r="T17" s="115">
        <f>(VLOOKUP($A17,'Occupancy Raw Data'!$B$8:$BE$45,'Occupancy Raw Data'!BB$3,FALSE))/100</f>
        <v>6.3155600125018099E-2</v>
      </c>
      <c r="U17" s="116">
        <f>(VLOOKUP($A17,'Occupancy Raw Data'!$B$8:$BE$45,'Occupancy Raw Data'!BC$3,FALSE))/100</f>
        <v>0.1083410723246</v>
      </c>
      <c r="V17" s="117">
        <f>(VLOOKUP($A17,'Occupancy Raw Data'!$B$8:$BE$45,'Occupancy Raw Data'!BE$3,FALSE))/100</f>
        <v>0.11413356223299501</v>
      </c>
      <c r="X17" s="49">
        <f>VLOOKUP($A17,'ADR Raw Data'!$B$6:$BE$43,'ADR Raw Data'!AG$1,FALSE)</f>
        <v>122.92584678257199</v>
      </c>
      <c r="Y17" s="50">
        <f>VLOOKUP($A17,'ADR Raw Data'!$B$6:$BE$43,'ADR Raw Data'!AH$1,FALSE)</f>
        <v>141.38463760531599</v>
      </c>
      <c r="Z17" s="50">
        <f>VLOOKUP($A17,'ADR Raw Data'!$B$6:$BE$43,'ADR Raw Data'!AI$1,FALSE)</f>
        <v>151.75163301386399</v>
      </c>
      <c r="AA17" s="50">
        <f>VLOOKUP($A17,'ADR Raw Data'!$B$6:$BE$43,'ADR Raw Data'!AJ$1,FALSE)</f>
        <v>150.57786885245901</v>
      </c>
      <c r="AB17" s="50">
        <f>VLOOKUP($A17,'ADR Raw Data'!$B$6:$BE$43,'ADR Raw Data'!AK$1,FALSE)</f>
        <v>136.435991968639</v>
      </c>
      <c r="AC17" s="51">
        <f>VLOOKUP($A17,'ADR Raw Data'!$B$6:$BE$43,'ADR Raw Data'!AL$1,FALSE)</f>
        <v>141.991473488579</v>
      </c>
      <c r="AD17" s="50">
        <f>VLOOKUP($A17,'ADR Raw Data'!$B$6:$BE$43,'ADR Raw Data'!AN$1,FALSE)</f>
        <v>131.41523277197001</v>
      </c>
      <c r="AE17" s="50">
        <f>VLOOKUP($A17,'ADR Raw Data'!$B$6:$BE$43,'ADR Raw Data'!AO$1,FALSE)</f>
        <v>129.644055967962</v>
      </c>
      <c r="AF17" s="51">
        <f>VLOOKUP($A17,'ADR Raw Data'!$B$6:$BE$43,'ADR Raw Data'!AP$1,FALSE)</f>
        <v>130.533691298006</v>
      </c>
      <c r="AG17" s="52">
        <f>VLOOKUP($A17,'ADR Raw Data'!$B$6:$BE$43,'ADR Raw Data'!AR$1,FALSE)</f>
        <v>138.615044231306</v>
      </c>
      <c r="AI17" s="118">
        <f>(VLOOKUP($A17,'ADR Raw Data'!$B$6:$BE$43,'ADR Raw Data'!AT$1,FALSE))/100</f>
        <v>1.1526854143110801E-2</v>
      </c>
      <c r="AJ17" s="115">
        <f>(VLOOKUP($A17,'ADR Raw Data'!$B$6:$BE$43,'ADR Raw Data'!AU$1,FALSE))/100</f>
        <v>6.4357666946824391E-2</v>
      </c>
      <c r="AK17" s="115">
        <f>(VLOOKUP($A17,'ADR Raw Data'!$B$6:$BE$43,'ADR Raw Data'!AV$1,FALSE))/100</f>
        <v>8.2094204047589908E-2</v>
      </c>
      <c r="AL17" s="115">
        <f>(VLOOKUP($A17,'ADR Raw Data'!$B$6:$BE$43,'ADR Raw Data'!AW$1,FALSE))/100</f>
        <v>8.9373457075369298E-2</v>
      </c>
      <c r="AM17" s="115">
        <f>(VLOOKUP($A17,'ADR Raw Data'!$B$6:$BE$43,'ADR Raw Data'!AX$1,FALSE))/100</f>
        <v>4.7344558476971395E-2</v>
      </c>
      <c r="AN17" s="116">
        <f>(VLOOKUP($A17,'ADR Raw Data'!$B$6:$BE$43,'ADR Raw Data'!AY$1,FALSE))/100</f>
        <v>6.3689912715373109E-2</v>
      </c>
      <c r="AO17" s="115">
        <f>(VLOOKUP($A17,'ADR Raw Data'!$B$6:$BE$43,'ADR Raw Data'!BA$1,FALSE))/100</f>
        <v>6.8110583046371506E-2</v>
      </c>
      <c r="AP17" s="115">
        <f>(VLOOKUP($A17,'ADR Raw Data'!$B$6:$BE$43,'ADR Raw Data'!BB$1,FALSE))/100</f>
        <v>3.5937530525921198E-2</v>
      </c>
      <c r="AQ17" s="116">
        <f>(VLOOKUP($A17,'ADR Raw Data'!$B$6:$BE$43,'ADR Raw Data'!BC$1,FALSE))/100</f>
        <v>5.1582616384743603E-2</v>
      </c>
      <c r="AR17" s="117">
        <f>(VLOOKUP($A17,'ADR Raw Data'!$B$6:$BE$43,'ADR Raw Data'!BE$1,FALSE))/100</f>
        <v>6.0418444143023005E-2</v>
      </c>
      <c r="AT17" s="49">
        <f>VLOOKUP($A17,'RevPAR Raw Data'!$B$6:$BE$43,'RevPAR Raw Data'!AG$1,FALSE)</f>
        <v>51.487769815481002</v>
      </c>
      <c r="AU17" s="50">
        <f>VLOOKUP($A17,'RevPAR Raw Data'!$B$6:$BE$43,'RevPAR Raw Data'!AH$1,FALSE)</f>
        <v>78.383400255309198</v>
      </c>
      <c r="AV17" s="50">
        <f>VLOOKUP($A17,'RevPAR Raw Data'!$B$6:$BE$43,'RevPAR Raw Data'!AI$1,FALSE)</f>
        <v>94.631240570964295</v>
      </c>
      <c r="AW17" s="50">
        <f>VLOOKUP($A17,'RevPAR Raw Data'!$B$6:$BE$43,'RevPAR Raw Data'!AJ$1,FALSE)</f>
        <v>98.333446965301107</v>
      </c>
      <c r="AX17" s="50">
        <f>VLOOKUP($A17,'RevPAR Raw Data'!$B$6:$BE$43,'RevPAR Raw Data'!AK$1,FALSE)</f>
        <v>82.800512939538095</v>
      </c>
      <c r="AY17" s="51">
        <f>VLOOKUP($A17,'RevPAR Raw Data'!$B$6:$BE$43,'RevPAR Raw Data'!AL$1,FALSE)</f>
        <v>81.127274109318705</v>
      </c>
      <c r="AZ17" s="50">
        <f>VLOOKUP($A17,'RevPAR Raw Data'!$B$6:$BE$43,'RevPAR Raw Data'!AN$1,FALSE)</f>
        <v>78.785086747127707</v>
      </c>
      <c r="BA17" s="50">
        <f>VLOOKUP($A17,'RevPAR Raw Data'!$B$6:$BE$43,'RevPAR Raw Data'!AO$1,FALSE)</f>
        <v>77.016121910177503</v>
      </c>
      <c r="BB17" s="51">
        <f>VLOOKUP($A17,'RevPAR Raw Data'!$B$6:$BE$43,'RevPAR Raw Data'!AP$1,FALSE)</f>
        <v>77.900604328652605</v>
      </c>
      <c r="BC17" s="52">
        <f>VLOOKUP($A17,'RevPAR Raw Data'!$B$6:$BE$43,'RevPAR Raw Data'!AR$1,FALSE)</f>
        <v>80.205368457699805</v>
      </c>
      <c r="BE17" s="129">
        <f>(VLOOKUP($A17,'RevPAR Raw Data'!$B$6:$BE$43,'RevPAR Raw Data'!AT$1,FALSE))/100</f>
        <v>7.5136018958194495E-2</v>
      </c>
      <c r="BF17" s="119">
        <f>(VLOOKUP($A17,'RevPAR Raw Data'!$B$6:$BE$43,'RevPAR Raw Data'!AU$1,FALSE))/100</f>
        <v>0.15464485320558899</v>
      </c>
      <c r="BG17" s="119">
        <f>(VLOOKUP($A17,'RevPAR Raw Data'!$B$6:$BE$43,'RevPAR Raw Data'!AV$1,FALSE))/100</f>
        <v>0.15188894113545601</v>
      </c>
      <c r="BH17" s="119">
        <f>(VLOOKUP($A17,'RevPAR Raw Data'!$B$6:$BE$43,'RevPAR Raw Data'!AW$1,FALSE))/100</f>
        <v>0.24830210507900299</v>
      </c>
      <c r="BI17" s="119">
        <f>(VLOOKUP($A17,'RevPAR Raw Data'!$B$6:$BE$43,'RevPAR Raw Data'!AX$1,FALSE))/100</f>
        <v>0.27712420469487403</v>
      </c>
      <c r="BJ17" s="130">
        <f>(VLOOKUP($A17,'RevPAR Raw Data'!$B$6:$BE$43,'RevPAR Raw Data'!AY$1,FALSE))/100</f>
        <v>0.18768524464675998</v>
      </c>
      <c r="BK17" s="119">
        <f>(VLOOKUP($A17,'RevPAR Raw Data'!$B$6:$BE$43,'RevPAR Raw Data'!BA$1,FALSE))/100</f>
        <v>0.23587517900268398</v>
      </c>
      <c r="BL17" s="119">
        <f>(VLOOKUP($A17,'RevPAR Raw Data'!$B$6:$BE$43,'RevPAR Raw Data'!BB$1,FALSE))/100</f>
        <v>0.10136278695831499</v>
      </c>
      <c r="BM17" s="130">
        <f>(VLOOKUP($A17,'RevPAR Raw Data'!$B$6:$BE$43,'RevPAR Raw Data'!BC$1,FALSE))/100</f>
        <v>0.16551220468177502</v>
      </c>
      <c r="BN17" s="131">
        <f>(VLOOKUP($A17,'RevPAR Raw Data'!$B$6:$BE$43,'RevPAR Raw Data'!BE$1,FALSE))/100</f>
        <v>0.18144777863063702</v>
      </c>
    </row>
    <row r="18" spans="1:66" x14ac:dyDescent="0.25">
      <c r="A18" s="59" t="s">
        <v>26</v>
      </c>
      <c r="B18" s="129">
        <f>(VLOOKUP($A18,'Occupancy Raw Data'!$B$8:$BE$45,'Occupancy Raw Data'!AG$3,FALSE))/100</f>
        <v>0.42861245118309199</v>
      </c>
      <c r="C18" s="119">
        <f>(VLOOKUP($A18,'Occupancy Raw Data'!$B$8:$BE$45,'Occupancy Raw Data'!AH$3,FALSE))/100</f>
        <v>0.60621984838042697</v>
      </c>
      <c r="D18" s="119">
        <f>(VLOOKUP($A18,'Occupancy Raw Data'!$B$8:$BE$45,'Occupancy Raw Data'!AI$3,FALSE))/100</f>
        <v>0.694320009189065</v>
      </c>
      <c r="E18" s="119">
        <f>(VLOOKUP($A18,'Occupancy Raw Data'!$B$8:$BE$45,'Occupancy Raw Data'!AJ$3,FALSE))/100</f>
        <v>0.71465081552951903</v>
      </c>
      <c r="F18" s="119">
        <f>(VLOOKUP($A18,'Occupancy Raw Data'!$B$8:$BE$45,'Occupancy Raw Data'!AK$3,FALSE))/100</f>
        <v>0.64044911555249195</v>
      </c>
      <c r="G18" s="130">
        <f>(VLOOKUP($A18,'Occupancy Raw Data'!$B$8:$BE$45,'Occupancy Raw Data'!AL$3,FALSE))/100</f>
        <v>0.61685044796691901</v>
      </c>
      <c r="H18" s="119">
        <f>(VLOOKUP($A18,'Occupancy Raw Data'!$B$8:$BE$45,'Occupancy Raw Data'!AN$3,FALSE))/100</f>
        <v>0.58735354927636108</v>
      </c>
      <c r="I18" s="119">
        <f>(VLOOKUP($A18,'Occupancy Raw Data'!$B$8:$BE$45,'Occupancy Raw Data'!AO$3,FALSE))/100</f>
        <v>0.57698713530898205</v>
      </c>
      <c r="J18" s="130">
        <f>(VLOOKUP($A18,'Occupancy Raw Data'!$B$8:$BE$45,'Occupancy Raw Data'!AP$3,FALSE))/100</f>
        <v>0.58217034229267095</v>
      </c>
      <c r="K18" s="131">
        <f>(VLOOKUP($A18,'Occupancy Raw Data'!$B$8:$BE$45,'Occupancy Raw Data'!AR$3,FALSE))/100</f>
        <v>0.60694184634570503</v>
      </c>
      <c r="M18" s="118">
        <f>(VLOOKUP($A18,'Occupancy Raw Data'!$B$8:$BE$45,'Occupancy Raw Data'!AT$3,FALSE))/100</f>
        <v>5.6275844245347997E-2</v>
      </c>
      <c r="N18" s="115">
        <f>(VLOOKUP($A18,'Occupancy Raw Data'!$B$8:$BE$45,'Occupancy Raw Data'!AU$3,FALSE))/100</f>
        <v>4.8213522671580904E-2</v>
      </c>
      <c r="O18" s="115">
        <f>(VLOOKUP($A18,'Occupancy Raw Data'!$B$8:$BE$45,'Occupancy Raw Data'!AV$3,FALSE))/100</f>
        <v>2.5703380333920597E-2</v>
      </c>
      <c r="P18" s="115">
        <f>(VLOOKUP($A18,'Occupancy Raw Data'!$B$8:$BE$45,'Occupancy Raw Data'!AW$3,FALSE))/100</f>
        <v>8.210336046326E-2</v>
      </c>
      <c r="Q18" s="115">
        <f>(VLOOKUP($A18,'Occupancy Raw Data'!$B$8:$BE$45,'Occupancy Raw Data'!AX$3,FALSE))/100</f>
        <v>0.17581526119888</v>
      </c>
      <c r="R18" s="116">
        <f>(VLOOKUP($A18,'Occupancy Raw Data'!$B$8:$BE$45,'Occupancy Raw Data'!AY$3,FALSE))/100</f>
        <v>7.6097117117224708E-2</v>
      </c>
      <c r="S18" s="115">
        <f>(VLOOKUP($A18,'Occupancy Raw Data'!$B$8:$BE$45,'Occupancy Raw Data'!BA$3,FALSE))/100</f>
        <v>0.13605116911266601</v>
      </c>
      <c r="T18" s="115">
        <f>(VLOOKUP($A18,'Occupancy Raw Data'!$B$8:$BE$45,'Occupancy Raw Data'!BB$3,FALSE))/100</f>
        <v>4.9784245553761097E-2</v>
      </c>
      <c r="U18" s="116">
        <f>(VLOOKUP($A18,'Occupancy Raw Data'!$B$8:$BE$45,'Occupancy Raw Data'!BC$3,FALSE))/100</f>
        <v>9.1598951995683103E-2</v>
      </c>
      <c r="V18" s="117">
        <f>(VLOOKUP($A18,'Occupancy Raw Data'!$B$8:$BE$45,'Occupancy Raw Data'!BE$3,FALSE))/100</f>
        <v>8.030147733372249E-2</v>
      </c>
      <c r="X18" s="49">
        <f>VLOOKUP($A18,'ADR Raw Data'!$B$6:$BE$43,'ADR Raw Data'!AG$1,FALSE)</f>
        <v>131.85330497119099</v>
      </c>
      <c r="Y18" s="50">
        <f>VLOOKUP($A18,'ADR Raw Data'!$B$6:$BE$43,'ADR Raw Data'!AH$1,FALSE)</f>
        <v>161.743191227322</v>
      </c>
      <c r="Z18" s="50">
        <f>VLOOKUP($A18,'ADR Raw Data'!$B$6:$BE$43,'ADR Raw Data'!AI$1,FALSE)</f>
        <v>180.49805823234999</v>
      </c>
      <c r="AA18" s="50">
        <f>VLOOKUP($A18,'ADR Raw Data'!$B$6:$BE$43,'ADR Raw Data'!AJ$1,FALSE)</f>
        <v>176.076958251295</v>
      </c>
      <c r="AB18" s="50">
        <f>VLOOKUP($A18,'ADR Raw Data'!$B$6:$BE$43,'ADR Raw Data'!AK$1,FALSE)</f>
        <v>145.409999103259</v>
      </c>
      <c r="AC18" s="51">
        <f>VLOOKUP($A18,'ADR Raw Data'!$B$6:$BE$43,'ADR Raw Data'!AL$1,FALSE)</f>
        <v>161.74116864979601</v>
      </c>
      <c r="AD18" s="50">
        <f>VLOOKUP($A18,'ADR Raw Data'!$B$6:$BE$43,'ADR Raw Data'!AN$1,FALSE)</f>
        <v>128.22980150581699</v>
      </c>
      <c r="AE18" s="50">
        <f>VLOOKUP($A18,'ADR Raw Data'!$B$6:$BE$43,'ADR Raw Data'!AO$1,FALSE)</f>
        <v>127.077870900313</v>
      </c>
      <c r="AF18" s="51">
        <f>VLOOKUP($A18,'ADR Raw Data'!$B$6:$BE$43,'ADR Raw Data'!AP$1,FALSE)</f>
        <v>127.658964165043</v>
      </c>
      <c r="AG18" s="52">
        <f>VLOOKUP($A18,'ADR Raw Data'!$B$6:$BE$43,'ADR Raw Data'!AR$1,FALSE)</f>
        <v>152.40082985813001</v>
      </c>
      <c r="AI18" s="118">
        <f>(VLOOKUP($A18,'ADR Raw Data'!$B$6:$BE$43,'ADR Raw Data'!AT$1,FALSE))/100</f>
        <v>7.5135188606078396E-3</v>
      </c>
      <c r="AJ18" s="115">
        <f>(VLOOKUP($A18,'ADR Raw Data'!$B$6:$BE$43,'ADR Raw Data'!AU$1,FALSE))/100</f>
        <v>2.1692816974625301E-2</v>
      </c>
      <c r="AK18" s="115">
        <f>(VLOOKUP($A18,'ADR Raw Data'!$B$6:$BE$43,'ADR Raw Data'!AV$1,FALSE))/100</f>
        <v>5.5195971576147897E-2</v>
      </c>
      <c r="AL18" s="115">
        <f>(VLOOKUP($A18,'ADR Raw Data'!$B$6:$BE$43,'ADR Raw Data'!AW$1,FALSE))/100</f>
        <v>5.2248726748760896E-2</v>
      </c>
      <c r="AM18" s="115">
        <f>(VLOOKUP($A18,'ADR Raw Data'!$B$6:$BE$43,'ADR Raw Data'!AX$1,FALSE))/100</f>
        <v>5.6168628874597899E-3</v>
      </c>
      <c r="AN18" s="116">
        <f>(VLOOKUP($A18,'ADR Raw Data'!$B$6:$BE$43,'ADR Raw Data'!AY$1,FALSE))/100</f>
        <v>3.0796980913456701E-2</v>
      </c>
      <c r="AO18" s="115">
        <f>(VLOOKUP($A18,'ADR Raw Data'!$B$6:$BE$43,'ADR Raw Data'!BA$1,FALSE))/100</f>
        <v>3.3979960667438698E-2</v>
      </c>
      <c r="AP18" s="115">
        <f>(VLOOKUP($A18,'ADR Raw Data'!$B$6:$BE$43,'ADR Raw Data'!BB$1,FALSE))/100</f>
        <v>4.4815904426591599E-2</v>
      </c>
      <c r="AQ18" s="116">
        <f>(VLOOKUP($A18,'ADR Raw Data'!$B$6:$BE$43,'ADR Raw Data'!BC$1,FALSE))/100</f>
        <v>3.9696109313067905E-2</v>
      </c>
      <c r="AR18" s="117">
        <f>(VLOOKUP($A18,'ADR Raw Data'!$B$6:$BE$43,'ADR Raw Data'!BE$1,FALSE))/100</f>
        <v>3.2149368996092303E-2</v>
      </c>
      <c r="AT18" s="49">
        <f>VLOOKUP($A18,'RevPAR Raw Data'!$B$6:$BE$43,'RevPAR Raw Data'!AG$1,FALSE)</f>
        <v>56.513968240293998</v>
      </c>
      <c r="AU18" s="50">
        <f>VLOOKUP($A18,'RevPAR Raw Data'!$B$6:$BE$43,'RevPAR Raw Data'!AH$1,FALSE)</f>
        <v>98.051932862393699</v>
      </c>
      <c r="AV18" s="50">
        <f>VLOOKUP($A18,'RevPAR Raw Data'!$B$6:$BE$43,'RevPAR Raw Data'!AI$1,FALSE)</f>
        <v>125.32341345049301</v>
      </c>
      <c r="AW18" s="50">
        <f>VLOOKUP($A18,'RevPAR Raw Data'!$B$6:$BE$43,'RevPAR Raw Data'!AJ$1,FALSE)</f>
        <v>125.83354181024499</v>
      </c>
      <c r="AX18" s="50">
        <f>VLOOKUP($A18,'RevPAR Raw Data'!$B$6:$BE$43,'RevPAR Raw Data'!AK$1,FALSE)</f>
        <v>93.127705318171294</v>
      </c>
      <c r="AY18" s="51">
        <f>VLOOKUP($A18,'RevPAR Raw Data'!$B$6:$BE$43,'RevPAR Raw Data'!AL$1,FALSE)</f>
        <v>99.770112336319698</v>
      </c>
      <c r="AZ18" s="50">
        <f>VLOOKUP($A18,'RevPAR Raw Data'!$B$6:$BE$43,'RevPAR Raw Data'!AN$1,FALSE)</f>
        <v>75.316229037445396</v>
      </c>
      <c r="BA18" s="50">
        <f>VLOOKUP($A18,'RevPAR Raw Data'!$B$6:$BE$43,'RevPAR Raw Data'!AO$1,FALSE)</f>
        <v>73.322296691936501</v>
      </c>
      <c r="BB18" s="51">
        <f>VLOOKUP($A18,'RevPAR Raw Data'!$B$6:$BE$43,'RevPAR Raw Data'!AP$1,FALSE)</f>
        <v>74.319262864690998</v>
      </c>
      <c r="BC18" s="52">
        <f>VLOOKUP($A18,'RevPAR Raw Data'!$B$6:$BE$43,'RevPAR Raw Data'!AR$1,FALSE)</f>
        <v>92.498441058711506</v>
      </c>
      <c r="BE18" s="129">
        <f>(VLOOKUP($A18,'RevPAR Raw Data'!$B$6:$BE$43,'RevPAR Raw Data'!AT$1,FALSE))/100</f>
        <v>6.4212192723089909E-2</v>
      </c>
      <c r="BF18" s="119">
        <f>(VLOOKUP($A18,'RevPAR Raw Data'!$B$6:$BE$43,'RevPAR Raw Data'!AU$1,FALSE))/100</f>
        <v>7.0952226769222693E-2</v>
      </c>
      <c r="BG18" s="119">
        <f>(VLOOKUP($A18,'RevPAR Raw Data'!$B$6:$BE$43,'RevPAR Raw Data'!AV$1,FALSE))/100</f>
        <v>8.2318074960390494E-2</v>
      </c>
      <c r="BH18" s="119">
        <f>(VLOOKUP($A18,'RevPAR Raw Data'!$B$6:$BE$43,'RevPAR Raw Data'!AW$1,FALSE))/100</f>
        <v>0.13864188325802002</v>
      </c>
      <c r="BI18" s="119">
        <f>(VLOOKUP($A18,'RevPAR Raw Data'!$B$6:$BE$43,'RevPAR Raw Data'!AX$1,FALSE))/100</f>
        <v>0.18241965430201698</v>
      </c>
      <c r="BJ18" s="130">
        <f>(VLOOKUP($A18,'RevPAR Raw Data'!$B$6:$BE$43,'RevPAR Raw Data'!AY$1,FALSE))/100</f>
        <v>0.10923765949410899</v>
      </c>
      <c r="BK18" s="119">
        <f>(VLOOKUP($A18,'RevPAR Raw Data'!$B$6:$BE$43,'RevPAR Raw Data'!BA$1,FALSE))/100</f>
        <v>0.174654143155312</v>
      </c>
      <c r="BL18" s="119">
        <f>(VLOOKUP($A18,'RevPAR Raw Data'!$B$6:$BE$43,'RevPAR Raw Data'!BB$1,FALSE))/100</f>
        <v>9.6831275971040201E-2</v>
      </c>
      <c r="BM18" s="130">
        <f>(VLOOKUP($A18,'RevPAR Raw Data'!$B$6:$BE$43,'RevPAR Raw Data'!BC$1,FALSE))/100</f>
        <v>0.13493118332013401</v>
      </c>
      <c r="BN18" s="131">
        <f>(VLOOKUP($A18,'RevPAR Raw Data'!$B$6:$BE$43,'RevPAR Raw Data'!BE$1,FALSE))/100</f>
        <v>0.11503248815554799</v>
      </c>
    </row>
    <row r="19" spans="1:66" x14ac:dyDescent="0.25">
      <c r="A19" s="59" t="s">
        <v>24</v>
      </c>
      <c r="B19" s="129">
        <f>(VLOOKUP($A19,'Occupancy Raw Data'!$B$8:$BE$45,'Occupancy Raw Data'!AG$3,FALSE))/100</f>
        <v>0.40277081243731094</v>
      </c>
      <c r="C19" s="119">
        <f>(VLOOKUP($A19,'Occupancy Raw Data'!$B$8:$BE$45,'Occupancy Raw Data'!AH$3,FALSE))/100</f>
        <v>0.52573345035105301</v>
      </c>
      <c r="D19" s="119">
        <f>(VLOOKUP($A19,'Occupancy Raw Data'!$B$8:$BE$45,'Occupancy Raw Data'!AI$3,FALSE))/100</f>
        <v>0.57713766298896596</v>
      </c>
      <c r="E19" s="119">
        <f>(VLOOKUP($A19,'Occupancy Raw Data'!$B$8:$BE$45,'Occupancy Raw Data'!AJ$3,FALSE))/100</f>
        <v>0.58359453360080205</v>
      </c>
      <c r="F19" s="119">
        <f>(VLOOKUP($A19,'Occupancy Raw Data'!$B$8:$BE$45,'Occupancy Raw Data'!AK$3,FALSE))/100</f>
        <v>0.54883400200601795</v>
      </c>
      <c r="G19" s="130">
        <f>(VLOOKUP($A19,'Occupancy Raw Data'!$B$8:$BE$45,'Occupancy Raw Data'!AL$3,FALSE))/100</f>
        <v>0.52761409227682998</v>
      </c>
      <c r="H19" s="119">
        <f>(VLOOKUP($A19,'Occupancy Raw Data'!$B$8:$BE$45,'Occupancy Raw Data'!AN$3,FALSE))/100</f>
        <v>0.52955742226680003</v>
      </c>
      <c r="I19" s="119">
        <f>(VLOOKUP($A19,'Occupancy Raw Data'!$B$8:$BE$45,'Occupancy Raw Data'!AO$3,FALSE))/100</f>
        <v>0.52513791374122298</v>
      </c>
      <c r="J19" s="130">
        <f>(VLOOKUP($A19,'Occupancy Raw Data'!$B$8:$BE$45,'Occupancy Raw Data'!AP$3,FALSE))/100</f>
        <v>0.527347668004012</v>
      </c>
      <c r="K19" s="131">
        <f>(VLOOKUP($A19,'Occupancy Raw Data'!$B$8:$BE$45,'Occupancy Raw Data'!AR$3,FALSE))/100</f>
        <v>0.52753797105602507</v>
      </c>
      <c r="M19" s="118">
        <f>(VLOOKUP($A19,'Occupancy Raw Data'!$B$8:$BE$45,'Occupancy Raw Data'!AT$3,FALSE))/100</f>
        <v>2.4794066336114699E-2</v>
      </c>
      <c r="N19" s="115">
        <f>(VLOOKUP($A19,'Occupancy Raw Data'!$B$8:$BE$45,'Occupancy Raw Data'!AU$3,FALSE))/100</f>
        <v>-1.3875183536741699E-2</v>
      </c>
      <c r="O19" s="115">
        <f>(VLOOKUP($A19,'Occupancy Raw Data'!$B$8:$BE$45,'Occupancy Raw Data'!AV$3,FALSE))/100</f>
        <v>6.5929219684626198E-3</v>
      </c>
      <c r="P19" s="115">
        <f>(VLOOKUP($A19,'Occupancy Raw Data'!$B$8:$BE$45,'Occupancy Raw Data'!AW$3,FALSE))/100</f>
        <v>3.4817727793123199E-2</v>
      </c>
      <c r="Q19" s="115">
        <f>(VLOOKUP($A19,'Occupancy Raw Data'!$B$8:$BE$45,'Occupancy Raw Data'!AX$3,FALSE))/100</f>
        <v>0.111351424857583</v>
      </c>
      <c r="R19" s="116">
        <f>(VLOOKUP($A19,'Occupancy Raw Data'!$B$8:$BE$45,'Occupancy Raw Data'!AY$3,FALSE))/100</f>
        <v>3.1577432184458097E-2</v>
      </c>
      <c r="S19" s="115">
        <f>(VLOOKUP($A19,'Occupancy Raw Data'!$B$8:$BE$45,'Occupancy Raw Data'!BA$3,FALSE))/100</f>
        <v>8.2088841289624209E-2</v>
      </c>
      <c r="T19" s="115">
        <f>(VLOOKUP($A19,'Occupancy Raw Data'!$B$8:$BE$45,'Occupancy Raw Data'!BB$3,FALSE))/100</f>
        <v>2.6168600314260503E-2</v>
      </c>
      <c r="U19" s="116">
        <f>(VLOOKUP($A19,'Occupancy Raw Data'!$B$8:$BE$45,'Occupancy Raw Data'!BC$3,FALSE))/100</f>
        <v>5.3504188056703601E-2</v>
      </c>
      <c r="V19" s="117">
        <f>(VLOOKUP($A19,'Occupancy Raw Data'!$B$8:$BE$45,'Occupancy Raw Data'!BE$3,FALSE))/100</f>
        <v>3.7735042135749901E-2</v>
      </c>
      <c r="X19" s="49">
        <f>VLOOKUP($A19,'ADR Raw Data'!$B$6:$BE$43,'ADR Raw Data'!AG$1,FALSE)</f>
        <v>119.83249338521399</v>
      </c>
      <c r="Y19" s="50">
        <f>VLOOKUP($A19,'ADR Raw Data'!$B$6:$BE$43,'ADR Raw Data'!AH$1,FALSE)</f>
        <v>128.42852381803999</v>
      </c>
      <c r="Z19" s="50">
        <f>VLOOKUP($A19,'ADR Raw Data'!$B$6:$BE$43,'ADR Raw Data'!AI$1,FALSE)</f>
        <v>133.17060772280399</v>
      </c>
      <c r="AA19" s="50">
        <f>VLOOKUP($A19,'ADR Raw Data'!$B$6:$BE$43,'ADR Raw Data'!AJ$1,FALSE)</f>
        <v>135.86567162575801</v>
      </c>
      <c r="AB19" s="50">
        <f>VLOOKUP($A19,'ADR Raw Data'!$B$6:$BE$43,'ADR Raw Data'!AK$1,FALSE)</f>
        <v>133.07348315248399</v>
      </c>
      <c r="AC19" s="51">
        <f>VLOOKUP($A19,'ADR Raw Data'!$B$6:$BE$43,'ADR Raw Data'!AL$1,FALSE)</f>
        <v>130.76515416146799</v>
      </c>
      <c r="AD19" s="50">
        <f>VLOOKUP($A19,'ADR Raw Data'!$B$6:$BE$43,'ADR Raw Data'!AN$1,FALSE)</f>
        <v>136.610881325836</v>
      </c>
      <c r="AE19" s="50">
        <f>VLOOKUP($A19,'ADR Raw Data'!$B$6:$BE$43,'ADR Raw Data'!AO$1,FALSE)</f>
        <v>137.60660021487399</v>
      </c>
      <c r="AF19" s="51">
        <f>VLOOKUP($A19,'ADR Raw Data'!$B$6:$BE$43,'ADR Raw Data'!AP$1,FALSE)</f>
        <v>137.106654581116</v>
      </c>
      <c r="AG19" s="52">
        <f>VLOOKUP($A19,'ADR Raw Data'!$B$6:$BE$43,'ADR Raw Data'!AR$1,FALSE)</f>
        <v>132.57635781825499</v>
      </c>
      <c r="AI19" s="118">
        <f>(VLOOKUP($A19,'ADR Raw Data'!$B$6:$BE$43,'ADR Raw Data'!AT$1,FALSE))/100</f>
        <v>7.7493483332042701E-2</v>
      </c>
      <c r="AJ19" s="115">
        <f>(VLOOKUP($A19,'ADR Raw Data'!$B$6:$BE$43,'ADR Raw Data'!AU$1,FALSE))/100</f>
        <v>7.6351179634334493E-2</v>
      </c>
      <c r="AK19" s="115">
        <f>(VLOOKUP($A19,'ADR Raw Data'!$B$6:$BE$43,'ADR Raw Data'!AV$1,FALSE))/100</f>
        <v>7.2123576612958193E-2</v>
      </c>
      <c r="AL19" s="115">
        <f>(VLOOKUP($A19,'ADR Raw Data'!$B$6:$BE$43,'ADR Raw Data'!AW$1,FALSE))/100</f>
        <v>0.11546034703505001</v>
      </c>
      <c r="AM19" s="115">
        <f>(VLOOKUP($A19,'ADR Raw Data'!$B$6:$BE$43,'ADR Raw Data'!AX$1,FALSE))/100</f>
        <v>0.12528384999182199</v>
      </c>
      <c r="AN19" s="116">
        <f>(VLOOKUP($A19,'ADR Raw Data'!$B$6:$BE$43,'ADR Raw Data'!AY$1,FALSE))/100</f>
        <v>9.4150181671637495E-2</v>
      </c>
      <c r="AO19" s="115">
        <f>(VLOOKUP($A19,'ADR Raw Data'!$B$6:$BE$43,'ADR Raw Data'!BA$1,FALSE))/100</f>
        <v>4.55636147994729E-2</v>
      </c>
      <c r="AP19" s="115">
        <f>(VLOOKUP($A19,'ADR Raw Data'!$B$6:$BE$43,'ADR Raw Data'!BB$1,FALSE))/100</f>
        <v>2.8268241417045502E-2</v>
      </c>
      <c r="AQ19" s="116">
        <f>(VLOOKUP($A19,'ADR Raw Data'!$B$6:$BE$43,'ADR Raw Data'!BC$1,FALSE))/100</f>
        <v>3.6519488415652099E-2</v>
      </c>
      <c r="AR19" s="117">
        <f>(VLOOKUP($A19,'ADR Raw Data'!$B$6:$BE$43,'ADR Raw Data'!BE$1,FALSE))/100</f>
        <v>7.7004330679076902E-2</v>
      </c>
      <c r="AT19" s="49">
        <f>VLOOKUP($A19,'RevPAR Raw Data'!$B$6:$BE$43,'RevPAR Raw Data'!AG$1,FALSE)</f>
        <v>48.265030717151397</v>
      </c>
      <c r="AU19" s="50">
        <f>VLOOKUP($A19,'RevPAR Raw Data'!$B$6:$BE$43,'RevPAR Raw Data'!AH$1,FALSE)</f>
        <v>67.519170950350997</v>
      </c>
      <c r="AV19" s="50">
        <f>VLOOKUP($A19,'RevPAR Raw Data'!$B$6:$BE$43,'RevPAR Raw Data'!AI$1,FALSE)</f>
        <v>76.857773319959804</v>
      </c>
      <c r="AW19" s="50">
        <f>VLOOKUP($A19,'RevPAR Raw Data'!$B$6:$BE$43,'RevPAR Raw Data'!AJ$1,FALSE)</f>
        <v>79.290463264794298</v>
      </c>
      <c r="AX19" s="50">
        <f>VLOOKUP($A19,'RevPAR Raw Data'!$B$6:$BE$43,'RevPAR Raw Data'!AK$1,FALSE)</f>
        <v>73.035252319458294</v>
      </c>
      <c r="AY19" s="51">
        <f>VLOOKUP($A19,'RevPAR Raw Data'!$B$6:$BE$43,'RevPAR Raw Data'!AL$1,FALSE)</f>
        <v>68.993538114342996</v>
      </c>
      <c r="AZ19" s="50">
        <f>VLOOKUP($A19,'RevPAR Raw Data'!$B$6:$BE$43,'RevPAR Raw Data'!AN$1,FALSE)</f>
        <v>72.343306168505507</v>
      </c>
      <c r="BA19" s="50">
        <f>VLOOKUP($A19,'RevPAR Raw Data'!$B$6:$BE$43,'RevPAR Raw Data'!AO$1,FALSE)</f>
        <v>72.262442953861495</v>
      </c>
      <c r="BB19" s="51">
        <f>VLOOKUP($A19,'RevPAR Raw Data'!$B$6:$BE$43,'RevPAR Raw Data'!AP$1,FALSE)</f>
        <v>72.302874561183501</v>
      </c>
      <c r="BC19" s="52">
        <f>VLOOKUP($A19,'RevPAR Raw Data'!$B$6:$BE$43,'RevPAR Raw Data'!AR$1,FALSE)</f>
        <v>69.939062813440302</v>
      </c>
      <c r="BE19" s="129">
        <f>(VLOOKUP($A19,'RevPAR Raw Data'!$B$6:$BE$43,'RevPAR Raw Data'!AT$1,FALSE))/100</f>
        <v>0.10420892823450799</v>
      </c>
      <c r="BF19" s="119">
        <f>(VLOOKUP($A19,'RevPAR Raw Data'!$B$6:$BE$43,'RevPAR Raw Data'!AU$1,FALSE))/100</f>
        <v>6.1416609466919604E-2</v>
      </c>
      <c r="BG19" s="119">
        <f>(VLOOKUP($A19,'RevPAR Raw Data'!$B$6:$BE$43,'RevPAR Raw Data'!AV$1,FALSE))/100</f>
        <v>7.9192003694116497E-2</v>
      </c>
      <c r="BH19" s="119">
        <f>(VLOOKUP($A19,'RevPAR Raw Data'!$B$6:$BE$43,'RevPAR Raw Data'!AW$1,FALSE))/100</f>
        <v>0.15429814176213902</v>
      </c>
      <c r="BI19" s="119">
        <f>(VLOOKUP($A19,'RevPAR Raw Data'!$B$6:$BE$43,'RevPAR Raw Data'!AX$1,FALSE))/100</f>
        <v>0.25058581005763797</v>
      </c>
      <c r="BJ19" s="130">
        <f>(VLOOKUP($A19,'RevPAR Raw Data'!$B$6:$BE$43,'RevPAR Raw Data'!AY$1,FALSE))/100</f>
        <v>0.12870063483298599</v>
      </c>
      <c r="BK19" s="119">
        <f>(VLOOKUP($A19,'RevPAR Raw Data'!$B$6:$BE$43,'RevPAR Raw Data'!BA$1,FALSE))/100</f>
        <v>0.131392720432952</v>
      </c>
      <c r="BL19" s="119">
        <f>(VLOOKUP($A19,'RevPAR Raw Data'!$B$6:$BE$43,'RevPAR Raw Data'!BB$1,FALSE))/100</f>
        <v>5.5176582042535699E-2</v>
      </c>
      <c r="BM19" s="130">
        <f>(VLOOKUP($A19,'RevPAR Raw Data'!$B$6:$BE$43,'RevPAR Raw Data'!BC$1,FALSE))/100</f>
        <v>9.1977622048281499E-2</v>
      </c>
      <c r="BN19" s="131">
        <f>(VLOOKUP($A19,'RevPAR Raw Data'!$B$6:$BE$43,'RevPAR Raw Data'!BE$1,FALSE))/100</f>
        <v>0.11764513447763701</v>
      </c>
    </row>
    <row r="20" spans="1:66" x14ac:dyDescent="0.25">
      <c r="A20" s="59" t="s">
        <v>27</v>
      </c>
      <c r="B20" s="129">
        <f>(VLOOKUP($A20,'Occupancy Raw Data'!$B$8:$BE$45,'Occupancy Raw Data'!AG$3,FALSE))/100</f>
        <v>0.44471140414594601</v>
      </c>
      <c r="C20" s="119">
        <f>(VLOOKUP($A20,'Occupancy Raw Data'!$B$8:$BE$45,'Occupancy Raw Data'!AH$3,FALSE))/100</f>
        <v>0.52205861808834597</v>
      </c>
      <c r="D20" s="119">
        <f>(VLOOKUP($A20,'Occupancy Raw Data'!$B$8:$BE$45,'Occupancy Raw Data'!AI$3,FALSE))/100</f>
        <v>0.56788019334469508</v>
      </c>
      <c r="E20" s="119">
        <f>(VLOOKUP($A20,'Occupancy Raw Data'!$B$8:$BE$45,'Occupancy Raw Data'!AJ$3,FALSE))/100</f>
        <v>0.59006454136514697</v>
      </c>
      <c r="F20" s="119">
        <f>(VLOOKUP($A20,'Occupancy Raw Data'!$B$8:$BE$45,'Occupancy Raw Data'!AK$3,FALSE))/100</f>
        <v>0.58774552261741697</v>
      </c>
      <c r="G20" s="130">
        <f>(VLOOKUP($A20,'Occupancy Raw Data'!$B$8:$BE$45,'Occupancy Raw Data'!AL$3,FALSE))/100</f>
        <v>0.54249041674582799</v>
      </c>
      <c r="H20" s="119">
        <f>(VLOOKUP($A20,'Occupancy Raw Data'!$B$8:$BE$45,'Occupancy Raw Data'!AN$3,FALSE))/100</f>
        <v>0.59467463887569505</v>
      </c>
      <c r="I20" s="119">
        <f>(VLOOKUP($A20,'Occupancy Raw Data'!$B$8:$BE$45,'Occupancy Raw Data'!AO$3,FALSE))/100</f>
        <v>0.59534519851359202</v>
      </c>
      <c r="J20" s="130">
        <f>(VLOOKUP($A20,'Occupancy Raw Data'!$B$8:$BE$45,'Occupancy Raw Data'!AP$3,FALSE))/100</f>
        <v>0.59500991869464304</v>
      </c>
      <c r="K20" s="131">
        <f>(VLOOKUP($A20,'Occupancy Raw Data'!$B$8:$BE$45,'Occupancy Raw Data'!AR$3,FALSE))/100</f>
        <v>0.557495809052446</v>
      </c>
      <c r="M20" s="118">
        <f>(VLOOKUP($A20,'Occupancy Raw Data'!$B$8:$BE$45,'Occupancy Raw Data'!AT$3,FALSE))/100</f>
        <v>8.6865559977496204E-2</v>
      </c>
      <c r="N20" s="115">
        <f>(VLOOKUP($A20,'Occupancy Raw Data'!$B$8:$BE$45,'Occupancy Raw Data'!AU$3,FALSE))/100</f>
        <v>6.6404832752099394E-2</v>
      </c>
      <c r="O20" s="115">
        <f>(VLOOKUP($A20,'Occupancy Raw Data'!$B$8:$BE$45,'Occupancy Raw Data'!AV$3,FALSE))/100</f>
        <v>8.7540812354848008E-2</v>
      </c>
      <c r="P20" s="115">
        <f>(VLOOKUP($A20,'Occupancy Raw Data'!$B$8:$BE$45,'Occupancy Raw Data'!AW$3,FALSE))/100</f>
        <v>7.8040470460885608E-2</v>
      </c>
      <c r="Q20" s="115">
        <f>(VLOOKUP($A20,'Occupancy Raw Data'!$B$8:$BE$45,'Occupancy Raw Data'!AX$3,FALSE))/100</f>
        <v>0.15718164153130501</v>
      </c>
      <c r="R20" s="116">
        <f>(VLOOKUP($A20,'Occupancy Raw Data'!$B$8:$BE$45,'Occupancy Raw Data'!AY$3,FALSE))/100</f>
        <v>9.5431997191393308E-2</v>
      </c>
      <c r="S20" s="115">
        <f>(VLOOKUP($A20,'Occupancy Raw Data'!$B$8:$BE$45,'Occupancy Raw Data'!BA$3,FALSE))/100</f>
        <v>0.11219555383167</v>
      </c>
      <c r="T20" s="115">
        <f>(VLOOKUP($A20,'Occupancy Raw Data'!$B$8:$BE$45,'Occupancy Raw Data'!BB$3,FALSE))/100</f>
        <v>0.10764026498497699</v>
      </c>
      <c r="U20" s="116">
        <f>(VLOOKUP($A20,'Occupancy Raw Data'!$B$8:$BE$45,'Occupancy Raw Data'!BC$3,FALSE))/100</f>
        <v>0.109911952077297</v>
      </c>
      <c r="V20" s="117">
        <f>(VLOOKUP($A20,'Occupancy Raw Data'!$B$8:$BE$45,'Occupancy Raw Data'!BE$3,FALSE))/100</f>
        <v>9.98069614920159E-2</v>
      </c>
      <c r="X20" s="49">
        <f>VLOOKUP($A20,'ADR Raw Data'!$B$6:$BE$43,'ADR Raw Data'!AG$1,FALSE)</f>
        <v>88.872467646689202</v>
      </c>
      <c r="Y20" s="50">
        <f>VLOOKUP($A20,'ADR Raw Data'!$B$6:$BE$43,'ADR Raw Data'!AH$1,FALSE)</f>
        <v>93.431962001605498</v>
      </c>
      <c r="Z20" s="50">
        <f>VLOOKUP($A20,'ADR Raw Data'!$B$6:$BE$43,'ADR Raw Data'!AI$1,FALSE)</f>
        <v>95.405540467404606</v>
      </c>
      <c r="AA20" s="50">
        <f>VLOOKUP($A20,'ADR Raw Data'!$B$6:$BE$43,'ADR Raw Data'!AJ$1,FALSE)</f>
        <v>96.706260713101898</v>
      </c>
      <c r="AB20" s="50">
        <f>VLOOKUP($A20,'ADR Raw Data'!$B$6:$BE$43,'ADR Raw Data'!AK$1,FALSE)</f>
        <v>96.418943715535207</v>
      </c>
      <c r="AC20" s="51">
        <f>VLOOKUP($A20,'ADR Raw Data'!$B$6:$BE$43,'ADR Raw Data'!AL$1,FALSE)</f>
        <v>94.457054067138401</v>
      </c>
      <c r="AD20" s="50">
        <f>VLOOKUP($A20,'ADR Raw Data'!$B$6:$BE$43,'ADR Raw Data'!AN$1,FALSE)</f>
        <v>98.910279552715593</v>
      </c>
      <c r="AE20" s="50">
        <f>VLOOKUP($A20,'ADR Raw Data'!$B$6:$BE$43,'ADR Raw Data'!AO$1,FALSE)</f>
        <v>98.525806269945505</v>
      </c>
      <c r="AF20" s="51">
        <f>VLOOKUP($A20,'ADR Raw Data'!$B$6:$BE$43,'ADR Raw Data'!AP$1,FALSE)</f>
        <v>98.717934588655098</v>
      </c>
      <c r="AG20" s="52">
        <f>VLOOKUP($A20,'ADR Raw Data'!$B$6:$BE$43,'ADR Raw Data'!AR$1,FALSE)</f>
        <v>95.756351888312096</v>
      </c>
      <c r="AI20" s="118">
        <f>(VLOOKUP($A20,'ADR Raw Data'!$B$6:$BE$43,'ADR Raw Data'!AT$1,FALSE))/100</f>
        <v>2.9027957728919199E-2</v>
      </c>
      <c r="AJ20" s="115">
        <f>(VLOOKUP($A20,'ADR Raw Data'!$B$6:$BE$43,'ADR Raw Data'!AU$1,FALSE))/100</f>
        <v>3.6938683681008701E-2</v>
      </c>
      <c r="AK20" s="115">
        <f>(VLOOKUP($A20,'ADR Raw Data'!$B$6:$BE$43,'ADR Raw Data'!AV$1,FALSE))/100</f>
        <v>3.8665927333158198E-2</v>
      </c>
      <c r="AL20" s="115">
        <f>(VLOOKUP($A20,'ADR Raw Data'!$B$6:$BE$43,'ADR Raw Data'!AW$1,FALSE))/100</f>
        <v>4.7412628262832206E-2</v>
      </c>
      <c r="AM20" s="115">
        <f>(VLOOKUP($A20,'ADR Raw Data'!$B$6:$BE$43,'ADR Raw Data'!AX$1,FALSE))/100</f>
        <v>7.5083444707369593E-2</v>
      </c>
      <c r="AN20" s="116">
        <f>(VLOOKUP($A20,'ADR Raw Data'!$B$6:$BE$43,'ADR Raw Data'!AY$1,FALSE))/100</f>
        <v>4.64877509363271E-2</v>
      </c>
      <c r="AO20" s="115">
        <f>(VLOOKUP($A20,'ADR Raw Data'!$B$6:$BE$43,'ADR Raw Data'!BA$1,FALSE))/100</f>
        <v>5.5503057611802104E-2</v>
      </c>
      <c r="AP20" s="115">
        <f>(VLOOKUP($A20,'ADR Raw Data'!$B$6:$BE$43,'ADR Raw Data'!BB$1,FALSE))/100</f>
        <v>4.43869644936822E-2</v>
      </c>
      <c r="AQ20" s="116">
        <f>(VLOOKUP($A20,'ADR Raw Data'!$B$6:$BE$43,'ADR Raw Data'!BC$1,FALSE))/100</f>
        <v>4.9916070233690303E-2</v>
      </c>
      <c r="AR20" s="117">
        <f>(VLOOKUP($A20,'ADR Raw Data'!$B$6:$BE$43,'ADR Raw Data'!BE$1,FALSE))/100</f>
        <v>4.7682688742445495E-2</v>
      </c>
      <c r="AT20" s="49">
        <f>VLOOKUP($A20,'RevPAR Raw Data'!$B$6:$BE$43,'RevPAR Raw Data'!AG$1,FALSE)</f>
        <v>39.522599877074299</v>
      </c>
      <c r="AU20" s="50">
        <f>VLOOKUP($A20,'RevPAR Raw Data'!$B$6:$BE$43,'RevPAR Raw Data'!AH$1,FALSE)</f>
        <v>48.776960967840999</v>
      </c>
      <c r="AV20" s="50">
        <f>VLOOKUP($A20,'RevPAR Raw Data'!$B$6:$BE$43,'RevPAR Raw Data'!AI$1,FALSE)</f>
        <v>54.178916766784901</v>
      </c>
      <c r="AW20" s="50">
        <f>VLOOKUP($A20,'RevPAR Raw Data'!$B$6:$BE$43,'RevPAR Raw Data'!AJ$1,FALSE)</f>
        <v>57.062935374814799</v>
      </c>
      <c r="AX20" s="50">
        <f>VLOOKUP($A20,'RevPAR Raw Data'!$B$6:$BE$43,'RevPAR Raw Data'!AK$1,FALSE)</f>
        <v>56.669802464306599</v>
      </c>
      <c r="AY20" s="51">
        <f>VLOOKUP($A20,'RevPAR Raw Data'!$B$6:$BE$43,'RevPAR Raw Data'!AL$1,FALSE)</f>
        <v>51.2420466254651</v>
      </c>
      <c r="AZ20" s="50">
        <f>VLOOKUP($A20,'RevPAR Raw Data'!$B$6:$BE$43,'RevPAR Raw Data'!AN$1,FALSE)</f>
        <v>58.819434774105197</v>
      </c>
      <c r="BA20" s="50">
        <f>VLOOKUP($A20,'RevPAR Raw Data'!$B$6:$BE$43,'RevPAR Raw Data'!AO$1,FALSE)</f>
        <v>58.656865692492502</v>
      </c>
      <c r="BB20" s="51">
        <f>VLOOKUP($A20,'RevPAR Raw Data'!$B$6:$BE$43,'RevPAR Raw Data'!AP$1,FALSE)</f>
        <v>58.738150233298803</v>
      </c>
      <c r="BC20" s="52">
        <f>VLOOKUP($A20,'RevPAR Raw Data'!$B$6:$BE$43,'RevPAR Raw Data'!AR$1,FALSE)</f>
        <v>53.383764867885297</v>
      </c>
      <c r="BE20" s="129">
        <f>(VLOOKUP($A20,'RevPAR Raw Data'!$B$6:$BE$43,'RevPAR Raw Data'!AT$1,FALSE))/100</f>
        <v>0.11841504750954099</v>
      </c>
      <c r="BF20" s="119">
        <f>(VLOOKUP($A20,'RevPAR Raw Data'!$B$6:$BE$43,'RevPAR Raw Data'!AU$1,FALSE))/100</f>
        <v>0.105796423545028</v>
      </c>
      <c r="BG20" s="119">
        <f>(VLOOKUP($A20,'RevPAR Raw Data'!$B$6:$BE$43,'RevPAR Raw Data'!AV$1,FALSE))/100</f>
        <v>0.129591586377204</v>
      </c>
      <c r="BH20" s="119">
        <f>(VLOOKUP($A20,'RevPAR Raw Data'!$B$6:$BE$43,'RevPAR Raw Data'!AW$1,FALSE))/100</f>
        <v>0.12915320253913601</v>
      </c>
      <c r="BI20" s="119">
        <f>(VLOOKUP($A20,'RevPAR Raw Data'!$B$6:$BE$43,'RevPAR Raw Data'!AX$1,FALSE))/100</f>
        <v>0.244066825329604</v>
      </c>
      <c r="BJ20" s="130">
        <f>(VLOOKUP($A20,'RevPAR Raw Data'!$B$6:$BE$43,'RevPAR Raw Data'!AY$1,FALSE))/100</f>
        <v>0.14635616704450999</v>
      </c>
      <c r="BK20" s="119">
        <f>(VLOOKUP($A20,'RevPAR Raw Data'!$B$6:$BE$43,'RevPAR Raw Data'!BA$1,FALSE))/100</f>
        <v>0.17392580773157898</v>
      </c>
      <c r="BL20" s="119">
        <f>(VLOOKUP($A20,'RevPAR Raw Data'!$B$6:$BE$43,'RevPAR Raw Data'!BB$1,FALSE))/100</f>
        <v>0.15680505409863799</v>
      </c>
      <c r="BM20" s="130">
        <f>(VLOOKUP($A20,'RevPAR Raw Data'!$B$6:$BE$43,'RevPAR Raw Data'!BC$1,FALSE))/100</f>
        <v>0.16531439503040002</v>
      </c>
      <c r="BN20" s="131">
        <f>(VLOOKUP($A20,'RevPAR Raw Data'!$B$6:$BE$43,'RevPAR Raw Data'!BE$1,FALSE))/100</f>
        <v>0.15224871451361399</v>
      </c>
    </row>
    <row r="21" spans="1:66" x14ac:dyDescent="0.25">
      <c r="A21" s="59" t="s">
        <v>90</v>
      </c>
      <c r="B21" s="129">
        <f>(VLOOKUP($A21,'Occupancy Raw Data'!$B$8:$BE$45,'Occupancy Raw Data'!AG$3,FALSE))/100</f>
        <v>0.49427063522251802</v>
      </c>
      <c r="C21" s="119">
        <f>(VLOOKUP($A21,'Occupancy Raw Data'!$B$8:$BE$45,'Occupancy Raw Data'!AH$3,FALSE))/100</f>
        <v>0.66779193609737508</v>
      </c>
      <c r="D21" s="119">
        <f>(VLOOKUP($A21,'Occupancy Raw Data'!$B$8:$BE$45,'Occupancy Raw Data'!AI$3,FALSE))/100</f>
        <v>0.72551350323316799</v>
      </c>
      <c r="E21" s="119">
        <f>(VLOOKUP($A21,'Occupancy Raw Data'!$B$8:$BE$45,'Occupancy Raw Data'!AJ$3,FALSE))/100</f>
        <v>0.734999049068086</v>
      </c>
      <c r="F21" s="119">
        <f>(VLOOKUP($A21,'Occupancy Raw Data'!$B$8:$BE$45,'Occupancy Raw Data'!AK$3,FALSE))/100</f>
        <v>0.66940852034994192</v>
      </c>
      <c r="G21" s="130">
        <f>(VLOOKUP($A21,'Occupancy Raw Data'!$B$8:$BE$45,'Occupancy Raw Data'!AL$3,FALSE))/100</f>
        <v>0.65839672879421796</v>
      </c>
      <c r="H21" s="119">
        <f>(VLOOKUP($A21,'Occupancy Raw Data'!$B$8:$BE$45,'Occupancy Raw Data'!AN$3,FALSE))/100</f>
        <v>0.579402814758463</v>
      </c>
      <c r="I21" s="119">
        <f>(VLOOKUP($A21,'Occupancy Raw Data'!$B$8:$BE$45,'Occupancy Raw Data'!AO$3,FALSE))/100</f>
        <v>0.58772346899961903</v>
      </c>
      <c r="J21" s="130">
        <f>(VLOOKUP($A21,'Occupancy Raw Data'!$B$8:$BE$45,'Occupancy Raw Data'!AP$3,FALSE))/100</f>
        <v>0.58356314187904101</v>
      </c>
      <c r="K21" s="131">
        <f>(VLOOKUP($A21,'Occupancy Raw Data'!$B$8:$BE$45,'Occupancy Raw Data'!AR$3,FALSE))/100</f>
        <v>0.63701570396131002</v>
      </c>
      <c r="M21" s="118">
        <f>(VLOOKUP($A21,'Occupancy Raw Data'!$B$8:$BE$45,'Occupancy Raw Data'!AT$3,FALSE))/100</f>
        <v>3.6883943389042398E-2</v>
      </c>
      <c r="N21" s="115">
        <f>(VLOOKUP($A21,'Occupancy Raw Data'!$B$8:$BE$45,'Occupancy Raw Data'!AU$3,FALSE))/100</f>
        <v>2.1231970746142199E-2</v>
      </c>
      <c r="O21" s="115">
        <f>(VLOOKUP($A21,'Occupancy Raw Data'!$B$8:$BE$45,'Occupancy Raw Data'!AV$3,FALSE))/100</f>
        <v>-3.4461494130670698E-4</v>
      </c>
      <c r="P21" s="115">
        <f>(VLOOKUP($A21,'Occupancy Raw Data'!$B$8:$BE$45,'Occupancy Raw Data'!AW$3,FALSE))/100</f>
        <v>5.9785942933940101E-2</v>
      </c>
      <c r="Q21" s="115">
        <f>(VLOOKUP($A21,'Occupancy Raw Data'!$B$8:$BE$45,'Occupancy Raw Data'!AX$3,FALSE))/100</f>
        <v>9.9035138067138803E-2</v>
      </c>
      <c r="R21" s="116">
        <f>(VLOOKUP($A21,'Occupancy Raw Data'!$B$8:$BE$45,'Occupancy Raw Data'!AY$3,FALSE))/100</f>
        <v>4.2102323426318096E-2</v>
      </c>
      <c r="S21" s="115">
        <f>(VLOOKUP($A21,'Occupancy Raw Data'!$B$8:$BE$45,'Occupancy Raw Data'!BA$3,FALSE))/100</f>
        <v>0.124097441579704</v>
      </c>
      <c r="T21" s="115">
        <f>(VLOOKUP($A21,'Occupancy Raw Data'!$B$8:$BE$45,'Occupancy Raw Data'!BB$3,FALSE))/100</f>
        <v>5.7526061052953201E-2</v>
      </c>
      <c r="U21" s="116">
        <f>(VLOOKUP($A21,'Occupancy Raw Data'!$B$8:$BE$45,'Occupancy Raw Data'!BC$3,FALSE))/100</f>
        <v>8.9559024430171302E-2</v>
      </c>
      <c r="V21" s="117">
        <f>(VLOOKUP($A21,'Occupancy Raw Data'!$B$8:$BE$45,'Occupancy Raw Data'!BE$3,FALSE))/100</f>
        <v>5.4119607981274707E-2</v>
      </c>
      <c r="X21" s="49">
        <f>VLOOKUP($A21,'ADR Raw Data'!$B$6:$BE$43,'ADR Raw Data'!AG$1,FALSE)</f>
        <v>107.54762733875199</v>
      </c>
      <c r="Y21" s="50">
        <f>VLOOKUP($A21,'ADR Raw Data'!$B$6:$BE$43,'ADR Raw Data'!AH$1,FALSE)</f>
        <v>129.65817728728999</v>
      </c>
      <c r="Z21" s="50">
        <f>VLOOKUP($A21,'ADR Raw Data'!$B$6:$BE$43,'ADR Raw Data'!AI$1,FALSE)</f>
        <v>141.84452716429601</v>
      </c>
      <c r="AA21" s="50">
        <f>VLOOKUP($A21,'ADR Raw Data'!$B$6:$BE$43,'ADR Raw Data'!AJ$1,FALSE)</f>
        <v>139.04152699162199</v>
      </c>
      <c r="AB21" s="50">
        <f>VLOOKUP($A21,'ADR Raw Data'!$B$6:$BE$43,'ADR Raw Data'!AK$1,FALSE)</f>
        <v>118.78053625967701</v>
      </c>
      <c r="AC21" s="51">
        <f>VLOOKUP($A21,'ADR Raw Data'!$B$6:$BE$43,'ADR Raw Data'!AL$1,FALSE)</f>
        <v>128.90724200932999</v>
      </c>
      <c r="AD21" s="50">
        <f>VLOOKUP($A21,'ADR Raw Data'!$B$6:$BE$43,'ADR Raw Data'!AN$1,FALSE)</f>
        <v>103.730853028064</v>
      </c>
      <c r="AE21" s="50">
        <f>VLOOKUP($A21,'ADR Raw Data'!$B$6:$BE$43,'ADR Raw Data'!AO$1,FALSE)</f>
        <v>102.981778577784</v>
      </c>
      <c r="AF21" s="51">
        <f>VLOOKUP($A21,'ADR Raw Data'!$B$6:$BE$43,'ADR Raw Data'!AP$1,FALSE)</f>
        <v>103.35364565934699</v>
      </c>
      <c r="AG21" s="52">
        <f>VLOOKUP($A21,'ADR Raw Data'!$B$6:$BE$43,'ADR Raw Data'!AR$1,FALSE)</f>
        <v>122.21885028363</v>
      </c>
      <c r="AI21" s="118">
        <f>(VLOOKUP($A21,'ADR Raw Data'!$B$6:$BE$43,'ADR Raw Data'!AT$1,FALSE))/100</f>
        <v>2.2272181041892099E-2</v>
      </c>
      <c r="AJ21" s="115">
        <f>(VLOOKUP($A21,'ADR Raw Data'!$B$6:$BE$43,'ADR Raw Data'!AU$1,FALSE))/100</f>
        <v>3.5054517225041298E-2</v>
      </c>
      <c r="AK21" s="115">
        <f>(VLOOKUP($A21,'ADR Raw Data'!$B$6:$BE$43,'ADR Raw Data'!AV$1,FALSE))/100</f>
        <v>6.3921192558411805E-2</v>
      </c>
      <c r="AL21" s="115">
        <f>(VLOOKUP($A21,'ADR Raw Data'!$B$6:$BE$43,'ADR Raw Data'!AW$1,FALSE))/100</f>
        <v>8.4294013731326098E-2</v>
      </c>
      <c r="AM21" s="115">
        <f>(VLOOKUP($A21,'ADR Raw Data'!$B$6:$BE$43,'ADR Raw Data'!AX$1,FALSE))/100</f>
        <v>2.5250881549205499E-3</v>
      </c>
      <c r="AN21" s="116">
        <f>(VLOOKUP($A21,'ADR Raw Data'!$B$6:$BE$43,'ADR Raw Data'!AY$1,FALSE))/100</f>
        <v>4.4350367884366901E-2</v>
      </c>
      <c r="AO21" s="115">
        <f>(VLOOKUP($A21,'ADR Raw Data'!$B$6:$BE$43,'ADR Raw Data'!BA$1,FALSE))/100</f>
        <v>3.8958703585535902E-2</v>
      </c>
      <c r="AP21" s="115">
        <f>(VLOOKUP($A21,'ADR Raw Data'!$B$6:$BE$43,'ADR Raw Data'!BB$1,FALSE))/100</f>
        <v>3.2001361502642302E-2</v>
      </c>
      <c r="AQ21" s="116">
        <f>(VLOOKUP($A21,'ADR Raw Data'!$B$6:$BE$43,'ADR Raw Data'!BC$1,FALSE))/100</f>
        <v>3.5464499744537796E-2</v>
      </c>
      <c r="AR21" s="117">
        <f>(VLOOKUP($A21,'ADR Raw Data'!$B$6:$BE$43,'ADR Raw Data'!BE$1,FALSE))/100</f>
        <v>4.0585902927971901E-2</v>
      </c>
      <c r="AT21" s="49">
        <f>VLOOKUP($A21,'RevPAR Raw Data'!$B$6:$BE$43,'RevPAR Raw Data'!AG$1,FALSE)</f>
        <v>53.157634081399699</v>
      </c>
      <c r="AU21" s="50">
        <f>VLOOKUP($A21,'RevPAR Raw Data'!$B$6:$BE$43,'RevPAR Raw Data'!AH$1,FALSE)</f>
        <v>86.584685241536704</v>
      </c>
      <c r="AV21" s="50">
        <f>VLOOKUP($A21,'RevPAR Raw Data'!$B$6:$BE$43,'RevPAR Raw Data'!AI$1,FALSE)</f>
        <v>102.91011981742101</v>
      </c>
      <c r="AW21" s="50">
        <f>VLOOKUP($A21,'RevPAR Raw Data'!$B$6:$BE$43,'RevPAR Raw Data'!AJ$1,FALSE)</f>
        <v>102.19539011981701</v>
      </c>
      <c r="AX21" s="50">
        <f>VLOOKUP($A21,'RevPAR Raw Data'!$B$6:$BE$43,'RevPAR Raw Data'!AK$1,FALSE)</f>
        <v>79.512703023963397</v>
      </c>
      <c r="AY21" s="51">
        <f>VLOOKUP($A21,'RevPAR Raw Data'!$B$6:$BE$43,'RevPAR Raw Data'!AL$1,FALSE)</f>
        <v>84.872106456827595</v>
      </c>
      <c r="AZ21" s="50">
        <f>VLOOKUP($A21,'RevPAR Raw Data'!$B$6:$BE$43,'RevPAR Raw Data'!AN$1,FALSE)</f>
        <v>60.101948221757297</v>
      </c>
      <c r="BA21" s="50">
        <f>VLOOKUP($A21,'RevPAR Raw Data'!$B$6:$BE$43,'RevPAR Raw Data'!AO$1,FALSE)</f>
        <v>60.524808149486397</v>
      </c>
      <c r="BB21" s="51">
        <f>VLOOKUP($A21,'RevPAR Raw Data'!$B$6:$BE$43,'RevPAR Raw Data'!AP$1,FALSE)</f>
        <v>60.3133781856219</v>
      </c>
      <c r="BC21" s="52">
        <f>VLOOKUP($A21,'RevPAR Raw Data'!$B$6:$BE$43,'RevPAR Raw Data'!AR$1,FALSE)</f>
        <v>77.855326950768799</v>
      </c>
      <c r="BE21" s="129">
        <f>(VLOOKUP($A21,'RevPAR Raw Data'!$B$6:$BE$43,'RevPAR Raw Data'!AT$1,FALSE))/100</f>
        <v>5.9977610295634198E-2</v>
      </c>
      <c r="BF21" s="119">
        <f>(VLOOKUP($A21,'RevPAR Raw Data'!$B$6:$BE$43,'RevPAR Raw Data'!AU$1,FALSE))/100</f>
        <v>5.7030764455425799E-2</v>
      </c>
      <c r="BG21" s="119">
        <f>(VLOOKUP($A21,'RevPAR Raw Data'!$B$6:$BE$43,'RevPAR Raw Data'!AV$1,FALSE))/100</f>
        <v>6.3554549419083298E-2</v>
      </c>
      <c r="BH21" s="119">
        <f>(VLOOKUP($A21,'RevPAR Raw Data'!$B$6:$BE$43,'RevPAR Raw Data'!AW$1,FALSE))/100</f>
        <v>0.14911955375988001</v>
      </c>
      <c r="BI21" s="119">
        <f>(VLOOKUP($A21,'RevPAR Raw Data'!$B$6:$BE$43,'RevPAR Raw Data'!AX$1,FALSE))/100</f>
        <v>0.10181029867611301</v>
      </c>
      <c r="BJ21" s="130">
        <f>(VLOOKUP($A21,'RevPAR Raw Data'!$B$6:$BE$43,'RevPAR Raw Data'!AY$1,FALSE))/100</f>
        <v>8.8319944843428894E-2</v>
      </c>
      <c r="BK21" s="119">
        <f>(VLOOKUP($A21,'RevPAR Raw Data'!$B$6:$BE$43,'RevPAR Raw Data'!BA$1,FALSE))/100</f>
        <v>0.16789082060746702</v>
      </c>
      <c r="BL21" s="119">
        <f>(VLOOKUP($A21,'RevPAR Raw Data'!$B$6:$BE$43,'RevPAR Raw Data'!BB$1,FALSE))/100</f>
        <v>9.1368334831174292E-2</v>
      </c>
      <c r="BM21" s="130">
        <f>(VLOOKUP($A21,'RevPAR Raw Data'!$B$6:$BE$43,'RevPAR Raw Data'!BC$1,FALSE))/100</f>
        <v>0.128199690173734</v>
      </c>
      <c r="BN21" s="131">
        <f>(VLOOKUP($A21,'RevPAR Raw Data'!$B$6:$BE$43,'RevPAR Raw Data'!BE$1,FALSE))/100</f>
        <v>9.6902004065274591E-2</v>
      </c>
    </row>
    <row r="22" spans="1:66" x14ac:dyDescent="0.25">
      <c r="B22" s="134"/>
      <c r="C22" s="138"/>
      <c r="D22" s="138"/>
      <c r="E22" s="138"/>
      <c r="F22" s="138"/>
      <c r="G22" s="139"/>
      <c r="H22" s="138"/>
      <c r="I22" s="138"/>
      <c r="J22" s="139"/>
      <c r="K22" s="135"/>
      <c r="M22" s="146"/>
      <c r="N22" s="148"/>
      <c r="O22" s="148"/>
      <c r="P22" s="148"/>
      <c r="Q22" s="148"/>
      <c r="R22" s="149"/>
      <c r="S22" s="148"/>
      <c r="T22" s="148"/>
      <c r="U22" s="149"/>
      <c r="V22" s="147"/>
      <c r="X22" s="55"/>
      <c r="Y22" s="56"/>
      <c r="Z22" s="56"/>
      <c r="AA22" s="56"/>
      <c r="AB22" s="56"/>
      <c r="AC22" s="57"/>
      <c r="AD22" s="56"/>
      <c r="AE22" s="56"/>
      <c r="AF22" s="57"/>
      <c r="AG22" s="58"/>
      <c r="AI22" s="146"/>
      <c r="AJ22" s="148"/>
      <c r="AK22" s="148"/>
      <c r="AL22" s="148"/>
      <c r="AM22" s="148"/>
      <c r="AN22" s="149"/>
      <c r="AO22" s="148"/>
      <c r="AP22" s="148"/>
      <c r="AQ22" s="149"/>
      <c r="AR22" s="147"/>
      <c r="AT22" s="55"/>
      <c r="AU22" s="56"/>
      <c r="AV22" s="56"/>
      <c r="AW22" s="56"/>
      <c r="AX22" s="56"/>
      <c r="AY22" s="57"/>
      <c r="AZ22" s="56"/>
      <c r="BA22" s="56"/>
      <c r="BB22" s="57"/>
      <c r="BC22" s="58"/>
      <c r="BE22" s="134"/>
      <c r="BF22" s="138"/>
      <c r="BG22" s="138"/>
      <c r="BH22" s="138"/>
      <c r="BI22" s="138"/>
      <c r="BJ22" s="139"/>
      <c r="BK22" s="138"/>
      <c r="BL22" s="138"/>
      <c r="BM22" s="139"/>
      <c r="BN22" s="135"/>
    </row>
    <row r="23" spans="1:66" x14ac:dyDescent="0.25">
      <c r="A23" s="60" t="s">
        <v>19</v>
      </c>
      <c r="B23" s="129">
        <f>(VLOOKUP($A23,'Occupancy Raw Data'!$B$8:$BE$45,'Occupancy Raw Data'!AG$3,FALSE))/100</f>
        <v>0.39191270860076999</v>
      </c>
      <c r="C23" s="119">
        <f>(VLOOKUP($A23,'Occupancy Raw Data'!$B$8:$BE$45,'Occupancy Raw Data'!AH$3,FALSE))/100</f>
        <v>0.45756097560975595</v>
      </c>
      <c r="D23" s="119">
        <f>(VLOOKUP($A23,'Occupancy Raw Data'!$B$8:$BE$45,'Occupancy Raw Data'!AI$3,FALSE))/100</f>
        <v>0.48127727856225905</v>
      </c>
      <c r="E23" s="119">
        <f>(VLOOKUP($A23,'Occupancy Raw Data'!$B$8:$BE$45,'Occupancy Raw Data'!AJ$3,FALSE))/100</f>
        <v>0.50831835686777904</v>
      </c>
      <c r="F23" s="119">
        <f>(VLOOKUP($A23,'Occupancy Raw Data'!$B$8:$BE$45,'Occupancy Raw Data'!AK$3,FALSE))/100</f>
        <v>0.52130937098844599</v>
      </c>
      <c r="G23" s="130">
        <f>(VLOOKUP($A23,'Occupancy Raw Data'!$B$8:$BE$45,'Occupancy Raw Data'!AL$3,FALSE))/100</f>
        <v>0.472075738125802</v>
      </c>
      <c r="H23" s="119">
        <f>(VLOOKUP($A23,'Occupancy Raw Data'!$B$8:$BE$45,'Occupancy Raw Data'!AN$3,FALSE))/100</f>
        <v>0.56504492939666195</v>
      </c>
      <c r="I23" s="119">
        <f>(VLOOKUP($A23,'Occupancy Raw Data'!$B$8:$BE$45,'Occupancy Raw Data'!AO$3,FALSE))/100</f>
        <v>0.56387034659820201</v>
      </c>
      <c r="J23" s="130">
        <f>(VLOOKUP($A23,'Occupancy Raw Data'!$B$8:$BE$45,'Occupancy Raw Data'!AP$3,FALSE))/100</f>
        <v>0.56445763799743198</v>
      </c>
      <c r="K23" s="131">
        <f>(VLOOKUP($A23,'Occupancy Raw Data'!$B$8:$BE$45,'Occupancy Raw Data'!AR$3,FALSE))/100</f>
        <v>0.49847056666055301</v>
      </c>
      <c r="M23" s="118">
        <f>(VLOOKUP($A23,'Occupancy Raw Data'!$B$8:$BE$45,'Occupancy Raw Data'!AT$3,FALSE))/100</f>
        <v>4.7603174392501099E-2</v>
      </c>
      <c r="N23" s="115">
        <f>(VLOOKUP($A23,'Occupancy Raw Data'!$B$8:$BE$45,'Occupancy Raw Data'!AU$3,FALSE))/100</f>
        <v>1.33036880933182E-2</v>
      </c>
      <c r="O23" s="115">
        <f>(VLOOKUP($A23,'Occupancy Raw Data'!$B$8:$BE$45,'Occupancy Raw Data'!AV$3,FALSE))/100</f>
        <v>1.93084637024046E-3</v>
      </c>
      <c r="P23" s="115">
        <f>(VLOOKUP($A23,'Occupancy Raw Data'!$B$8:$BE$45,'Occupancy Raw Data'!AW$3,FALSE))/100</f>
        <v>6.3380212778552297E-2</v>
      </c>
      <c r="Q23" s="115">
        <f>(VLOOKUP($A23,'Occupancy Raw Data'!$B$8:$BE$45,'Occupancy Raw Data'!AX$3,FALSE))/100</f>
        <v>0.11840189265510899</v>
      </c>
      <c r="R23" s="116">
        <f>(VLOOKUP($A23,'Occupancy Raw Data'!$B$8:$BE$45,'Occupancy Raw Data'!AY$3,FALSE))/100</f>
        <v>4.8987838077301199E-2</v>
      </c>
      <c r="S23" s="115">
        <f>(VLOOKUP($A23,'Occupancy Raw Data'!$B$8:$BE$45,'Occupancy Raw Data'!BA$3,FALSE))/100</f>
        <v>4.1156144025285599E-2</v>
      </c>
      <c r="T23" s="115">
        <f>(VLOOKUP($A23,'Occupancy Raw Data'!$B$8:$BE$45,'Occupancy Raw Data'!BB$3,FALSE))/100</f>
        <v>-4.1393749073921002E-2</v>
      </c>
      <c r="U23" s="116">
        <f>(VLOOKUP($A23,'Occupancy Raw Data'!$B$8:$BE$45,'Occupancy Raw Data'!BC$3,FALSE))/100</f>
        <v>-1.7797528687522601E-3</v>
      </c>
      <c r="V23" s="117">
        <f>(VLOOKUP($A23,'Occupancy Raw Data'!$B$8:$BE$45,'Occupancy Raw Data'!BE$3,FALSE))/100</f>
        <v>3.2006711742852502E-2</v>
      </c>
      <c r="X23" s="49">
        <f>VLOOKUP($A23,'ADR Raw Data'!$B$6:$BE$43,'ADR Raw Data'!AG$1,FALSE)</f>
        <v>91.862453989518499</v>
      </c>
      <c r="Y23" s="50">
        <f>VLOOKUP($A23,'ADR Raw Data'!$B$6:$BE$43,'ADR Raw Data'!AH$1,FALSE)</f>
        <v>94.789408959432095</v>
      </c>
      <c r="Z23" s="50">
        <f>VLOOKUP($A23,'ADR Raw Data'!$B$6:$BE$43,'ADR Raw Data'!AI$1,FALSE)</f>
        <v>97.259933598282203</v>
      </c>
      <c r="AA23" s="50">
        <f>VLOOKUP($A23,'ADR Raw Data'!$B$6:$BE$43,'ADR Raw Data'!AJ$1,FALSE)</f>
        <v>100.323519655033</v>
      </c>
      <c r="AB23" s="50">
        <f>VLOOKUP($A23,'ADR Raw Data'!$B$6:$BE$43,'ADR Raw Data'!AK$1,FALSE)</f>
        <v>103.79363819133199</v>
      </c>
      <c r="AC23" s="51">
        <f>VLOOKUP($A23,'ADR Raw Data'!$B$6:$BE$43,'ADR Raw Data'!AL$1,FALSE)</f>
        <v>97.987614267417499</v>
      </c>
      <c r="AD23" s="50">
        <f>VLOOKUP($A23,'ADR Raw Data'!$B$6:$BE$43,'ADR Raw Data'!AN$1,FALSE)</f>
        <v>115.765488668014</v>
      </c>
      <c r="AE23" s="50">
        <f>VLOOKUP($A23,'ADR Raw Data'!$B$6:$BE$43,'ADR Raw Data'!AO$1,FALSE)</f>
        <v>116.867941840161</v>
      </c>
      <c r="AF23" s="51">
        <f>VLOOKUP($A23,'ADR Raw Data'!$B$6:$BE$43,'ADR Raw Data'!AP$1,FALSE)</f>
        <v>116.31614172897</v>
      </c>
      <c r="AG23" s="52">
        <f>VLOOKUP($A23,'ADR Raw Data'!$B$6:$BE$43,'ADR Raw Data'!AR$1,FALSE)</f>
        <v>103.917568818612</v>
      </c>
      <c r="AI23" s="118">
        <f>(VLOOKUP($A23,'ADR Raw Data'!$B$6:$BE$43,'ADR Raw Data'!AT$1,FALSE))/100</f>
        <v>-9.7778707101378211E-3</v>
      </c>
      <c r="AJ23" s="115">
        <f>(VLOOKUP($A23,'ADR Raw Data'!$B$6:$BE$43,'ADR Raw Data'!AU$1,FALSE))/100</f>
        <v>-1.31460280146815E-2</v>
      </c>
      <c r="AK23" s="115">
        <f>(VLOOKUP($A23,'ADR Raw Data'!$B$6:$BE$43,'ADR Raw Data'!AV$1,FALSE))/100</f>
        <v>-9.7089378397603593E-3</v>
      </c>
      <c r="AL23" s="115">
        <f>(VLOOKUP($A23,'ADR Raw Data'!$B$6:$BE$43,'ADR Raw Data'!AW$1,FALSE))/100</f>
        <v>2.3594459575871501E-2</v>
      </c>
      <c r="AM23" s="115">
        <f>(VLOOKUP($A23,'ADR Raw Data'!$B$6:$BE$43,'ADR Raw Data'!AX$1,FALSE))/100</f>
        <v>7.6299403035730601E-2</v>
      </c>
      <c r="AN23" s="116">
        <f>(VLOOKUP($A23,'ADR Raw Data'!$B$6:$BE$43,'ADR Raw Data'!AY$1,FALSE))/100</f>
        <v>1.58014241357343E-2</v>
      </c>
      <c r="AO23" s="115">
        <f>(VLOOKUP($A23,'ADR Raw Data'!$B$6:$BE$43,'ADR Raw Data'!BA$1,FALSE))/100</f>
        <v>5.9448793595903004E-3</v>
      </c>
      <c r="AP23" s="115">
        <f>(VLOOKUP($A23,'ADR Raw Data'!$B$6:$BE$43,'ADR Raw Data'!BB$1,FALSE))/100</f>
        <v>-4.8351035367314402E-2</v>
      </c>
      <c r="AQ23" s="116">
        <f>(VLOOKUP($A23,'ADR Raw Data'!$B$6:$BE$43,'ADR Raw Data'!BC$1,FALSE))/100</f>
        <v>-2.3365545987844398E-2</v>
      </c>
      <c r="AR23" s="117">
        <f>(VLOOKUP($A23,'ADR Raw Data'!$B$6:$BE$43,'ADR Raw Data'!BE$1,FALSE))/100</f>
        <v>-1.1257053776420501E-3</v>
      </c>
      <c r="AT23" s="49">
        <f>VLOOKUP($A23,'RevPAR Raw Data'!$B$6:$BE$43,'RevPAR Raw Data'!AG$1,FALSE)</f>
        <v>36.002063161745802</v>
      </c>
      <c r="AU23" s="50">
        <f>VLOOKUP($A23,'RevPAR Raw Data'!$B$6:$BE$43,'RevPAR Raw Data'!AH$1,FALSE)</f>
        <v>43.3719344409499</v>
      </c>
      <c r="AV23" s="50">
        <f>VLOOKUP($A23,'RevPAR Raw Data'!$B$6:$BE$43,'RevPAR Raw Data'!AI$1,FALSE)</f>
        <v>46.8089961553273</v>
      </c>
      <c r="AW23" s="50">
        <f>VLOOKUP($A23,'RevPAR Raw Data'!$B$6:$BE$43,'RevPAR Raw Data'!AJ$1,FALSE)</f>
        <v>50.996286666238703</v>
      </c>
      <c r="AX23" s="50">
        <f>VLOOKUP($A23,'RevPAR Raw Data'!$B$6:$BE$43,'RevPAR Raw Data'!AK$1,FALSE)</f>
        <v>54.108596238125799</v>
      </c>
      <c r="AY23" s="51">
        <f>VLOOKUP($A23,'RevPAR Raw Data'!$B$6:$BE$43,'RevPAR Raw Data'!AL$1,FALSE)</f>
        <v>46.257575332477501</v>
      </c>
      <c r="AZ23" s="50">
        <f>VLOOKUP($A23,'RevPAR Raw Data'!$B$6:$BE$43,'RevPAR Raw Data'!AN$1,FALSE)</f>
        <v>65.412702370988399</v>
      </c>
      <c r="BA23" s="50">
        <f>VLOOKUP($A23,'RevPAR Raw Data'!$B$6:$BE$43,'RevPAR Raw Data'!AO$1,FALSE)</f>
        <v>65.898366871630202</v>
      </c>
      <c r="BB23" s="51">
        <f>VLOOKUP($A23,'RevPAR Raw Data'!$B$6:$BE$43,'RevPAR Raw Data'!AP$1,FALSE)</f>
        <v>65.6555346213093</v>
      </c>
      <c r="BC23" s="52">
        <f>VLOOKUP($A23,'RevPAR Raw Data'!$B$6:$BE$43,'RevPAR Raw Data'!AR$1,FALSE)</f>
        <v>51.799849415000899</v>
      </c>
      <c r="BE23" s="129">
        <f>(VLOOKUP($A23,'RevPAR Raw Data'!$B$6:$BE$43,'RevPAR Raw Data'!AT$1,FALSE))/100</f>
        <v>3.7359845997761203E-2</v>
      </c>
      <c r="BF23" s="119">
        <f>(VLOOKUP($A23,'RevPAR Raw Data'!$B$6:$BE$43,'RevPAR Raw Data'!AU$1,FALSE))/100</f>
        <v>-1.7230577736644199E-5</v>
      </c>
      <c r="BG23" s="119">
        <f>(VLOOKUP($A23,'RevPAR Raw Data'!$B$6:$BE$43,'RevPAR Raw Data'!AV$1,FALSE))/100</f>
        <v>-7.7968379369066894E-3</v>
      </c>
      <c r="BH23" s="119">
        <f>(VLOOKUP($A23,'RevPAR Raw Data'!$B$6:$BE$43,'RevPAR Raw Data'!AW$1,FALSE))/100</f>
        <v>8.8470094222737605E-2</v>
      </c>
      <c r="BI23" s="119">
        <f>(VLOOKUP($A23,'RevPAR Raw Data'!$B$6:$BE$43,'RevPAR Raw Data'!AX$1,FALSE))/100</f>
        <v>0.20373528941872501</v>
      </c>
      <c r="BJ23" s="130">
        <f>(VLOOKUP($A23,'RevPAR Raw Data'!$B$6:$BE$43,'RevPAR Raw Data'!AY$1,FALSE))/100</f>
        <v>6.5563339819987604E-2</v>
      </c>
      <c r="BK23" s="119">
        <f>(VLOOKUP($A23,'RevPAR Raw Data'!$B$6:$BE$43,'RevPAR Raw Data'!BA$1,FALSE))/100</f>
        <v>4.7345691696012097E-2</v>
      </c>
      <c r="BL23" s="119">
        <f>(VLOOKUP($A23,'RevPAR Raw Data'!$B$6:$BE$43,'RevPAR Raw Data'!BB$1,FALSE))/100</f>
        <v>-8.7743353815776609E-2</v>
      </c>
      <c r="BM23" s="130">
        <f>(VLOOKUP($A23,'RevPAR Raw Data'!$B$6:$BE$43,'RevPAR Raw Data'!BC$1,FALSE))/100</f>
        <v>-2.51037139590949E-2</v>
      </c>
      <c r="BN23" s="131">
        <f>(VLOOKUP($A23,'RevPAR Raw Data'!$B$6:$BE$43,'RevPAR Raw Data'!BE$1,FALSE))/100</f>
        <v>3.0844976237680899E-2</v>
      </c>
    </row>
    <row r="24" spans="1:66" x14ac:dyDescent="0.25">
      <c r="A24" s="59" t="s">
        <v>91</v>
      </c>
      <c r="B24" s="129">
        <f>(VLOOKUP($A24,'Occupancy Raw Data'!$B$8:$BE$45,'Occupancy Raw Data'!AG$3,FALSE))/100</f>
        <v>0.462079357106981</v>
      </c>
      <c r="C24" s="119">
        <f>(VLOOKUP($A24,'Occupancy Raw Data'!$B$8:$BE$45,'Occupancy Raw Data'!AH$3,FALSE))/100</f>
        <v>0.57734806629834201</v>
      </c>
      <c r="D24" s="119">
        <f>(VLOOKUP($A24,'Occupancy Raw Data'!$B$8:$BE$45,'Occupancy Raw Data'!AI$3,FALSE))/100</f>
        <v>0.60790222668675709</v>
      </c>
      <c r="E24" s="119">
        <f>(VLOOKUP($A24,'Occupancy Raw Data'!$B$8:$BE$45,'Occupancy Raw Data'!AJ$3,FALSE))/100</f>
        <v>0.60786037167252605</v>
      </c>
      <c r="F24" s="119">
        <f>(VLOOKUP($A24,'Occupancy Raw Data'!$B$8:$BE$45,'Occupancy Raw Data'!AK$3,FALSE))/100</f>
        <v>0.60087058429599804</v>
      </c>
      <c r="G24" s="130">
        <f>(VLOOKUP($A24,'Occupancy Raw Data'!$B$8:$BE$45,'Occupancy Raw Data'!AL$3,FALSE))/100</f>
        <v>0.57121212121212106</v>
      </c>
      <c r="H24" s="119">
        <f>(VLOOKUP($A24,'Occupancy Raw Data'!$B$8:$BE$45,'Occupancy Raw Data'!AN$3,FALSE))/100</f>
        <v>0.57487862045873006</v>
      </c>
      <c r="I24" s="119">
        <f>(VLOOKUP($A24,'Occupancy Raw Data'!$B$8:$BE$45,'Occupancy Raw Data'!AO$3,FALSE))/100</f>
        <v>0.55713209442491196</v>
      </c>
      <c r="J24" s="130">
        <f>(VLOOKUP($A24,'Occupancy Raw Data'!$B$8:$BE$45,'Occupancy Raw Data'!AP$3,FALSE))/100</f>
        <v>0.56600535744182101</v>
      </c>
      <c r="K24" s="131">
        <f>(VLOOKUP($A24,'Occupancy Raw Data'!$B$8:$BE$45,'Occupancy Raw Data'!AR$3,FALSE))/100</f>
        <v>0.56972447442060703</v>
      </c>
      <c r="M24" s="118">
        <f>(VLOOKUP($A24,'Occupancy Raw Data'!$B$8:$BE$45,'Occupancy Raw Data'!AT$3,FALSE))/100</f>
        <v>-1.0407343126011598E-2</v>
      </c>
      <c r="N24" s="115">
        <f>(VLOOKUP($A24,'Occupancy Raw Data'!$B$8:$BE$45,'Occupancy Raw Data'!AU$3,FALSE))/100</f>
        <v>-4.9871513930985698E-2</v>
      </c>
      <c r="O24" s="115">
        <f>(VLOOKUP($A24,'Occupancy Raw Data'!$B$8:$BE$45,'Occupancy Raw Data'!AV$3,FALSE))/100</f>
        <v>-5.2736263634087906E-2</v>
      </c>
      <c r="P24" s="115">
        <f>(VLOOKUP($A24,'Occupancy Raw Data'!$B$8:$BE$45,'Occupancy Raw Data'!AW$3,FALSE))/100</f>
        <v>-3.42327701432402E-2</v>
      </c>
      <c r="Q24" s="115">
        <f>(VLOOKUP($A24,'Occupancy Raw Data'!$B$8:$BE$45,'Occupancy Raw Data'!AX$3,FALSE))/100</f>
        <v>5.0924865833891907E-2</v>
      </c>
      <c r="R24" s="116">
        <f>(VLOOKUP($A24,'Occupancy Raw Data'!$B$8:$BE$45,'Occupancy Raw Data'!AY$3,FALSE))/100</f>
        <v>-2.1058196947146401E-2</v>
      </c>
      <c r="S24" s="115">
        <f>(VLOOKUP($A24,'Occupancy Raw Data'!$B$8:$BE$45,'Occupancy Raw Data'!BA$3,FALSE))/100</f>
        <v>1.5236254792352999E-2</v>
      </c>
      <c r="T24" s="115">
        <f>(VLOOKUP($A24,'Occupancy Raw Data'!$B$8:$BE$45,'Occupancy Raw Data'!BB$3,FALSE))/100</f>
        <v>-5.3542761004713994E-2</v>
      </c>
      <c r="U24" s="116">
        <f>(VLOOKUP($A24,'Occupancy Raw Data'!$B$8:$BE$45,'Occupancy Raw Data'!BC$3,FALSE))/100</f>
        <v>-1.9820227517643601E-2</v>
      </c>
      <c r="V24" s="117">
        <f>(VLOOKUP($A24,'Occupancy Raw Data'!$B$8:$BE$45,'Occupancy Raw Data'!BE$3,FALSE))/100</f>
        <v>-2.0707118310425699E-2</v>
      </c>
      <c r="X24" s="49">
        <f>VLOOKUP($A24,'ADR Raw Data'!$B$6:$BE$43,'ADR Raw Data'!AG$1,FALSE)</f>
        <v>83.520576938405696</v>
      </c>
      <c r="Y24" s="50">
        <f>VLOOKUP($A24,'ADR Raw Data'!$B$6:$BE$43,'ADR Raw Data'!AH$1,FALSE)</f>
        <v>88.133192764970204</v>
      </c>
      <c r="Z24" s="50">
        <f>VLOOKUP($A24,'ADR Raw Data'!$B$6:$BE$43,'ADR Raw Data'!AI$1,FALSE)</f>
        <v>90.021774524924197</v>
      </c>
      <c r="AA24" s="50">
        <f>VLOOKUP($A24,'ADR Raw Data'!$B$6:$BE$43,'ADR Raw Data'!AJ$1,FALSE)</f>
        <v>89.299764917716701</v>
      </c>
      <c r="AB24" s="50">
        <f>VLOOKUP($A24,'ADR Raw Data'!$B$6:$BE$43,'ADR Raw Data'!AK$1,FALSE)</f>
        <v>88.998153810253498</v>
      </c>
      <c r="AC24" s="51">
        <f>VLOOKUP($A24,'ADR Raw Data'!$B$6:$BE$43,'ADR Raw Data'!AL$1,FALSE)</f>
        <v>88.219157723815499</v>
      </c>
      <c r="AD24" s="50">
        <f>VLOOKUP($A24,'ADR Raw Data'!$B$6:$BE$43,'ADR Raw Data'!AN$1,FALSE)</f>
        <v>89.484624586821894</v>
      </c>
      <c r="AE24" s="50">
        <f>VLOOKUP($A24,'ADR Raw Data'!$B$6:$BE$43,'ADR Raw Data'!AO$1,FALSE)</f>
        <v>88.570059890316202</v>
      </c>
      <c r="AF24" s="51">
        <f>VLOOKUP($A24,'ADR Raw Data'!$B$6:$BE$43,'ADR Raw Data'!AP$1,FALSE)</f>
        <v>89.034511051541799</v>
      </c>
      <c r="AG24" s="52">
        <f>VLOOKUP($A24,'ADR Raw Data'!$B$6:$BE$43,'ADR Raw Data'!AR$1,FALSE)</f>
        <v>88.450595085167294</v>
      </c>
      <c r="AI24" s="118">
        <f>(VLOOKUP($A24,'ADR Raw Data'!$B$6:$BE$43,'ADR Raw Data'!AT$1,FALSE))/100</f>
        <v>2.64322969629508E-2</v>
      </c>
      <c r="AJ24" s="115">
        <f>(VLOOKUP($A24,'ADR Raw Data'!$B$6:$BE$43,'ADR Raw Data'!AU$1,FALSE))/100</f>
        <v>5.5395522356780002E-3</v>
      </c>
      <c r="AK24" s="115">
        <f>(VLOOKUP($A24,'ADR Raw Data'!$B$6:$BE$43,'ADR Raw Data'!AV$1,FALSE))/100</f>
        <v>1.02648877900356E-2</v>
      </c>
      <c r="AL24" s="115">
        <f>(VLOOKUP($A24,'ADR Raw Data'!$B$6:$BE$43,'ADR Raw Data'!AW$1,FALSE))/100</f>
        <v>1.37144645586855E-2</v>
      </c>
      <c r="AM24" s="115">
        <f>(VLOOKUP($A24,'ADR Raw Data'!$B$6:$BE$43,'ADR Raw Data'!AX$1,FALSE))/100</f>
        <v>4.1880065213313902E-2</v>
      </c>
      <c r="AN24" s="116">
        <f>(VLOOKUP($A24,'ADR Raw Data'!$B$6:$BE$43,'ADR Raw Data'!AY$1,FALSE))/100</f>
        <v>1.8423124163409198E-2</v>
      </c>
      <c r="AO24" s="115">
        <f>(VLOOKUP($A24,'ADR Raw Data'!$B$6:$BE$43,'ADR Raw Data'!BA$1,FALSE))/100</f>
        <v>2.8014121581829299E-2</v>
      </c>
      <c r="AP24" s="115">
        <f>(VLOOKUP($A24,'ADR Raw Data'!$B$6:$BE$43,'ADR Raw Data'!BB$1,FALSE))/100</f>
        <v>1.7277093977537E-3</v>
      </c>
      <c r="AQ24" s="116">
        <f>(VLOOKUP($A24,'ADR Raw Data'!$B$6:$BE$43,'ADR Raw Data'!BC$1,FALSE))/100</f>
        <v>1.4696126567797901E-2</v>
      </c>
      <c r="AR24" s="117">
        <f>(VLOOKUP($A24,'ADR Raw Data'!$B$6:$BE$43,'ADR Raw Data'!BE$1,FALSE))/100</f>
        <v>1.7358815436147701E-2</v>
      </c>
      <c r="AT24" s="49">
        <f>VLOOKUP($A24,'RevPAR Raw Data'!$B$6:$BE$43,'RevPAR Raw Data'!AG$1,FALSE)</f>
        <v>38.593134496902699</v>
      </c>
      <c r="AU24" s="50">
        <f>VLOOKUP($A24,'RevPAR Raw Data'!$B$6:$BE$43,'RevPAR Raw Data'!AH$1,FALSE)</f>
        <v>50.883528419554601</v>
      </c>
      <c r="AV24" s="50">
        <f>VLOOKUP($A24,'RevPAR Raw Data'!$B$6:$BE$43,'RevPAR Raw Data'!AI$1,FALSE)</f>
        <v>54.724437183994603</v>
      </c>
      <c r="AW24" s="50">
        <f>VLOOKUP($A24,'RevPAR Raw Data'!$B$6:$BE$43,'RevPAR Raw Data'!AJ$1,FALSE)</f>
        <v>54.281788293152502</v>
      </c>
      <c r="AX24" s="50">
        <f>VLOOKUP($A24,'RevPAR Raw Data'!$B$6:$BE$43,'RevPAR Raw Data'!AK$1,FALSE)</f>
        <v>53.476372681232199</v>
      </c>
      <c r="AY24" s="51">
        <f>VLOOKUP($A24,'RevPAR Raw Data'!$B$6:$BE$43,'RevPAR Raw Data'!AL$1,FALSE)</f>
        <v>50.391852214967301</v>
      </c>
      <c r="AZ24" s="50">
        <f>VLOOKUP($A24,'RevPAR Raw Data'!$B$6:$BE$43,'RevPAR Raw Data'!AN$1,FALSE)</f>
        <v>51.442797534739597</v>
      </c>
      <c r="BA24" s="50">
        <f>VLOOKUP($A24,'RevPAR Raw Data'!$B$6:$BE$43,'RevPAR Raw Data'!AO$1,FALSE)</f>
        <v>49.345222970031799</v>
      </c>
      <c r="BB24" s="51">
        <f>VLOOKUP($A24,'RevPAR Raw Data'!$B$6:$BE$43,'RevPAR Raw Data'!AP$1,FALSE)</f>
        <v>50.394010252385698</v>
      </c>
      <c r="BC24" s="52">
        <f>VLOOKUP($A24,'RevPAR Raw Data'!$B$6:$BE$43,'RevPAR Raw Data'!AR$1,FALSE)</f>
        <v>50.392468797086799</v>
      </c>
      <c r="BE24" s="129">
        <f>(VLOOKUP($A24,'RevPAR Raw Data'!$B$6:$BE$43,'RevPAR Raw Data'!AT$1,FALSE))/100</f>
        <v>1.5749863852837099E-2</v>
      </c>
      <c r="BF24" s="119">
        <f>(VLOOKUP($A24,'RevPAR Raw Data'!$B$6:$BE$43,'RevPAR Raw Data'!AU$1,FALSE))/100</f>
        <v>-4.4608227551800696E-2</v>
      </c>
      <c r="BG24" s="119">
        <f>(VLOOKUP($A24,'RevPAR Raw Data'!$B$6:$BE$43,'RevPAR Raw Data'!AV$1,FALSE))/100</f>
        <v>-4.3012707672721903E-2</v>
      </c>
      <c r="BH24" s="119">
        <f>(VLOOKUP($A24,'RevPAR Raw Data'!$B$6:$BE$43,'RevPAR Raw Data'!AW$1,FALSE))/100</f>
        <v>-2.0987789697429701E-2</v>
      </c>
      <c r="BI24" s="119">
        <f>(VLOOKUP($A24,'RevPAR Raw Data'!$B$6:$BE$43,'RevPAR Raw Data'!AX$1,FALSE))/100</f>
        <v>9.4937667749308494E-2</v>
      </c>
      <c r="BJ24" s="130">
        <f>(VLOOKUP($A24,'RevPAR Raw Data'!$B$6:$BE$43,'RevPAR Raw Data'!AY$1,FALSE))/100</f>
        <v>-3.0230305607519699E-3</v>
      </c>
      <c r="BK24" s="119">
        <f>(VLOOKUP($A24,'RevPAR Raw Data'!$B$6:$BE$43,'RevPAR Raw Data'!BA$1,FALSE))/100</f>
        <v>4.3677206668387099E-2</v>
      </c>
      <c r="BL24" s="119">
        <f>(VLOOKUP($A24,'RevPAR Raw Data'!$B$6:$BE$43,'RevPAR Raw Data'!BB$1,FALSE))/100</f>
        <v>-5.1907557938329803E-2</v>
      </c>
      <c r="BM24" s="130">
        <f>(VLOOKUP($A24,'RevPAR Raw Data'!$B$6:$BE$43,'RevPAR Raw Data'!BC$1,FALSE))/100</f>
        <v>-5.4153815220475496E-3</v>
      </c>
      <c r="BN24" s="131">
        <f>(VLOOKUP($A24,'RevPAR Raw Data'!$B$6:$BE$43,'RevPAR Raw Data'!BE$1,FALSE))/100</f>
        <v>-3.7077539192431203E-3</v>
      </c>
    </row>
    <row r="25" spans="1:66" x14ac:dyDescent="0.25">
      <c r="A25" s="59" t="s">
        <v>32</v>
      </c>
      <c r="B25" s="129">
        <f>(VLOOKUP($A25,'Occupancy Raw Data'!$B$8:$BE$45,'Occupancy Raw Data'!AG$3,FALSE))/100</f>
        <v>0.43867590889800501</v>
      </c>
      <c r="C25" s="119">
        <f>(VLOOKUP($A25,'Occupancy Raw Data'!$B$8:$BE$45,'Occupancy Raw Data'!AH$3,FALSE))/100</f>
        <v>0.52097184891781001</v>
      </c>
      <c r="D25" s="119">
        <f>(VLOOKUP($A25,'Occupancy Raw Data'!$B$8:$BE$45,'Occupancy Raw Data'!AI$3,FALSE))/100</f>
        <v>0.55096194652709007</v>
      </c>
      <c r="E25" s="119">
        <f>(VLOOKUP($A25,'Occupancy Raw Data'!$B$8:$BE$45,'Occupancy Raw Data'!AJ$3,FALSE))/100</f>
        <v>0.57886546894893098</v>
      </c>
      <c r="F25" s="119">
        <f>(VLOOKUP($A25,'Occupancy Raw Data'!$B$8:$BE$45,'Occupancy Raw Data'!AK$3,FALSE))/100</f>
        <v>0.57129721318432503</v>
      </c>
      <c r="G25" s="130">
        <f>(VLOOKUP($A25,'Occupancy Raw Data'!$B$8:$BE$45,'Occupancy Raw Data'!AL$3,FALSE))/100</f>
        <v>0.53215447729523202</v>
      </c>
      <c r="H25" s="119">
        <f>(VLOOKUP($A25,'Occupancy Raw Data'!$B$8:$BE$45,'Occupancy Raw Data'!AN$3,FALSE))/100</f>
        <v>0.56436553968029401</v>
      </c>
      <c r="I25" s="119">
        <f>(VLOOKUP($A25,'Occupancy Raw Data'!$B$8:$BE$45,'Occupancy Raw Data'!AO$3,FALSE))/100</f>
        <v>0.55778752298769196</v>
      </c>
      <c r="J25" s="130">
        <f>(VLOOKUP($A25,'Occupancy Raw Data'!$B$8:$BE$45,'Occupancy Raw Data'!AP$3,FALSE))/100</f>
        <v>0.56107653133399304</v>
      </c>
      <c r="K25" s="131">
        <f>(VLOOKUP($A25,'Occupancy Raw Data'!$B$8:$BE$45,'Occupancy Raw Data'!AR$3,FALSE))/100</f>
        <v>0.54041792130630695</v>
      </c>
      <c r="M25" s="118">
        <f>(VLOOKUP($A25,'Occupancy Raw Data'!$B$8:$BE$45,'Occupancy Raw Data'!AT$3,FALSE))/100</f>
        <v>-1.96295515153793E-2</v>
      </c>
      <c r="N25" s="115">
        <f>(VLOOKUP($A25,'Occupancy Raw Data'!$B$8:$BE$45,'Occupancy Raw Data'!AU$3,FALSE))/100</f>
        <v>-5.6483455094368598E-3</v>
      </c>
      <c r="O25" s="115">
        <f>(VLOOKUP($A25,'Occupancy Raw Data'!$B$8:$BE$45,'Occupancy Raw Data'!AV$3,FALSE))/100</f>
        <v>-4.5428758065812706E-3</v>
      </c>
      <c r="P25" s="115">
        <f>(VLOOKUP($A25,'Occupancy Raw Data'!$B$8:$BE$45,'Occupancy Raw Data'!AW$3,FALSE))/100</f>
        <v>5.4511187305160601E-2</v>
      </c>
      <c r="Q25" s="115">
        <f>(VLOOKUP($A25,'Occupancy Raw Data'!$B$8:$BE$45,'Occupancy Raw Data'!AX$3,FALSE))/100</f>
        <v>6.0751500732730702E-2</v>
      </c>
      <c r="R25" s="116">
        <f>(VLOOKUP($A25,'Occupancy Raw Data'!$B$8:$BE$45,'Occupancy Raw Data'!AY$3,FALSE))/100</f>
        <v>1.8521662906886699E-2</v>
      </c>
      <c r="S25" s="115">
        <f>(VLOOKUP($A25,'Occupancy Raw Data'!$B$8:$BE$45,'Occupancy Raw Data'!BA$3,FALSE))/100</f>
        <v>-9.6937140582977199E-2</v>
      </c>
      <c r="T25" s="115">
        <f>(VLOOKUP($A25,'Occupancy Raw Data'!$B$8:$BE$45,'Occupancy Raw Data'!BB$3,FALSE))/100</f>
        <v>-0.160403028612642</v>
      </c>
      <c r="U25" s="116">
        <f>(VLOOKUP($A25,'Occupancy Raw Data'!$B$8:$BE$45,'Occupancy Raw Data'!BC$3,FALSE))/100</f>
        <v>-0.12963995574795401</v>
      </c>
      <c r="V25" s="117">
        <f>(VLOOKUP($A25,'Occupancy Raw Data'!$B$8:$BE$45,'Occupancy Raw Data'!BE$3,FALSE))/100</f>
        <v>-3.04378123886953E-2</v>
      </c>
      <c r="X25" s="49">
        <f>VLOOKUP($A25,'ADR Raw Data'!$B$6:$BE$43,'ADR Raw Data'!AG$1,FALSE)</f>
        <v>73.667458166720394</v>
      </c>
      <c r="Y25" s="50">
        <f>VLOOKUP($A25,'ADR Raw Data'!$B$6:$BE$43,'ADR Raw Data'!AH$1,FALSE)</f>
        <v>80.0040571923155</v>
      </c>
      <c r="Z25" s="50">
        <f>VLOOKUP($A25,'ADR Raw Data'!$B$6:$BE$43,'ADR Raw Data'!AI$1,FALSE)</f>
        <v>81.286092875023996</v>
      </c>
      <c r="AA25" s="50">
        <f>VLOOKUP($A25,'ADR Raw Data'!$B$6:$BE$43,'ADR Raw Data'!AJ$1,FALSE)</f>
        <v>82.684401857282495</v>
      </c>
      <c r="AB25" s="50">
        <f>VLOOKUP($A25,'ADR Raw Data'!$B$6:$BE$43,'ADR Raw Data'!AK$1,FALSE)</f>
        <v>83.391910820849304</v>
      </c>
      <c r="AC25" s="51">
        <f>VLOOKUP($A25,'ADR Raw Data'!$B$6:$BE$43,'ADR Raw Data'!AL$1,FALSE)</f>
        <v>80.535357747620793</v>
      </c>
      <c r="AD25" s="50">
        <f>VLOOKUP($A25,'ADR Raw Data'!$B$6:$BE$43,'ADR Raw Data'!AN$1,FALSE)</f>
        <v>87.585967752851204</v>
      </c>
      <c r="AE25" s="50">
        <f>VLOOKUP($A25,'ADR Raw Data'!$B$6:$BE$43,'ADR Raw Data'!AO$1,FALSE)</f>
        <v>87.566309548567006</v>
      </c>
      <c r="AF25" s="51">
        <f>VLOOKUP($A25,'ADR Raw Data'!$B$6:$BE$43,'ADR Raw Data'!AP$1,FALSE)</f>
        <v>87.576196268515602</v>
      </c>
      <c r="AG25" s="52">
        <f>VLOOKUP($A25,'ADR Raw Data'!$B$6:$BE$43,'ADR Raw Data'!AR$1,FALSE)</f>
        <v>82.623926136342305</v>
      </c>
      <c r="AI25" s="118">
        <f>(VLOOKUP($A25,'ADR Raw Data'!$B$6:$BE$43,'ADR Raw Data'!AT$1,FALSE))/100</f>
        <v>-2.13203256453601E-2</v>
      </c>
      <c r="AJ25" s="115">
        <f>(VLOOKUP($A25,'ADR Raw Data'!$B$6:$BE$43,'ADR Raw Data'!AU$1,FALSE))/100</f>
        <v>-3.8581492421131901E-3</v>
      </c>
      <c r="AK25" s="115">
        <f>(VLOOKUP($A25,'ADR Raw Data'!$B$6:$BE$43,'ADR Raw Data'!AV$1,FALSE))/100</f>
        <v>-1.9063847101257799E-2</v>
      </c>
      <c r="AL25" s="115">
        <f>(VLOOKUP($A25,'ADR Raw Data'!$B$6:$BE$43,'ADR Raw Data'!AW$1,FALSE))/100</f>
        <v>1.1621434441504399E-2</v>
      </c>
      <c r="AM25" s="115">
        <f>(VLOOKUP($A25,'ADR Raw Data'!$B$6:$BE$43,'ADR Raw Data'!AX$1,FALSE))/100</f>
        <v>3.6290916421435997E-2</v>
      </c>
      <c r="AN25" s="116">
        <f>(VLOOKUP($A25,'ADR Raw Data'!$B$6:$BE$43,'ADR Raw Data'!AY$1,FALSE))/100</f>
        <v>2.6557745194719399E-3</v>
      </c>
      <c r="AO25" s="115">
        <f>(VLOOKUP($A25,'ADR Raw Data'!$B$6:$BE$43,'ADR Raw Data'!BA$1,FALSE))/100</f>
        <v>-0.167663118504081</v>
      </c>
      <c r="AP25" s="115">
        <f>(VLOOKUP($A25,'ADR Raw Data'!$B$6:$BE$43,'ADR Raw Data'!BB$1,FALSE))/100</f>
        <v>-0.19732856140882402</v>
      </c>
      <c r="AQ25" s="116">
        <f>(VLOOKUP($A25,'ADR Raw Data'!$B$6:$BE$43,'ADR Raw Data'!BC$1,FALSE))/100</f>
        <v>-0.183212903582195</v>
      </c>
      <c r="AR25" s="117">
        <f>(VLOOKUP($A25,'ADR Raw Data'!$B$6:$BE$43,'ADR Raw Data'!BE$1,FALSE))/100</f>
        <v>-7.3831714556438999E-2</v>
      </c>
      <c r="AT25" s="49">
        <f>VLOOKUP($A25,'RevPAR Raw Data'!$B$6:$BE$43,'RevPAR Raw Data'!AG$1,FALSE)</f>
        <v>32.316139167491798</v>
      </c>
      <c r="AU25" s="50">
        <f>VLOOKUP($A25,'RevPAR Raw Data'!$B$6:$BE$43,'RevPAR Raw Data'!AH$1,FALSE)</f>
        <v>41.679861596406802</v>
      </c>
      <c r="AV25" s="50">
        <f>VLOOKUP($A25,'RevPAR Raw Data'!$B$6:$BE$43,'RevPAR Raw Data'!AI$1,FALSE)</f>
        <v>44.785543956005</v>
      </c>
      <c r="AW25" s="50">
        <f>VLOOKUP($A25,'RevPAR Raw Data'!$B$6:$BE$43,'RevPAR Raw Data'!AJ$1,FALSE)</f>
        <v>47.863145055877702</v>
      </c>
      <c r="AX25" s="50">
        <f>VLOOKUP($A25,'RevPAR Raw Data'!$B$6:$BE$43,'RevPAR Raw Data'!AK$1,FALSE)</f>
        <v>47.641566254067001</v>
      </c>
      <c r="AY25" s="51">
        <f>VLOOKUP($A25,'RevPAR Raw Data'!$B$6:$BE$43,'RevPAR Raw Data'!AL$1,FALSE)</f>
        <v>42.857251205969703</v>
      </c>
      <c r="AZ25" s="50">
        <f>VLOOKUP($A25,'RevPAR Raw Data'!$B$6:$BE$43,'RevPAR Raw Data'!AN$1,FALSE)</f>
        <v>49.430501959258699</v>
      </c>
      <c r="BA25" s="50">
        <f>VLOOKUP($A25,'RevPAR Raw Data'!$B$6:$BE$43,'RevPAR Raw Data'!AO$1,FALSE)</f>
        <v>48.843394900268699</v>
      </c>
      <c r="BB25" s="51">
        <f>VLOOKUP($A25,'RevPAR Raw Data'!$B$6:$BE$43,'RevPAR Raw Data'!AP$1,FALSE)</f>
        <v>49.136948429763699</v>
      </c>
      <c r="BC25" s="52">
        <f>VLOOKUP($A25,'RevPAR Raw Data'!$B$6:$BE$43,'RevPAR Raw Data'!AR$1,FALSE)</f>
        <v>44.651450412768</v>
      </c>
      <c r="BE25" s="129">
        <f>(VLOOKUP($A25,'RevPAR Raw Data'!$B$6:$BE$43,'RevPAR Raw Data'!AT$1,FALSE))/100</f>
        <v>-4.0531368730159202E-2</v>
      </c>
      <c r="BF25" s="119">
        <f>(VLOOKUP($A25,'RevPAR Raw Data'!$B$6:$BE$43,'RevPAR Raw Data'!AU$1,FALSE))/100</f>
        <v>-9.48470259160363E-3</v>
      </c>
      <c r="BG25" s="119">
        <f>(VLOOKUP($A25,'RevPAR Raw Data'!$B$6:$BE$43,'RevPAR Raw Data'!AV$1,FALSE))/100</f>
        <v>-2.3520118218062401E-2</v>
      </c>
      <c r="BH25" s="119">
        <f>(VLOOKUP($A25,'RevPAR Raw Data'!$B$6:$BE$43,'RevPAR Raw Data'!AW$1,FALSE))/100</f>
        <v>6.6766119936260596E-2</v>
      </c>
      <c r="BI25" s="119">
        <f>(VLOOKUP($A25,'RevPAR Raw Data'!$B$6:$BE$43,'RevPAR Raw Data'!AX$1,FALSE))/100</f>
        <v>9.9247144789735092E-2</v>
      </c>
      <c r="BJ25" s="130">
        <f>(VLOOKUP($A25,'RevPAR Raw Data'!$B$6:$BE$43,'RevPAR Raw Data'!AY$1,FALSE))/100</f>
        <v>2.1226626786764999E-2</v>
      </c>
      <c r="BK25" s="119">
        <f>(VLOOKUP($A25,'RevPAR Raw Data'!$B$6:$BE$43,'RevPAR Raw Data'!BA$1,FALSE))/100</f>
        <v>-0.24834747579804803</v>
      </c>
      <c r="BL25" s="119">
        <f>(VLOOKUP($A25,'RevPAR Raw Data'!$B$6:$BE$43,'RevPAR Raw Data'!BB$1,FALSE))/100</f>
        <v>-0.32607949113971602</v>
      </c>
      <c r="BM25" s="130">
        <f>(VLOOKUP($A25,'RevPAR Raw Data'!$B$6:$BE$43,'RevPAR Raw Data'!BC$1,FALSE))/100</f>
        <v>-0.28910114661729996</v>
      </c>
      <c r="BN25" s="131">
        <f>(VLOOKUP($A25,'RevPAR Raw Data'!$B$6:$BE$43,'RevPAR Raw Data'!BE$1,FALSE))/100</f>
        <v>-0.102022251069129</v>
      </c>
    </row>
    <row r="26" spans="1:66" x14ac:dyDescent="0.25">
      <c r="A26" s="59" t="s">
        <v>92</v>
      </c>
      <c r="B26" s="129">
        <f>(VLOOKUP($A26,'Occupancy Raw Data'!$B$8:$BE$45,'Occupancy Raw Data'!AG$3,FALSE))/100</f>
        <v>0.45197889182057999</v>
      </c>
      <c r="C26" s="119">
        <f>(VLOOKUP($A26,'Occupancy Raw Data'!$B$8:$BE$45,'Occupancy Raw Data'!AH$3,FALSE))/100</f>
        <v>0.54133685136323595</v>
      </c>
      <c r="D26" s="119">
        <f>(VLOOKUP($A26,'Occupancy Raw Data'!$B$8:$BE$45,'Occupancy Raw Data'!AI$3,FALSE))/100</f>
        <v>0.56266490765171495</v>
      </c>
      <c r="E26" s="119">
        <f>(VLOOKUP($A26,'Occupancy Raw Data'!$B$8:$BE$45,'Occupancy Raw Data'!AJ$3,FALSE))/100</f>
        <v>0.57832014072119597</v>
      </c>
      <c r="F26" s="119">
        <f>(VLOOKUP($A26,'Occupancy Raw Data'!$B$8:$BE$45,'Occupancy Raw Data'!AK$3,FALSE))/100</f>
        <v>0.54925241864555796</v>
      </c>
      <c r="G26" s="130">
        <f>(VLOOKUP($A26,'Occupancy Raw Data'!$B$8:$BE$45,'Occupancy Raw Data'!AL$3,FALSE))/100</f>
        <v>0.53671064204045704</v>
      </c>
      <c r="H26" s="119">
        <f>(VLOOKUP($A26,'Occupancy Raw Data'!$B$8:$BE$45,'Occupancy Raw Data'!AN$3,FALSE))/100</f>
        <v>0.5740545294635</v>
      </c>
      <c r="I26" s="119">
        <f>(VLOOKUP($A26,'Occupancy Raw Data'!$B$8:$BE$45,'Occupancy Raw Data'!AO$3,FALSE))/100</f>
        <v>0.56007036059806503</v>
      </c>
      <c r="J26" s="130">
        <f>(VLOOKUP($A26,'Occupancy Raw Data'!$B$8:$BE$45,'Occupancy Raw Data'!AP$3,FALSE))/100</f>
        <v>0.56706244503078207</v>
      </c>
      <c r="K26" s="131">
        <f>(VLOOKUP($A26,'Occupancy Raw Data'!$B$8:$BE$45,'Occupancy Raw Data'!AR$3,FALSE))/100</f>
        <v>0.54538258575197807</v>
      </c>
      <c r="M26" s="118">
        <f>(VLOOKUP($A26,'Occupancy Raw Data'!$B$8:$BE$45,'Occupancy Raw Data'!AT$3,FALSE))/100</f>
        <v>8.296026716879791E-2</v>
      </c>
      <c r="N26" s="115">
        <f>(VLOOKUP($A26,'Occupancy Raw Data'!$B$8:$BE$45,'Occupancy Raw Data'!AU$3,FALSE))/100</f>
        <v>4.5112116127514097E-2</v>
      </c>
      <c r="O26" s="115">
        <f>(VLOOKUP($A26,'Occupancy Raw Data'!$B$8:$BE$45,'Occupancy Raw Data'!AV$3,FALSE))/100</f>
        <v>4.5152476793685906E-2</v>
      </c>
      <c r="P26" s="115">
        <f>(VLOOKUP($A26,'Occupancy Raw Data'!$B$8:$BE$45,'Occupancy Raw Data'!AW$3,FALSE))/100</f>
        <v>8.3517155318935096E-2</v>
      </c>
      <c r="Q26" s="115">
        <f>(VLOOKUP($A26,'Occupancy Raw Data'!$B$8:$BE$45,'Occupancy Raw Data'!AX$3,FALSE))/100</f>
        <v>6.8642934550599305E-2</v>
      </c>
      <c r="R26" s="116">
        <f>(VLOOKUP($A26,'Occupancy Raw Data'!$B$8:$BE$45,'Occupancy Raw Data'!AY$3,FALSE))/100</f>
        <v>6.4311970728632706E-2</v>
      </c>
      <c r="S26" s="115">
        <f>(VLOOKUP($A26,'Occupancy Raw Data'!$B$8:$BE$45,'Occupancy Raw Data'!BA$3,FALSE))/100</f>
        <v>5.3497910868349402E-2</v>
      </c>
      <c r="T26" s="115">
        <f>(VLOOKUP($A26,'Occupancy Raw Data'!$B$8:$BE$45,'Occupancy Raw Data'!BB$3,FALSE))/100</f>
        <v>-5.2905651804946293E-3</v>
      </c>
      <c r="U26" s="116">
        <f>(VLOOKUP($A26,'Occupancy Raw Data'!$B$8:$BE$45,'Occupancy Raw Data'!BC$3,FALSE))/100</f>
        <v>2.3622258706477002E-2</v>
      </c>
      <c r="V26" s="117">
        <f>(VLOOKUP($A26,'Occupancy Raw Data'!$B$8:$BE$45,'Occupancy Raw Data'!BE$3,FALSE))/100</f>
        <v>5.1890387414716903E-2</v>
      </c>
      <c r="X26" s="49">
        <f>VLOOKUP($A26,'ADR Raw Data'!$B$6:$BE$43,'ADR Raw Data'!AG$1,FALSE)</f>
        <v>95.062111548939399</v>
      </c>
      <c r="Y26" s="50">
        <f>VLOOKUP($A26,'ADR Raw Data'!$B$6:$BE$43,'ADR Raw Data'!AH$1,FALSE)</f>
        <v>101.406783168155</v>
      </c>
      <c r="Z26" s="50">
        <f>VLOOKUP($A26,'ADR Raw Data'!$B$6:$BE$43,'ADR Raw Data'!AI$1,FALSE)</f>
        <v>105.127391223134</v>
      </c>
      <c r="AA26" s="50">
        <f>VLOOKUP($A26,'ADR Raw Data'!$B$6:$BE$43,'ADR Raw Data'!AJ$1,FALSE)</f>
        <v>103.88644780625</v>
      </c>
      <c r="AB26" s="50">
        <f>VLOOKUP($A26,'ADR Raw Data'!$B$6:$BE$43,'ADR Raw Data'!AK$1,FALSE)</f>
        <v>101.901325724579</v>
      </c>
      <c r="AC26" s="51">
        <f>VLOOKUP($A26,'ADR Raw Data'!$B$6:$BE$43,'ADR Raw Data'!AL$1,FALSE)</f>
        <v>101.753885150104</v>
      </c>
      <c r="AD26" s="50">
        <f>VLOOKUP($A26,'ADR Raw Data'!$B$6:$BE$43,'ADR Raw Data'!AN$1,FALSE)</f>
        <v>105.694864585567</v>
      </c>
      <c r="AE26" s="50">
        <f>VLOOKUP($A26,'ADR Raw Data'!$B$6:$BE$43,'ADR Raw Data'!AO$1,FALSE)</f>
        <v>106.63562708856701</v>
      </c>
      <c r="AF26" s="51">
        <f>VLOOKUP($A26,'ADR Raw Data'!$B$6:$BE$43,'ADR Raw Data'!AP$1,FALSE)</f>
        <v>106.15944586661401</v>
      </c>
      <c r="AG26" s="52">
        <f>VLOOKUP($A26,'ADR Raw Data'!$B$6:$BE$43,'ADR Raw Data'!AR$1,FALSE)</f>
        <v>103.062653446448</v>
      </c>
      <c r="AI26" s="118">
        <f>(VLOOKUP($A26,'ADR Raw Data'!$B$6:$BE$43,'ADR Raw Data'!AT$1,FALSE))/100</f>
        <v>2.5541115704218699E-3</v>
      </c>
      <c r="AJ26" s="115">
        <f>(VLOOKUP($A26,'ADR Raw Data'!$B$6:$BE$43,'ADR Raw Data'!AU$1,FALSE))/100</f>
        <v>-7.4283205437125598E-3</v>
      </c>
      <c r="AK26" s="115">
        <f>(VLOOKUP($A26,'ADR Raw Data'!$B$6:$BE$43,'ADR Raw Data'!AV$1,FALSE))/100</f>
        <v>-7.2126174445357703E-3</v>
      </c>
      <c r="AL26" s="115">
        <f>(VLOOKUP($A26,'ADR Raw Data'!$B$6:$BE$43,'ADR Raw Data'!AW$1,FALSE))/100</f>
        <v>-2.1766037966822398E-2</v>
      </c>
      <c r="AM26" s="115">
        <f>(VLOOKUP($A26,'ADR Raw Data'!$B$6:$BE$43,'ADR Raw Data'!AX$1,FALSE))/100</f>
        <v>2.6059086228403298E-2</v>
      </c>
      <c r="AN26" s="116">
        <f>(VLOOKUP($A26,'ADR Raw Data'!$B$6:$BE$43,'ADR Raw Data'!AY$1,FALSE))/100</f>
        <v>-2.5826185137862801E-3</v>
      </c>
      <c r="AO26" s="115">
        <f>(VLOOKUP($A26,'ADR Raw Data'!$B$6:$BE$43,'ADR Raw Data'!BA$1,FALSE))/100</f>
        <v>1.43329967578954E-2</v>
      </c>
      <c r="AP26" s="115">
        <f>(VLOOKUP($A26,'ADR Raw Data'!$B$6:$BE$43,'ADR Raw Data'!BB$1,FALSE))/100</f>
        <v>1.5138094462547401E-2</v>
      </c>
      <c r="AQ26" s="116">
        <f>(VLOOKUP($A26,'ADR Raw Data'!$B$6:$BE$43,'ADR Raw Data'!BC$1,FALSE))/100</f>
        <v>1.46146997836454E-2</v>
      </c>
      <c r="AR26" s="117">
        <f>(VLOOKUP($A26,'ADR Raw Data'!$B$6:$BE$43,'ADR Raw Data'!BE$1,FALSE))/100</f>
        <v>2.4084666913221798E-3</v>
      </c>
      <c r="AT26" s="49">
        <f>VLOOKUP($A26,'RevPAR Raw Data'!$B$6:$BE$43,'RevPAR Raw Data'!AG$1,FALSE)</f>
        <v>42.966067832013998</v>
      </c>
      <c r="AU26" s="50">
        <f>VLOOKUP($A26,'RevPAR Raw Data'!$B$6:$BE$43,'RevPAR Raw Data'!AH$1,FALSE)</f>
        <v>54.895228707123998</v>
      </c>
      <c r="AV26" s="50">
        <f>VLOOKUP($A26,'RevPAR Raw Data'!$B$6:$BE$43,'RevPAR Raw Data'!AI$1,FALSE)</f>
        <v>59.151493874230397</v>
      </c>
      <c r="AW26" s="50">
        <f>VLOOKUP($A26,'RevPAR Raw Data'!$B$6:$BE$43,'RevPAR Raw Data'!AJ$1,FALSE)</f>
        <v>60.079625114335897</v>
      </c>
      <c r="AX26" s="50">
        <f>VLOOKUP($A26,'RevPAR Raw Data'!$B$6:$BE$43,'RevPAR Raw Data'!AK$1,FALSE)</f>
        <v>55.969549617414202</v>
      </c>
      <c r="AY26" s="51">
        <f>VLOOKUP($A26,'RevPAR Raw Data'!$B$6:$BE$43,'RevPAR Raw Data'!AL$1,FALSE)</f>
        <v>54.6123930290237</v>
      </c>
      <c r="AZ26" s="50">
        <f>VLOOKUP($A26,'RevPAR Raw Data'!$B$6:$BE$43,'RevPAR Raw Data'!AN$1,FALSE)</f>
        <v>60.674615756376397</v>
      </c>
      <c r="BA26" s="50">
        <f>VLOOKUP($A26,'RevPAR Raw Data'!$B$6:$BE$43,'RevPAR Raw Data'!AO$1,FALSE)</f>
        <v>59.723454116094899</v>
      </c>
      <c r="BB26" s="51">
        <f>VLOOKUP($A26,'RevPAR Raw Data'!$B$6:$BE$43,'RevPAR Raw Data'!AP$1,FALSE)</f>
        <v>60.199034936235698</v>
      </c>
      <c r="BC26" s="52">
        <f>VLOOKUP($A26,'RevPAR Raw Data'!$B$6:$BE$43,'RevPAR Raw Data'!AR$1,FALSE)</f>
        <v>56.208576431084303</v>
      </c>
      <c r="BE26" s="129">
        <f>(VLOOKUP($A26,'RevPAR Raw Data'!$B$6:$BE$43,'RevPAR Raw Data'!AT$1,FALSE))/100</f>
        <v>8.57262685174809E-2</v>
      </c>
      <c r="BF26" s="119">
        <f>(VLOOKUP($A26,'RevPAR Raw Data'!$B$6:$BE$43,'RevPAR Raw Data'!AU$1,FALSE))/100</f>
        <v>3.7348688324801198E-2</v>
      </c>
      <c r="BG26" s="119">
        <f>(VLOOKUP($A26,'RevPAR Raw Data'!$B$6:$BE$43,'RevPAR Raw Data'!AV$1,FALSE))/100</f>
        <v>3.7614191807364E-2</v>
      </c>
      <c r="BH26" s="119">
        <f>(VLOOKUP($A26,'RevPAR Raw Data'!$B$6:$BE$43,'RevPAR Raw Data'!AW$1,FALSE))/100</f>
        <v>5.9933279778559598E-2</v>
      </c>
      <c r="BI26" s="119">
        <f>(VLOOKUP($A26,'RevPAR Raw Data'!$B$6:$BE$43,'RevPAR Raw Data'!AX$1,FALSE))/100</f>
        <v>9.6490792929427402E-2</v>
      </c>
      <c r="BJ26" s="130">
        <f>(VLOOKUP($A26,'RevPAR Raw Data'!$B$6:$BE$43,'RevPAR Raw Data'!AY$1,FALSE))/100</f>
        <v>6.1563258928584504E-2</v>
      </c>
      <c r="BK26" s="119">
        <f>(VLOOKUP($A26,'RevPAR Raw Data'!$B$6:$BE$43,'RevPAR Raw Data'!BA$1,FALSE))/100</f>
        <v>6.8597693009275096E-2</v>
      </c>
      <c r="BL26" s="119">
        <f>(VLOOKUP($A26,'RevPAR Raw Data'!$B$6:$BE$43,'RevPAR Raw Data'!BB$1,FALSE))/100</f>
        <v>9.7674402065902107E-3</v>
      </c>
      <c r="BM26" s="130">
        <f>(VLOOKUP($A26,'RevPAR Raw Data'!$B$6:$BE$43,'RevPAR Raw Data'!BC$1,FALSE))/100</f>
        <v>3.8582190709329202E-2</v>
      </c>
      <c r="BN26" s="131">
        <f>(VLOOKUP($A26,'RevPAR Raw Data'!$B$6:$BE$43,'RevPAR Raw Data'!BE$1,FALSE))/100</f>
        <v>5.4423830375727199E-2</v>
      </c>
    </row>
    <row r="27" spans="1:66" x14ac:dyDescent="0.25">
      <c r="A27" s="59" t="s">
        <v>93</v>
      </c>
      <c r="B27" s="129">
        <f>(VLOOKUP($A27,'Occupancy Raw Data'!$B$8:$BE$45,'Occupancy Raw Data'!AG$3,FALSE))/100</f>
        <v>0.32343214598772801</v>
      </c>
      <c r="C27" s="119">
        <f>(VLOOKUP($A27,'Occupancy Raw Data'!$B$8:$BE$45,'Occupancy Raw Data'!AH$3,FALSE))/100</f>
        <v>0.37230058171965802</v>
      </c>
      <c r="D27" s="119">
        <f>(VLOOKUP($A27,'Occupancy Raw Data'!$B$8:$BE$45,'Occupancy Raw Data'!AI$3,FALSE))/100</f>
        <v>0.39278030121922003</v>
      </c>
      <c r="E27" s="119">
        <f>(VLOOKUP($A27,'Occupancy Raw Data'!$B$8:$BE$45,'Occupancy Raw Data'!AJ$3,FALSE))/100</f>
        <v>0.42575105586102402</v>
      </c>
      <c r="F27" s="119">
        <f>(VLOOKUP($A27,'Occupancy Raw Data'!$B$8:$BE$45,'Occupancy Raw Data'!AK$3,FALSE))/100</f>
        <v>0.45053390708422902</v>
      </c>
      <c r="G27" s="130">
        <f>(VLOOKUP($A27,'Occupancy Raw Data'!$B$8:$BE$45,'Occupancy Raw Data'!AL$3,FALSE))/100</f>
        <v>0.392959598374372</v>
      </c>
      <c r="H27" s="119">
        <f>(VLOOKUP($A27,'Occupancy Raw Data'!$B$8:$BE$45,'Occupancy Raw Data'!AN$3,FALSE))/100</f>
        <v>0.51731213642521301</v>
      </c>
      <c r="I27" s="119">
        <f>(VLOOKUP($A27,'Occupancy Raw Data'!$B$8:$BE$45,'Occupancy Raw Data'!AO$3,FALSE))/100</f>
        <v>0.51842776316837902</v>
      </c>
      <c r="J27" s="130">
        <f>(VLOOKUP($A27,'Occupancy Raw Data'!$B$8:$BE$45,'Occupancy Raw Data'!AP$3,FALSE))/100</f>
        <v>0.51786994979679601</v>
      </c>
      <c r="K27" s="131">
        <f>(VLOOKUP($A27,'Occupancy Raw Data'!$B$8:$BE$45,'Occupancy Raw Data'!AR$3,FALSE))/100</f>
        <v>0.42864827020935004</v>
      </c>
      <c r="M27" s="118">
        <f>(VLOOKUP($A27,'Occupancy Raw Data'!$B$8:$BE$45,'Occupancy Raw Data'!AT$3,FALSE))/100</f>
        <v>8.5258011115816199E-2</v>
      </c>
      <c r="N27" s="115">
        <f>(VLOOKUP($A27,'Occupancy Raw Data'!$B$8:$BE$45,'Occupancy Raw Data'!AU$3,FALSE))/100</f>
        <v>1.3096865471172501E-2</v>
      </c>
      <c r="O27" s="115">
        <f>(VLOOKUP($A27,'Occupancy Raw Data'!$B$8:$BE$45,'Occupancy Raw Data'!AV$3,FALSE))/100</f>
        <v>-3.4801359495378999E-2</v>
      </c>
      <c r="P27" s="115">
        <f>(VLOOKUP($A27,'Occupancy Raw Data'!$B$8:$BE$45,'Occupancy Raw Data'!AW$3,FALSE))/100</f>
        <v>5.9921172106839303E-2</v>
      </c>
      <c r="Q27" s="115">
        <f>(VLOOKUP($A27,'Occupancy Raw Data'!$B$8:$BE$45,'Occupancy Raw Data'!AX$3,FALSE))/100</f>
        <v>0.15108408477318899</v>
      </c>
      <c r="R27" s="116">
        <f>(VLOOKUP($A27,'Occupancy Raw Data'!$B$8:$BE$45,'Occupancy Raw Data'!AY$3,FALSE))/100</f>
        <v>5.3208955608817901E-2</v>
      </c>
      <c r="S27" s="115">
        <f>(VLOOKUP($A27,'Occupancy Raw Data'!$B$8:$BE$45,'Occupancy Raw Data'!BA$3,FALSE))/100</f>
        <v>9.3454311109548313E-2</v>
      </c>
      <c r="T27" s="115">
        <f>(VLOOKUP($A27,'Occupancy Raw Data'!$B$8:$BE$45,'Occupancy Raw Data'!BB$3,FALSE))/100</f>
        <v>-6.2725309636003403E-3</v>
      </c>
      <c r="U27" s="116">
        <f>(VLOOKUP($A27,'Occupancy Raw Data'!$B$8:$BE$45,'Occupancy Raw Data'!BC$3,FALSE))/100</f>
        <v>4.1154800817356202E-2</v>
      </c>
      <c r="V27" s="117">
        <f>(VLOOKUP($A27,'Occupancy Raw Data'!$B$8:$BE$45,'Occupancy Raw Data'!BE$3,FALSE))/100</f>
        <v>4.9016625995711403E-2</v>
      </c>
      <c r="X27" s="49">
        <f>VLOOKUP($A27,'ADR Raw Data'!$B$6:$BE$43,'ADR Raw Data'!AG$1,FALSE)</f>
        <v>98.898058367724005</v>
      </c>
      <c r="Y27" s="50">
        <f>VLOOKUP($A27,'ADR Raw Data'!$B$6:$BE$43,'ADR Raw Data'!AH$1,FALSE)</f>
        <v>101.18211513270499</v>
      </c>
      <c r="Z27" s="50">
        <f>VLOOKUP($A27,'ADR Raw Data'!$B$6:$BE$43,'ADR Raw Data'!AI$1,FALSE)</f>
        <v>101.790994938121</v>
      </c>
      <c r="AA27" s="50">
        <f>VLOOKUP($A27,'ADR Raw Data'!$B$6:$BE$43,'ADR Raw Data'!AJ$1,FALSE)</f>
        <v>105.389811988208</v>
      </c>
      <c r="AB27" s="50">
        <f>VLOOKUP($A27,'ADR Raw Data'!$B$6:$BE$43,'ADR Raw Data'!AK$1,FALSE)</f>
        <v>107.057380592527</v>
      </c>
      <c r="AC27" s="51">
        <f>VLOOKUP($A27,'ADR Raw Data'!$B$6:$BE$43,'ADR Raw Data'!AL$1,FALSE)</f>
        <v>103.186828243346</v>
      </c>
      <c r="AD27" s="50">
        <f>VLOOKUP($A27,'ADR Raw Data'!$B$6:$BE$43,'ADR Raw Data'!AN$1,FALSE)</f>
        <v>115.754193206762</v>
      </c>
      <c r="AE27" s="50">
        <f>VLOOKUP($A27,'ADR Raw Data'!$B$6:$BE$43,'ADR Raw Data'!AO$1,FALSE)</f>
        <v>116.99876534604</v>
      </c>
      <c r="AF27" s="51">
        <f>VLOOKUP($A27,'ADR Raw Data'!$B$6:$BE$43,'ADR Raw Data'!AP$1,FALSE)</f>
        <v>116.37714955953</v>
      </c>
      <c r="AG27" s="52">
        <f>VLOOKUP($A27,'ADR Raw Data'!$B$6:$BE$43,'ADR Raw Data'!AR$1,FALSE)</f>
        <v>107.739925911097</v>
      </c>
      <c r="AI27" s="118">
        <f>(VLOOKUP($A27,'ADR Raw Data'!$B$6:$BE$43,'ADR Raw Data'!AT$1,FALSE))/100</f>
        <v>1.79530749956817E-2</v>
      </c>
      <c r="AJ27" s="115">
        <f>(VLOOKUP($A27,'ADR Raw Data'!$B$6:$BE$43,'ADR Raw Data'!AU$1,FALSE))/100</f>
        <v>-5.6039098539512801E-3</v>
      </c>
      <c r="AK27" s="115">
        <f>(VLOOKUP($A27,'ADR Raw Data'!$B$6:$BE$43,'ADR Raw Data'!AV$1,FALSE))/100</f>
        <v>-2.7502812908572399E-2</v>
      </c>
      <c r="AL27" s="115">
        <f>(VLOOKUP($A27,'ADR Raw Data'!$B$6:$BE$43,'ADR Raw Data'!AW$1,FALSE))/100</f>
        <v>1.4070746467218599E-2</v>
      </c>
      <c r="AM27" s="115">
        <f>(VLOOKUP($A27,'ADR Raw Data'!$B$6:$BE$43,'ADR Raw Data'!AX$1,FALSE))/100</f>
        <v>6.4006564186824294E-2</v>
      </c>
      <c r="AN27" s="116">
        <f>(VLOOKUP($A27,'ADR Raw Data'!$B$6:$BE$43,'ADR Raw Data'!AY$1,FALSE))/100</f>
        <v>1.27844541878064E-2</v>
      </c>
      <c r="AO27" s="115">
        <f>(VLOOKUP($A27,'ADR Raw Data'!$B$6:$BE$43,'ADR Raw Data'!BA$1,FALSE))/100</f>
        <v>2.7287474327643498E-2</v>
      </c>
      <c r="AP27" s="115">
        <f>(VLOOKUP($A27,'ADR Raw Data'!$B$6:$BE$43,'ADR Raw Data'!BB$1,FALSE))/100</f>
        <v>-1.9944678694479999E-3</v>
      </c>
      <c r="AQ27" s="116">
        <f>(VLOOKUP($A27,'ADR Raw Data'!$B$6:$BE$43,'ADR Raw Data'!BC$1,FALSE))/100</f>
        <v>1.1383855233286999E-2</v>
      </c>
      <c r="AR27" s="117">
        <f>(VLOOKUP($A27,'ADR Raw Data'!$B$6:$BE$43,'ADR Raw Data'!BE$1,FALSE))/100</f>
        <v>1.1935083461517299E-2</v>
      </c>
      <c r="AT27" s="49">
        <f>VLOOKUP($A27,'RevPAR Raw Data'!$B$6:$BE$43,'RevPAR Raw Data'!AG$1,FALSE)</f>
        <v>31.986811251892501</v>
      </c>
      <c r="AU27" s="50">
        <f>VLOOKUP($A27,'RevPAR Raw Data'!$B$6:$BE$43,'RevPAR Raw Data'!AH$1,FALSE)</f>
        <v>37.670160323531697</v>
      </c>
      <c r="AV27" s="50">
        <f>VLOOKUP($A27,'RevPAR Raw Data'!$B$6:$BE$43,'RevPAR Raw Data'!AI$1,FALSE)</f>
        <v>39.981497653199398</v>
      </c>
      <c r="AW27" s="50">
        <f>VLOOKUP($A27,'RevPAR Raw Data'!$B$6:$BE$43,'RevPAR Raw Data'!AJ$1,FALSE)</f>
        <v>44.869823730974502</v>
      </c>
      <c r="AX27" s="50">
        <f>VLOOKUP($A27,'RevPAR Raw Data'!$B$6:$BE$43,'RevPAR Raw Data'!AK$1,FALSE)</f>
        <v>48.232979960554601</v>
      </c>
      <c r="AY27" s="51">
        <f>VLOOKUP($A27,'RevPAR Raw Data'!$B$6:$BE$43,'RevPAR Raw Data'!AL$1,FALSE)</f>
        <v>40.548254584030602</v>
      </c>
      <c r="AZ27" s="50">
        <f>VLOOKUP($A27,'RevPAR Raw Data'!$B$6:$BE$43,'RevPAR Raw Data'!AN$1,FALSE)</f>
        <v>59.881048987967098</v>
      </c>
      <c r="BA27" s="50">
        <f>VLOOKUP($A27,'RevPAR Raw Data'!$B$6:$BE$43,'RevPAR Raw Data'!AO$1,FALSE)</f>
        <v>60.6554082118097</v>
      </c>
      <c r="BB27" s="51">
        <f>VLOOKUP($A27,'RevPAR Raw Data'!$B$6:$BE$43,'RevPAR Raw Data'!AP$1,FALSE)</f>
        <v>60.268228599888403</v>
      </c>
      <c r="BC27" s="52">
        <f>VLOOKUP($A27,'RevPAR Raw Data'!$B$6:$BE$43,'RevPAR Raw Data'!AR$1,FALSE)</f>
        <v>46.182532874275601</v>
      </c>
      <c r="BE27" s="129">
        <f>(VLOOKUP($A27,'RevPAR Raw Data'!$B$6:$BE$43,'RevPAR Raw Data'!AT$1,FALSE))/100</f>
        <v>0.104741729579042</v>
      </c>
      <c r="BF27" s="119">
        <f>(VLOOKUP($A27,'RevPAR Raw Data'!$B$6:$BE$43,'RevPAR Raw Data'!AU$1,FALSE))/100</f>
        <v>7.4195619637514795E-3</v>
      </c>
      <c r="BG27" s="119">
        <f>(VLOOKUP($A27,'RevPAR Raw Data'!$B$6:$BE$43,'RevPAR Raw Data'!AV$1,FALSE))/100</f>
        <v>-6.1347037124785994E-2</v>
      </c>
      <c r="BH27" s="119">
        <f>(VLOOKUP($A27,'RevPAR Raw Data'!$B$6:$BE$43,'RevPAR Raw Data'!AW$1,FALSE))/100</f>
        <v>7.4835054194791903E-2</v>
      </c>
      <c r="BI27" s="119">
        <f>(VLOOKUP($A27,'RevPAR Raw Data'!$B$6:$BE$43,'RevPAR Raw Data'!AX$1,FALSE))/100</f>
        <v>0.22476102212965599</v>
      </c>
      <c r="BJ27" s="130">
        <f>(VLOOKUP($A27,'RevPAR Raw Data'!$B$6:$BE$43,'RevPAR Raw Data'!AY$1,FALSE))/100</f>
        <v>6.6673657251986304E-2</v>
      </c>
      <c r="BK27" s="119">
        <f>(VLOOKUP($A27,'RevPAR Raw Data'!$B$6:$BE$43,'RevPAR Raw Data'!BA$1,FALSE))/100</f>
        <v>0.123291917552401</v>
      </c>
      <c r="BL27" s="119">
        <f>(VLOOKUP($A27,'RevPAR Raw Data'!$B$6:$BE$43,'RevPAR Raw Data'!BB$1,FALSE))/100</f>
        <v>-8.2544884715813303E-3</v>
      </c>
      <c r="BM27" s="130">
        <f>(VLOOKUP($A27,'RevPAR Raw Data'!$B$6:$BE$43,'RevPAR Raw Data'!BC$1,FALSE))/100</f>
        <v>5.3007156345302897E-2</v>
      </c>
      <c r="BN27" s="131">
        <f>(VLOOKUP($A27,'RevPAR Raw Data'!$B$6:$BE$43,'RevPAR Raw Data'!BE$1,FALSE))/100</f>
        <v>6.1536726979489503E-2</v>
      </c>
    </row>
    <row r="28" spans="1:66" x14ac:dyDescent="0.25">
      <c r="A28" s="59" t="s">
        <v>29</v>
      </c>
      <c r="B28" s="129">
        <f>(VLOOKUP($A28,'Occupancy Raw Data'!$B$8:$BE$45,'Occupancy Raw Data'!AG$3,FALSE))/100</f>
        <v>0.36170836591086697</v>
      </c>
      <c r="C28" s="119">
        <f>(VLOOKUP($A28,'Occupancy Raw Data'!$B$8:$BE$45,'Occupancy Raw Data'!AH$3,FALSE))/100</f>
        <v>0.38327469377117501</v>
      </c>
      <c r="D28" s="119">
        <f>(VLOOKUP($A28,'Occupancy Raw Data'!$B$8:$BE$45,'Occupancy Raw Data'!AI$3,FALSE))/100</f>
        <v>0.402951524628616</v>
      </c>
      <c r="E28" s="119">
        <f>(VLOOKUP($A28,'Occupancy Raw Data'!$B$8:$BE$45,'Occupancy Raw Data'!AJ$3,FALSE))/100</f>
        <v>0.449016158457127</v>
      </c>
      <c r="F28" s="119">
        <f>(VLOOKUP($A28,'Occupancy Raw Data'!$B$8:$BE$45,'Occupancy Raw Data'!AK$3,FALSE))/100</f>
        <v>0.50837242637477098</v>
      </c>
      <c r="G28" s="130">
        <f>(VLOOKUP($A28,'Occupancy Raw Data'!$B$8:$BE$45,'Occupancy Raw Data'!AL$3,FALSE))/100</f>
        <v>0.42106463382851106</v>
      </c>
      <c r="H28" s="119">
        <f>(VLOOKUP($A28,'Occupancy Raw Data'!$B$8:$BE$45,'Occupancy Raw Data'!AN$3,FALSE))/100</f>
        <v>0.62939796716184504</v>
      </c>
      <c r="I28" s="119">
        <f>(VLOOKUP($A28,'Occupancy Raw Data'!$B$8:$BE$45,'Occupancy Raw Data'!AO$3,FALSE))/100</f>
        <v>0.65184388845452101</v>
      </c>
      <c r="J28" s="130">
        <f>(VLOOKUP($A28,'Occupancy Raw Data'!$B$8:$BE$45,'Occupancy Raw Data'!AP$3,FALSE))/100</f>
        <v>0.64062092780818303</v>
      </c>
      <c r="K28" s="131">
        <f>(VLOOKUP($A28,'Occupancy Raw Data'!$B$8:$BE$45,'Occupancy Raw Data'!AR$3,FALSE))/100</f>
        <v>0.48379500353698901</v>
      </c>
      <c r="M28" s="118">
        <f>(VLOOKUP($A28,'Occupancy Raw Data'!$B$8:$BE$45,'Occupancy Raw Data'!AT$3,FALSE))/100</f>
        <v>9.7602745565373392E-2</v>
      </c>
      <c r="N28" s="115">
        <f>(VLOOKUP($A28,'Occupancy Raw Data'!$B$8:$BE$45,'Occupancy Raw Data'!AU$3,FALSE))/100</f>
        <v>7.7590459746805701E-2</v>
      </c>
      <c r="O28" s="115">
        <f>(VLOOKUP($A28,'Occupancy Raw Data'!$B$8:$BE$45,'Occupancy Raw Data'!AV$3,FALSE))/100</f>
        <v>9.3347994321148292E-2</v>
      </c>
      <c r="P28" s="115">
        <f>(VLOOKUP($A28,'Occupancy Raw Data'!$B$8:$BE$45,'Occupancy Raw Data'!AW$3,FALSE))/100</f>
        <v>0.17440897493930202</v>
      </c>
      <c r="Q28" s="115">
        <f>(VLOOKUP($A28,'Occupancy Raw Data'!$B$8:$BE$45,'Occupancy Raw Data'!AX$3,FALSE))/100</f>
        <v>0.24908072206312798</v>
      </c>
      <c r="R28" s="116">
        <f>(VLOOKUP($A28,'Occupancy Raw Data'!$B$8:$BE$45,'Occupancy Raw Data'!AY$3,FALSE))/100</f>
        <v>0.14227243143141702</v>
      </c>
      <c r="S28" s="115">
        <f>(VLOOKUP($A28,'Occupancy Raw Data'!$B$8:$BE$45,'Occupancy Raw Data'!BA$3,FALSE))/100</f>
        <v>0.11862114321634901</v>
      </c>
      <c r="T28" s="115">
        <f>(VLOOKUP($A28,'Occupancy Raw Data'!$B$8:$BE$45,'Occupancy Raw Data'!BB$3,FALSE))/100</f>
        <v>8.1975097701000397E-3</v>
      </c>
      <c r="U28" s="116">
        <f>(VLOOKUP($A28,'Occupancy Raw Data'!$B$8:$BE$45,'Occupancy Raw Data'!BC$3,FALSE))/100</f>
        <v>5.9578984334564093E-2</v>
      </c>
      <c r="V28" s="117">
        <f>(VLOOKUP($A28,'Occupancy Raw Data'!$B$8:$BE$45,'Occupancy Raw Data'!BE$3,FALSE))/100</f>
        <v>0.109512597128763</v>
      </c>
      <c r="X28" s="49">
        <f>VLOOKUP($A28,'ADR Raw Data'!$B$6:$BE$43,'ADR Raw Data'!AG$1,FALSE)</f>
        <v>107.234509592002</v>
      </c>
      <c r="Y28" s="50">
        <f>VLOOKUP($A28,'ADR Raw Data'!$B$6:$BE$43,'ADR Raw Data'!AH$1,FALSE)</f>
        <v>104.02800594985101</v>
      </c>
      <c r="Z28" s="50">
        <f>VLOOKUP($A28,'ADR Raw Data'!$B$6:$BE$43,'ADR Raw Data'!AI$1,FALSE)</f>
        <v>110.51767159835001</v>
      </c>
      <c r="AA28" s="50">
        <f>VLOOKUP($A28,'ADR Raw Data'!$B$6:$BE$43,'ADR Raw Data'!AJ$1,FALSE)</f>
        <v>121.63145469056001</v>
      </c>
      <c r="AB28" s="50">
        <f>VLOOKUP($A28,'ADR Raw Data'!$B$6:$BE$43,'ADR Raw Data'!AK$1,FALSE)</f>
        <v>135.30910925985199</v>
      </c>
      <c r="AC28" s="51">
        <f>VLOOKUP($A28,'ADR Raw Data'!$B$6:$BE$43,'ADR Raw Data'!AL$1,FALSE)</f>
        <v>117.128856015473</v>
      </c>
      <c r="AD28" s="50">
        <f>VLOOKUP($A28,'ADR Raw Data'!$B$6:$BE$43,'ADR Raw Data'!AN$1,FALSE)</f>
        <v>164.54456211180101</v>
      </c>
      <c r="AE28" s="50">
        <f>VLOOKUP($A28,'ADR Raw Data'!$B$6:$BE$43,'ADR Raw Data'!AO$1,FALSE)</f>
        <v>165.132862212004</v>
      </c>
      <c r="AF28" s="51">
        <f>VLOOKUP($A28,'ADR Raw Data'!$B$6:$BE$43,'ADR Raw Data'!AP$1,FALSE)</f>
        <v>164.84386534109601</v>
      </c>
      <c r="AG28" s="52">
        <f>VLOOKUP($A28,'ADR Raw Data'!$B$6:$BE$43,'ADR Raw Data'!AR$1,FALSE)</f>
        <v>135.18091367335501</v>
      </c>
      <c r="AI28" s="118">
        <f>(VLOOKUP($A28,'ADR Raw Data'!$B$6:$BE$43,'ADR Raw Data'!AT$1,FALSE))/100</f>
        <v>-9.2605399471434299E-2</v>
      </c>
      <c r="AJ28" s="115">
        <f>(VLOOKUP($A28,'ADR Raw Data'!$B$6:$BE$43,'ADR Raw Data'!AU$1,FALSE))/100</f>
        <v>-6.8952000252732806E-2</v>
      </c>
      <c r="AK28" s="115">
        <f>(VLOOKUP($A28,'ADR Raw Data'!$B$6:$BE$43,'ADR Raw Data'!AV$1,FALSE))/100</f>
        <v>-5.7718964807378604E-3</v>
      </c>
      <c r="AL28" s="115">
        <f>(VLOOKUP($A28,'ADR Raw Data'!$B$6:$BE$43,'ADR Raw Data'!AW$1,FALSE))/100</f>
        <v>7.6913585594278799E-2</v>
      </c>
      <c r="AM28" s="115">
        <f>(VLOOKUP($A28,'ADR Raw Data'!$B$6:$BE$43,'ADR Raw Data'!AX$1,FALSE))/100</f>
        <v>0.14595510403963299</v>
      </c>
      <c r="AN28" s="116">
        <f>(VLOOKUP($A28,'ADR Raw Data'!$B$6:$BE$43,'ADR Raw Data'!AY$1,FALSE))/100</f>
        <v>2.3653101076049E-2</v>
      </c>
      <c r="AO28" s="115">
        <f>(VLOOKUP($A28,'ADR Raw Data'!$B$6:$BE$43,'ADR Raw Data'!BA$1,FALSE))/100</f>
        <v>4.4077488571875295E-2</v>
      </c>
      <c r="AP28" s="115">
        <f>(VLOOKUP($A28,'ADR Raw Data'!$B$6:$BE$43,'ADR Raw Data'!BB$1,FALSE))/100</f>
        <v>-7.3625591596157405E-2</v>
      </c>
      <c r="AQ28" s="116">
        <f>(VLOOKUP($A28,'ADR Raw Data'!$B$6:$BE$43,'ADR Raw Data'!BC$1,FALSE))/100</f>
        <v>-2.25346915660351E-2</v>
      </c>
      <c r="AR28" s="117">
        <f>(VLOOKUP($A28,'ADR Raw Data'!$B$6:$BE$43,'ADR Raw Data'!BE$1,FALSE))/100</f>
        <v>-5.3126485626913498E-3</v>
      </c>
      <c r="AT28" s="49">
        <f>VLOOKUP($A28,'RevPAR Raw Data'!$B$6:$BE$43,'RevPAR Raw Data'!AG$1,FALSE)</f>
        <v>38.787619233776297</v>
      </c>
      <c r="AU28" s="50">
        <f>VLOOKUP($A28,'RevPAR Raw Data'!$B$6:$BE$43,'RevPAR Raw Data'!AH$1,FALSE)</f>
        <v>39.871302124055198</v>
      </c>
      <c r="AV28" s="50">
        <f>VLOOKUP($A28,'RevPAR Raw Data'!$B$6:$BE$43,'RevPAR Raw Data'!AI$1,FALSE)</f>
        <v>44.533264268960103</v>
      </c>
      <c r="AW28" s="50">
        <f>VLOOKUP($A28,'RevPAR Raw Data'!$B$6:$BE$43,'RevPAR Raw Data'!AJ$1,FALSE)</f>
        <v>54.614488532707803</v>
      </c>
      <c r="AX28" s="50">
        <f>VLOOKUP($A28,'RevPAR Raw Data'!$B$6:$BE$43,'RevPAR Raw Data'!AK$1,FALSE)</f>
        <v>68.787420185040304</v>
      </c>
      <c r="AY28" s="51">
        <f>VLOOKUP($A28,'RevPAR Raw Data'!$B$6:$BE$43,'RevPAR Raw Data'!AL$1,FALSE)</f>
        <v>49.318818868907996</v>
      </c>
      <c r="AZ28" s="50">
        <f>VLOOKUP($A28,'RevPAR Raw Data'!$B$6:$BE$43,'RevPAR Raw Data'!AN$1,FALSE)</f>
        <v>103.56401290070301</v>
      </c>
      <c r="BA28" s="50">
        <f>VLOOKUP($A28,'RevPAR Raw Data'!$B$6:$BE$43,'RevPAR Raw Data'!AO$1,FALSE)</f>
        <v>107.64084701589699</v>
      </c>
      <c r="BB28" s="51">
        <f>VLOOKUP($A28,'RevPAR Raw Data'!$B$6:$BE$43,'RevPAR Raw Data'!AP$1,FALSE)</f>
        <v>105.60242995829999</v>
      </c>
      <c r="BC28" s="52">
        <f>VLOOKUP($A28,'RevPAR Raw Data'!$B$6:$BE$43,'RevPAR Raw Data'!AR$1,FALSE)</f>
        <v>65.399850608734496</v>
      </c>
      <c r="BE28" s="129">
        <f>(VLOOKUP($A28,'RevPAR Raw Data'!$B$6:$BE$43,'RevPAR Raw Data'!AT$1,FALSE))/100</f>
        <v>-4.0411951486510403E-3</v>
      </c>
      <c r="BF28" s="119">
        <f>(VLOOKUP($A28,'RevPAR Raw Data'!$B$6:$BE$43,'RevPAR Raw Data'!AU$1,FALSE))/100</f>
        <v>3.28844209400152E-3</v>
      </c>
      <c r="BG28" s="119">
        <f>(VLOOKUP($A28,'RevPAR Raw Data'!$B$6:$BE$43,'RevPAR Raw Data'!AV$1,FALSE))/100</f>
        <v>8.7037302880504305E-2</v>
      </c>
      <c r="BH28" s="119">
        <f>(VLOOKUP($A28,'RevPAR Raw Data'!$B$6:$BE$43,'RevPAR Raw Data'!AW$1,FALSE))/100</f>
        <v>0.26473698015598601</v>
      </c>
      <c r="BI28" s="119">
        <f>(VLOOKUP($A28,'RevPAR Raw Data'!$B$6:$BE$43,'RevPAR Raw Data'!AX$1,FALSE))/100</f>
        <v>0.43139042880575301</v>
      </c>
      <c r="BJ28" s="130">
        <f>(VLOOKUP($A28,'RevPAR Raw Data'!$B$6:$BE$43,'RevPAR Raw Data'!AY$1,FALSE))/100</f>
        <v>0.16929071670844897</v>
      </c>
      <c r="BK28" s="119">
        <f>(VLOOKUP($A28,'RevPAR Raw Data'!$B$6:$BE$43,'RevPAR Raw Data'!BA$1,FALSE))/100</f>
        <v>0.167927153872726</v>
      </c>
      <c r="BL28" s="119">
        <f>(VLOOKUP($A28,'RevPAR Raw Data'!$B$6:$BE$43,'RevPAR Raw Data'!BB$1,FALSE))/100</f>
        <v>-6.6031628332496303E-2</v>
      </c>
      <c r="BM28" s="130">
        <f>(VLOOKUP($A28,'RevPAR Raw Data'!$B$6:$BE$43,'RevPAR Raw Data'!BC$1,FALSE))/100</f>
        <v>3.5701698732731796E-2</v>
      </c>
      <c r="BN28" s="131">
        <f>(VLOOKUP($A28,'RevPAR Raw Data'!$B$6:$BE$43,'RevPAR Raw Data'!BE$1,FALSE))/100</f>
        <v>0.10361814662433901</v>
      </c>
    </row>
    <row r="29" spans="1:66" x14ac:dyDescent="0.25">
      <c r="B29" s="134"/>
      <c r="C29" s="138"/>
      <c r="D29" s="138"/>
      <c r="E29" s="138"/>
      <c r="F29" s="138"/>
      <c r="G29" s="139"/>
      <c r="H29" s="138"/>
      <c r="I29" s="138"/>
      <c r="J29" s="139"/>
      <c r="K29" s="135"/>
      <c r="M29" s="146"/>
      <c r="N29" s="148"/>
      <c r="O29" s="148"/>
      <c r="P29" s="148"/>
      <c r="Q29" s="148"/>
      <c r="R29" s="149"/>
      <c r="S29" s="148"/>
      <c r="T29" s="148"/>
      <c r="U29" s="149"/>
      <c r="V29" s="147"/>
      <c r="X29" s="55"/>
      <c r="Y29" s="56"/>
      <c r="Z29" s="56"/>
      <c r="AA29" s="56"/>
      <c r="AB29" s="56"/>
      <c r="AC29" s="57"/>
      <c r="AD29" s="56"/>
      <c r="AE29" s="56"/>
      <c r="AF29" s="57"/>
      <c r="AG29" s="58"/>
      <c r="AI29" s="146"/>
      <c r="AJ29" s="148"/>
      <c r="AK29" s="148"/>
      <c r="AL29" s="148"/>
      <c r="AM29" s="148"/>
      <c r="AN29" s="149"/>
      <c r="AO29" s="148"/>
      <c r="AP29" s="148"/>
      <c r="AQ29" s="149"/>
      <c r="AR29" s="147"/>
      <c r="AT29" s="55"/>
      <c r="AU29" s="56"/>
      <c r="AV29" s="56"/>
      <c r="AW29" s="56"/>
      <c r="AX29" s="56"/>
      <c r="AY29" s="57"/>
      <c r="AZ29" s="56"/>
      <c r="BA29" s="56"/>
      <c r="BB29" s="57"/>
      <c r="BC29" s="58"/>
      <c r="BE29" s="134"/>
      <c r="BF29" s="138"/>
      <c r="BG29" s="138"/>
      <c r="BH29" s="138"/>
      <c r="BI29" s="138"/>
      <c r="BJ29" s="139"/>
      <c r="BK29" s="138"/>
      <c r="BL29" s="138"/>
      <c r="BM29" s="139"/>
      <c r="BN29" s="135"/>
    </row>
    <row r="30" spans="1:66" x14ac:dyDescent="0.25">
      <c r="A30" s="46" t="s">
        <v>46</v>
      </c>
      <c r="B30" s="129">
        <f>(VLOOKUP($A30,'Occupancy Raw Data'!$B$8:$BE$45,'Occupancy Raw Data'!AG$3,FALSE))/100</f>
        <v>0.36526690227057401</v>
      </c>
      <c r="C30" s="119">
        <f>(VLOOKUP($A30,'Occupancy Raw Data'!$B$8:$BE$45,'Occupancy Raw Data'!AH$3,FALSE))/100</f>
        <v>0.48342688194396305</v>
      </c>
      <c r="D30" s="119">
        <f>(VLOOKUP($A30,'Occupancy Raw Data'!$B$8:$BE$45,'Occupancy Raw Data'!AI$3,FALSE))/100</f>
        <v>0.51384750421546199</v>
      </c>
      <c r="E30" s="119">
        <f>(VLOOKUP($A30,'Occupancy Raw Data'!$B$8:$BE$45,'Occupancy Raw Data'!AJ$3,FALSE))/100</f>
        <v>0.489836694153789</v>
      </c>
      <c r="F30" s="119">
        <f>(VLOOKUP($A30,'Occupancy Raw Data'!$B$8:$BE$45,'Occupancy Raw Data'!AK$3,FALSE))/100</f>
        <v>0.48718615018594202</v>
      </c>
      <c r="G30" s="130">
        <f>(VLOOKUP($A30,'Occupancy Raw Data'!$B$8:$BE$45,'Occupancy Raw Data'!AL$3,FALSE))/100</f>
        <v>0.46791282655394606</v>
      </c>
      <c r="H30" s="119">
        <f>(VLOOKUP($A30,'Occupancy Raw Data'!$B$8:$BE$45,'Occupancy Raw Data'!AN$3,FALSE))/100</f>
        <v>0.51589720500121206</v>
      </c>
      <c r="I30" s="119">
        <f>(VLOOKUP($A30,'Occupancy Raw Data'!$B$8:$BE$45,'Occupancy Raw Data'!AO$3,FALSE))/100</f>
        <v>0.51928560708389593</v>
      </c>
      <c r="J30" s="130">
        <f>(VLOOKUP($A30,'Occupancy Raw Data'!$B$8:$BE$45,'Occupancy Raw Data'!AP$3,FALSE))/100</f>
        <v>0.51759140604255405</v>
      </c>
      <c r="K30" s="131">
        <f>(VLOOKUP($A30,'Occupancy Raw Data'!$B$8:$BE$45,'Occupancy Raw Data'!AR$3,FALSE))/100</f>
        <v>0.48211057000699398</v>
      </c>
      <c r="M30" s="118">
        <f>(VLOOKUP($A30,'Occupancy Raw Data'!$B$8:$BE$45,'Occupancy Raw Data'!AT$3,FALSE))/100</f>
        <v>3.2191526103632101E-2</v>
      </c>
      <c r="N30" s="115">
        <f>(VLOOKUP($A30,'Occupancy Raw Data'!$B$8:$BE$45,'Occupancy Raw Data'!AU$3,FALSE))/100</f>
        <v>8.6971810525621196E-3</v>
      </c>
      <c r="O30" s="115">
        <f>(VLOOKUP($A30,'Occupancy Raw Data'!$B$8:$BE$45,'Occupancy Raw Data'!AV$3,FALSE))/100</f>
        <v>1.26876080375094E-2</v>
      </c>
      <c r="P30" s="115">
        <f>(VLOOKUP($A30,'Occupancy Raw Data'!$B$8:$BE$45,'Occupancy Raw Data'!AW$3,FALSE))/100</f>
        <v>-3.8125032678700502E-2</v>
      </c>
      <c r="Q30" s="115">
        <f>(VLOOKUP($A30,'Occupancy Raw Data'!$B$8:$BE$45,'Occupancy Raw Data'!AX$3,FALSE))/100</f>
        <v>8.0699282683437106E-3</v>
      </c>
      <c r="R30" s="116">
        <f>(VLOOKUP($A30,'Occupancy Raw Data'!$B$8:$BE$45,'Occupancy Raw Data'!AY$3,FALSE))/100</f>
        <v>2.7785707445194601E-3</v>
      </c>
      <c r="S30" s="115">
        <f>(VLOOKUP($A30,'Occupancy Raw Data'!$B$8:$BE$45,'Occupancy Raw Data'!BA$3,FALSE))/100</f>
        <v>6.8344748527432497E-2</v>
      </c>
      <c r="T30" s="115">
        <f>(VLOOKUP($A30,'Occupancy Raw Data'!$B$8:$BE$45,'Occupancy Raw Data'!BB$3,FALSE))/100</f>
        <v>0.17171157397558101</v>
      </c>
      <c r="U30" s="116">
        <f>(VLOOKUP($A30,'Occupancy Raw Data'!$B$8:$BE$45,'Occupancy Raw Data'!BC$3,FALSE))/100</f>
        <v>0.117812080910129</v>
      </c>
      <c r="V30" s="117">
        <f>(VLOOKUP($A30,'Occupancy Raw Data'!$B$8:$BE$45,'Occupancy Raw Data'!BE$3,FALSE))/100</f>
        <v>3.54702277746866E-2</v>
      </c>
      <c r="X30" s="49">
        <f>VLOOKUP($A30,'ADR Raw Data'!$B$6:$BE$43,'ADR Raw Data'!AG$1,FALSE)</f>
        <v>96.383682612957202</v>
      </c>
      <c r="Y30" s="50">
        <f>VLOOKUP($A30,'ADR Raw Data'!$B$6:$BE$43,'ADR Raw Data'!AH$1,FALSE)</f>
        <v>102.263653662382</v>
      </c>
      <c r="Z30" s="50">
        <f>VLOOKUP($A30,'ADR Raw Data'!$B$6:$BE$43,'ADR Raw Data'!AI$1,FALSE)</f>
        <v>104.700608086847</v>
      </c>
      <c r="AA30" s="50">
        <f>VLOOKUP($A30,'ADR Raw Data'!$B$6:$BE$43,'ADR Raw Data'!AJ$1,FALSE)</f>
        <v>108.115490769339</v>
      </c>
      <c r="AB30" s="50">
        <f>VLOOKUP($A30,'ADR Raw Data'!$B$6:$BE$43,'ADR Raw Data'!AK$1,FALSE)</f>
        <v>110.13223428591699</v>
      </c>
      <c r="AC30" s="51">
        <f>VLOOKUP($A30,'ADR Raw Data'!$B$6:$BE$43,'ADR Raw Data'!AL$1,FALSE)</f>
        <v>104.74461671936299</v>
      </c>
      <c r="AD30" s="50">
        <f>VLOOKUP($A30,'ADR Raw Data'!$B$6:$BE$43,'ADR Raw Data'!AN$1,FALSE)</f>
        <v>125.078597563022</v>
      </c>
      <c r="AE30" s="50">
        <f>VLOOKUP($A30,'ADR Raw Data'!$B$6:$BE$43,'ADR Raw Data'!AO$1,FALSE)</f>
        <v>125.80117563361399</v>
      </c>
      <c r="AF30" s="51">
        <f>VLOOKUP($A30,'ADR Raw Data'!$B$6:$BE$43,'ADR Raw Data'!AP$1,FALSE)</f>
        <v>125.441069184143</v>
      </c>
      <c r="AG30" s="52">
        <f>VLOOKUP($A30,'ADR Raw Data'!$B$6:$BE$43,'ADR Raw Data'!AR$1,FALSE)</f>
        <v>111.094803055707</v>
      </c>
      <c r="AH30" s="61"/>
      <c r="AI30" s="118">
        <f>(VLOOKUP($A30,'ADR Raw Data'!$B$6:$BE$43,'ADR Raw Data'!AT$1,FALSE))/100</f>
        <v>1.4388582618389701E-2</v>
      </c>
      <c r="AJ30" s="115">
        <f>(VLOOKUP($A30,'ADR Raw Data'!$B$6:$BE$43,'ADR Raw Data'!AU$1,FALSE))/100</f>
        <v>3.28675855956174E-2</v>
      </c>
      <c r="AK30" s="115">
        <f>(VLOOKUP($A30,'ADR Raw Data'!$B$6:$BE$43,'ADR Raw Data'!AV$1,FALSE))/100</f>
        <v>4.4161273279904795E-2</v>
      </c>
      <c r="AL30" s="115">
        <f>(VLOOKUP($A30,'ADR Raw Data'!$B$6:$BE$43,'ADR Raw Data'!AW$1,FALSE))/100</f>
        <v>0.10009230984602199</v>
      </c>
      <c r="AM30" s="115">
        <f>(VLOOKUP($A30,'ADR Raw Data'!$B$6:$BE$43,'ADR Raw Data'!AX$1,FALSE))/100</f>
        <v>0.10213376299849701</v>
      </c>
      <c r="AN30" s="116">
        <f>(VLOOKUP($A30,'ADR Raw Data'!$B$6:$BE$43,'ADR Raw Data'!AY$1,FALSE))/100</f>
        <v>6.1146614646860505E-2</v>
      </c>
      <c r="AO30" s="115">
        <f>(VLOOKUP($A30,'ADR Raw Data'!$B$6:$BE$43,'ADR Raw Data'!BA$1,FALSE))/100</f>
        <v>0.101915871277223</v>
      </c>
      <c r="AP30" s="115">
        <f>(VLOOKUP($A30,'ADR Raw Data'!$B$6:$BE$43,'ADR Raw Data'!BB$1,FALSE))/100</f>
        <v>9.7037556079426893E-2</v>
      </c>
      <c r="AQ30" s="116">
        <f>(VLOOKUP($A30,'ADR Raw Data'!$B$6:$BE$43,'ADR Raw Data'!BC$1,FALSE))/100</f>
        <v>9.9715060434577202E-2</v>
      </c>
      <c r="AR30" s="117">
        <f>(VLOOKUP($A30,'ADR Raw Data'!$B$6:$BE$43,'ADR Raw Data'!BE$1,FALSE))/100</f>
        <v>7.7889096731129606E-2</v>
      </c>
      <c r="AT30" s="49">
        <f>VLOOKUP($A30,'RevPAR Raw Data'!$B$6:$BE$43,'RevPAR Raw Data'!AG$1,FALSE)</f>
        <v>35.2057691774651</v>
      </c>
      <c r="AU30" s="50">
        <f>VLOOKUP($A30,'RevPAR Raw Data'!$B$6:$BE$43,'RevPAR Raw Data'!AH$1,FALSE)</f>
        <v>49.436999226202801</v>
      </c>
      <c r="AV30" s="50">
        <f>VLOOKUP($A30,'RevPAR Raw Data'!$B$6:$BE$43,'RevPAR Raw Data'!AI$1,FALSE)</f>
        <v>53.800146155267498</v>
      </c>
      <c r="AW30" s="50">
        <f>VLOOKUP($A30,'RevPAR Raw Data'!$B$6:$BE$43,'RevPAR Raw Data'!AJ$1,FALSE)</f>
        <v>52.958934585267798</v>
      </c>
      <c r="AX30" s="50">
        <f>VLOOKUP($A30,'RevPAR Raw Data'!$B$6:$BE$43,'RevPAR Raw Data'!AK$1,FALSE)</f>
        <v>53.654899233132298</v>
      </c>
      <c r="AY30" s="51">
        <f>VLOOKUP($A30,'RevPAR Raw Data'!$B$6:$BE$43,'RevPAR Raw Data'!AL$1,FALSE)</f>
        <v>49.011349675467102</v>
      </c>
      <c r="AZ30" s="50">
        <f>VLOOKUP($A30,'RevPAR Raw Data'!$B$6:$BE$43,'RevPAR Raw Data'!AN$1,FALSE)</f>
        <v>64.527698888234596</v>
      </c>
      <c r="BA30" s="50">
        <f>VLOOKUP($A30,'RevPAR Raw Data'!$B$6:$BE$43,'RevPAR Raw Data'!AO$1,FALSE)</f>
        <v>65.326739860769493</v>
      </c>
      <c r="BB30" s="51">
        <f>VLOOKUP($A30,'RevPAR Raw Data'!$B$6:$BE$43,'RevPAR Raw Data'!AP$1,FALSE)</f>
        <v>64.927219374502101</v>
      </c>
      <c r="BC30" s="52">
        <f>VLOOKUP($A30,'RevPAR Raw Data'!$B$6:$BE$43,'RevPAR Raw Data'!AR$1,FALSE)</f>
        <v>53.559978826002002</v>
      </c>
      <c r="BE30" s="129">
        <f>(VLOOKUP($A30,'RevPAR Raw Data'!$B$6:$BE$43,'RevPAR Raw Data'!AT$1,FALSE))/100</f>
        <v>4.7043299154975904E-2</v>
      </c>
      <c r="BF30" s="119">
        <f>(VLOOKUP($A30,'RevPAR Raw Data'!$B$6:$BE$43,'RevPAR Raw Data'!AU$1,FALSE))/100</f>
        <v>4.18506219908652E-2</v>
      </c>
      <c r="BG30" s="119">
        <f>(VLOOKUP($A30,'RevPAR Raw Data'!$B$6:$BE$43,'RevPAR Raw Data'!AV$1,FALSE))/100</f>
        <v>5.7409182243227101E-2</v>
      </c>
      <c r="BH30" s="119">
        <f>(VLOOKUP($A30,'RevPAR Raw Data'!$B$6:$BE$43,'RevPAR Raw Data'!AW$1,FALSE))/100</f>
        <v>5.8151254583555405E-2</v>
      </c>
      <c r="BI30" s="119">
        <f>(VLOOKUP($A30,'RevPAR Raw Data'!$B$6:$BE$43,'RevPAR Raw Data'!AX$1,FALSE))/100</f>
        <v>0.11102790340801499</v>
      </c>
      <c r="BJ30" s="130">
        <f>(VLOOKUP($A30,'RevPAR Raw Data'!$B$6:$BE$43,'RevPAR Raw Data'!AY$1,FALSE))/100</f>
        <v>6.4095085585964204E-2</v>
      </c>
      <c r="BK30" s="119">
        <f>(VLOOKUP($A30,'RevPAR Raw Data'!$B$6:$BE$43,'RevPAR Raw Data'!BA$1,FALSE))/100</f>
        <v>0.17722603439805099</v>
      </c>
      <c r="BL30" s="119">
        <f>(VLOOKUP($A30,'RevPAR Raw Data'!$B$6:$BE$43,'RevPAR Raw Data'!BB$1,FALSE))/100</f>
        <v>0.28541160154415002</v>
      </c>
      <c r="BM30" s="130">
        <f>(VLOOKUP($A30,'RevPAR Raw Data'!$B$6:$BE$43,'RevPAR Raw Data'!BC$1,FALSE))/100</f>
        <v>0.22927478011258301</v>
      </c>
      <c r="BN30" s="131">
        <f>(VLOOKUP($A30,'RevPAR Raw Data'!$B$6:$BE$43,'RevPAR Raw Data'!BE$1,FALSE))/100</f>
        <v>0.116122068508034</v>
      </c>
    </row>
    <row r="31" spans="1:66" x14ac:dyDescent="0.25">
      <c r="A31" s="59" t="s">
        <v>70</v>
      </c>
      <c r="B31" s="129">
        <f>(VLOOKUP($A31,'Occupancy Raw Data'!$B$8:$BE$45,'Occupancy Raw Data'!AG$3,FALSE))/100</f>
        <v>0.36889528955954298</v>
      </c>
      <c r="C31" s="119">
        <f>(VLOOKUP($A31,'Occupancy Raw Data'!$B$8:$BE$45,'Occupancy Raw Data'!AH$3,FALSE))/100</f>
        <v>0.49088754078303404</v>
      </c>
      <c r="D31" s="119">
        <f>(VLOOKUP($A31,'Occupancy Raw Data'!$B$8:$BE$45,'Occupancy Raw Data'!AI$3,FALSE))/100</f>
        <v>0.50908696982055401</v>
      </c>
      <c r="E31" s="119">
        <f>(VLOOKUP($A31,'Occupancy Raw Data'!$B$8:$BE$45,'Occupancy Raw Data'!AJ$3,FALSE))/100</f>
        <v>0.48775234502446901</v>
      </c>
      <c r="F31" s="119">
        <f>(VLOOKUP($A31,'Occupancy Raw Data'!$B$8:$BE$45,'Occupancy Raw Data'!AK$3,FALSE))/100</f>
        <v>0.47268811174551301</v>
      </c>
      <c r="G31" s="130">
        <f>(VLOOKUP($A31,'Occupancy Raw Data'!$B$8:$BE$45,'Occupancy Raw Data'!AL$3,FALSE))/100</f>
        <v>0.46586205138662301</v>
      </c>
      <c r="H31" s="119">
        <f>(VLOOKUP($A31,'Occupancy Raw Data'!$B$8:$BE$45,'Occupancy Raw Data'!AN$3,FALSE))/100</f>
        <v>0.48902330319623</v>
      </c>
      <c r="I31" s="119">
        <f>(VLOOKUP($A31,'Occupancy Raw Data'!$B$8:$BE$45,'Occupancy Raw Data'!AO$3,FALSE))/100</f>
        <v>0.49015662804023896</v>
      </c>
      <c r="J31" s="130">
        <f>(VLOOKUP($A31,'Occupancy Raw Data'!$B$8:$BE$45,'Occupancy Raw Data'!AP$3,FALSE))/100</f>
        <v>0.48958996561823498</v>
      </c>
      <c r="K31" s="131">
        <f>(VLOOKUP($A31,'Occupancy Raw Data'!$B$8:$BE$45,'Occupancy Raw Data'!AR$3,FALSE))/100</f>
        <v>0.47264552768575396</v>
      </c>
      <c r="M31" s="118">
        <f>(VLOOKUP($A31,'Occupancy Raw Data'!$B$8:$BE$45,'Occupancy Raw Data'!AT$3,FALSE))/100</f>
        <v>3.3659631055868104E-2</v>
      </c>
      <c r="N31" s="115">
        <f>(VLOOKUP($A31,'Occupancy Raw Data'!$B$8:$BE$45,'Occupancy Raw Data'!AU$3,FALSE))/100</f>
        <v>1.7868400627578399E-2</v>
      </c>
      <c r="O31" s="115">
        <f>(VLOOKUP($A31,'Occupancy Raw Data'!$B$8:$BE$45,'Occupancy Raw Data'!AV$3,FALSE))/100</f>
        <v>3.5049366925559199E-3</v>
      </c>
      <c r="P31" s="115">
        <f>(VLOOKUP($A31,'Occupancy Raw Data'!$B$8:$BE$45,'Occupancy Raw Data'!AW$3,FALSE))/100</f>
        <v>-3.1623084253430502E-2</v>
      </c>
      <c r="Q31" s="115">
        <f>(VLOOKUP($A31,'Occupancy Raw Data'!$B$8:$BE$45,'Occupancy Raw Data'!AX$3,FALSE))/100</f>
        <v>1.72284944719353E-2</v>
      </c>
      <c r="R31" s="116">
        <f>(VLOOKUP($A31,'Occupancy Raw Data'!$B$8:$BE$45,'Occupancy Raw Data'!AY$3,FALSE))/100</f>
        <v>6.2578729047221308E-3</v>
      </c>
      <c r="S31" s="115">
        <f>(VLOOKUP($A31,'Occupancy Raw Data'!$B$8:$BE$45,'Occupancy Raw Data'!BA$3,FALSE))/100</f>
        <v>8.1855339715815101E-2</v>
      </c>
      <c r="T31" s="115">
        <f>(VLOOKUP($A31,'Occupancy Raw Data'!$B$8:$BE$45,'Occupancy Raw Data'!BB$3,FALSE))/100</f>
        <v>0.151482854711321</v>
      </c>
      <c r="U31" s="116">
        <f>(VLOOKUP($A31,'Occupancy Raw Data'!$B$8:$BE$45,'Occupancy Raw Data'!BC$3,FALSE))/100</f>
        <v>0.11562398500408599</v>
      </c>
      <c r="V31" s="117">
        <f>(VLOOKUP($A31,'Occupancy Raw Data'!$B$8:$BE$45,'Occupancy Raw Data'!BE$3,FALSE))/100</f>
        <v>3.6287779249781701E-2</v>
      </c>
      <c r="X31" s="49">
        <f>VLOOKUP($A31,'ADR Raw Data'!$B$6:$BE$43,'ADR Raw Data'!AG$1,FALSE)</f>
        <v>96.226806356883699</v>
      </c>
      <c r="Y31" s="50">
        <f>VLOOKUP($A31,'ADR Raw Data'!$B$6:$BE$43,'ADR Raw Data'!AH$1,FALSE)</f>
        <v>103.41621310070801</v>
      </c>
      <c r="Z31" s="50">
        <f>VLOOKUP($A31,'ADR Raw Data'!$B$6:$BE$43,'ADR Raw Data'!AI$1,FALSE)</f>
        <v>105.108591813743</v>
      </c>
      <c r="AA31" s="50">
        <f>VLOOKUP($A31,'ADR Raw Data'!$B$6:$BE$43,'ADR Raw Data'!AJ$1,FALSE)</f>
        <v>110.668014684748</v>
      </c>
      <c r="AB31" s="50">
        <f>VLOOKUP($A31,'ADR Raw Data'!$B$6:$BE$43,'ADR Raw Data'!AK$1,FALSE)</f>
        <v>111.379949850359</v>
      </c>
      <c r="AC31" s="51">
        <f>VLOOKUP($A31,'ADR Raw Data'!$B$6:$BE$43,'ADR Raw Data'!AL$1,FALSE)</f>
        <v>105.782096549158</v>
      </c>
      <c r="AD31" s="50">
        <f>VLOOKUP($A31,'ADR Raw Data'!$B$6:$BE$43,'ADR Raw Data'!AN$1,FALSE)</f>
        <v>122.60904512668201</v>
      </c>
      <c r="AE31" s="50">
        <f>VLOOKUP($A31,'ADR Raw Data'!$B$6:$BE$43,'ADR Raw Data'!AO$1,FALSE)</f>
        <v>120.172100956042</v>
      </c>
      <c r="AF31" s="51">
        <f>VLOOKUP($A31,'ADR Raw Data'!$B$6:$BE$43,'ADR Raw Data'!AP$1,FALSE)</f>
        <v>121.38916275440501</v>
      </c>
      <c r="AG31" s="52">
        <f>VLOOKUP($A31,'ADR Raw Data'!$B$6:$BE$43,'ADR Raw Data'!AR$1,FALSE)</f>
        <v>110.403894716978</v>
      </c>
      <c r="AH31" s="61"/>
      <c r="AI31" s="118">
        <f>(VLOOKUP($A31,'ADR Raw Data'!$B$6:$BE$43,'ADR Raw Data'!AT$1,FALSE))/100</f>
        <v>1.63683967958521E-2</v>
      </c>
      <c r="AJ31" s="115">
        <f>(VLOOKUP($A31,'ADR Raw Data'!$B$6:$BE$43,'ADR Raw Data'!AU$1,FALSE))/100</f>
        <v>4.3559932091846998E-2</v>
      </c>
      <c r="AK31" s="115">
        <f>(VLOOKUP($A31,'ADR Raw Data'!$B$6:$BE$43,'ADR Raw Data'!AV$1,FALSE))/100</f>
        <v>5.8108617839012701E-2</v>
      </c>
      <c r="AL31" s="115">
        <f>(VLOOKUP($A31,'ADR Raw Data'!$B$6:$BE$43,'ADR Raw Data'!AW$1,FALSE))/100</f>
        <v>0.15706576126201099</v>
      </c>
      <c r="AM31" s="115">
        <f>(VLOOKUP($A31,'ADR Raw Data'!$B$6:$BE$43,'ADR Raw Data'!AX$1,FALSE))/100</f>
        <v>0.155979079011271</v>
      </c>
      <c r="AN31" s="116">
        <f>(VLOOKUP($A31,'ADR Raw Data'!$B$6:$BE$43,'ADR Raw Data'!AY$1,FALSE))/100</f>
        <v>8.8670703620141095E-2</v>
      </c>
      <c r="AO31" s="115">
        <f>(VLOOKUP($A31,'ADR Raw Data'!$B$6:$BE$43,'ADR Raw Data'!BA$1,FALSE))/100</f>
        <v>9.4646457120496894E-2</v>
      </c>
      <c r="AP31" s="115">
        <f>(VLOOKUP($A31,'ADR Raw Data'!$B$6:$BE$43,'ADR Raw Data'!BB$1,FALSE))/100</f>
        <v>5.3192871171275795E-2</v>
      </c>
      <c r="AQ31" s="116">
        <f>(VLOOKUP($A31,'ADR Raw Data'!$B$6:$BE$43,'ADR Raw Data'!BC$1,FALSE))/100</f>
        <v>7.4013870251893307E-2</v>
      </c>
      <c r="AR31" s="117">
        <f>(VLOOKUP($A31,'ADR Raw Data'!$B$6:$BE$43,'ADR Raw Data'!BE$1,FALSE))/100</f>
        <v>8.75857796898281E-2</v>
      </c>
      <c r="AT31" s="49">
        <f>VLOOKUP($A31,'RevPAR Raw Data'!$B$6:$BE$43,'RevPAR Raw Data'!AG$1,FALSE)</f>
        <v>35.4976155944127</v>
      </c>
      <c r="AU31" s="50">
        <f>VLOOKUP($A31,'RevPAR Raw Data'!$B$6:$BE$43,'RevPAR Raw Data'!AH$1,FALSE)</f>
        <v>50.765730526101102</v>
      </c>
      <c r="AV31" s="50">
        <f>VLOOKUP($A31,'RevPAR Raw Data'!$B$6:$BE$43,'RevPAR Raw Data'!AI$1,FALSE)</f>
        <v>53.509414508564397</v>
      </c>
      <c r="AW31" s="50">
        <f>VLOOKUP($A31,'RevPAR Raw Data'!$B$6:$BE$43,'RevPAR Raw Data'!AJ$1,FALSE)</f>
        <v>53.978583681688399</v>
      </c>
      <c r="AX31" s="50">
        <f>VLOOKUP($A31,'RevPAR Raw Data'!$B$6:$BE$43,'RevPAR Raw Data'!AK$1,FALSE)</f>
        <v>52.647978181076603</v>
      </c>
      <c r="AY31" s="51">
        <f>VLOOKUP($A31,'RevPAR Raw Data'!$B$6:$BE$43,'RevPAR Raw Data'!AL$1,FALSE)</f>
        <v>49.279864498368603</v>
      </c>
      <c r="AZ31" s="50">
        <f>VLOOKUP($A31,'RevPAR Raw Data'!$B$6:$BE$43,'RevPAR Raw Data'!AN$1,FALSE)</f>
        <v>59.958680249586102</v>
      </c>
      <c r="BA31" s="50">
        <f>VLOOKUP($A31,'RevPAR Raw Data'!$B$6:$BE$43,'RevPAR Raw Data'!AO$1,FALSE)</f>
        <v>58.903151789125097</v>
      </c>
      <c r="BB31" s="51">
        <f>VLOOKUP($A31,'RevPAR Raw Data'!$B$6:$BE$43,'RevPAR Raw Data'!AP$1,FALSE)</f>
        <v>59.4309160193556</v>
      </c>
      <c r="BC31" s="52">
        <f>VLOOKUP($A31,'RevPAR Raw Data'!$B$6:$BE$43,'RevPAR Raw Data'!AR$1,FALSE)</f>
        <v>52.181907077068601</v>
      </c>
      <c r="BE31" s="129">
        <f>(VLOOKUP($A31,'RevPAR Raw Data'!$B$6:$BE$43,'RevPAR Raw Data'!AT$1,FALSE))/100</f>
        <v>5.0578982048844701E-2</v>
      </c>
      <c r="BF31" s="119">
        <f>(VLOOKUP($A31,'RevPAR Raw Data'!$B$6:$BE$43,'RevPAR Raw Data'!AU$1,FALSE))/100</f>
        <v>6.2206679037352705E-2</v>
      </c>
      <c r="BG31" s="119">
        <f>(VLOOKUP($A31,'RevPAR Raw Data'!$B$6:$BE$43,'RevPAR Raw Data'!AV$1,FALSE))/100</f>
        <v>6.1817221558386294E-2</v>
      </c>
      <c r="BH31" s="119">
        <f>(VLOOKUP($A31,'RevPAR Raw Data'!$B$6:$BE$43,'RevPAR Raw Data'!AW$1,FALSE))/100</f>
        <v>0.12047577320686199</v>
      </c>
      <c r="BI31" s="119">
        <f>(VLOOKUP($A31,'RevPAR Raw Data'!$B$6:$BE$43,'RevPAR Raw Data'!AX$1,FALSE))/100</f>
        <v>0.175894858183689</v>
      </c>
      <c r="BJ31" s="130">
        <f>(VLOOKUP($A31,'RevPAR Raw Data'!$B$6:$BE$43,'RevPAR Raw Data'!AY$1,FALSE))/100</f>
        <v>9.5483466518490392E-2</v>
      </c>
      <c r="BK31" s="119">
        <f>(VLOOKUP($A31,'RevPAR Raw Data'!$B$6:$BE$43,'RevPAR Raw Data'!BA$1,FALSE))/100</f>
        <v>0.18424911473680802</v>
      </c>
      <c r="BL31" s="119">
        <f>(VLOOKUP($A31,'RevPAR Raw Data'!$B$6:$BE$43,'RevPAR Raw Data'!BB$1,FALSE))/100</f>
        <v>0.21273353385791299</v>
      </c>
      <c r="BM31" s="130">
        <f>(VLOOKUP($A31,'RevPAR Raw Data'!$B$6:$BE$43,'RevPAR Raw Data'!BC$1,FALSE))/100</f>
        <v>0.19819563388007799</v>
      </c>
      <c r="BN31" s="131">
        <f>(VLOOKUP($A31,'RevPAR Raw Data'!$B$6:$BE$43,'RevPAR Raw Data'!BE$1,FALSE))/100</f>
        <v>0.12705185237841399</v>
      </c>
    </row>
    <row r="32" spans="1:66" x14ac:dyDescent="0.25">
      <c r="A32" s="59" t="s">
        <v>52</v>
      </c>
      <c r="B32" s="129">
        <f>(VLOOKUP($A32,'Occupancy Raw Data'!$B$8:$BE$45,'Occupancy Raw Data'!AG$3,FALSE))/100</f>
        <v>0.322078322540857</v>
      </c>
      <c r="C32" s="119">
        <f>(VLOOKUP($A32,'Occupancy Raw Data'!$B$8:$BE$45,'Occupancy Raw Data'!AH$3,FALSE))/100</f>
        <v>0.47725871106999596</v>
      </c>
      <c r="D32" s="119">
        <f>(VLOOKUP($A32,'Occupancy Raw Data'!$B$8:$BE$45,'Occupancy Raw Data'!AI$3,FALSE))/100</f>
        <v>0.51996608078939199</v>
      </c>
      <c r="E32" s="119">
        <f>(VLOOKUP($A32,'Occupancy Raw Data'!$B$8:$BE$45,'Occupancy Raw Data'!AJ$3,FALSE))/100</f>
        <v>0.49884366327474505</v>
      </c>
      <c r="F32" s="119">
        <f>(VLOOKUP($A32,'Occupancy Raw Data'!$B$8:$BE$45,'Occupancy Raw Data'!AK$3,FALSE))/100</f>
        <v>0.48327166204131899</v>
      </c>
      <c r="G32" s="130">
        <f>(VLOOKUP($A32,'Occupancy Raw Data'!$B$8:$BE$45,'Occupancy Raw Data'!AL$3,FALSE))/100</f>
        <v>0.46028368794326197</v>
      </c>
      <c r="H32" s="119">
        <f>(VLOOKUP($A32,'Occupancy Raw Data'!$B$8:$BE$45,'Occupancy Raw Data'!AN$3,FALSE))/100</f>
        <v>0.49938328707986401</v>
      </c>
      <c r="I32" s="119">
        <f>(VLOOKUP($A32,'Occupancy Raw Data'!$B$8:$BE$45,'Occupancy Raw Data'!AO$3,FALSE))/100</f>
        <v>0.43154486586493901</v>
      </c>
      <c r="J32" s="130">
        <f>(VLOOKUP($A32,'Occupancy Raw Data'!$B$8:$BE$45,'Occupancy Raw Data'!AP$3,FALSE))/100</f>
        <v>0.46546407647240201</v>
      </c>
      <c r="K32" s="131">
        <f>(VLOOKUP($A32,'Occupancy Raw Data'!$B$8:$BE$45,'Occupancy Raw Data'!AR$3,FALSE))/100</f>
        <v>0.46176379895158803</v>
      </c>
      <c r="M32" s="118">
        <f>(VLOOKUP($A32,'Occupancy Raw Data'!$B$8:$BE$45,'Occupancy Raw Data'!AT$3,FALSE))/100</f>
        <v>1.2292329350692199E-2</v>
      </c>
      <c r="N32" s="115">
        <f>(VLOOKUP($A32,'Occupancy Raw Data'!$B$8:$BE$45,'Occupancy Raw Data'!AU$3,FALSE))/100</f>
        <v>-3.40715456728721E-2</v>
      </c>
      <c r="O32" s="115">
        <f>(VLOOKUP($A32,'Occupancy Raw Data'!$B$8:$BE$45,'Occupancy Raw Data'!AV$3,FALSE))/100</f>
        <v>-7.3512294107593495E-2</v>
      </c>
      <c r="P32" s="115">
        <f>(VLOOKUP($A32,'Occupancy Raw Data'!$B$8:$BE$45,'Occupancy Raw Data'!AW$3,FALSE))/100</f>
        <v>-8.3380256159282296E-2</v>
      </c>
      <c r="Q32" s="115">
        <f>(VLOOKUP($A32,'Occupancy Raw Data'!$B$8:$BE$45,'Occupancy Raw Data'!AX$3,FALSE))/100</f>
        <v>-3.7604930527157202E-2</v>
      </c>
      <c r="R32" s="116">
        <f>(VLOOKUP($A32,'Occupancy Raw Data'!$B$8:$BE$45,'Occupancy Raw Data'!AY$3,FALSE))/100</f>
        <v>-4.8945434332828899E-2</v>
      </c>
      <c r="S32" s="115">
        <f>(VLOOKUP($A32,'Occupancy Raw Data'!$B$8:$BE$45,'Occupancy Raw Data'!BA$3,FALSE))/100</f>
        <v>-5.1073286737973504E-2</v>
      </c>
      <c r="T32" s="115">
        <f>(VLOOKUP($A32,'Occupancy Raw Data'!$B$8:$BE$45,'Occupancy Raw Data'!BB$3,FALSE))/100</f>
        <v>3.7098423087659003E-2</v>
      </c>
      <c r="U32" s="116">
        <f>(VLOOKUP($A32,'Occupancy Raw Data'!$B$8:$BE$45,'Occupancy Raw Data'!BC$3,FALSE))/100</f>
        <v>-1.21406149337195E-2</v>
      </c>
      <c r="V32" s="117">
        <f>(VLOOKUP($A32,'Occupancy Raw Data'!$B$8:$BE$45,'Occupancy Raw Data'!BE$3,FALSE))/100</f>
        <v>-3.8629739498160898E-2</v>
      </c>
      <c r="X32" s="49">
        <f>VLOOKUP($A32,'ADR Raw Data'!$B$6:$BE$43,'ADR Raw Data'!AG$1,FALSE)</f>
        <v>92.668370033508793</v>
      </c>
      <c r="Y32" s="50">
        <f>VLOOKUP($A32,'ADR Raw Data'!$B$6:$BE$43,'ADR Raw Data'!AH$1,FALSE)</f>
        <v>101.989714101114</v>
      </c>
      <c r="Z32" s="50">
        <f>VLOOKUP($A32,'ADR Raw Data'!$B$6:$BE$43,'ADR Raw Data'!AI$1,FALSE)</f>
        <v>103.927696071163</v>
      </c>
      <c r="AA32" s="50">
        <f>VLOOKUP($A32,'ADR Raw Data'!$B$6:$BE$43,'ADR Raw Data'!AJ$1,FALSE)</f>
        <v>104.06187451707601</v>
      </c>
      <c r="AB32" s="50">
        <f>VLOOKUP($A32,'ADR Raw Data'!$B$6:$BE$43,'ADR Raw Data'!AK$1,FALSE)</f>
        <v>104.06449672994</v>
      </c>
      <c r="AC32" s="51">
        <f>VLOOKUP($A32,'ADR Raw Data'!$B$6:$BE$43,'ADR Raw Data'!AL$1,FALSE)</f>
        <v>102.00789843907</v>
      </c>
      <c r="AD32" s="50">
        <f>VLOOKUP($A32,'ADR Raw Data'!$B$6:$BE$43,'ADR Raw Data'!AN$1,FALSE)</f>
        <v>117.160038592158</v>
      </c>
      <c r="AE32" s="50">
        <f>VLOOKUP($A32,'ADR Raw Data'!$B$6:$BE$43,'ADR Raw Data'!AO$1,FALSE)</f>
        <v>115.32815112540101</v>
      </c>
      <c r="AF32" s="51">
        <f>VLOOKUP($A32,'ADR Raw Data'!$B$6:$BE$43,'ADR Raw Data'!AP$1,FALSE)</f>
        <v>116.310841338191</v>
      </c>
      <c r="AG32" s="52">
        <f>VLOOKUP($A32,'ADR Raw Data'!$B$6:$BE$43,'ADR Raw Data'!AR$1,FALSE)</f>
        <v>106.12720057238199</v>
      </c>
      <c r="AH32" s="61"/>
      <c r="AI32" s="118">
        <f>(VLOOKUP($A32,'ADR Raw Data'!$B$6:$BE$43,'ADR Raw Data'!AT$1,FALSE))/100</f>
        <v>4.4351723767755806E-3</v>
      </c>
      <c r="AJ32" s="115">
        <f>(VLOOKUP($A32,'ADR Raw Data'!$B$6:$BE$43,'ADR Raw Data'!AU$1,FALSE))/100</f>
        <v>2.0419945504711202E-2</v>
      </c>
      <c r="AK32" s="115">
        <f>(VLOOKUP($A32,'ADR Raw Data'!$B$6:$BE$43,'ADR Raw Data'!AV$1,FALSE))/100</f>
        <v>4.6326654793449199E-3</v>
      </c>
      <c r="AL32" s="115">
        <f>(VLOOKUP($A32,'ADR Raw Data'!$B$6:$BE$43,'ADR Raw Data'!AW$1,FALSE))/100</f>
        <v>1.1841991579869199E-2</v>
      </c>
      <c r="AM32" s="115">
        <f>(VLOOKUP($A32,'ADR Raw Data'!$B$6:$BE$43,'ADR Raw Data'!AX$1,FALSE))/100</f>
        <v>5.4312519981449901E-3</v>
      </c>
      <c r="AN32" s="116">
        <f>(VLOOKUP($A32,'ADR Raw Data'!$B$6:$BE$43,'ADR Raw Data'!AY$1,FALSE))/100</f>
        <v>8.6017314708694299E-3</v>
      </c>
      <c r="AO32" s="115">
        <f>(VLOOKUP($A32,'ADR Raw Data'!$B$6:$BE$43,'ADR Raw Data'!BA$1,FALSE))/100</f>
        <v>-4.02972026753654E-2</v>
      </c>
      <c r="AP32" s="115">
        <f>(VLOOKUP($A32,'ADR Raw Data'!$B$6:$BE$43,'ADR Raw Data'!BB$1,FALSE))/100</f>
        <v>-1.3441996371912602E-3</v>
      </c>
      <c r="AQ32" s="116">
        <f>(VLOOKUP($A32,'ADR Raw Data'!$B$6:$BE$43,'ADR Raw Data'!BC$1,FALSE))/100</f>
        <v>-2.3967301124322601E-2</v>
      </c>
      <c r="AR32" s="117">
        <f>(VLOOKUP($A32,'ADR Raw Data'!$B$6:$BE$43,'ADR Raw Data'!BE$1,FALSE))/100</f>
        <v>-6.02011600009587E-4</v>
      </c>
      <c r="AT32" s="49">
        <f>VLOOKUP($A32,'RevPAR Raw Data'!$B$6:$BE$43,'RevPAR Raw Data'!AG$1,FALSE)</f>
        <v>29.846473172987899</v>
      </c>
      <c r="AU32" s="50">
        <f>VLOOKUP($A32,'RevPAR Raw Data'!$B$6:$BE$43,'RevPAR Raw Data'!AH$1,FALSE)</f>
        <v>48.675479494295402</v>
      </c>
      <c r="AV32" s="50">
        <f>VLOOKUP($A32,'RevPAR Raw Data'!$B$6:$BE$43,'RevPAR Raw Data'!AI$1,FALSE)</f>
        <v>54.0388768115942</v>
      </c>
      <c r="AW32" s="50">
        <f>VLOOKUP($A32,'RevPAR Raw Data'!$B$6:$BE$43,'RevPAR Raw Data'!AJ$1,FALSE)</f>
        <v>51.910606691335097</v>
      </c>
      <c r="AX32" s="50">
        <f>VLOOKUP($A32,'RevPAR Raw Data'!$B$6:$BE$43,'RevPAR Raw Data'!AK$1,FALSE)</f>
        <v>50.291422294172001</v>
      </c>
      <c r="AY32" s="51">
        <f>VLOOKUP($A32,'RevPAR Raw Data'!$B$6:$BE$43,'RevPAR Raw Data'!AL$1,FALSE)</f>
        <v>46.952571692876901</v>
      </c>
      <c r="AZ32" s="50">
        <f>VLOOKUP($A32,'RevPAR Raw Data'!$B$6:$BE$43,'RevPAR Raw Data'!AN$1,FALSE)</f>
        <v>58.507765186555602</v>
      </c>
      <c r="BA32" s="50">
        <f>VLOOKUP($A32,'RevPAR Raw Data'!$B$6:$BE$43,'RevPAR Raw Data'!AO$1,FALSE)</f>
        <v>49.769271507863003</v>
      </c>
      <c r="BB32" s="51">
        <f>VLOOKUP($A32,'RevPAR Raw Data'!$B$6:$BE$43,'RevPAR Raw Data'!AP$1,FALSE)</f>
        <v>54.138518347209299</v>
      </c>
      <c r="BC32" s="52">
        <f>VLOOKUP($A32,'RevPAR Raw Data'!$B$6:$BE$43,'RevPAR Raw Data'!AR$1,FALSE)</f>
        <v>49.005699308400501</v>
      </c>
      <c r="BE32" s="129">
        <f>(VLOOKUP($A32,'RevPAR Raw Data'!$B$6:$BE$43,'RevPAR Raw Data'!AT$1,FALSE))/100</f>
        <v>1.6782020327050201E-2</v>
      </c>
      <c r="BF32" s="119">
        <f>(VLOOKUP($A32,'RevPAR Raw Data'!$B$6:$BE$43,'RevPAR Raw Data'!AU$1,FALSE))/100</f>
        <v>-1.4347339274062201E-2</v>
      </c>
      <c r="BG32" s="119">
        <f>(VLOOKUP($A32,'RevPAR Raw Data'!$B$6:$BE$43,'RevPAR Raw Data'!AV$1,FALSE))/100</f>
        <v>-6.9220186495468294E-2</v>
      </c>
      <c r="BH32" s="119">
        <f>(VLOOKUP($A32,'RevPAR Raw Data'!$B$6:$BE$43,'RevPAR Raw Data'!AW$1,FALSE))/100</f>
        <v>-7.2525652870778598E-2</v>
      </c>
      <c r="BI32" s="119">
        <f>(VLOOKUP($A32,'RevPAR Raw Data'!$B$6:$BE$43,'RevPAR Raw Data'!AX$1,FALSE))/100</f>
        <v>-3.23779203830779E-2</v>
      </c>
      <c r="BJ32" s="130">
        <f>(VLOOKUP($A32,'RevPAR Raw Data'!$B$6:$BE$43,'RevPAR Raw Data'!AY$1,FALSE))/100</f>
        <v>-4.0764718344815501E-2</v>
      </c>
      <c r="BK32" s="119">
        <f>(VLOOKUP($A32,'RevPAR Raw Data'!$B$6:$BE$43,'RevPAR Raw Data'!BA$1,FALSE))/100</f>
        <v>-8.931237882636181E-2</v>
      </c>
      <c r="BL32" s="119">
        <f>(VLOOKUP($A32,'RevPAR Raw Data'!$B$6:$BE$43,'RevPAR Raw Data'!BB$1,FALSE))/100</f>
        <v>3.5704355763612902E-2</v>
      </c>
      <c r="BM32" s="130">
        <f>(VLOOKUP($A32,'RevPAR Raw Data'!$B$6:$BE$43,'RevPAR Raw Data'!BC$1,FALSE))/100</f>
        <v>-3.5816938284091202E-2</v>
      </c>
      <c r="BN32" s="131">
        <f>(VLOOKUP($A32,'RevPAR Raw Data'!$B$6:$BE$43,'RevPAR Raw Data'!BE$1,FALSE))/100</f>
        <v>-3.9208495546887198E-2</v>
      </c>
    </row>
    <row r="33" spans="1:66" x14ac:dyDescent="0.25">
      <c r="A33" s="59" t="s">
        <v>51</v>
      </c>
      <c r="B33" s="129">
        <f>(VLOOKUP($A33,'Occupancy Raw Data'!$B$8:$BE$45,'Occupancy Raw Data'!AG$3,FALSE))/100</f>
        <v>0.37892020643112301</v>
      </c>
      <c r="C33" s="119">
        <f>(VLOOKUP($A33,'Occupancy Raw Data'!$B$8:$BE$45,'Occupancy Raw Data'!AH$3,FALSE))/100</f>
        <v>0.44174275506153199</v>
      </c>
      <c r="D33" s="119">
        <f>(VLOOKUP($A33,'Occupancy Raw Data'!$B$8:$BE$45,'Occupancy Raw Data'!AI$3,FALSE))/100</f>
        <v>0.48863636363636304</v>
      </c>
      <c r="E33" s="119">
        <f>(VLOOKUP($A33,'Occupancy Raw Data'!$B$8:$BE$45,'Occupancy Raw Data'!AJ$3,FALSE))/100</f>
        <v>0.446258435887256</v>
      </c>
      <c r="F33" s="119">
        <f>(VLOOKUP($A33,'Occupancy Raw Data'!$B$8:$BE$45,'Occupancy Raw Data'!AK$3,FALSE))/100</f>
        <v>0.49369789599047204</v>
      </c>
      <c r="G33" s="130">
        <f>(VLOOKUP($A33,'Occupancy Raw Data'!$B$8:$BE$45,'Occupancy Raw Data'!AL$3,FALSE))/100</f>
        <v>0.44985113140134897</v>
      </c>
      <c r="H33" s="119">
        <f>(VLOOKUP($A33,'Occupancy Raw Data'!$B$8:$BE$45,'Occupancy Raw Data'!AN$3,FALSE))/100</f>
        <v>0.54466057959507697</v>
      </c>
      <c r="I33" s="119">
        <f>(VLOOKUP($A33,'Occupancy Raw Data'!$B$8:$BE$45,'Occupancy Raw Data'!AO$3,FALSE))/100</f>
        <v>0.55418816990869302</v>
      </c>
      <c r="J33" s="130">
        <f>(VLOOKUP($A33,'Occupancy Raw Data'!$B$8:$BE$45,'Occupancy Raw Data'!AP$3,FALSE))/100</f>
        <v>0.54942437475188499</v>
      </c>
      <c r="K33" s="131">
        <f>(VLOOKUP($A33,'Occupancy Raw Data'!$B$8:$BE$45,'Occupancy Raw Data'!AR$3,FALSE))/100</f>
        <v>0.47830062950150198</v>
      </c>
      <c r="M33" s="118">
        <f>(VLOOKUP($A33,'Occupancy Raw Data'!$B$8:$BE$45,'Occupancy Raw Data'!AT$3,FALSE))/100</f>
        <v>0.20340374532047201</v>
      </c>
      <c r="N33" s="115">
        <f>(VLOOKUP($A33,'Occupancy Raw Data'!$B$8:$BE$45,'Occupancy Raw Data'!AU$3,FALSE))/100</f>
        <v>7.0193779401196699E-2</v>
      </c>
      <c r="O33" s="115">
        <f>(VLOOKUP($A33,'Occupancy Raw Data'!$B$8:$BE$45,'Occupancy Raw Data'!AV$3,FALSE))/100</f>
        <v>0.105039713829644</v>
      </c>
      <c r="P33" s="115">
        <f>(VLOOKUP($A33,'Occupancy Raw Data'!$B$8:$BE$45,'Occupancy Raw Data'!AW$3,FALSE))/100</f>
        <v>-1.7909896112243799E-2</v>
      </c>
      <c r="Q33" s="115">
        <f>(VLOOKUP($A33,'Occupancy Raw Data'!$B$8:$BE$45,'Occupancy Raw Data'!AX$3,FALSE))/100</f>
        <v>2.3887963553817001E-2</v>
      </c>
      <c r="R33" s="116">
        <f>(VLOOKUP($A33,'Occupancy Raw Data'!$B$8:$BE$45,'Occupancy Raw Data'!AY$3,FALSE))/100</f>
        <v>6.7815830949356795E-2</v>
      </c>
      <c r="S33" s="115">
        <f>(VLOOKUP($A33,'Occupancy Raw Data'!$B$8:$BE$45,'Occupancy Raw Data'!BA$3,FALSE))/100</f>
        <v>0.20972815206136999</v>
      </c>
      <c r="T33" s="115">
        <f>(VLOOKUP($A33,'Occupancy Raw Data'!$B$8:$BE$45,'Occupancy Raw Data'!BB$3,FALSE))/100</f>
        <v>0.53737421469415803</v>
      </c>
      <c r="U33" s="116">
        <f>(VLOOKUP($A33,'Occupancy Raw Data'!$B$8:$BE$45,'Occupancy Raw Data'!BC$3,FALSE))/100</f>
        <v>0.35541373474820404</v>
      </c>
      <c r="V33" s="117">
        <f>(VLOOKUP($A33,'Occupancy Raw Data'!$B$8:$BE$45,'Occupancy Raw Data'!BE$3,FALSE))/100</f>
        <v>0.147743589840862</v>
      </c>
      <c r="X33" s="49">
        <f>VLOOKUP($A33,'ADR Raw Data'!$B$6:$BE$43,'ADR Raw Data'!AG$1,FALSE)</f>
        <v>90.990480618124593</v>
      </c>
      <c r="Y33" s="50">
        <f>VLOOKUP($A33,'ADR Raw Data'!$B$6:$BE$43,'ADR Raw Data'!AH$1,FALSE)</f>
        <v>93.947995955964899</v>
      </c>
      <c r="Z33" s="50">
        <f>VLOOKUP($A33,'ADR Raw Data'!$B$6:$BE$43,'ADR Raw Data'!AI$1,FALSE)</f>
        <v>96.961845232050294</v>
      </c>
      <c r="AA33" s="50">
        <f>VLOOKUP($A33,'ADR Raw Data'!$B$6:$BE$43,'ADR Raw Data'!AJ$1,FALSE)</f>
        <v>95.085651061937</v>
      </c>
      <c r="AB33" s="50">
        <f>VLOOKUP($A33,'ADR Raw Data'!$B$6:$BE$43,'ADR Raw Data'!AK$1,FALSE)</f>
        <v>107.36512614333</v>
      </c>
      <c r="AC33" s="51">
        <f>VLOOKUP($A33,'ADR Raw Data'!$B$6:$BE$43,'ADR Raw Data'!AL$1,FALSE)</f>
        <v>97.275190504555695</v>
      </c>
      <c r="AD33" s="50">
        <f>VLOOKUP($A33,'ADR Raw Data'!$B$6:$BE$43,'ADR Raw Data'!AN$1,FALSE)</f>
        <v>139.611339285714</v>
      </c>
      <c r="AE33" s="50">
        <f>VLOOKUP($A33,'ADR Raw Data'!$B$6:$BE$43,'ADR Raw Data'!AO$1,FALSE)</f>
        <v>145.96874373209101</v>
      </c>
      <c r="AF33" s="51">
        <f>VLOOKUP($A33,'ADR Raw Data'!$B$6:$BE$43,'ADR Raw Data'!AP$1,FALSE)</f>
        <v>142.81760251083799</v>
      </c>
      <c r="AG33" s="52">
        <f>VLOOKUP($A33,'ADR Raw Data'!$B$6:$BE$43,'ADR Raw Data'!AR$1,FALSE)</f>
        <v>112.22222213988201</v>
      </c>
      <c r="AI33" s="118">
        <f>(VLOOKUP($A33,'ADR Raw Data'!$B$6:$BE$43,'ADR Raw Data'!AT$1,FALSE))/100</f>
        <v>7.1532550973216202E-2</v>
      </c>
      <c r="AJ33" s="115">
        <f>(VLOOKUP($A33,'ADR Raw Data'!$B$6:$BE$43,'ADR Raw Data'!AU$1,FALSE))/100</f>
        <v>6.7050838681771308E-2</v>
      </c>
      <c r="AK33" s="115">
        <f>(VLOOKUP($A33,'ADR Raw Data'!$B$6:$BE$43,'ADR Raw Data'!AV$1,FALSE))/100</f>
        <v>6.7139741103183395E-2</v>
      </c>
      <c r="AL33" s="115">
        <f>(VLOOKUP($A33,'ADR Raw Data'!$B$6:$BE$43,'ADR Raw Data'!AW$1,FALSE))/100</f>
        <v>7.2811265903985095E-2</v>
      </c>
      <c r="AM33" s="115">
        <f>(VLOOKUP($A33,'ADR Raw Data'!$B$6:$BE$43,'ADR Raw Data'!AX$1,FALSE))/100</f>
        <v>7.2810381646054592E-2</v>
      </c>
      <c r="AN33" s="116">
        <f>(VLOOKUP($A33,'ADR Raw Data'!$B$6:$BE$43,'ADR Raw Data'!AY$1,FALSE))/100</f>
        <v>6.8374695079368303E-2</v>
      </c>
      <c r="AO33" s="115">
        <f>(VLOOKUP($A33,'ADR Raw Data'!$B$6:$BE$43,'ADR Raw Data'!BA$1,FALSE))/100</f>
        <v>0.32123333757878902</v>
      </c>
      <c r="AP33" s="115">
        <f>(VLOOKUP($A33,'ADR Raw Data'!$B$6:$BE$43,'ADR Raw Data'!BB$1,FALSE))/100</f>
        <v>0.51282203824608796</v>
      </c>
      <c r="AQ33" s="116">
        <f>(VLOOKUP($A33,'ADR Raw Data'!$B$6:$BE$43,'ADR Raw Data'!BC$1,FALSE))/100</f>
        <v>0.40588243480457203</v>
      </c>
      <c r="AR33" s="117">
        <f>(VLOOKUP($A33,'ADR Raw Data'!$B$6:$BE$43,'ADR Raw Data'!BE$1,FALSE))/100</f>
        <v>0.19413520795355702</v>
      </c>
      <c r="AT33" s="49">
        <f>VLOOKUP($A33,'RevPAR Raw Data'!$B$6:$BE$43,'RevPAR Raw Data'!AG$1,FALSE)</f>
        <v>34.478131699086902</v>
      </c>
      <c r="AU33" s="50">
        <f>VLOOKUP($A33,'RevPAR Raw Data'!$B$6:$BE$43,'RevPAR Raw Data'!AH$1,FALSE)</f>
        <v>41.5008465660976</v>
      </c>
      <c r="AV33" s="50">
        <f>VLOOKUP($A33,'RevPAR Raw Data'!$B$6:$BE$43,'RevPAR Raw Data'!AI$1,FALSE)</f>
        <v>47.379083465660898</v>
      </c>
      <c r="AW33" s="50">
        <f>VLOOKUP($A33,'RevPAR Raw Data'!$B$6:$BE$43,'RevPAR Raw Data'!AJ$1,FALSE)</f>
        <v>42.4327739182215</v>
      </c>
      <c r="AX33" s="50">
        <f>VLOOKUP($A33,'RevPAR Raw Data'!$B$6:$BE$43,'RevPAR Raw Data'!AK$1,FALSE)</f>
        <v>53.005936879714099</v>
      </c>
      <c r="AY33" s="51">
        <f>VLOOKUP($A33,'RevPAR Raw Data'!$B$6:$BE$43,'RevPAR Raw Data'!AL$1,FALSE)</f>
        <v>43.7593545057562</v>
      </c>
      <c r="AZ33" s="50">
        <f>VLOOKUP($A33,'RevPAR Raw Data'!$B$6:$BE$43,'RevPAR Raw Data'!AN$1,FALSE)</f>
        <v>76.040792973402105</v>
      </c>
      <c r="BA33" s="50">
        <f>VLOOKUP($A33,'RevPAR Raw Data'!$B$6:$BE$43,'RevPAR Raw Data'!AO$1,FALSE)</f>
        <v>80.894150952759006</v>
      </c>
      <c r="BB33" s="51">
        <f>VLOOKUP($A33,'RevPAR Raw Data'!$B$6:$BE$43,'RevPAR Raw Data'!AP$1,FALSE)</f>
        <v>78.467471963080499</v>
      </c>
      <c r="BC33" s="52">
        <f>VLOOKUP($A33,'RevPAR Raw Data'!$B$6:$BE$43,'RevPAR Raw Data'!AR$1,FALSE)</f>
        <v>53.675959493563198</v>
      </c>
      <c r="BE33" s="129">
        <f>(VLOOKUP($A33,'RevPAR Raw Data'!$B$6:$BE$43,'RevPAR Raw Data'!AT$1,FALSE))/100</f>
        <v>0.28948628507396801</v>
      </c>
      <c r="BF33" s="119">
        <f>(VLOOKUP($A33,'RevPAR Raw Data'!$B$6:$BE$43,'RevPAR Raw Data'!AU$1,FALSE))/100</f>
        <v>0.14195116986206099</v>
      </c>
      <c r="BG33" s="119">
        <f>(VLOOKUP($A33,'RevPAR Raw Data'!$B$6:$BE$43,'RevPAR Raw Data'!AV$1,FALSE))/100</f>
        <v>0.17923179412490201</v>
      </c>
      <c r="BH33" s="119">
        <f>(VLOOKUP($A33,'RevPAR Raw Data'!$B$6:$BE$43,'RevPAR Raw Data'!AW$1,FALSE))/100</f>
        <v>5.3597327583600002E-2</v>
      </c>
      <c r="BI33" s="119">
        <f>(VLOOKUP($A33,'RevPAR Raw Data'!$B$6:$BE$43,'RevPAR Raw Data'!AX$1,FALSE))/100</f>
        <v>9.8437636942972112E-2</v>
      </c>
      <c r="BJ33" s="130">
        <f>(VLOOKUP($A33,'RevPAR Raw Data'!$B$6:$BE$43,'RevPAR Raw Data'!AY$1,FALSE))/100</f>
        <v>0.14082741279144101</v>
      </c>
      <c r="BK33" s="119">
        <f>(VLOOKUP($A33,'RevPAR Raw Data'!$B$6:$BE$43,'RevPAR Raw Data'!BA$1,FALSE))/100</f>
        <v>0.59833316391106595</v>
      </c>
      <c r="BL33" s="119">
        <f>(VLOOKUP($A33,'RevPAR Raw Data'!$B$6:$BE$43,'RevPAR Raw Data'!BB$1,FALSE))/100</f>
        <v>1.3257735930205898</v>
      </c>
      <c r="BM33" s="130">
        <f>(VLOOKUP($A33,'RevPAR Raw Data'!$B$6:$BE$43,'RevPAR Raw Data'!BC$1,FALSE))/100</f>
        <v>0.90555236157536501</v>
      </c>
      <c r="BN33" s="131">
        <f>(VLOOKUP($A33,'RevPAR Raw Data'!$B$6:$BE$43,'RevPAR Raw Data'!BE$1,FALSE))/100</f>
        <v>0.37056103033198101</v>
      </c>
    </row>
    <row r="34" spans="1:66" x14ac:dyDescent="0.25">
      <c r="A34" s="59" t="s">
        <v>50</v>
      </c>
      <c r="B34" s="129">
        <f>(VLOOKUP($A34,'Occupancy Raw Data'!$B$8:$BE$45,'Occupancy Raw Data'!AG$3,FALSE))/100</f>
        <v>0.34360996594371701</v>
      </c>
      <c r="C34" s="119">
        <f>(VLOOKUP($A34,'Occupancy Raw Data'!$B$8:$BE$45,'Occupancy Raw Data'!AH$3,FALSE))/100</f>
        <v>0.45317261157913596</v>
      </c>
      <c r="D34" s="119">
        <f>(VLOOKUP($A34,'Occupancy Raw Data'!$B$8:$BE$45,'Occupancy Raw Data'!AI$3,FALSE))/100</f>
        <v>0.48964868255959798</v>
      </c>
      <c r="E34" s="119">
        <f>(VLOOKUP($A34,'Occupancy Raw Data'!$B$8:$BE$45,'Occupancy Raw Data'!AJ$3,FALSE))/100</f>
        <v>0.44940849614626205</v>
      </c>
      <c r="F34" s="119">
        <f>(VLOOKUP($A34,'Occupancy Raw Data'!$B$8:$BE$45,'Occupancy Raw Data'!AK$3,FALSE))/100</f>
        <v>0.44555475891736795</v>
      </c>
      <c r="G34" s="130">
        <f>(VLOOKUP($A34,'Occupancy Raw Data'!$B$8:$BE$45,'Occupancy Raw Data'!AL$3,FALSE))/100</f>
        <v>0.43627890302921601</v>
      </c>
      <c r="H34" s="119">
        <f>(VLOOKUP($A34,'Occupancy Raw Data'!$B$8:$BE$45,'Occupancy Raw Data'!AN$3,FALSE))/100</f>
        <v>0.53410109338591094</v>
      </c>
      <c r="I34" s="119">
        <f>(VLOOKUP($A34,'Occupancy Raw Data'!$B$8:$BE$45,'Occupancy Raw Data'!AO$3,FALSE))/100</f>
        <v>0.56506542391109493</v>
      </c>
      <c r="J34" s="130">
        <f>(VLOOKUP($A34,'Occupancy Raw Data'!$B$8:$BE$45,'Occupancy Raw Data'!AP$3,FALSE))/100</f>
        <v>0.54958325864850299</v>
      </c>
      <c r="K34" s="131">
        <f>(VLOOKUP($A34,'Occupancy Raw Data'!$B$8:$BE$45,'Occupancy Raw Data'!AR$3,FALSE))/100</f>
        <v>0.46865157606329805</v>
      </c>
      <c r="M34" s="118">
        <f>(VLOOKUP($A34,'Occupancy Raw Data'!$B$8:$BE$45,'Occupancy Raw Data'!AT$3,FALSE))/100</f>
        <v>0.117546452875411</v>
      </c>
      <c r="N34" s="115">
        <f>(VLOOKUP($A34,'Occupancy Raw Data'!$B$8:$BE$45,'Occupancy Raw Data'!AU$3,FALSE))/100</f>
        <v>6.8870228283713905E-2</v>
      </c>
      <c r="O34" s="115">
        <f>(VLOOKUP($A34,'Occupancy Raw Data'!$B$8:$BE$45,'Occupancy Raw Data'!AV$3,FALSE))/100</f>
        <v>0.12946777071032101</v>
      </c>
      <c r="P34" s="115">
        <f>(VLOOKUP($A34,'Occupancy Raw Data'!$B$8:$BE$45,'Occupancy Raw Data'!AW$3,FALSE))/100</f>
        <v>2.4402291801649701E-3</v>
      </c>
      <c r="Q34" s="115">
        <f>(VLOOKUP($A34,'Occupancy Raw Data'!$B$8:$BE$45,'Occupancy Raw Data'!AX$3,FALSE))/100</f>
        <v>3.6005374393231204E-2</v>
      </c>
      <c r="R34" s="116">
        <f>(VLOOKUP($A34,'Occupancy Raw Data'!$B$8:$BE$45,'Occupancy Raw Data'!AY$3,FALSE))/100</f>
        <v>6.7559152400649997E-2</v>
      </c>
      <c r="S34" s="115">
        <f>(VLOOKUP($A34,'Occupancy Raw Data'!$B$8:$BE$45,'Occupancy Raw Data'!BA$3,FALSE))/100</f>
        <v>0.118858784041028</v>
      </c>
      <c r="T34" s="115">
        <f>(VLOOKUP($A34,'Occupancy Raw Data'!$B$8:$BE$45,'Occupancy Raw Data'!BB$3,FALSE))/100</f>
        <v>0.33095549325400803</v>
      </c>
      <c r="U34" s="116">
        <f>(VLOOKUP($A34,'Occupancy Raw Data'!$B$8:$BE$45,'Occupancy Raw Data'!BC$3,FALSE))/100</f>
        <v>0.21869814452592501</v>
      </c>
      <c r="V34" s="117">
        <f>(VLOOKUP($A34,'Occupancy Raw Data'!$B$8:$BE$45,'Occupancy Raw Data'!BE$3,FALSE))/100</f>
        <v>0.11384191759494099</v>
      </c>
      <c r="X34" s="49">
        <f>VLOOKUP($A34,'ADR Raw Data'!$B$6:$BE$43,'ADR Raw Data'!AG$1,FALSE)</f>
        <v>86.295515127803796</v>
      </c>
      <c r="Y34" s="50">
        <f>VLOOKUP($A34,'ADR Raw Data'!$B$6:$BE$43,'ADR Raw Data'!AH$1,FALSE)</f>
        <v>89.2266775437555</v>
      </c>
      <c r="Z34" s="50">
        <f>VLOOKUP($A34,'ADR Raw Data'!$B$6:$BE$43,'ADR Raw Data'!AI$1,FALSE)</f>
        <v>91.325868948476199</v>
      </c>
      <c r="AA34" s="50">
        <f>VLOOKUP($A34,'ADR Raw Data'!$B$6:$BE$43,'ADR Raw Data'!AJ$1,FALSE)</f>
        <v>90.961289261142596</v>
      </c>
      <c r="AB34" s="50">
        <f>VLOOKUP($A34,'ADR Raw Data'!$B$6:$BE$43,'ADR Raw Data'!AK$1,FALSE)</f>
        <v>91.650973549230599</v>
      </c>
      <c r="AC34" s="51">
        <f>VLOOKUP($A34,'ADR Raw Data'!$B$6:$BE$43,'ADR Raw Data'!AL$1,FALSE)</f>
        <v>90.088692892358196</v>
      </c>
      <c r="AD34" s="50">
        <f>VLOOKUP($A34,'ADR Raw Data'!$B$6:$BE$43,'ADR Raw Data'!AN$1,FALSE)</f>
        <v>109.889723131135</v>
      </c>
      <c r="AE34" s="50">
        <f>VLOOKUP($A34,'ADR Raw Data'!$B$6:$BE$43,'ADR Raw Data'!AO$1,FALSE)</f>
        <v>114.924704996034</v>
      </c>
      <c r="AF34" s="51">
        <f>VLOOKUP($A34,'ADR Raw Data'!$B$6:$BE$43,'ADR Raw Data'!AP$1,FALSE)</f>
        <v>112.478133637734</v>
      </c>
      <c r="AG34" s="52">
        <f>VLOOKUP($A34,'ADR Raw Data'!$B$6:$BE$43,'ADR Raw Data'!AR$1,FALSE)</f>
        <v>97.590374270922894</v>
      </c>
      <c r="AI34" s="118">
        <f>(VLOOKUP($A34,'ADR Raw Data'!$B$6:$BE$43,'ADR Raw Data'!AT$1,FALSE))/100</f>
        <v>-7.9942260602324702E-3</v>
      </c>
      <c r="AJ34" s="115">
        <f>(VLOOKUP($A34,'ADR Raw Data'!$B$6:$BE$43,'ADR Raw Data'!AU$1,FALSE))/100</f>
        <v>-1.3184395254964301E-2</v>
      </c>
      <c r="AK34" s="115">
        <f>(VLOOKUP($A34,'ADR Raw Data'!$B$6:$BE$43,'ADR Raw Data'!AV$1,FALSE))/100</f>
        <v>6.1244323451013502E-3</v>
      </c>
      <c r="AL34" s="115">
        <f>(VLOOKUP($A34,'ADR Raw Data'!$B$6:$BE$43,'ADR Raw Data'!AW$1,FALSE))/100</f>
        <v>-2.4376146726516699E-3</v>
      </c>
      <c r="AM34" s="115">
        <f>(VLOOKUP($A34,'ADR Raw Data'!$B$6:$BE$43,'ADR Raw Data'!AX$1,FALSE))/100</f>
        <v>1.2137846369024201E-2</v>
      </c>
      <c r="AN34" s="116">
        <f>(VLOOKUP($A34,'ADR Raw Data'!$B$6:$BE$43,'ADR Raw Data'!AY$1,FALSE))/100</f>
        <v>-9.3825431634885794E-4</v>
      </c>
      <c r="AO34" s="115">
        <f>(VLOOKUP($A34,'ADR Raw Data'!$B$6:$BE$43,'ADR Raw Data'!BA$1,FALSE))/100</f>
        <v>6.3465408077494498E-2</v>
      </c>
      <c r="AP34" s="115">
        <f>(VLOOKUP($A34,'ADR Raw Data'!$B$6:$BE$43,'ADR Raw Data'!BB$1,FALSE))/100</f>
        <v>0.12171298165217501</v>
      </c>
      <c r="AQ34" s="116">
        <f>(VLOOKUP($A34,'ADR Raw Data'!$B$6:$BE$43,'ADR Raw Data'!BC$1,FALSE))/100</f>
        <v>9.2881599929653003E-2</v>
      </c>
      <c r="AR34" s="117">
        <f>(VLOOKUP($A34,'ADR Raw Data'!$B$6:$BE$43,'ADR Raw Data'!BE$1,FALSE))/100</f>
        <v>3.7353133266698299E-2</v>
      </c>
      <c r="AT34" s="49">
        <f>VLOOKUP($A34,'RevPAR Raw Data'!$B$6:$BE$43,'RevPAR Raw Data'!AG$1,FALSE)</f>
        <v>29.6519990141602</v>
      </c>
      <c r="AU34" s="50">
        <f>VLOOKUP($A34,'RevPAR Raw Data'!$B$6:$BE$43,'RevPAR Raw Data'!AH$1,FALSE)</f>
        <v>40.435086485033104</v>
      </c>
      <c r="AV34" s="50">
        <f>VLOOKUP($A34,'RevPAR Raw Data'!$B$6:$BE$43,'RevPAR Raw Data'!AI$1,FALSE)</f>
        <v>44.717591414231897</v>
      </c>
      <c r="AW34" s="50">
        <f>VLOOKUP($A34,'RevPAR Raw Data'!$B$6:$BE$43,'RevPAR Raw Data'!AJ$1,FALSE)</f>
        <v>40.8787762143753</v>
      </c>
      <c r="AX34" s="50">
        <f>VLOOKUP($A34,'RevPAR Raw Data'!$B$6:$BE$43,'RevPAR Raw Data'!AK$1,FALSE)</f>
        <v>40.8355274242695</v>
      </c>
      <c r="AY34" s="51">
        <f>VLOOKUP($A34,'RevPAR Raw Data'!$B$6:$BE$43,'RevPAR Raw Data'!AL$1,FALSE)</f>
        <v>39.303796110413998</v>
      </c>
      <c r="AZ34" s="50">
        <f>VLOOKUP($A34,'RevPAR Raw Data'!$B$6:$BE$43,'RevPAR Raw Data'!AN$1,FALSE)</f>
        <v>58.692221276214298</v>
      </c>
      <c r="BA34" s="50">
        <f>VLOOKUP($A34,'RevPAR Raw Data'!$B$6:$BE$43,'RevPAR Raw Data'!AO$1,FALSE)</f>
        <v>64.939977146442004</v>
      </c>
      <c r="BB34" s="51">
        <f>VLOOKUP($A34,'RevPAR Raw Data'!$B$6:$BE$43,'RevPAR Raw Data'!AP$1,FALSE)</f>
        <v>61.816099211328101</v>
      </c>
      <c r="BC34" s="52">
        <f>VLOOKUP($A34,'RevPAR Raw Data'!$B$6:$BE$43,'RevPAR Raw Data'!AR$1,FALSE)</f>
        <v>45.735882710675199</v>
      </c>
      <c r="BE34" s="129">
        <f>(VLOOKUP($A34,'RevPAR Raw Data'!$B$6:$BE$43,'RevPAR Raw Data'!AT$1,FALSE))/100</f>
        <v>0.108612533898314</v>
      </c>
      <c r="BF34" s="119">
        <f>(VLOOKUP($A34,'RevPAR Raw Data'!$B$6:$BE$43,'RevPAR Raw Data'!AU$1,FALSE))/100</f>
        <v>5.4777820717757407E-2</v>
      </c>
      <c r="BG34" s="119">
        <f>(VLOOKUP($A34,'RevPAR Raw Data'!$B$6:$BE$43,'RevPAR Raw Data'!AV$1,FALSE))/100</f>
        <v>0.13638511965800901</v>
      </c>
      <c r="BH34" s="119">
        <f>(VLOOKUP($A34,'RevPAR Raw Data'!$B$6:$BE$43,'RevPAR Raw Data'!AW$1,FALSE))/100</f>
        <v>-3.3338309409037E-6</v>
      </c>
      <c r="BI34" s="119">
        <f>(VLOOKUP($A34,'RevPAR Raw Data'!$B$6:$BE$43,'RevPAR Raw Data'!AX$1,FALSE))/100</f>
        <v>4.8580248465099701E-2</v>
      </c>
      <c r="BJ34" s="130">
        <f>(VLOOKUP($A34,'RevPAR Raw Data'!$B$6:$BE$43,'RevPAR Raw Data'!AY$1,FALSE))/100</f>
        <v>6.6557510417952395E-2</v>
      </c>
      <c r="BK34" s="119">
        <f>(VLOOKUP($A34,'RevPAR Raw Data'!$B$6:$BE$43,'RevPAR Raw Data'!BA$1,FALSE))/100</f>
        <v>0.18986761335128099</v>
      </c>
      <c r="BL34" s="119">
        <f>(VLOOKUP($A34,'RevPAR Raw Data'!$B$6:$BE$43,'RevPAR Raw Data'!BB$1,FALSE))/100</f>
        <v>0.49295005478429504</v>
      </c>
      <c r="BM34" s="130">
        <f>(VLOOKUP($A34,'RevPAR Raw Data'!$B$6:$BE$43,'RevPAR Raw Data'!BC$1,FALSE))/100</f>
        <v>0.33189277802079303</v>
      </c>
      <c r="BN34" s="131">
        <f>(VLOOKUP($A34,'RevPAR Raw Data'!$B$6:$BE$43,'RevPAR Raw Data'!BE$1,FALSE))/100</f>
        <v>0.1554474031809</v>
      </c>
    </row>
    <row r="35" spans="1:66" x14ac:dyDescent="0.25">
      <c r="A35" s="59" t="s">
        <v>47</v>
      </c>
      <c r="B35" s="129">
        <f>(VLOOKUP($A35,'Occupancy Raw Data'!$B$8:$BE$45,'Occupancy Raw Data'!AG$3,FALSE))/100</f>
        <v>0.39861793053282396</v>
      </c>
      <c r="C35" s="119">
        <f>(VLOOKUP($A35,'Occupancy Raw Data'!$B$8:$BE$45,'Occupancy Raw Data'!AH$3,FALSE))/100</f>
        <v>0.53887070376432</v>
      </c>
      <c r="D35" s="119">
        <f>(VLOOKUP($A35,'Occupancy Raw Data'!$B$8:$BE$45,'Occupancy Raw Data'!AI$3,FALSE))/100</f>
        <v>0.57160392798690607</v>
      </c>
      <c r="E35" s="119">
        <f>(VLOOKUP($A35,'Occupancy Raw Data'!$B$8:$BE$45,'Occupancy Raw Data'!AJ$3,FALSE))/100</f>
        <v>0.54073467903255101</v>
      </c>
      <c r="F35" s="119">
        <f>(VLOOKUP($A35,'Occupancy Raw Data'!$B$8:$BE$45,'Occupancy Raw Data'!AK$3,FALSE))/100</f>
        <v>0.52809601745771895</v>
      </c>
      <c r="G35" s="130">
        <f>(VLOOKUP($A35,'Occupancy Raw Data'!$B$8:$BE$45,'Occupancy Raw Data'!AL$3,FALSE))/100</f>
        <v>0.51558465175486401</v>
      </c>
      <c r="H35" s="119">
        <f>(VLOOKUP($A35,'Occupancy Raw Data'!$B$8:$BE$45,'Occupancy Raw Data'!AN$3,FALSE))/100</f>
        <v>0.54909983633387804</v>
      </c>
      <c r="I35" s="119">
        <f>(VLOOKUP($A35,'Occupancy Raw Data'!$B$8:$BE$45,'Occupancy Raw Data'!AO$3,FALSE))/100</f>
        <v>0.58874340789234403</v>
      </c>
      <c r="J35" s="130">
        <f>(VLOOKUP($A35,'Occupancy Raw Data'!$B$8:$BE$45,'Occupancy Raw Data'!AP$3,FALSE))/100</f>
        <v>0.56892162211311104</v>
      </c>
      <c r="K35" s="131">
        <f>(VLOOKUP($A35,'Occupancy Raw Data'!$B$8:$BE$45,'Occupancy Raw Data'!AR$3,FALSE))/100</f>
        <v>0.53082378614293502</v>
      </c>
      <c r="M35" s="118">
        <f>(VLOOKUP($A35,'Occupancy Raw Data'!$B$8:$BE$45,'Occupancy Raw Data'!AT$3,FALSE))/100</f>
        <v>-0.102433150674915</v>
      </c>
      <c r="N35" s="115">
        <f>(VLOOKUP($A35,'Occupancy Raw Data'!$B$8:$BE$45,'Occupancy Raw Data'!AU$3,FALSE))/100</f>
        <v>-6.5321611169850607E-2</v>
      </c>
      <c r="O35" s="115">
        <f>(VLOOKUP($A35,'Occupancy Raw Data'!$B$8:$BE$45,'Occupancy Raw Data'!AV$3,FALSE))/100</f>
        <v>-2.1145298856417097E-2</v>
      </c>
      <c r="P35" s="115">
        <f>(VLOOKUP($A35,'Occupancy Raw Data'!$B$8:$BE$45,'Occupancy Raw Data'!AW$3,FALSE))/100</f>
        <v>-0.107605658302066</v>
      </c>
      <c r="Q35" s="115">
        <f>(VLOOKUP($A35,'Occupancy Raw Data'!$B$8:$BE$45,'Occupancy Raw Data'!AX$3,FALSE))/100</f>
        <v>-9.9299886370664101E-2</v>
      </c>
      <c r="R35" s="116">
        <f>(VLOOKUP($A35,'Occupancy Raw Data'!$B$8:$BE$45,'Occupancy Raw Data'!AY$3,FALSE))/100</f>
        <v>-7.8274868007058102E-2</v>
      </c>
      <c r="S35" s="115">
        <f>(VLOOKUP($A35,'Occupancy Raw Data'!$B$8:$BE$45,'Occupancy Raw Data'!BA$3,FALSE))/100</f>
        <v>-4.5043762897601897E-2</v>
      </c>
      <c r="T35" s="115">
        <f>(VLOOKUP($A35,'Occupancy Raw Data'!$B$8:$BE$45,'Occupancy Raw Data'!BB$3,FALSE))/100</f>
        <v>9.7942035650803311E-2</v>
      </c>
      <c r="U35" s="116">
        <f>(VLOOKUP($A35,'Occupancy Raw Data'!$B$8:$BE$45,'Occupancy Raw Data'!BC$3,FALSE))/100</f>
        <v>2.3954434657207001E-2</v>
      </c>
      <c r="V35" s="117">
        <f>(VLOOKUP($A35,'Occupancy Raw Data'!$B$8:$BE$45,'Occupancy Raw Data'!BE$3,FALSE))/100</f>
        <v>-4.9206890684661796E-2</v>
      </c>
      <c r="X35" s="49">
        <f>VLOOKUP($A35,'ADR Raw Data'!$B$6:$BE$43,'ADR Raw Data'!AG$1,FALSE)</f>
        <v>92.162279881386795</v>
      </c>
      <c r="Y35" s="50">
        <f>VLOOKUP($A35,'ADR Raw Data'!$B$6:$BE$43,'ADR Raw Data'!AH$1,FALSE)</f>
        <v>101.221451953092</v>
      </c>
      <c r="Z35" s="50">
        <f>VLOOKUP($A35,'ADR Raw Data'!$B$6:$BE$43,'ADR Raw Data'!AI$1,FALSE)</f>
        <v>102.81931042710499</v>
      </c>
      <c r="AA35" s="50">
        <f>VLOOKUP($A35,'ADR Raw Data'!$B$6:$BE$43,'ADR Raw Data'!AJ$1,FALSE)</f>
        <v>102.031945518748</v>
      </c>
      <c r="AB35" s="50">
        <f>VLOOKUP($A35,'ADR Raw Data'!$B$6:$BE$43,'ADR Raw Data'!AK$1,FALSE)</f>
        <v>100.80074207988901</v>
      </c>
      <c r="AC35" s="51">
        <f>VLOOKUP($A35,'ADR Raw Data'!$B$6:$BE$43,'ADR Raw Data'!AL$1,FALSE)</f>
        <v>100.258770280756</v>
      </c>
      <c r="AD35" s="50">
        <f>VLOOKUP($A35,'ADR Raw Data'!$B$6:$BE$43,'ADR Raw Data'!AN$1,FALSE)</f>
        <v>112.88171882762001</v>
      </c>
      <c r="AE35" s="50">
        <f>VLOOKUP($A35,'ADR Raw Data'!$B$6:$BE$43,'ADR Raw Data'!AO$1,FALSE)</f>
        <v>117.832615444015</v>
      </c>
      <c r="AF35" s="51">
        <f>VLOOKUP($A35,'ADR Raw Data'!$B$6:$BE$43,'ADR Raw Data'!AP$1,FALSE)</f>
        <v>115.443414176122</v>
      </c>
      <c r="AG35" s="52">
        <f>VLOOKUP($A35,'ADR Raw Data'!$B$6:$BE$43,'ADR Raw Data'!AR$1,FALSE)</f>
        <v>104.90861694317999</v>
      </c>
      <c r="AI35" s="118">
        <f>(VLOOKUP($A35,'ADR Raw Data'!$B$6:$BE$43,'ADR Raw Data'!AT$1,FALSE))/100</f>
        <v>4.3871648838032804E-3</v>
      </c>
      <c r="AJ35" s="115">
        <f>(VLOOKUP($A35,'ADR Raw Data'!$B$6:$BE$43,'ADR Raw Data'!AU$1,FALSE))/100</f>
        <v>2.1103948198016899E-2</v>
      </c>
      <c r="AK35" s="115">
        <f>(VLOOKUP($A35,'ADR Raw Data'!$B$6:$BE$43,'ADR Raw Data'!AV$1,FALSE))/100</f>
        <v>4.7434975628503996E-2</v>
      </c>
      <c r="AL35" s="115">
        <f>(VLOOKUP($A35,'ADR Raw Data'!$B$6:$BE$43,'ADR Raw Data'!AW$1,FALSE))/100</f>
        <v>2.3634356833247799E-2</v>
      </c>
      <c r="AM35" s="115">
        <f>(VLOOKUP($A35,'ADR Raw Data'!$B$6:$BE$43,'ADR Raw Data'!AX$1,FALSE))/100</f>
        <v>2.8589678463787301E-2</v>
      </c>
      <c r="AN35" s="116">
        <f>(VLOOKUP($A35,'ADR Raw Data'!$B$6:$BE$43,'ADR Raw Data'!AY$1,FALSE))/100</f>
        <v>2.6832495173452001E-2</v>
      </c>
      <c r="AO35" s="115">
        <f>(VLOOKUP($A35,'ADR Raw Data'!$B$6:$BE$43,'ADR Raw Data'!BA$1,FALSE))/100</f>
        <v>0.10156208798497399</v>
      </c>
      <c r="AP35" s="115">
        <f>(VLOOKUP($A35,'ADR Raw Data'!$B$6:$BE$43,'ADR Raw Data'!BB$1,FALSE))/100</f>
        <v>0.11211798365045</v>
      </c>
      <c r="AQ35" s="116">
        <f>(VLOOKUP($A35,'ADR Raw Data'!$B$6:$BE$43,'ADR Raw Data'!BC$1,FALSE))/100</f>
        <v>0.10840133849565299</v>
      </c>
      <c r="AR35" s="117">
        <f>(VLOOKUP($A35,'ADR Raw Data'!$B$6:$BE$43,'ADR Raw Data'!BE$1,FALSE))/100</f>
        <v>5.4451949247009503E-2</v>
      </c>
      <c r="AT35" s="49">
        <f>VLOOKUP($A35,'RevPAR Raw Data'!$B$6:$BE$43,'RevPAR Raw Data'!AG$1,FALSE)</f>
        <v>36.737537279505297</v>
      </c>
      <c r="AU35" s="50">
        <f>VLOOKUP($A35,'RevPAR Raw Data'!$B$6:$BE$43,'RevPAR Raw Data'!AH$1,FALSE)</f>
        <v>54.545275050009003</v>
      </c>
      <c r="AV35" s="50">
        <f>VLOOKUP($A35,'RevPAR Raw Data'!$B$6:$BE$43,'RevPAR Raw Data'!AI$1,FALSE)</f>
        <v>58.771921713038701</v>
      </c>
      <c r="AW35" s="50">
        <f>VLOOKUP($A35,'RevPAR Raw Data'!$B$6:$BE$43,'RevPAR Raw Data'!AJ$1,FALSE)</f>
        <v>55.1722113111474</v>
      </c>
      <c r="AX35" s="50">
        <f>VLOOKUP($A35,'RevPAR Raw Data'!$B$6:$BE$43,'RevPAR Raw Data'!AK$1,FALSE)</f>
        <v>53.232470449172503</v>
      </c>
      <c r="AY35" s="51">
        <f>VLOOKUP($A35,'RevPAR Raw Data'!$B$6:$BE$43,'RevPAR Raw Data'!AL$1,FALSE)</f>
        <v>51.691883160574598</v>
      </c>
      <c r="AZ35" s="50">
        <f>VLOOKUP($A35,'RevPAR Raw Data'!$B$6:$BE$43,'RevPAR Raw Data'!AN$1,FALSE)</f>
        <v>61.983333333333299</v>
      </c>
      <c r="BA35" s="50">
        <f>VLOOKUP($A35,'RevPAR Raw Data'!$B$6:$BE$43,'RevPAR Raw Data'!AO$1,FALSE)</f>
        <v>69.373175577377694</v>
      </c>
      <c r="BB35" s="51">
        <f>VLOOKUP($A35,'RevPAR Raw Data'!$B$6:$BE$43,'RevPAR Raw Data'!AP$1,FALSE)</f>
        <v>65.6782544553555</v>
      </c>
      <c r="BC35" s="52">
        <f>VLOOKUP($A35,'RevPAR Raw Data'!$B$6:$BE$43,'RevPAR Raw Data'!AR$1,FALSE)</f>
        <v>55.687989244797699</v>
      </c>
      <c r="BE35" s="129">
        <f>(VLOOKUP($A35,'RevPAR Raw Data'!$B$6:$BE$43,'RevPAR Raw Data'!AT$1,FALSE))/100</f>
        <v>-9.8495376912689989E-2</v>
      </c>
      <c r="BF35" s="119">
        <f>(VLOOKUP($A35,'RevPAR Raw Data'!$B$6:$BE$43,'RevPAR Raw Data'!AU$1,FALSE))/100</f>
        <v>-4.5596206870173302E-2</v>
      </c>
      <c r="BG35" s="119">
        <f>(VLOOKUP($A35,'RevPAR Raw Data'!$B$6:$BE$43,'RevPAR Raw Data'!AV$1,FALSE))/100</f>
        <v>2.52866500361753E-2</v>
      </c>
      <c r="BH35" s="119">
        <f>(VLOOKUP($A35,'RevPAR Raw Data'!$B$6:$BE$43,'RevPAR Raw Data'!AW$1,FALSE))/100</f>
        <v>-8.6514491994405807E-2</v>
      </c>
      <c r="BI35" s="119">
        <f>(VLOOKUP($A35,'RevPAR Raw Data'!$B$6:$BE$43,'RevPAR Raw Data'!AX$1,FALSE))/100</f>
        <v>-7.3549159729704702E-2</v>
      </c>
      <c r="BJ35" s="130">
        <f>(VLOOKUP($A35,'RevPAR Raw Data'!$B$6:$BE$43,'RevPAR Raw Data'!AY$1,FALSE))/100</f>
        <v>-5.3542682851608001E-2</v>
      </c>
      <c r="BK35" s="119">
        <f>(VLOOKUP($A35,'RevPAR Raw Data'!$B$6:$BE$43,'RevPAR Raw Data'!BA$1,FALSE))/100</f>
        <v>5.1943586476792099E-2</v>
      </c>
      <c r="BL35" s="119">
        <f>(VLOOKUP($A35,'RevPAR Raw Data'!$B$6:$BE$43,'RevPAR Raw Data'!BB$1,FALSE))/100</f>
        <v>0.221041082853042</v>
      </c>
      <c r="BM35" s="130">
        <f>(VLOOKUP($A35,'RevPAR Raw Data'!$B$6:$BE$43,'RevPAR Raw Data'!BC$1,FALSE))/100</f>
        <v>0.13495246593260801</v>
      </c>
      <c r="BN35" s="131">
        <f>(VLOOKUP($A35,'RevPAR Raw Data'!$B$6:$BE$43,'RevPAR Raw Data'!BE$1,FALSE))/100</f>
        <v>2.5656474481833501E-3</v>
      </c>
    </row>
    <row r="36" spans="1:66" x14ac:dyDescent="0.25">
      <c r="A36" s="59" t="s">
        <v>48</v>
      </c>
      <c r="B36" s="129">
        <f>(VLOOKUP($A36,'Occupancy Raw Data'!$B$8:$BE$45,'Occupancy Raw Data'!AG$3,FALSE))/100</f>
        <v>0.35079898100972601</v>
      </c>
      <c r="C36" s="119">
        <f>(VLOOKUP($A36,'Occupancy Raw Data'!$B$8:$BE$45,'Occupancy Raw Data'!AH$3,FALSE))/100</f>
        <v>0.471283001389532</v>
      </c>
      <c r="D36" s="119">
        <f>(VLOOKUP($A36,'Occupancy Raw Data'!$B$8:$BE$45,'Occupancy Raw Data'!AI$3,FALSE))/100</f>
        <v>0.51800602130616002</v>
      </c>
      <c r="E36" s="119">
        <f>(VLOOKUP($A36,'Occupancy Raw Data'!$B$8:$BE$45,'Occupancy Raw Data'!AJ$3,FALSE))/100</f>
        <v>0.53080129689671096</v>
      </c>
      <c r="F36" s="119">
        <f>(VLOOKUP($A36,'Occupancy Raw Data'!$B$8:$BE$45,'Occupancy Raw Data'!AK$3,FALSE))/100</f>
        <v>0.550081056044465</v>
      </c>
      <c r="G36" s="130">
        <f>(VLOOKUP($A36,'Occupancy Raw Data'!$B$8:$BE$45,'Occupancy Raw Data'!AL$3,FALSE))/100</f>
        <v>0.48419407132931902</v>
      </c>
      <c r="H36" s="119">
        <f>(VLOOKUP($A36,'Occupancy Raw Data'!$B$8:$BE$45,'Occupancy Raw Data'!AN$3,FALSE))/100</f>
        <v>0.55112320518758606</v>
      </c>
      <c r="I36" s="119">
        <f>(VLOOKUP($A36,'Occupancy Raw Data'!$B$8:$BE$45,'Occupancy Raw Data'!AO$3,FALSE))/100</f>
        <v>0.529295970356646</v>
      </c>
      <c r="J36" s="130">
        <f>(VLOOKUP($A36,'Occupancy Raw Data'!$B$8:$BE$45,'Occupancy Raw Data'!AP$3,FALSE))/100</f>
        <v>0.54020958777211592</v>
      </c>
      <c r="K36" s="131">
        <f>(VLOOKUP($A36,'Occupancy Raw Data'!$B$8:$BE$45,'Occupancy Raw Data'!AR$3,FALSE))/100</f>
        <v>0.50019850459868898</v>
      </c>
      <c r="M36" s="118">
        <f>(VLOOKUP($A36,'Occupancy Raw Data'!$B$8:$BE$45,'Occupancy Raw Data'!AT$3,FALSE))/100</f>
        <v>-3.1121149614951001E-2</v>
      </c>
      <c r="N36" s="115">
        <f>(VLOOKUP($A36,'Occupancy Raw Data'!$B$8:$BE$45,'Occupancy Raw Data'!AU$3,FALSE))/100</f>
        <v>-3.3230343017895202E-2</v>
      </c>
      <c r="O36" s="115">
        <f>(VLOOKUP($A36,'Occupancy Raw Data'!$B$8:$BE$45,'Occupancy Raw Data'!AV$3,FALSE))/100</f>
        <v>-5.9003179746024606E-2</v>
      </c>
      <c r="P36" s="115">
        <f>(VLOOKUP($A36,'Occupancy Raw Data'!$B$8:$BE$45,'Occupancy Raw Data'!AW$3,FALSE))/100</f>
        <v>-8.6219766769010404E-3</v>
      </c>
      <c r="Q36" s="115">
        <f>(VLOOKUP($A36,'Occupancy Raw Data'!$B$8:$BE$45,'Occupancy Raw Data'!AX$3,FALSE))/100</f>
        <v>0.111770537252458</v>
      </c>
      <c r="R36" s="116">
        <f>(VLOOKUP($A36,'Occupancy Raw Data'!$B$8:$BE$45,'Occupancy Raw Data'!AY$3,FALSE))/100</f>
        <v>-3.8112408057070501E-3</v>
      </c>
      <c r="S36" s="115">
        <f>(VLOOKUP($A36,'Occupancy Raw Data'!$B$8:$BE$45,'Occupancy Raw Data'!BA$3,FALSE))/100</f>
        <v>5.4094263774193102E-2</v>
      </c>
      <c r="T36" s="115">
        <f>(VLOOKUP($A36,'Occupancy Raw Data'!$B$8:$BE$45,'Occupancy Raw Data'!BB$3,FALSE))/100</f>
        <v>-4.4569192939426495E-2</v>
      </c>
      <c r="U36" s="116">
        <f>(VLOOKUP($A36,'Occupancy Raw Data'!$B$8:$BE$45,'Occupancy Raw Data'!BC$3,FALSE))/100</f>
        <v>3.3356632126934501E-3</v>
      </c>
      <c r="V36" s="117">
        <f>(VLOOKUP($A36,'Occupancy Raw Data'!$B$8:$BE$45,'Occupancy Raw Data'!BE$3,FALSE))/100</f>
        <v>-1.6168154510933699E-3</v>
      </c>
      <c r="X36" s="49">
        <f>VLOOKUP($A36,'ADR Raw Data'!$B$6:$BE$43,'ADR Raw Data'!AG$1,FALSE)</f>
        <v>125.367867634923</v>
      </c>
      <c r="Y36" s="50">
        <f>VLOOKUP($A36,'ADR Raw Data'!$B$6:$BE$43,'ADR Raw Data'!AH$1,FALSE)</f>
        <v>123.82691769041701</v>
      </c>
      <c r="Z36" s="50">
        <f>VLOOKUP($A36,'ADR Raw Data'!$B$6:$BE$43,'ADR Raw Data'!AI$1,FALSE)</f>
        <v>130.95737677433701</v>
      </c>
      <c r="AA36" s="50">
        <f>VLOOKUP($A36,'ADR Raw Data'!$B$6:$BE$43,'ADR Raw Data'!AJ$1,FALSE)</f>
        <v>139.760105802792</v>
      </c>
      <c r="AB36" s="50">
        <f>VLOOKUP($A36,'ADR Raw Data'!$B$6:$BE$43,'ADR Raw Data'!AK$1,FALSE)</f>
        <v>142.91255973055399</v>
      </c>
      <c r="AC36" s="51">
        <f>VLOOKUP($A36,'ADR Raw Data'!$B$6:$BE$43,'ADR Raw Data'!AL$1,FALSE)</f>
        <v>133.40580055004099</v>
      </c>
      <c r="AD36" s="50">
        <f>VLOOKUP($A36,'ADR Raw Data'!$B$6:$BE$43,'ADR Raw Data'!AN$1,FALSE)</f>
        <v>158.16751129320301</v>
      </c>
      <c r="AE36" s="50">
        <f>VLOOKUP($A36,'ADR Raw Data'!$B$6:$BE$43,'ADR Raw Data'!AO$1,FALSE)</f>
        <v>157.56841281995099</v>
      </c>
      <c r="AF36" s="51">
        <f>VLOOKUP($A36,'ADR Raw Data'!$B$6:$BE$43,'ADR Raw Data'!AP$1,FALSE)</f>
        <v>157.87401371844999</v>
      </c>
      <c r="AG36" s="52">
        <f>VLOOKUP($A36,'ADR Raw Data'!$B$6:$BE$43,'ADR Raw Data'!AR$1,FALSE)</f>
        <v>140.955924995039</v>
      </c>
      <c r="AI36" s="118">
        <f>(VLOOKUP($A36,'ADR Raw Data'!$B$6:$BE$43,'ADR Raw Data'!AT$1,FALSE))/100</f>
        <v>1.4096493745029399E-2</v>
      </c>
      <c r="AJ36" s="115">
        <f>(VLOOKUP($A36,'ADR Raw Data'!$B$6:$BE$43,'ADR Raw Data'!AU$1,FALSE))/100</f>
        <v>3.7287877947019002E-2</v>
      </c>
      <c r="AK36" s="115">
        <f>(VLOOKUP($A36,'ADR Raw Data'!$B$6:$BE$43,'ADR Raw Data'!AV$1,FALSE))/100</f>
        <v>5.4542308120849793E-2</v>
      </c>
      <c r="AL36" s="115">
        <f>(VLOOKUP($A36,'ADR Raw Data'!$B$6:$BE$43,'ADR Raw Data'!AW$1,FALSE))/100</f>
        <v>0.14152452468034299</v>
      </c>
      <c r="AM36" s="115">
        <f>(VLOOKUP($A36,'ADR Raw Data'!$B$6:$BE$43,'ADR Raw Data'!AX$1,FALSE))/100</f>
        <v>0.13267538515711899</v>
      </c>
      <c r="AN36" s="116">
        <f>(VLOOKUP($A36,'ADR Raw Data'!$B$6:$BE$43,'ADR Raw Data'!AY$1,FALSE))/100</f>
        <v>8.32322232385449E-2</v>
      </c>
      <c r="AO36" s="115">
        <f>(VLOOKUP($A36,'ADR Raw Data'!$B$6:$BE$43,'ADR Raw Data'!BA$1,FALSE))/100</f>
        <v>5.8470107845881102E-2</v>
      </c>
      <c r="AP36" s="115">
        <f>(VLOOKUP($A36,'ADR Raw Data'!$B$6:$BE$43,'ADR Raw Data'!BB$1,FALSE))/100</f>
        <v>2.03432552275443E-2</v>
      </c>
      <c r="AQ36" s="116">
        <f>(VLOOKUP($A36,'ADR Raw Data'!$B$6:$BE$43,'ADR Raw Data'!BC$1,FALSE))/100</f>
        <v>3.86390408827453E-2</v>
      </c>
      <c r="AR36" s="117">
        <f>(VLOOKUP($A36,'ADR Raw Data'!$B$6:$BE$43,'ADR Raw Data'!BE$1,FALSE))/100</f>
        <v>6.7749190079058705E-2</v>
      </c>
      <c r="AT36" s="49">
        <f>VLOOKUP($A36,'RevPAR Raw Data'!$B$6:$BE$43,'RevPAR Raw Data'!AG$1,FALSE)</f>
        <v>43.9789202176933</v>
      </c>
      <c r="AU36" s="50">
        <f>VLOOKUP($A36,'RevPAR Raw Data'!$B$6:$BE$43,'RevPAR Raw Data'!AH$1,FALSE)</f>
        <v>58.357521421954601</v>
      </c>
      <c r="AV36" s="50">
        <f>VLOOKUP($A36,'RevPAR Raw Data'!$B$6:$BE$43,'RevPAR Raw Data'!AI$1,FALSE)</f>
        <v>67.836709703566399</v>
      </c>
      <c r="AW36" s="50">
        <f>VLOOKUP($A36,'RevPAR Raw Data'!$B$6:$BE$43,'RevPAR Raw Data'!AJ$1,FALSE)</f>
        <v>74.184845414543702</v>
      </c>
      <c r="AX36" s="50">
        <f>VLOOKUP($A36,'RevPAR Raw Data'!$B$6:$BE$43,'RevPAR Raw Data'!AK$1,FALSE)</f>
        <v>78.613491778601201</v>
      </c>
      <c r="AY36" s="51">
        <f>VLOOKUP($A36,'RevPAR Raw Data'!$B$6:$BE$43,'RevPAR Raw Data'!AL$1,FALSE)</f>
        <v>64.594297707271807</v>
      </c>
      <c r="AZ36" s="50">
        <f>VLOOKUP($A36,'RevPAR Raw Data'!$B$6:$BE$43,'RevPAR Raw Data'!AN$1,FALSE)</f>
        <v>87.169785780453907</v>
      </c>
      <c r="BA36" s="50">
        <f>VLOOKUP($A36,'RevPAR Raw Data'!$B$6:$BE$43,'RevPAR Raw Data'!AO$1,FALSE)</f>
        <v>83.400325961093003</v>
      </c>
      <c r="BB36" s="51">
        <f>VLOOKUP($A36,'RevPAR Raw Data'!$B$6:$BE$43,'RevPAR Raw Data'!AP$1,FALSE)</f>
        <v>85.285055870773505</v>
      </c>
      <c r="BC36" s="52">
        <f>VLOOKUP($A36,'RevPAR Raw Data'!$B$6:$BE$43,'RevPAR Raw Data'!AR$1,FALSE)</f>
        <v>70.505942896843706</v>
      </c>
      <c r="BE36" s="129">
        <f>(VLOOKUP($A36,'RevPAR Raw Data'!$B$6:$BE$43,'RevPAR Raw Data'!AT$1,FALSE))/100</f>
        <v>-1.7463354960806799E-2</v>
      </c>
      <c r="BF36" s="119">
        <f>(VLOOKUP($A36,'RevPAR Raw Data'!$B$6:$BE$43,'RevPAR Raw Data'!AU$1,FALSE))/100</f>
        <v>2.8184459545349001E-3</v>
      </c>
      <c r="BG36" s="119">
        <f>(VLOOKUP($A36,'RevPAR Raw Data'!$B$6:$BE$43,'RevPAR Raw Data'!AV$1,FALSE))/100</f>
        <v>-7.6790412349923599E-3</v>
      </c>
      <c r="BH36" s="119">
        <f>(VLOOKUP($A36,'RevPAR Raw Data'!$B$6:$BE$43,'RevPAR Raw Data'!AW$1,FALSE))/100</f>
        <v>0.131682326852438</v>
      </c>
      <c r="BI36" s="119">
        <f>(VLOOKUP($A36,'RevPAR Raw Data'!$B$6:$BE$43,'RevPAR Raw Data'!AX$1,FALSE))/100</f>
        <v>0.25927512148876597</v>
      </c>
      <c r="BJ36" s="130">
        <f>(VLOOKUP($A36,'RevPAR Raw Data'!$B$6:$BE$43,'RevPAR Raw Data'!AY$1,FALSE))/100</f>
        <v>7.9103764387281408E-2</v>
      </c>
      <c r="BK36" s="119">
        <f>(VLOOKUP($A36,'RevPAR Raw Data'!$B$6:$BE$43,'RevPAR Raw Data'!BA$1,FALSE))/100</f>
        <v>0.11572726905679399</v>
      </c>
      <c r="BL36" s="119">
        <f>(VLOOKUP($A36,'RevPAR Raw Data'!$B$6:$BE$43,'RevPAR Raw Data'!BB$1,FALSE))/100</f>
        <v>-2.5132620179134601E-2</v>
      </c>
      <c r="BM36" s="130">
        <f>(VLOOKUP($A36,'RevPAR Raw Data'!$B$6:$BE$43,'RevPAR Raw Data'!BC$1,FALSE))/100</f>
        <v>4.2103590922685098E-2</v>
      </c>
      <c r="BN36" s="131">
        <f>(VLOOKUP($A36,'RevPAR Raw Data'!$B$6:$BE$43,'RevPAR Raw Data'!BE$1,FALSE))/100</f>
        <v>6.6022836690646403E-2</v>
      </c>
    </row>
    <row r="37" spans="1:66" x14ac:dyDescent="0.25">
      <c r="A37" s="59"/>
      <c r="B37" s="134"/>
      <c r="C37" s="138"/>
      <c r="D37" s="138"/>
      <c r="E37" s="138"/>
      <c r="F37" s="138"/>
      <c r="G37" s="139"/>
      <c r="H37" s="138"/>
      <c r="I37" s="138"/>
      <c r="J37" s="139"/>
      <c r="K37" s="135"/>
      <c r="M37" s="146"/>
      <c r="N37" s="148"/>
      <c r="O37" s="148"/>
      <c r="P37" s="148"/>
      <c r="Q37" s="148"/>
      <c r="R37" s="149"/>
      <c r="S37" s="148"/>
      <c r="T37" s="148"/>
      <c r="U37" s="149"/>
      <c r="V37" s="147"/>
      <c r="X37" s="55"/>
      <c r="Y37" s="56"/>
      <c r="Z37" s="56"/>
      <c r="AA37" s="56"/>
      <c r="AB37" s="56"/>
      <c r="AC37" s="57"/>
      <c r="AD37" s="56"/>
      <c r="AE37" s="56"/>
      <c r="AF37" s="57"/>
      <c r="AG37" s="58"/>
      <c r="AI37" s="146"/>
      <c r="AJ37" s="148"/>
      <c r="AK37" s="148"/>
      <c r="AL37" s="148"/>
      <c r="AM37" s="148"/>
      <c r="AN37" s="149"/>
      <c r="AO37" s="148"/>
      <c r="AP37" s="148"/>
      <c r="AQ37" s="149"/>
      <c r="AR37" s="147"/>
      <c r="AT37" s="55"/>
      <c r="AU37" s="56"/>
      <c r="AV37" s="56"/>
      <c r="AW37" s="56"/>
      <c r="AX37" s="56"/>
      <c r="AY37" s="57"/>
      <c r="AZ37" s="56"/>
      <c r="BA37" s="56"/>
      <c r="BB37" s="57"/>
      <c r="BC37" s="58"/>
      <c r="BE37" s="134"/>
      <c r="BF37" s="138"/>
      <c r="BG37" s="138"/>
      <c r="BH37" s="138"/>
      <c r="BI37" s="138"/>
      <c r="BJ37" s="139"/>
      <c r="BK37" s="138"/>
      <c r="BL37" s="138"/>
      <c r="BM37" s="139"/>
      <c r="BN37" s="135"/>
    </row>
    <row r="38" spans="1:66" x14ac:dyDescent="0.25">
      <c r="A38" s="46" t="s">
        <v>72</v>
      </c>
      <c r="B38" s="129">
        <f>(VLOOKUP($A38,'Occupancy Raw Data'!$B$8:$BE$45,'Occupancy Raw Data'!AG$3,FALSE))/100</f>
        <v>0.46906885479842997</v>
      </c>
      <c r="C38" s="119">
        <f>(VLOOKUP($A38,'Occupancy Raw Data'!$B$8:$BE$45,'Occupancy Raw Data'!AH$3,FALSE))/100</f>
        <v>0.59568319657509794</v>
      </c>
      <c r="D38" s="119">
        <f>(VLOOKUP($A38,'Occupancy Raw Data'!$B$8:$BE$45,'Occupancy Raw Data'!AI$3,FALSE))/100</f>
        <v>0.61698180520870405</v>
      </c>
      <c r="E38" s="119">
        <f>(VLOOKUP($A38,'Occupancy Raw Data'!$B$8:$BE$45,'Occupancy Raw Data'!AJ$3,FALSE))/100</f>
        <v>0.587905815198002</v>
      </c>
      <c r="F38" s="119">
        <f>(VLOOKUP($A38,'Occupancy Raw Data'!$B$8:$BE$45,'Occupancy Raw Data'!AK$3,FALSE))/100</f>
        <v>0.58041384231180804</v>
      </c>
      <c r="G38" s="130">
        <f>(VLOOKUP($A38,'Occupancy Raw Data'!$B$8:$BE$45,'Occupancy Raw Data'!AL$3,FALSE))/100</f>
        <v>0.57001070281840804</v>
      </c>
      <c r="H38" s="119">
        <f>(VLOOKUP($A38,'Occupancy Raw Data'!$B$8:$BE$45,'Occupancy Raw Data'!AN$3,FALSE))/100</f>
        <v>0.63610417409917897</v>
      </c>
      <c r="I38" s="119">
        <f>(VLOOKUP($A38,'Occupancy Raw Data'!$B$8:$BE$45,'Occupancy Raw Data'!AO$3,FALSE))/100</f>
        <v>0.60353193007491901</v>
      </c>
      <c r="J38" s="130">
        <f>(VLOOKUP($A38,'Occupancy Raw Data'!$B$8:$BE$45,'Occupancy Raw Data'!AP$3,FALSE))/100</f>
        <v>0.61981805208704899</v>
      </c>
      <c r="K38" s="131">
        <f>(VLOOKUP($A38,'Occupancy Raw Data'!$B$8:$BE$45,'Occupancy Raw Data'!AR$3,FALSE))/100</f>
        <v>0.58424137403802001</v>
      </c>
      <c r="M38" s="118">
        <f>(VLOOKUP($A38,'Occupancy Raw Data'!$B$8:$BE$45,'Occupancy Raw Data'!AT$3,FALSE))/100</f>
        <v>0.35060602297023702</v>
      </c>
      <c r="N38" s="115">
        <f>(VLOOKUP($A38,'Occupancy Raw Data'!$B$8:$BE$45,'Occupancy Raw Data'!AU$3,FALSE))/100</f>
        <v>0.20457800907903098</v>
      </c>
      <c r="O38" s="115">
        <f>(VLOOKUP($A38,'Occupancy Raw Data'!$B$8:$BE$45,'Occupancy Raw Data'!AV$3,FALSE))/100</f>
        <v>0.180176125804275</v>
      </c>
      <c r="P38" s="115">
        <f>(VLOOKUP($A38,'Occupancy Raw Data'!$B$8:$BE$45,'Occupancy Raw Data'!AW$3,FALSE))/100</f>
        <v>0.160248785415991</v>
      </c>
      <c r="Q38" s="115">
        <f>(VLOOKUP($A38,'Occupancy Raw Data'!$B$8:$BE$45,'Occupancy Raw Data'!AX$3,FALSE))/100</f>
        <v>0.24595997266235201</v>
      </c>
      <c r="R38" s="116">
        <f>(VLOOKUP($A38,'Occupancy Raw Data'!$B$8:$BE$45,'Occupancy Raw Data'!AY$3,FALSE))/100</f>
        <v>0.21945690429355602</v>
      </c>
      <c r="S38" s="115">
        <f>(VLOOKUP($A38,'Occupancy Raw Data'!$B$8:$BE$45,'Occupancy Raw Data'!BA$3,FALSE))/100</f>
        <v>0.34455859579290704</v>
      </c>
      <c r="T38" s="115">
        <f>(VLOOKUP($A38,'Occupancy Raw Data'!$B$8:$BE$45,'Occupancy Raw Data'!BB$3,FALSE))/100</f>
        <v>0.36613586118124603</v>
      </c>
      <c r="U38" s="116">
        <f>(VLOOKUP($A38,'Occupancy Raw Data'!$B$8:$BE$45,'Occupancy Raw Data'!BC$3,FALSE))/100</f>
        <v>0.354977949326928</v>
      </c>
      <c r="V38" s="117">
        <f>(VLOOKUP($A38,'Occupancy Raw Data'!$B$8:$BE$45,'Occupancy Raw Data'!BE$3,FALSE))/100</f>
        <v>0.25758152146457802</v>
      </c>
      <c r="X38" s="49">
        <f>VLOOKUP($A38,'ADR Raw Data'!$B$6:$BE$43,'ADR Raw Data'!AG$1,FALSE)</f>
        <v>97.833068147246706</v>
      </c>
      <c r="Y38" s="50">
        <f>VLOOKUP($A38,'ADR Raw Data'!$B$6:$BE$43,'ADR Raw Data'!AH$1,FALSE)</f>
        <v>103.02021381086401</v>
      </c>
      <c r="Z38" s="50">
        <f>VLOOKUP($A38,'ADR Raw Data'!$B$6:$BE$43,'ADR Raw Data'!AI$1,FALSE)</f>
        <v>105.782104776222</v>
      </c>
      <c r="AA38" s="50">
        <f>VLOOKUP($A38,'ADR Raw Data'!$B$6:$BE$43,'ADR Raw Data'!AJ$1,FALSE)</f>
        <v>106.007565993082</v>
      </c>
      <c r="AB38" s="50">
        <f>VLOOKUP($A38,'ADR Raw Data'!$B$6:$BE$43,'ADR Raw Data'!AK$1,FALSE)</f>
        <v>104.072186981375</v>
      </c>
      <c r="AC38" s="51">
        <f>VLOOKUP($A38,'ADR Raw Data'!$B$6:$BE$43,'ADR Raw Data'!AL$1,FALSE)</f>
        <v>103.59485898832099</v>
      </c>
      <c r="AD38" s="50">
        <f>VLOOKUP($A38,'ADR Raw Data'!$B$6:$BE$43,'ADR Raw Data'!AN$1,FALSE)</f>
        <v>111.221888390353</v>
      </c>
      <c r="AE38" s="50">
        <f>VLOOKUP($A38,'ADR Raw Data'!$B$6:$BE$43,'ADR Raw Data'!AO$1,FALSE)</f>
        <v>111.75689070166101</v>
      </c>
      <c r="AF38" s="51">
        <f>VLOOKUP($A38,'ADR Raw Data'!$B$6:$BE$43,'ADR Raw Data'!AP$1,FALSE)</f>
        <v>111.482360779347</v>
      </c>
      <c r="AG38" s="52">
        <f>VLOOKUP($A38,'ADR Raw Data'!$B$6:$BE$43,'ADR Raw Data'!AR$1,FALSE)</f>
        <v>105.98565949020301</v>
      </c>
      <c r="AI38" s="118">
        <f>(VLOOKUP($A38,'ADR Raw Data'!$B$6:$BE$43,'ADR Raw Data'!AT$1,FALSE))/100</f>
        <v>0.116603194377222</v>
      </c>
      <c r="AJ38" s="115">
        <f>(VLOOKUP($A38,'ADR Raw Data'!$B$6:$BE$43,'ADR Raw Data'!AU$1,FALSE))/100</f>
        <v>7.2843587038841404E-2</v>
      </c>
      <c r="AK38" s="115">
        <f>(VLOOKUP($A38,'ADR Raw Data'!$B$6:$BE$43,'ADR Raw Data'!AV$1,FALSE))/100</f>
        <v>7.6797860417749095E-2</v>
      </c>
      <c r="AL38" s="115">
        <f>(VLOOKUP($A38,'ADR Raw Data'!$B$6:$BE$43,'ADR Raw Data'!AW$1,FALSE))/100</f>
        <v>9.7885587118634002E-2</v>
      </c>
      <c r="AM38" s="115">
        <f>(VLOOKUP($A38,'ADR Raw Data'!$B$6:$BE$43,'ADR Raw Data'!AX$1,FALSE))/100</f>
        <v>0.10306106030332</v>
      </c>
      <c r="AN38" s="116">
        <f>(VLOOKUP($A38,'ADR Raw Data'!$B$6:$BE$43,'ADR Raw Data'!AY$1,FALSE))/100</f>
        <v>8.9880957248436297E-2</v>
      </c>
      <c r="AO38" s="115">
        <f>(VLOOKUP($A38,'ADR Raw Data'!$B$6:$BE$43,'ADR Raw Data'!BA$1,FALSE))/100</f>
        <v>0.13745675586987299</v>
      </c>
      <c r="AP38" s="115">
        <f>(VLOOKUP($A38,'ADR Raw Data'!$B$6:$BE$43,'ADR Raw Data'!BB$1,FALSE))/100</f>
        <v>0.14455904171938</v>
      </c>
      <c r="AQ38" s="116">
        <f>(VLOOKUP($A38,'ADR Raw Data'!$B$6:$BE$43,'ADR Raw Data'!BC$1,FALSE))/100</f>
        <v>0.14090559139171299</v>
      </c>
      <c r="AR38" s="117">
        <f>(VLOOKUP($A38,'ADR Raw Data'!$B$6:$BE$43,'ADR Raw Data'!BE$1,FALSE))/100</f>
        <v>0.106316908071717</v>
      </c>
      <c r="AT38" s="49">
        <f>VLOOKUP($A38,'RevPAR Raw Data'!$B$6:$BE$43,'RevPAR Raw Data'!AG$1,FALSE)</f>
        <v>45.8904452372458</v>
      </c>
      <c r="AU38" s="50">
        <f>VLOOKUP($A38,'RevPAR Raw Data'!$B$6:$BE$43,'RevPAR Raw Data'!AH$1,FALSE)</f>
        <v>61.367410274705598</v>
      </c>
      <c r="AV38" s="50">
        <f>VLOOKUP($A38,'RevPAR Raw Data'!$B$6:$BE$43,'RevPAR Raw Data'!AI$1,FALSE)</f>
        <v>65.265633963610398</v>
      </c>
      <c r="AW38" s="50">
        <f>VLOOKUP($A38,'RevPAR Raw Data'!$B$6:$BE$43,'RevPAR Raw Data'!AJ$1,FALSE)</f>
        <v>62.322464502318901</v>
      </c>
      <c r="AX38" s="50">
        <f>VLOOKUP($A38,'RevPAR Raw Data'!$B$6:$BE$43,'RevPAR Raw Data'!AK$1,FALSE)</f>
        <v>60.4049379236532</v>
      </c>
      <c r="AY38" s="51">
        <f>VLOOKUP($A38,'RevPAR Raw Data'!$B$6:$BE$43,'RevPAR Raw Data'!AL$1,FALSE)</f>
        <v>59.050178380306797</v>
      </c>
      <c r="AZ38" s="50">
        <f>VLOOKUP($A38,'RevPAR Raw Data'!$B$6:$BE$43,'RevPAR Raw Data'!AN$1,FALSE)</f>
        <v>70.748707456296799</v>
      </c>
      <c r="BA38" s="50">
        <f>VLOOKUP($A38,'RevPAR Raw Data'!$B$6:$BE$43,'RevPAR Raw Data'!AO$1,FALSE)</f>
        <v>67.448851944345293</v>
      </c>
      <c r="BB38" s="51">
        <f>VLOOKUP($A38,'RevPAR Raw Data'!$B$6:$BE$43,'RevPAR Raw Data'!AP$1,FALSE)</f>
        <v>69.098779700321003</v>
      </c>
      <c r="BC38" s="52">
        <f>VLOOKUP($A38,'RevPAR Raw Data'!$B$6:$BE$43,'RevPAR Raw Data'!AR$1,FALSE)</f>
        <v>61.921207328882303</v>
      </c>
      <c r="BE38" s="129">
        <f>(VLOOKUP($A38,'RevPAR Raw Data'!$B$6:$BE$43,'RevPAR Raw Data'!AT$1,FALSE))/100</f>
        <v>0.50809099959368298</v>
      </c>
      <c r="BF38" s="119">
        <f>(VLOOKUP($A38,'RevPAR Raw Data'!$B$6:$BE$43,'RevPAR Raw Data'!AU$1,FALSE))/100</f>
        <v>0.292323792128453</v>
      </c>
      <c r="BG38" s="119">
        <f>(VLOOKUP($A38,'RevPAR Raw Data'!$B$6:$BE$43,'RevPAR Raw Data'!AV$1,FALSE))/100</f>
        <v>0.270811127182152</v>
      </c>
      <c r="BH38" s="119">
        <f>(VLOOKUP($A38,'RevPAR Raw Data'!$B$6:$BE$43,'RevPAR Raw Data'!AW$1,FALSE))/100</f>
        <v>0.273820418980117</v>
      </c>
      <c r="BI38" s="119">
        <f>(VLOOKUP($A38,'RevPAR Raw Data'!$B$6:$BE$43,'RevPAR Raw Data'!AX$1,FALSE))/100</f>
        <v>0.37436992854043</v>
      </c>
      <c r="BJ38" s="130">
        <f>(VLOOKUP($A38,'RevPAR Raw Data'!$B$6:$BE$43,'RevPAR Raw Data'!AY$1,FALSE))/100</f>
        <v>0.32906285817467595</v>
      </c>
      <c r="BK38" s="119">
        <f>(VLOOKUP($A38,'RevPAR Raw Data'!$B$6:$BE$43,'RevPAR Raw Data'!BA$1,FALSE))/100</f>
        <v>0.52937725844755301</v>
      </c>
      <c r="BL38" s="119">
        <f>(VLOOKUP($A38,'RevPAR Raw Data'!$B$6:$BE$43,'RevPAR Raw Data'!BB$1,FALSE))/100</f>
        <v>0.56362315213208702</v>
      </c>
      <c r="BM38" s="130">
        <f>(VLOOKUP($A38,'RevPAR Raw Data'!$B$6:$BE$43,'RevPAR Raw Data'!BC$1,FALSE))/100</f>
        <v>0.54590191859957105</v>
      </c>
      <c r="BN38" s="131">
        <f>(VLOOKUP($A38,'RevPAR Raw Data'!$B$6:$BE$43,'RevPAR Raw Data'!BE$1,FALSE))/100</f>
        <v>0.39128370047481903</v>
      </c>
    </row>
    <row r="39" spans="1:66" x14ac:dyDescent="0.25">
      <c r="A39" s="46"/>
      <c r="B39" s="134"/>
      <c r="C39" s="138"/>
      <c r="D39" s="138"/>
      <c r="E39" s="138"/>
      <c r="F39" s="138"/>
      <c r="G39" s="139"/>
      <c r="H39" s="138"/>
      <c r="I39" s="138"/>
      <c r="J39" s="139"/>
      <c r="K39" s="135"/>
      <c r="M39" s="146"/>
      <c r="N39" s="148"/>
      <c r="O39" s="148"/>
      <c r="P39" s="148"/>
      <c r="Q39" s="148"/>
      <c r="R39" s="149"/>
      <c r="S39" s="148"/>
      <c r="T39" s="148"/>
      <c r="U39" s="149"/>
      <c r="V39" s="147"/>
      <c r="X39" s="55"/>
      <c r="Y39" s="56"/>
      <c r="Z39" s="56"/>
      <c r="AA39" s="56"/>
      <c r="AB39" s="56"/>
      <c r="AC39" s="57"/>
      <c r="AD39" s="56"/>
      <c r="AE39" s="56"/>
      <c r="AF39" s="57"/>
      <c r="AG39" s="58"/>
      <c r="AI39" s="146"/>
      <c r="AJ39" s="148"/>
      <c r="AK39" s="148"/>
      <c r="AL39" s="148"/>
      <c r="AM39" s="148"/>
      <c r="AN39" s="149"/>
      <c r="AO39" s="148"/>
      <c r="AP39" s="148"/>
      <c r="AQ39" s="149"/>
      <c r="AR39" s="147"/>
      <c r="AT39" s="55"/>
      <c r="AU39" s="56"/>
      <c r="AV39" s="56"/>
      <c r="AW39" s="56"/>
      <c r="AX39" s="56"/>
      <c r="AY39" s="57"/>
      <c r="AZ39" s="56"/>
      <c r="BA39" s="56"/>
      <c r="BB39" s="57"/>
      <c r="BC39" s="58"/>
      <c r="BE39" s="134"/>
      <c r="BF39" s="138"/>
      <c r="BG39" s="138"/>
      <c r="BH39" s="138"/>
      <c r="BI39" s="138"/>
      <c r="BJ39" s="139"/>
      <c r="BK39" s="138"/>
      <c r="BL39" s="138"/>
      <c r="BM39" s="139"/>
      <c r="BN39" s="135"/>
    </row>
    <row r="40" spans="1:66" x14ac:dyDescent="0.25">
      <c r="A40" s="46" t="s">
        <v>71</v>
      </c>
      <c r="B40" s="129">
        <f>(VLOOKUP($A40,'Occupancy Raw Data'!$B$8:$BE$45,'Occupancy Raw Data'!AG$3,FALSE))/100</f>
        <v>0.416972885999434</v>
      </c>
      <c r="C40" s="119">
        <f>(VLOOKUP($A40,'Occupancy Raw Data'!$B$8:$BE$45,'Occupancy Raw Data'!AH$3,FALSE))/100</f>
        <v>0.54042095192537598</v>
      </c>
      <c r="D40" s="119">
        <f>(VLOOKUP($A40,'Occupancy Raw Data'!$B$8:$BE$45,'Occupancy Raw Data'!AI$3,FALSE))/100</f>
        <v>0.59193102998412694</v>
      </c>
      <c r="E40" s="119">
        <f>(VLOOKUP($A40,'Occupancy Raw Data'!$B$8:$BE$45,'Occupancy Raw Data'!AJ$3,FALSE))/100</f>
        <v>0.58936531060424802</v>
      </c>
      <c r="F40" s="119">
        <f>(VLOOKUP($A40,'Occupancy Raw Data'!$B$8:$BE$45,'Occupancy Raw Data'!AK$3,FALSE))/100</f>
        <v>0.57292731186536405</v>
      </c>
      <c r="G40" s="130">
        <f>(VLOOKUP($A40,'Occupancy Raw Data'!$B$8:$BE$45,'Occupancy Raw Data'!AL$3,FALSE))/100</f>
        <v>0.54232349807571001</v>
      </c>
      <c r="H40" s="119">
        <f>(VLOOKUP($A40,'Occupancy Raw Data'!$B$8:$BE$45,'Occupancy Raw Data'!AN$3,FALSE))/100</f>
        <v>0.59005022721836797</v>
      </c>
      <c r="I40" s="119">
        <f>(VLOOKUP($A40,'Occupancy Raw Data'!$B$8:$BE$45,'Occupancy Raw Data'!AO$3,FALSE))/100</f>
        <v>0.61370702963623303</v>
      </c>
      <c r="J40" s="130">
        <f>(VLOOKUP($A40,'Occupancy Raw Data'!$B$8:$BE$45,'Occupancy Raw Data'!AP$3,FALSE))/100</f>
        <v>0.6018786284273</v>
      </c>
      <c r="K40" s="131">
        <f>(VLOOKUP($A40,'Occupancy Raw Data'!$B$8:$BE$45,'Occupancy Raw Data'!AR$3,FALSE))/100</f>
        <v>0.55933924960473602</v>
      </c>
      <c r="M40" s="118">
        <f>(VLOOKUP($A40,'Occupancy Raw Data'!$B$8:$BE$45,'Occupancy Raw Data'!AT$3,FALSE))/100</f>
        <v>-1.9127758238151299E-2</v>
      </c>
      <c r="N40" s="115">
        <f>(VLOOKUP($A40,'Occupancy Raw Data'!$B$8:$BE$45,'Occupancy Raw Data'!AU$3,FALSE))/100</f>
        <v>-1.68300468944193E-2</v>
      </c>
      <c r="O40" s="115">
        <f>(VLOOKUP($A40,'Occupancy Raw Data'!$B$8:$BE$45,'Occupancy Raw Data'!AV$3,FALSE))/100</f>
        <v>-3.4994567147362501E-2</v>
      </c>
      <c r="P40" s="115">
        <f>(VLOOKUP($A40,'Occupancy Raw Data'!$B$8:$BE$45,'Occupancy Raw Data'!AW$3,FALSE))/100</f>
        <v>-3.2570298227350102E-2</v>
      </c>
      <c r="Q40" s="115">
        <f>(VLOOKUP($A40,'Occupancy Raw Data'!$B$8:$BE$45,'Occupancy Raw Data'!AX$3,FALSE))/100</f>
        <v>4.03569500359343E-2</v>
      </c>
      <c r="R40" s="116">
        <f>(VLOOKUP($A40,'Occupancy Raw Data'!$B$8:$BE$45,'Occupancy Raw Data'!AY$3,FALSE))/100</f>
        <v>-1.3269334818068901E-2</v>
      </c>
      <c r="S40" s="115">
        <f>(VLOOKUP($A40,'Occupancy Raw Data'!$B$8:$BE$45,'Occupancy Raw Data'!BA$3,FALSE))/100</f>
        <v>6.1749169455934796E-2</v>
      </c>
      <c r="T40" s="115">
        <f>(VLOOKUP($A40,'Occupancy Raw Data'!$B$8:$BE$45,'Occupancy Raw Data'!BB$3,FALSE))/100</f>
        <v>6.4902842217199497E-2</v>
      </c>
      <c r="U40" s="116">
        <f>(VLOOKUP($A40,'Occupancy Raw Data'!$B$8:$BE$45,'Occupancy Raw Data'!BC$3,FALSE))/100</f>
        <v>6.3354657064441502E-2</v>
      </c>
      <c r="V40" s="117">
        <f>(VLOOKUP($A40,'Occupancy Raw Data'!$B$8:$BE$45,'Occupancy Raw Data'!BE$3,FALSE))/100</f>
        <v>9.0859590025505598E-3</v>
      </c>
      <c r="X40" s="49">
        <f>VLOOKUP($A40,'ADR Raw Data'!$B$6:$BE$43,'ADR Raw Data'!AG$1,FALSE)</f>
        <v>92.170480296709599</v>
      </c>
      <c r="Y40" s="50">
        <f>VLOOKUP($A40,'ADR Raw Data'!$B$6:$BE$43,'ADR Raw Data'!AH$1,FALSE)</f>
        <v>102.75537981854301</v>
      </c>
      <c r="Z40" s="50">
        <f>VLOOKUP($A40,'ADR Raw Data'!$B$6:$BE$43,'ADR Raw Data'!AI$1,FALSE)</f>
        <v>106.705550796187</v>
      </c>
      <c r="AA40" s="50">
        <f>VLOOKUP($A40,'ADR Raw Data'!$B$6:$BE$43,'ADR Raw Data'!AJ$1,FALSE)</f>
        <v>107.29769299957501</v>
      </c>
      <c r="AB40" s="50">
        <f>VLOOKUP($A40,'ADR Raw Data'!$B$6:$BE$43,'ADR Raw Data'!AK$1,FALSE)</f>
        <v>105.293569836239</v>
      </c>
      <c r="AC40" s="51">
        <f>VLOOKUP($A40,'ADR Raw Data'!$B$6:$BE$43,'ADR Raw Data'!AL$1,FALSE)</f>
        <v>103.51355934929001</v>
      </c>
      <c r="AD40" s="50">
        <f>VLOOKUP($A40,'ADR Raw Data'!$B$6:$BE$43,'ADR Raw Data'!AN$1,FALSE)</f>
        <v>108.86075957548699</v>
      </c>
      <c r="AE40" s="50">
        <f>VLOOKUP($A40,'ADR Raw Data'!$B$6:$BE$43,'ADR Raw Data'!AO$1,FALSE)</f>
        <v>109.68469634898101</v>
      </c>
      <c r="AF40" s="51">
        <f>VLOOKUP($A40,'ADR Raw Data'!$B$6:$BE$43,'ADR Raw Data'!AP$1,FALSE)</f>
        <v>109.280824158267</v>
      </c>
      <c r="AG40" s="52">
        <f>VLOOKUP($A40,'ADR Raw Data'!$B$6:$BE$43,'ADR Raw Data'!AR$1,FALSE)</f>
        <v>105.286668518703</v>
      </c>
      <c r="AI40" s="118">
        <f>(VLOOKUP($A40,'ADR Raw Data'!$B$6:$BE$43,'ADR Raw Data'!AT$1,FALSE))/100</f>
        <v>-2.51660764004972E-2</v>
      </c>
      <c r="AJ40" s="115">
        <f>(VLOOKUP($A40,'ADR Raw Data'!$B$6:$BE$43,'ADR Raw Data'!AU$1,FALSE))/100</f>
        <v>-8.27937465163559E-3</v>
      </c>
      <c r="AK40" s="115">
        <f>(VLOOKUP($A40,'ADR Raw Data'!$B$6:$BE$43,'ADR Raw Data'!AV$1,FALSE))/100</f>
        <v>-2.2626587330565301E-2</v>
      </c>
      <c r="AL40" s="115">
        <f>(VLOOKUP($A40,'ADR Raw Data'!$B$6:$BE$43,'ADR Raw Data'!AW$1,FALSE))/100</f>
        <v>7.1526792883935099E-3</v>
      </c>
      <c r="AM40" s="115">
        <f>(VLOOKUP($A40,'ADR Raw Data'!$B$6:$BE$43,'ADR Raw Data'!AX$1,FALSE))/100</f>
        <v>3.1079663489894802E-2</v>
      </c>
      <c r="AN40" s="116">
        <f>(VLOOKUP($A40,'ADR Raw Data'!$B$6:$BE$43,'ADR Raw Data'!AY$1,FALSE))/100</f>
        <v>-2.7730812677659801E-3</v>
      </c>
      <c r="AO40" s="115">
        <f>(VLOOKUP($A40,'ADR Raw Data'!$B$6:$BE$43,'ADR Raw Data'!BA$1,FALSE))/100</f>
        <v>1.43550641397168E-2</v>
      </c>
      <c r="AP40" s="115">
        <f>(VLOOKUP($A40,'ADR Raw Data'!$B$6:$BE$43,'ADR Raw Data'!BB$1,FALSE))/100</f>
        <v>-2.4491092938430802E-3</v>
      </c>
      <c r="AQ40" s="116">
        <f>(VLOOKUP($A40,'ADR Raw Data'!$B$6:$BE$43,'ADR Raw Data'!BC$1,FALSE))/100</f>
        <v>5.7041364676074001E-3</v>
      </c>
      <c r="AR40" s="117">
        <f>(VLOOKUP($A40,'ADR Raw Data'!$B$6:$BE$43,'ADR Raw Data'!BE$1,FALSE))/100</f>
        <v>6.4110217409961803E-4</v>
      </c>
      <c r="AT40" s="49">
        <f>VLOOKUP($A40,'RevPAR Raw Data'!$B$6:$BE$43,'RevPAR Raw Data'!AG$1,FALSE)</f>
        <v>38.432591173273003</v>
      </c>
      <c r="AU40" s="50">
        <f>VLOOKUP($A40,'RevPAR Raw Data'!$B$6:$BE$43,'RevPAR Raw Data'!AH$1,FALSE)</f>
        <v>55.531160176991101</v>
      </c>
      <c r="AV40" s="50">
        <f>VLOOKUP($A40,'RevPAR Raw Data'!$B$6:$BE$43,'RevPAR Raw Data'!AI$1,FALSE)</f>
        <v>63.162326587810597</v>
      </c>
      <c r="AW40" s="50">
        <f>VLOOKUP($A40,'RevPAR Raw Data'!$B$6:$BE$43,'RevPAR Raw Data'!AJ$1,FALSE)</f>
        <v>63.2375381618142</v>
      </c>
      <c r="AX40" s="50">
        <f>VLOOKUP($A40,'RevPAR Raw Data'!$B$6:$BE$43,'RevPAR Raw Data'!AK$1,FALSE)</f>
        <v>60.325561922984903</v>
      </c>
      <c r="AY40" s="51">
        <f>VLOOKUP($A40,'RevPAR Raw Data'!$B$6:$BE$43,'RevPAR Raw Data'!AL$1,FALSE)</f>
        <v>56.137835604574803</v>
      </c>
      <c r="AZ40" s="50">
        <f>VLOOKUP($A40,'RevPAR Raw Data'!$B$6:$BE$43,'RevPAR Raw Data'!AN$1,FALSE)</f>
        <v>64.233315922680504</v>
      </c>
      <c r="BA40" s="50">
        <f>VLOOKUP($A40,'RevPAR Raw Data'!$B$6:$BE$43,'RevPAR Raw Data'!AO$1,FALSE)</f>
        <v>67.314269192885504</v>
      </c>
      <c r="BB40" s="51">
        <f>VLOOKUP($A40,'RevPAR Raw Data'!$B$6:$BE$43,'RevPAR Raw Data'!AP$1,FALSE)</f>
        <v>65.773792557782997</v>
      </c>
      <c r="BC40" s="52">
        <f>VLOOKUP($A40,'RevPAR Raw Data'!$B$6:$BE$43,'RevPAR Raw Data'!AR$1,FALSE)</f>
        <v>58.8909661626343</v>
      </c>
      <c r="BE40" s="129">
        <f>(VLOOKUP($A40,'RevPAR Raw Data'!$B$6:$BE$43,'RevPAR Raw Data'!AT$1,FALSE))/100</f>
        <v>-4.3812464013457106E-2</v>
      </c>
      <c r="BF40" s="119">
        <f>(VLOOKUP($A40,'RevPAR Raw Data'!$B$6:$BE$43,'RevPAR Raw Data'!AU$1,FALSE))/100</f>
        <v>-2.4970079282411399E-2</v>
      </c>
      <c r="BG40" s="119">
        <f>(VLOOKUP($A40,'RevPAR Raw Data'!$B$6:$BE$43,'RevPAR Raw Data'!AV$1,FALSE))/100</f>
        <v>-5.6829346848272795E-2</v>
      </c>
      <c r="BH40" s="119">
        <f>(VLOOKUP($A40,'RevPAR Raw Data'!$B$6:$BE$43,'RevPAR Raw Data'!AW$1,FALSE))/100</f>
        <v>-2.5650583836504103E-2</v>
      </c>
      <c r="BI40" s="119">
        <f>(VLOOKUP($A40,'RevPAR Raw Data'!$B$6:$BE$43,'RevPAR Raw Data'!AX$1,FALSE))/100</f>
        <v>7.2690893952424396E-2</v>
      </c>
      <c r="BJ40" s="130">
        <f>(VLOOKUP($A40,'RevPAR Raw Data'!$B$6:$BE$43,'RevPAR Raw Data'!AY$1,FALSE))/100</f>
        <v>-1.60056191420152E-2</v>
      </c>
      <c r="BK40" s="119">
        <f>(VLOOKUP($A40,'RevPAR Raw Data'!$B$6:$BE$43,'RevPAR Raw Data'!BA$1,FALSE))/100</f>
        <v>7.6990646883765793E-2</v>
      </c>
      <c r="BL40" s="119">
        <f>(VLOOKUP($A40,'RevPAR Raw Data'!$B$6:$BE$43,'RevPAR Raw Data'!BB$1,FALSE))/100</f>
        <v>6.2294778769285394E-2</v>
      </c>
      <c r="BM40" s="130">
        <f>(VLOOKUP($A40,'RevPAR Raw Data'!$B$6:$BE$43,'RevPAR Raw Data'!BC$1,FALSE))/100</f>
        <v>6.9420177141802902E-2</v>
      </c>
      <c r="BN40" s="131">
        <f>(VLOOKUP($A40,'RevPAR Raw Data'!$B$6:$BE$43,'RevPAR Raw Data'!BE$1,FALSE))/100</f>
        <v>9.7328862047204902E-3</v>
      </c>
    </row>
    <row r="41" spans="1:66" x14ac:dyDescent="0.25">
      <c r="A41" s="59" t="s">
        <v>45</v>
      </c>
      <c r="B41" s="129">
        <f>(VLOOKUP($A41,'Occupancy Raw Data'!$B$8:$BE$45,'Occupancy Raw Data'!AG$3,FALSE))/100</f>
        <v>0.44375473843821001</v>
      </c>
      <c r="C41" s="119">
        <f>(VLOOKUP($A41,'Occupancy Raw Data'!$B$8:$BE$45,'Occupancy Raw Data'!AH$3,FALSE))/100</f>
        <v>0.53525398028809701</v>
      </c>
      <c r="D41" s="119">
        <f>(VLOOKUP($A41,'Occupancy Raw Data'!$B$8:$BE$45,'Occupancy Raw Data'!AI$3,FALSE))/100</f>
        <v>0.56472706595905897</v>
      </c>
      <c r="E41" s="119">
        <f>(VLOOKUP($A41,'Occupancy Raw Data'!$B$8:$BE$45,'Occupancy Raw Data'!AJ$3,FALSE))/100</f>
        <v>0.54629454131918098</v>
      </c>
      <c r="F41" s="119">
        <f>(VLOOKUP($A41,'Occupancy Raw Data'!$B$8:$BE$45,'Occupancy Raw Data'!AK$3,FALSE))/100</f>
        <v>0.53501705837755797</v>
      </c>
      <c r="G41" s="130">
        <f>(VLOOKUP($A41,'Occupancy Raw Data'!$B$8:$BE$45,'Occupancy Raw Data'!AL$3,FALSE))/100</f>
        <v>0.52500947687642108</v>
      </c>
      <c r="H41" s="119">
        <f>(VLOOKUP($A41,'Occupancy Raw Data'!$B$8:$BE$45,'Occupancy Raw Data'!AN$3,FALSE))/100</f>
        <v>0.52985216072782404</v>
      </c>
      <c r="I41" s="119">
        <f>(VLOOKUP($A41,'Occupancy Raw Data'!$B$8:$BE$45,'Occupancy Raw Data'!AO$3,FALSE))/100</f>
        <v>0.52421341925701204</v>
      </c>
      <c r="J41" s="130">
        <f>(VLOOKUP($A41,'Occupancy Raw Data'!$B$8:$BE$45,'Occupancy Raw Data'!AP$3,FALSE))/100</f>
        <v>0.52703278999241798</v>
      </c>
      <c r="K41" s="131">
        <f>(VLOOKUP($A41,'Occupancy Raw Data'!$B$8:$BE$45,'Occupancy Raw Data'!AR$3,FALSE))/100</f>
        <v>0.52558756633813397</v>
      </c>
      <c r="M41" s="118">
        <f>(VLOOKUP($A41,'Occupancy Raw Data'!$B$8:$BE$45,'Occupancy Raw Data'!AT$3,FALSE))/100</f>
        <v>-9.0889944779667095E-2</v>
      </c>
      <c r="N41" s="115">
        <f>(VLOOKUP($A41,'Occupancy Raw Data'!$B$8:$BE$45,'Occupancy Raw Data'!AU$3,FALSE))/100</f>
        <v>-8.658025503852651E-2</v>
      </c>
      <c r="O41" s="115">
        <f>(VLOOKUP($A41,'Occupancy Raw Data'!$B$8:$BE$45,'Occupancy Raw Data'!AV$3,FALSE))/100</f>
        <v>-8.2702310810660901E-2</v>
      </c>
      <c r="P41" s="115">
        <f>(VLOOKUP($A41,'Occupancy Raw Data'!$B$8:$BE$45,'Occupancy Raw Data'!AW$3,FALSE))/100</f>
        <v>-0.113999555741075</v>
      </c>
      <c r="Q41" s="115">
        <f>(VLOOKUP($A41,'Occupancy Raw Data'!$B$8:$BE$45,'Occupancy Raw Data'!AX$3,FALSE))/100</f>
        <v>-7.1294448256564905E-2</v>
      </c>
      <c r="R41" s="116">
        <f>(VLOOKUP($A41,'Occupancy Raw Data'!$B$8:$BE$45,'Occupancy Raw Data'!AY$3,FALSE))/100</f>
        <v>-8.929205591061351E-2</v>
      </c>
      <c r="S41" s="115">
        <f>(VLOOKUP($A41,'Occupancy Raw Data'!$B$8:$BE$45,'Occupancy Raw Data'!BA$3,FALSE))/100</f>
        <v>-4.4771032350959902E-2</v>
      </c>
      <c r="T41" s="115">
        <f>(VLOOKUP($A41,'Occupancy Raw Data'!$B$8:$BE$45,'Occupancy Raw Data'!BB$3,FALSE))/100</f>
        <v>-9.6530950053653891E-3</v>
      </c>
      <c r="U41" s="116">
        <f>(VLOOKUP($A41,'Occupancy Raw Data'!$B$8:$BE$45,'Occupancy Raw Data'!BC$3,FALSE))/100</f>
        <v>-2.7622898032601401E-2</v>
      </c>
      <c r="V41" s="117">
        <f>(VLOOKUP($A41,'Occupancy Raw Data'!$B$8:$BE$45,'Occupancy Raw Data'!BE$3,FALSE))/100</f>
        <v>-7.2438145381862301E-2</v>
      </c>
      <c r="X41" s="49">
        <f>VLOOKUP($A41,'ADR Raw Data'!$B$6:$BE$43,'ADR Raw Data'!AG$1,FALSE)</f>
        <v>84.426742423918796</v>
      </c>
      <c r="Y41" s="50">
        <f>VLOOKUP($A41,'ADR Raw Data'!$B$6:$BE$43,'ADR Raw Data'!AH$1,FALSE)</f>
        <v>90.273702115793199</v>
      </c>
      <c r="Z41" s="50">
        <f>VLOOKUP($A41,'ADR Raw Data'!$B$6:$BE$43,'ADR Raw Data'!AI$1,FALSE)</f>
        <v>90.437162460144293</v>
      </c>
      <c r="AA41" s="50">
        <f>VLOOKUP($A41,'ADR Raw Data'!$B$6:$BE$43,'ADR Raw Data'!AJ$1,FALSE)</f>
        <v>89.8245318240957</v>
      </c>
      <c r="AB41" s="50">
        <f>VLOOKUP($A41,'ADR Raw Data'!$B$6:$BE$43,'ADR Raw Data'!AK$1,FALSE)</f>
        <v>88.076774962359394</v>
      </c>
      <c r="AC41" s="51">
        <f>VLOOKUP($A41,'ADR Raw Data'!$B$6:$BE$43,'ADR Raw Data'!AL$1,FALSE)</f>
        <v>88.779223047347401</v>
      </c>
      <c r="AD41" s="50">
        <f>VLOOKUP($A41,'ADR Raw Data'!$B$6:$BE$43,'ADR Raw Data'!AN$1,FALSE)</f>
        <v>90.498917537113201</v>
      </c>
      <c r="AE41" s="50">
        <f>VLOOKUP($A41,'ADR Raw Data'!$B$6:$BE$43,'ADR Raw Data'!AO$1,FALSE)</f>
        <v>89.709067685076306</v>
      </c>
      <c r="AF41" s="51">
        <f>VLOOKUP($A41,'ADR Raw Data'!$B$6:$BE$43,'ADR Raw Data'!AP$1,FALSE)</f>
        <v>90.106105268599606</v>
      </c>
      <c r="AG41" s="52">
        <f>VLOOKUP($A41,'ADR Raw Data'!$B$6:$BE$43,'ADR Raw Data'!AR$1,FALSE)</f>
        <v>89.159374701200306</v>
      </c>
      <c r="AI41" s="118">
        <f>(VLOOKUP($A41,'ADR Raw Data'!$B$6:$BE$43,'ADR Raw Data'!AT$1,FALSE))/100</f>
        <v>4.0762806910470101E-2</v>
      </c>
      <c r="AJ41" s="115">
        <f>(VLOOKUP($A41,'ADR Raw Data'!$B$6:$BE$43,'ADR Raw Data'!AU$1,FALSE))/100</f>
        <v>4.2099865424567097E-2</v>
      </c>
      <c r="AK41" s="115">
        <f>(VLOOKUP($A41,'ADR Raw Data'!$B$6:$BE$43,'ADR Raw Data'!AV$1,FALSE))/100</f>
        <v>3.0588589047493203E-2</v>
      </c>
      <c r="AL41" s="115">
        <f>(VLOOKUP($A41,'ADR Raw Data'!$B$6:$BE$43,'ADR Raw Data'!AW$1,FALSE))/100</f>
        <v>3.1946214006095201E-2</v>
      </c>
      <c r="AM41" s="115">
        <f>(VLOOKUP($A41,'ADR Raw Data'!$B$6:$BE$43,'ADR Raw Data'!AX$1,FALSE))/100</f>
        <v>5.1534217675460799E-2</v>
      </c>
      <c r="AN41" s="116">
        <f>(VLOOKUP($A41,'ADR Raw Data'!$B$6:$BE$43,'ADR Raw Data'!AY$1,FALSE))/100</f>
        <v>3.8948095496152899E-2</v>
      </c>
      <c r="AO41" s="115">
        <f>(VLOOKUP($A41,'ADR Raw Data'!$B$6:$BE$43,'ADR Raw Data'!BA$1,FALSE))/100</f>
        <v>5.9911439029298401E-2</v>
      </c>
      <c r="AP41" s="115">
        <f>(VLOOKUP($A41,'ADR Raw Data'!$B$6:$BE$43,'ADR Raw Data'!BB$1,FALSE))/100</f>
        <v>5.7415165981633404E-2</v>
      </c>
      <c r="AQ41" s="116">
        <f>(VLOOKUP($A41,'ADR Raw Data'!$B$6:$BE$43,'ADR Raw Data'!BC$1,FALSE))/100</f>
        <v>5.8612763989069602E-2</v>
      </c>
      <c r="AR41" s="117">
        <f>(VLOOKUP($A41,'ADR Raw Data'!$B$6:$BE$43,'ADR Raw Data'!BE$1,FALSE))/100</f>
        <v>4.4512340894499999E-2</v>
      </c>
      <c r="AT41" s="49">
        <f>VLOOKUP($A41,'RevPAR Raw Data'!$B$6:$BE$43,'RevPAR Raw Data'!AG$1,FALSE)</f>
        <v>37.4647670015163</v>
      </c>
      <c r="AU41" s="50">
        <f>VLOOKUP($A41,'RevPAR Raw Data'!$B$6:$BE$43,'RevPAR Raw Data'!AH$1,FALSE)</f>
        <v>48.319358372820297</v>
      </c>
      <c r="AV41" s="50">
        <f>VLOOKUP($A41,'RevPAR Raw Data'!$B$6:$BE$43,'RevPAR Raw Data'!AI$1,FALSE)</f>
        <v>51.072313409780101</v>
      </c>
      <c r="AW41" s="50">
        <f>VLOOKUP($A41,'RevPAR Raw Data'!$B$6:$BE$43,'RevPAR Raw Data'!AJ$1,FALSE)</f>
        <v>49.070651412054502</v>
      </c>
      <c r="AX41" s="50">
        <f>VLOOKUP($A41,'RevPAR Raw Data'!$B$6:$BE$43,'RevPAR Raw Data'!AK$1,FALSE)</f>
        <v>47.122577051743697</v>
      </c>
      <c r="AY41" s="51">
        <f>VLOOKUP($A41,'RevPAR Raw Data'!$B$6:$BE$43,'RevPAR Raw Data'!AL$1,FALSE)</f>
        <v>46.609933449583004</v>
      </c>
      <c r="AZ41" s="50">
        <f>VLOOKUP($A41,'RevPAR Raw Data'!$B$6:$BE$43,'RevPAR Raw Data'!AN$1,FALSE)</f>
        <v>47.9510470005686</v>
      </c>
      <c r="BA41" s="50">
        <f>VLOOKUP($A41,'RevPAR Raw Data'!$B$6:$BE$43,'RevPAR Raw Data'!AO$1,FALSE)</f>
        <v>47.0266971095526</v>
      </c>
      <c r="BB41" s="51">
        <f>VLOOKUP($A41,'RevPAR Raw Data'!$B$6:$BE$43,'RevPAR Raw Data'!AP$1,FALSE)</f>
        <v>47.488872055060597</v>
      </c>
      <c r="BC41" s="52">
        <f>VLOOKUP($A41,'RevPAR Raw Data'!$B$6:$BE$43,'RevPAR Raw Data'!AR$1,FALSE)</f>
        <v>46.861058765433697</v>
      </c>
      <c r="BE41" s="129">
        <f>(VLOOKUP($A41,'RevPAR Raw Data'!$B$6:$BE$43,'RevPAR Raw Data'!AT$1,FALSE))/100</f>
        <v>-5.3832067138353798E-2</v>
      </c>
      <c r="BF41" s="119">
        <f>(VLOOKUP($A41,'RevPAR Raw Data'!$B$6:$BE$43,'RevPAR Raw Data'!AU$1,FALSE))/100</f>
        <v>-4.8125406699506101E-2</v>
      </c>
      <c r="BG41" s="119">
        <f>(VLOOKUP($A41,'RevPAR Raw Data'!$B$6:$BE$43,'RevPAR Raw Data'!AV$1,FALSE))/100</f>
        <v>-5.4643468761833E-2</v>
      </c>
      <c r="BH41" s="119">
        <f>(VLOOKUP($A41,'RevPAR Raw Data'!$B$6:$BE$43,'RevPAR Raw Data'!AW$1,FALSE))/100</f>
        <v>-8.5695195939284485E-2</v>
      </c>
      <c r="BI41" s="119">
        <f>(VLOOKUP($A41,'RevPAR Raw Data'!$B$6:$BE$43,'RevPAR Raw Data'!AX$1,FALSE))/100</f>
        <v>-2.3434334196609702E-2</v>
      </c>
      <c r="BJ41" s="130">
        <f>(VLOOKUP($A41,'RevPAR Raw Data'!$B$6:$BE$43,'RevPAR Raw Data'!AY$1,FALSE))/100</f>
        <v>-5.3821715935114998E-2</v>
      </c>
      <c r="BK41" s="119">
        <f>(VLOOKUP($A41,'RevPAR Raw Data'!$B$6:$BE$43,'RevPAR Raw Data'!BA$1,FALSE))/100</f>
        <v>1.2458109703365099E-2</v>
      </c>
      <c r="BL41" s="119">
        <f>(VLOOKUP($A41,'RevPAR Raw Data'!$B$6:$BE$43,'RevPAR Raw Data'!BB$1,FALSE))/100</f>
        <v>4.7207836924298502E-2</v>
      </c>
      <c r="BM41" s="130">
        <f>(VLOOKUP($A41,'RevPAR Raw Data'!$B$6:$BE$43,'RevPAR Raw Data'!BC$1,FALSE))/100</f>
        <v>2.9370811553389199E-2</v>
      </c>
      <c r="BN41" s="131">
        <f>(VLOOKUP($A41,'RevPAR Raw Data'!$B$6:$BE$43,'RevPAR Raw Data'!BE$1,FALSE))/100</f>
        <v>-3.1150195908365E-2</v>
      </c>
    </row>
    <row r="42" spans="1:66" x14ac:dyDescent="0.25">
      <c r="A42" s="59" t="s">
        <v>109</v>
      </c>
      <c r="B42" s="129">
        <f>(VLOOKUP($A42,'Occupancy Raw Data'!$B$8:$BE$45,'Occupancy Raw Data'!AG$3,FALSE))/100</f>
        <v>0.38885180240320399</v>
      </c>
      <c r="C42" s="119">
        <f>(VLOOKUP($A42,'Occupancy Raw Data'!$B$8:$BE$45,'Occupancy Raw Data'!AH$3,FALSE))/100</f>
        <v>0.56091455273698199</v>
      </c>
      <c r="D42" s="119">
        <f>(VLOOKUP($A42,'Occupancy Raw Data'!$B$8:$BE$45,'Occupancy Raw Data'!AI$3,FALSE))/100</f>
        <v>0.63659879839786304</v>
      </c>
      <c r="E42" s="119">
        <f>(VLOOKUP($A42,'Occupancy Raw Data'!$B$8:$BE$45,'Occupancy Raw Data'!AJ$3,FALSE))/100</f>
        <v>0.64218958611481891</v>
      </c>
      <c r="F42" s="119">
        <f>(VLOOKUP($A42,'Occupancy Raw Data'!$B$8:$BE$45,'Occupancy Raw Data'!AK$3,FALSE))/100</f>
        <v>0.58194259012016003</v>
      </c>
      <c r="G42" s="130">
        <f>(VLOOKUP($A42,'Occupancy Raw Data'!$B$8:$BE$45,'Occupancy Raw Data'!AL$3,FALSE))/100</f>
        <v>0.56209946595460603</v>
      </c>
      <c r="H42" s="119">
        <f>(VLOOKUP($A42,'Occupancy Raw Data'!$B$8:$BE$45,'Occupancy Raw Data'!AN$3,FALSE))/100</f>
        <v>0.60330440587449896</v>
      </c>
      <c r="I42" s="119">
        <f>(VLOOKUP($A42,'Occupancy Raw Data'!$B$8:$BE$45,'Occupancy Raw Data'!AO$3,FALSE))/100</f>
        <v>0.64719626168224198</v>
      </c>
      <c r="J42" s="130">
        <f>(VLOOKUP($A42,'Occupancy Raw Data'!$B$8:$BE$45,'Occupancy Raw Data'!AP$3,FALSE))/100</f>
        <v>0.62525033377837103</v>
      </c>
      <c r="K42" s="131">
        <f>(VLOOKUP($A42,'Occupancy Raw Data'!$B$8:$BE$45,'Occupancy Raw Data'!AR$3,FALSE))/100</f>
        <v>0.58014257104710998</v>
      </c>
      <c r="M42" s="118">
        <f>(VLOOKUP($A42,'Occupancy Raw Data'!$B$8:$BE$45,'Occupancy Raw Data'!AT$3,FALSE))/100</f>
        <v>2.1257944334867399E-2</v>
      </c>
      <c r="N42" s="115">
        <f>(VLOOKUP($A42,'Occupancy Raw Data'!$B$8:$BE$45,'Occupancy Raw Data'!AU$3,FALSE))/100</f>
        <v>8.6998706338939108E-2</v>
      </c>
      <c r="O42" s="115">
        <f>(VLOOKUP($A42,'Occupancy Raw Data'!$B$8:$BE$45,'Occupancy Raw Data'!AV$3,FALSE))/100</f>
        <v>-2.6208884811951201E-4</v>
      </c>
      <c r="P42" s="115">
        <f>(VLOOKUP($A42,'Occupancy Raw Data'!$B$8:$BE$45,'Occupancy Raw Data'!AW$3,FALSE))/100</f>
        <v>3.14971183487468E-2</v>
      </c>
      <c r="Q42" s="115">
        <f>(VLOOKUP($A42,'Occupancy Raw Data'!$B$8:$BE$45,'Occupancy Raw Data'!AX$3,FALSE))/100</f>
        <v>8.4940883634100808E-2</v>
      </c>
      <c r="R42" s="116">
        <f>(VLOOKUP($A42,'Occupancy Raw Data'!$B$8:$BE$45,'Occupancy Raw Data'!AY$3,FALSE))/100</f>
        <v>4.3821861344407499E-2</v>
      </c>
      <c r="S42" s="115">
        <f>(VLOOKUP($A42,'Occupancy Raw Data'!$B$8:$BE$45,'Occupancy Raw Data'!BA$3,FALSE))/100</f>
        <v>4.7219003476245601E-2</v>
      </c>
      <c r="T42" s="115">
        <f>(VLOOKUP($A42,'Occupancy Raw Data'!$B$8:$BE$45,'Occupancy Raw Data'!BB$3,FALSE))/100</f>
        <v>5.5956432947583297E-2</v>
      </c>
      <c r="U42" s="116">
        <f>(VLOOKUP($A42,'Occupancy Raw Data'!$B$8:$BE$45,'Occupancy Raw Data'!BC$3,FALSE))/100</f>
        <v>5.1722927924766599E-2</v>
      </c>
      <c r="V42" s="117">
        <f>(VLOOKUP($A42,'Occupancy Raw Data'!$B$8:$BE$45,'Occupancy Raw Data'!BE$3,FALSE))/100</f>
        <v>4.6242153237595597E-2</v>
      </c>
      <c r="X42" s="49">
        <f>VLOOKUP($A42,'ADR Raw Data'!$B$6:$BE$43,'ADR Raw Data'!AG$1,FALSE)</f>
        <v>144.42164163090101</v>
      </c>
      <c r="Y42" s="50">
        <f>VLOOKUP($A42,'ADR Raw Data'!$B$6:$BE$43,'ADR Raw Data'!AH$1,FALSE)</f>
        <v>160.94527819101401</v>
      </c>
      <c r="Z42" s="50">
        <f>VLOOKUP($A42,'ADR Raw Data'!$B$6:$BE$43,'ADR Raw Data'!AI$1,FALSE)</f>
        <v>170.73779001179699</v>
      </c>
      <c r="AA42" s="50">
        <f>VLOOKUP($A42,'ADR Raw Data'!$B$6:$BE$43,'ADR Raw Data'!AJ$1,FALSE)</f>
        <v>172.34882666320101</v>
      </c>
      <c r="AB42" s="50">
        <f>VLOOKUP($A42,'ADR Raw Data'!$B$6:$BE$43,'ADR Raw Data'!AK$1,FALSE)</f>
        <v>162.08780757097699</v>
      </c>
      <c r="AC42" s="51">
        <f>VLOOKUP($A42,'ADR Raw Data'!$B$6:$BE$43,'ADR Raw Data'!AL$1,FALSE)</f>
        <v>163.719442712508</v>
      </c>
      <c r="AD42" s="50">
        <f>VLOOKUP($A42,'ADR Raw Data'!$B$6:$BE$43,'ADR Raw Data'!AN$1,FALSE)</f>
        <v>160.03828354080201</v>
      </c>
      <c r="AE42" s="50">
        <f>VLOOKUP($A42,'ADR Raw Data'!$B$6:$BE$43,'ADR Raw Data'!AO$1,FALSE)</f>
        <v>160.91464930376401</v>
      </c>
      <c r="AF42" s="51">
        <f>VLOOKUP($A42,'ADR Raw Data'!$B$6:$BE$43,'ADR Raw Data'!AP$1,FALSE)</f>
        <v>160.491846389963</v>
      </c>
      <c r="AG42" s="52">
        <f>VLOOKUP($A42,'ADR Raw Data'!$B$6:$BE$43,'ADR Raw Data'!AR$1,FALSE)</f>
        <v>162.725570920747</v>
      </c>
      <c r="AI42" s="118">
        <f>(VLOOKUP($A42,'ADR Raw Data'!$B$6:$BE$43,'ADR Raw Data'!AT$1,FALSE))/100</f>
        <v>-9.5579299275235299E-2</v>
      </c>
      <c r="AJ42" s="115">
        <f>(VLOOKUP($A42,'ADR Raw Data'!$B$6:$BE$43,'ADR Raw Data'!AU$1,FALSE))/100</f>
        <v>-4.0408812071557804E-2</v>
      </c>
      <c r="AK42" s="115">
        <f>(VLOOKUP($A42,'ADR Raw Data'!$B$6:$BE$43,'ADR Raw Data'!AV$1,FALSE))/100</f>
        <v>-3.5930720427255196E-2</v>
      </c>
      <c r="AL42" s="115">
        <f>(VLOOKUP($A42,'ADR Raw Data'!$B$6:$BE$43,'ADR Raw Data'!AW$1,FALSE))/100</f>
        <v>-1.8182748779062299E-2</v>
      </c>
      <c r="AM42" s="115">
        <f>(VLOOKUP($A42,'ADR Raw Data'!$B$6:$BE$43,'ADR Raw Data'!AX$1,FALSE))/100</f>
        <v>-4.9670544320974203E-2</v>
      </c>
      <c r="AN42" s="116">
        <f>(VLOOKUP($A42,'ADR Raw Data'!$B$6:$BE$43,'ADR Raw Data'!AY$1,FALSE))/100</f>
        <v>-4.35650941510951E-2</v>
      </c>
      <c r="AO42" s="115">
        <f>(VLOOKUP($A42,'ADR Raw Data'!$B$6:$BE$43,'ADR Raw Data'!BA$1,FALSE))/100</f>
        <v>-0.141103711422841</v>
      </c>
      <c r="AP42" s="115">
        <f>(VLOOKUP($A42,'ADR Raw Data'!$B$6:$BE$43,'ADR Raw Data'!BB$1,FALSE))/100</f>
        <v>-0.14502522825165401</v>
      </c>
      <c r="AQ42" s="116">
        <f>(VLOOKUP($A42,'ADR Raw Data'!$B$6:$BE$43,'ADR Raw Data'!BC$1,FALSE))/100</f>
        <v>-0.14312527510543802</v>
      </c>
      <c r="AR42" s="117">
        <f>(VLOOKUP($A42,'ADR Raw Data'!$B$6:$BE$43,'ADR Raw Data'!BE$1,FALSE))/100</f>
        <v>-7.6028906782994995E-2</v>
      </c>
      <c r="AT42" s="49">
        <f>VLOOKUP($A42,'RevPAR Raw Data'!$B$6:$BE$43,'RevPAR Raw Data'!AG$1,FALSE)</f>
        <v>56.158615654205597</v>
      </c>
      <c r="AU42" s="50">
        <f>VLOOKUP($A42,'RevPAR Raw Data'!$B$6:$BE$43,'RevPAR Raw Data'!AH$1,FALSE)</f>
        <v>90.276548731642094</v>
      </c>
      <c r="AV42" s="50">
        <f>VLOOKUP($A42,'RevPAR Raw Data'!$B$6:$BE$43,'RevPAR Raw Data'!AI$1,FALSE)</f>
        <v>108.69147196261601</v>
      </c>
      <c r="AW42" s="50">
        <f>VLOOKUP($A42,'RevPAR Raw Data'!$B$6:$BE$43,'RevPAR Raw Data'!AJ$1,FALSE)</f>
        <v>110.680621662216</v>
      </c>
      <c r="AX42" s="50">
        <f>VLOOKUP($A42,'RevPAR Raw Data'!$B$6:$BE$43,'RevPAR Raw Data'!AK$1,FALSE)</f>
        <v>94.325798564753001</v>
      </c>
      <c r="AY42" s="51">
        <f>VLOOKUP($A42,'RevPAR Raw Data'!$B$6:$BE$43,'RevPAR Raw Data'!AL$1,FALSE)</f>
        <v>92.026611315086697</v>
      </c>
      <c r="AZ42" s="50">
        <f>VLOOKUP($A42,'RevPAR Raw Data'!$B$6:$BE$43,'RevPAR Raw Data'!AN$1,FALSE)</f>
        <v>96.551801568758293</v>
      </c>
      <c r="BA42" s="50">
        <f>VLOOKUP($A42,'RevPAR Raw Data'!$B$6:$BE$43,'RevPAR Raw Data'!AO$1,FALSE)</f>
        <v>104.143359479305</v>
      </c>
      <c r="BB42" s="51">
        <f>VLOOKUP($A42,'RevPAR Raw Data'!$B$6:$BE$43,'RevPAR Raw Data'!AP$1,FALSE)</f>
        <v>100.347580524032</v>
      </c>
      <c r="BC42" s="52">
        <f>VLOOKUP($A42,'RevPAR Raw Data'!$B$6:$BE$43,'RevPAR Raw Data'!AR$1,FALSE)</f>
        <v>94.404031089071097</v>
      </c>
      <c r="BE42" s="129">
        <f>(VLOOKUP($A42,'RevPAR Raw Data'!$B$6:$BE$43,'RevPAR Raw Data'!AT$1,FALSE))/100</f>
        <v>-7.6353174363926496E-2</v>
      </c>
      <c r="BF42" s="119">
        <f>(VLOOKUP($A42,'RevPAR Raw Data'!$B$6:$BE$43,'RevPAR Raw Data'!AU$1,FALSE))/100</f>
        <v>4.3074379892462503E-2</v>
      </c>
      <c r="BG42" s="119">
        <f>(VLOOKUP($A42,'RevPAR Raw Data'!$B$6:$BE$43,'RevPAR Raw Data'!AV$1,FALSE))/100</f>
        <v>-3.6183392234245902E-2</v>
      </c>
      <c r="BH42" s="119">
        <f>(VLOOKUP($A42,'RevPAR Raw Data'!$B$6:$BE$43,'RevPAR Raw Data'!AW$1,FALSE))/100</f>
        <v>1.27416653794847E-2</v>
      </c>
      <c r="BI42" s="119">
        <f>(VLOOKUP($A42,'RevPAR Raw Data'!$B$6:$BE$43,'RevPAR Raw Data'!AX$1,FALSE))/100</f>
        <v>3.10512793879162E-2</v>
      </c>
      <c r="BJ42" s="130">
        <f>(VLOOKUP($A42,'RevPAR Raw Data'!$B$6:$BE$43,'RevPAR Raw Data'!AY$1,FALSE))/100</f>
        <v>-1.6523363220328998E-3</v>
      </c>
      <c r="BK42" s="119">
        <f>(VLOOKUP($A42,'RevPAR Raw Data'!$B$6:$BE$43,'RevPAR Raw Data'!BA$1,FALSE))/100</f>
        <v>-0.10054748458678101</v>
      </c>
      <c r="BL42" s="119">
        <f>(VLOOKUP($A42,'RevPAR Raw Data'!$B$6:$BE$43,'RevPAR Raw Data'!BB$1,FALSE))/100</f>
        <v>-9.7183889764442699E-2</v>
      </c>
      <c r="BM42" s="130">
        <f>(VLOOKUP($A42,'RevPAR Raw Data'!$B$6:$BE$43,'RevPAR Raw Data'!BC$1,FALSE))/100</f>
        <v>-9.8805205469162688E-2</v>
      </c>
      <c r="BN42" s="131">
        <f>(VLOOKUP($A42,'RevPAR Raw Data'!$B$6:$BE$43,'RevPAR Raw Data'!BE$1,FALSE))/100</f>
        <v>-3.3302493903345498E-2</v>
      </c>
    </row>
    <row r="43" spans="1:66" x14ac:dyDescent="0.25">
      <c r="A43" s="59" t="s">
        <v>94</v>
      </c>
      <c r="B43" s="129">
        <f>(VLOOKUP($A43,'Occupancy Raw Data'!$B$8:$BE$45,'Occupancy Raw Data'!AG$3,FALSE))/100</f>
        <v>0.38789094291361403</v>
      </c>
      <c r="C43" s="119">
        <f>(VLOOKUP($A43,'Occupancy Raw Data'!$B$8:$BE$45,'Occupancy Raw Data'!AH$3,FALSE))/100</f>
        <v>0.51459132658993101</v>
      </c>
      <c r="D43" s="119">
        <f>(VLOOKUP($A43,'Occupancy Raw Data'!$B$8:$BE$45,'Occupancy Raw Data'!AI$3,FALSE))/100</f>
        <v>0.58841995116846801</v>
      </c>
      <c r="E43" s="119">
        <f>(VLOOKUP($A43,'Occupancy Raw Data'!$B$8:$BE$45,'Occupancy Raw Data'!AJ$3,FALSE))/100</f>
        <v>0.58653063597256105</v>
      </c>
      <c r="F43" s="119">
        <f>(VLOOKUP($A43,'Occupancy Raw Data'!$B$8:$BE$45,'Occupancy Raw Data'!AK$3,FALSE))/100</f>
        <v>0.57362515986513107</v>
      </c>
      <c r="G43" s="130">
        <f>(VLOOKUP($A43,'Occupancy Raw Data'!$B$8:$BE$45,'Occupancy Raw Data'!AL$3,FALSE))/100</f>
        <v>0.53021160330194095</v>
      </c>
      <c r="H43" s="119">
        <f>(VLOOKUP($A43,'Occupancy Raw Data'!$B$8:$BE$45,'Occupancy Raw Data'!AN$3,FALSE))/100</f>
        <v>0.61158586210905708</v>
      </c>
      <c r="I43" s="119">
        <f>(VLOOKUP($A43,'Occupancy Raw Data'!$B$8:$BE$45,'Occupancy Raw Data'!AO$3,FALSE))/100</f>
        <v>0.65937100337169996</v>
      </c>
      <c r="J43" s="130">
        <f>(VLOOKUP($A43,'Occupancy Raw Data'!$B$8:$BE$45,'Occupancy Raw Data'!AP$3,FALSE))/100</f>
        <v>0.63547843274037907</v>
      </c>
      <c r="K43" s="131">
        <f>(VLOOKUP($A43,'Occupancy Raw Data'!$B$8:$BE$45,'Occupancy Raw Data'!AR$3,FALSE))/100</f>
        <v>0.56028784028435197</v>
      </c>
      <c r="M43" s="118">
        <f>(VLOOKUP($A43,'Occupancy Raw Data'!$B$8:$BE$45,'Occupancy Raw Data'!AT$3,FALSE))/100</f>
        <v>6.8762689830844E-3</v>
      </c>
      <c r="N43" s="115">
        <f>(VLOOKUP($A43,'Occupancy Raw Data'!$B$8:$BE$45,'Occupancy Raw Data'!AU$3,FALSE))/100</f>
        <v>-3.8057436080269097E-2</v>
      </c>
      <c r="O43" s="115">
        <f>(VLOOKUP($A43,'Occupancy Raw Data'!$B$8:$BE$45,'Occupancy Raw Data'!AV$3,FALSE))/100</f>
        <v>-3.9614579700034798E-2</v>
      </c>
      <c r="P43" s="115">
        <f>(VLOOKUP($A43,'Occupancy Raw Data'!$B$8:$BE$45,'Occupancy Raw Data'!AW$3,FALSE))/100</f>
        <v>-3.08725496614864E-2</v>
      </c>
      <c r="Q43" s="115">
        <f>(VLOOKUP($A43,'Occupancy Raw Data'!$B$8:$BE$45,'Occupancy Raw Data'!AX$3,FALSE))/100</f>
        <v>7.6270870741991292E-2</v>
      </c>
      <c r="R43" s="116">
        <f>(VLOOKUP($A43,'Occupancy Raw Data'!$B$8:$BE$45,'Occupancy Raw Data'!AY$3,FALSE))/100</f>
        <v>-7.4933953596532203E-3</v>
      </c>
      <c r="S43" s="115">
        <f>(VLOOKUP($A43,'Occupancy Raw Data'!$B$8:$BE$45,'Occupancy Raw Data'!BA$3,FALSE))/100</f>
        <v>0.11155662874703999</v>
      </c>
      <c r="T43" s="115">
        <f>(VLOOKUP($A43,'Occupancy Raw Data'!$B$8:$BE$45,'Occupancy Raw Data'!BB$3,FALSE))/100</f>
        <v>0.107953400824351</v>
      </c>
      <c r="U43" s="116">
        <f>(VLOOKUP($A43,'Occupancy Raw Data'!$B$8:$BE$45,'Occupancy Raw Data'!BC$3,FALSE))/100</f>
        <v>0.10968435763357301</v>
      </c>
      <c r="V43" s="117">
        <f>(VLOOKUP($A43,'Occupancy Raw Data'!$B$8:$BE$45,'Occupancy Raw Data'!BE$3,FALSE))/100</f>
        <v>2.7672527788288201E-2</v>
      </c>
      <c r="X43" s="49">
        <f>VLOOKUP($A43,'ADR Raw Data'!$B$6:$BE$43,'ADR Raw Data'!AG$1,FALSE)</f>
        <v>85.803773698014197</v>
      </c>
      <c r="Y43" s="50">
        <f>VLOOKUP($A43,'ADR Raw Data'!$B$6:$BE$43,'ADR Raw Data'!AH$1,FALSE)</f>
        <v>98.371008246723903</v>
      </c>
      <c r="Z43" s="50">
        <f>VLOOKUP($A43,'ADR Raw Data'!$B$6:$BE$43,'ADR Raw Data'!AI$1,FALSE)</f>
        <v>102.493416320885</v>
      </c>
      <c r="AA43" s="50">
        <f>VLOOKUP($A43,'ADR Raw Data'!$B$6:$BE$43,'ADR Raw Data'!AJ$1,FALSE)</f>
        <v>103.144835224738</v>
      </c>
      <c r="AB43" s="50">
        <f>VLOOKUP($A43,'ADR Raw Data'!$B$6:$BE$43,'ADR Raw Data'!AK$1,FALSE)</f>
        <v>102.54310159614801</v>
      </c>
      <c r="AC43" s="51">
        <f>VLOOKUP($A43,'ADR Raw Data'!$B$6:$BE$43,'ADR Raw Data'!AL$1,FALSE)</f>
        <v>99.4061437170392</v>
      </c>
      <c r="AD43" s="50">
        <f>VLOOKUP($A43,'ADR Raw Data'!$B$6:$BE$43,'ADR Raw Data'!AN$1,FALSE)</f>
        <v>106.648654531628</v>
      </c>
      <c r="AE43" s="50">
        <f>VLOOKUP($A43,'ADR Raw Data'!$B$6:$BE$43,'ADR Raw Data'!AO$1,FALSE)</f>
        <v>108.741275732863</v>
      </c>
      <c r="AF43" s="51">
        <f>VLOOKUP($A43,'ADR Raw Data'!$B$6:$BE$43,'ADR Raw Data'!AP$1,FALSE)</f>
        <v>107.73430407537801</v>
      </c>
      <c r="AG43" s="52">
        <f>VLOOKUP($A43,'ADR Raw Data'!$B$6:$BE$43,'ADR Raw Data'!AR$1,FALSE)</f>
        <v>102.104943416362</v>
      </c>
      <c r="AI43" s="118">
        <f>(VLOOKUP($A43,'ADR Raw Data'!$B$6:$BE$43,'ADR Raw Data'!AT$1,FALSE))/100</f>
        <v>-4.0242361855433798E-2</v>
      </c>
      <c r="AJ43" s="115">
        <f>(VLOOKUP($A43,'ADR Raw Data'!$B$6:$BE$43,'ADR Raw Data'!AU$1,FALSE))/100</f>
        <v>-2.5976175534221001E-2</v>
      </c>
      <c r="AK43" s="115">
        <f>(VLOOKUP($A43,'ADR Raw Data'!$B$6:$BE$43,'ADR Raw Data'!AV$1,FALSE))/100</f>
        <v>-3.4966905734577905E-2</v>
      </c>
      <c r="AL43" s="115">
        <f>(VLOOKUP($A43,'ADR Raw Data'!$B$6:$BE$43,'ADR Raw Data'!AW$1,FALSE))/100</f>
        <v>2.6656647161493502E-3</v>
      </c>
      <c r="AM43" s="115">
        <f>(VLOOKUP($A43,'ADR Raw Data'!$B$6:$BE$43,'ADR Raw Data'!AX$1,FALSE))/100</f>
        <v>3.74129611535911E-2</v>
      </c>
      <c r="AN43" s="116">
        <f>(VLOOKUP($A43,'ADR Raw Data'!$B$6:$BE$43,'ADR Raw Data'!AY$1,FALSE))/100</f>
        <v>-1.10252277376974E-2</v>
      </c>
      <c r="AO43" s="115">
        <f>(VLOOKUP($A43,'ADR Raw Data'!$B$6:$BE$43,'ADR Raw Data'!BA$1,FALSE))/100</f>
        <v>5.3790689985857905E-2</v>
      </c>
      <c r="AP43" s="115">
        <f>(VLOOKUP($A43,'ADR Raw Data'!$B$6:$BE$43,'ADR Raw Data'!BB$1,FALSE))/100</f>
        <v>4.1327419645964696E-2</v>
      </c>
      <c r="AQ43" s="116">
        <f>(VLOOKUP($A43,'ADR Raw Data'!$B$6:$BE$43,'ADR Raw Data'!BC$1,FALSE))/100</f>
        <v>4.7200772834525298E-2</v>
      </c>
      <c r="AR43" s="117">
        <f>(VLOOKUP($A43,'ADR Raw Data'!$B$6:$BE$43,'ADR Raw Data'!BE$1,FALSE))/100</f>
        <v>8.7049047442649598E-3</v>
      </c>
      <c r="AT43" s="49">
        <f>VLOOKUP($A43,'RevPAR Raw Data'!$B$6:$BE$43,'RevPAR Raw Data'!AG$1,FALSE)</f>
        <v>33.282506685269098</v>
      </c>
      <c r="AU43" s="50">
        <f>VLOOKUP($A43,'RevPAR Raw Data'!$B$6:$BE$43,'RevPAR Raw Data'!AH$1,FALSE)</f>
        <v>50.620867631670698</v>
      </c>
      <c r="AV43" s="50">
        <f>VLOOKUP($A43,'RevPAR Raw Data'!$B$6:$BE$43,'RevPAR Raw Data'!AI$1,FALSE)</f>
        <v>60.309171026624803</v>
      </c>
      <c r="AW43" s="50">
        <f>VLOOKUP($A43,'RevPAR Raw Data'!$B$6:$BE$43,'RevPAR Raw Data'!AJ$1,FALSE)</f>
        <v>60.497605801650899</v>
      </c>
      <c r="AX43" s="50">
        <f>VLOOKUP($A43,'RevPAR Raw Data'!$B$6:$BE$43,'RevPAR Raw Data'!AK$1,FALSE)</f>
        <v>58.821303046157396</v>
      </c>
      <c r="AY43" s="51">
        <f>VLOOKUP($A43,'RevPAR Raw Data'!$B$6:$BE$43,'RevPAR Raw Data'!AL$1,FALSE)</f>
        <v>52.706290838274597</v>
      </c>
      <c r="AZ43" s="50">
        <f>VLOOKUP($A43,'RevPAR Raw Data'!$B$6:$BE$43,'RevPAR Raw Data'!AN$1,FALSE)</f>
        <v>65.224809324497102</v>
      </c>
      <c r="BA43" s="50">
        <f>VLOOKUP($A43,'RevPAR Raw Data'!$B$6:$BE$43,'RevPAR Raw Data'!AO$1,FALSE)</f>
        <v>71.700844087896698</v>
      </c>
      <c r="BB43" s="51">
        <f>VLOOKUP($A43,'RevPAR Raw Data'!$B$6:$BE$43,'RevPAR Raw Data'!AP$1,FALSE)</f>
        <v>68.462826706196907</v>
      </c>
      <c r="BC43" s="52">
        <f>VLOOKUP($A43,'RevPAR Raw Data'!$B$6:$BE$43,'RevPAR Raw Data'!AR$1,FALSE)</f>
        <v>57.2081582291095</v>
      </c>
      <c r="BE43" s="129">
        <f>(VLOOKUP($A43,'RevPAR Raw Data'!$B$6:$BE$43,'RevPAR Raw Data'!AT$1,FALSE))/100</f>
        <v>-3.3642810176981904E-2</v>
      </c>
      <c r="BF43" s="119">
        <f>(VLOOKUP($A43,'RevPAR Raw Data'!$B$6:$BE$43,'RevPAR Raw Data'!AU$1,FALSE))/100</f>
        <v>-6.3045024974486608E-2</v>
      </c>
      <c r="BG43" s="119">
        <f>(VLOOKUP($A43,'RevPAR Raw Data'!$B$6:$BE$43,'RevPAR Raw Data'!AV$1,FALSE))/100</f>
        <v>-7.3196286160526702E-2</v>
      </c>
      <c r="BH43" s="119">
        <f>(VLOOKUP($A43,'RevPAR Raw Data'!$B$6:$BE$43,'RevPAR Raw Data'!AW$1,FALSE))/100</f>
        <v>-2.82891808116673E-2</v>
      </c>
      <c r="BI43" s="119">
        <f>(VLOOKUP($A43,'RevPAR Raw Data'!$B$6:$BE$43,'RevPAR Raw Data'!AX$1,FALSE))/100</f>
        <v>0.116537351019803</v>
      </c>
      <c r="BJ43" s="130">
        <f>(VLOOKUP($A43,'RevPAR Raw Data'!$B$6:$BE$43,'RevPAR Raw Data'!AY$1,FALSE))/100</f>
        <v>-1.8436006706981901E-2</v>
      </c>
      <c r="BK43" s="119">
        <f>(VLOOKUP($A43,'RevPAR Raw Data'!$B$6:$BE$43,'RevPAR Raw Data'!BA$1,FALSE))/100</f>
        <v>0.17134802676569699</v>
      </c>
      <c r="BL43" s="119">
        <f>(VLOOKUP($A43,'RevPAR Raw Data'!$B$6:$BE$43,'RevPAR Raw Data'!BB$1,FALSE))/100</f>
        <v>0.153742255968393</v>
      </c>
      <c r="BM43" s="130">
        <f>(VLOOKUP($A43,'RevPAR Raw Data'!$B$6:$BE$43,'RevPAR Raw Data'!BC$1,FALSE))/100</f>
        <v>0.16206231691626199</v>
      </c>
      <c r="BN43" s="131">
        <f>(VLOOKUP($A43,'RevPAR Raw Data'!$B$6:$BE$43,'RevPAR Raw Data'!BE$1,FALSE))/100</f>
        <v>3.66183192509833E-2</v>
      </c>
    </row>
    <row r="44" spans="1:66" x14ac:dyDescent="0.25">
      <c r="A44" s="59" t="s">
        <v>44</v>
      </c>
      <c r="B44" s="129">
        <f>(VLOOKUP($A44,'Occupancy Raw Data'!$B$8:$BE$45,'Occupancy Raw Data'!AG$3,FALSE))/100</f>
        <v>0.428744305239179</v>
      </c>
      <c r="C44" s="119">
        <f>(VLOOKUP($A44,'Occupancy Raw Data'!$B$8:$BE$45,'Occupancy Raw Data'!AH$3,FALSE))/100</f>
        <v>0.53075170842824593</v>
      </c>
      <c r="D44" s="119">
        <f>(VLOOKUP($A44,'Occupancy Raw Data'!$B$8:$BE$45,'Occupancy Raw Data'!AI$3,FALSE))/100</f>
        <v>0.56257118451025001</v>
      </c>
      <c r="E44" s="119">
        <f>(VLOOKUP($A44,'Occupancy Raw Data'!$B$8:$BE$45,'Occupancy Raw Data'!AJ$3,FALSE))/100</f>
        <v>0.57132687927106995</v>
      </c>
      <c r="F44" s="119">
        <f>(VLOOKUP($A44,'Occupancy Raw Data'!$B$8:$BE$45,'Occupancy Raw Data'!AK$3,FALSE))/100</f>
        <v>0.596027904328018</v>
      </c>
      <c r="G44" s="130">
        <f>(VLOOKUP($A44,'Occupancy Raw Data'!$B$8:$BE$45,'Occupancy Raw Data'!AL$3,FALSE))/100</f>
        <v>0.53788439635535301</v>
      </c>
      <c r="H44" s="119">
        <f>(VLOOKUP($A44,'Occupancy Raw Data'!$B$8:$BE$45,'Occupancy Raw Data'!AN$3,FALSE))/100</f>
        <v>0.63090831435079697</v>
      </c>
      <c r="I44" s="119">
        <f>(VLOOKUP($A44,'Occupancy Raw Data'!$B$8:$BE$45,'Occupancy Raw Data'!AO$3,FALSE))/100</f>
        <v>0.658527904328018</v>
      </c>
      <c r="J44" s="130">
        <f>(VLOOKUP($A44,'Occupancy Raw Data'!$B$8:$BE$45,'Occupancy Raw Data'!AP$3,FALSE))/100</f>
        <v>0.64471810933940699</v>
      </c>
      <c r="K44" s="131">
        <f>(VLOOKUP($A44,'Occupancy Raw Data'!$B$8:$BE$45,'Occupancy Raw Data'!AR$3,FALSE))/100</f>
        <v>0.56840831435079697</v>
      </c>
      <c r="M44" s="118">
        <f>(VLOOKUP($A44,'Occupancy Raw Data'!$B$8:$BE$45,'Occupancy Raw Data'!AT$3,FALSE))/100</f>
        <v>1.29498822737975E-2</v>
      </c>
      <c r="N44" s="115">
        <f>(VLOOKUP($A44,'Occupancy Raw Data'!$B$8:$BE$45,'Occupancy Raw Data'!AU$3,FALSE))/100</f>
        <v>1.6357688113413302E-2</v>
      </c>
      <c r="O44" s="115">
        <f>(VLOOKUP($A44,'Occupancy Raw Data'!$B$8:$BE$45,'Occupancy Raw Data'!AV$3,FALSE))/100</f>
        <v>-5.4115278127359603E-3</v>
      </c>
      <c r="P44" s="115">
        <f>(VLOOKUP($A44,'Occupancy Raw Data'!$B$8:$BE$45,'Occupancy Raw Data'!AW$3,FALSE))/100</f>
        <v>5.3864461981711102E-3</v>
      </c>
      <c r="Q44" s="115">
        <f>(VLOOKUP($A44,'Occupancy Raw Data'!$B$8:$BE$45,'Occupancy Raw Data'!AX$3,FALSE))/100</f>
        <v>0.11254318363008201</v>
      </c>
      <c r="R44" s="116">
        <f>(VLOOKUP($A44,'Occupancy Raw Data'!$B$8:$BE$45,'Occupancy Raw Data'!AY$3,FALSE))/100</f>
        <v>2.84182159675531E-2</v>
      </c>
      <c r="S44" s="115">
        <f>(VLOOKUP($A44,'Occupancy Raw Data'!$B$8:$BE$45,'Occupancy Raw Data'!BA$3,FALSE))/100</f>
        <v>0.10704471646265301</v>
      </c>
      <c r="T44" s="115">
        <f>(VLOOKUP($A44,'Occupancy Raw Data'!$B$8:$BE$45,'Occupancy Raw Data'!BB$3,FALSE))/100</f>
        <v>8.0219523587108807E-2</v>
      </c>
      <c r="U44" s="116">
        <f>(VLOOKUP($A44,'Occupancy Raw Data'!$B$8:$BE$45,'Occupancy Raw Data'!BC$3,FALSE))/100</f>
        <v>9.3180446590223204E-2</v>
      </c>
      <c r="V44" s="117">
        <f>(VLOOKUP($A44,'Occupancy Raw Data'!$B$8:$BE$45,'Occupancy Raw Data'!BE$3,FALSE))/100</f>
        <v>4.8548971054458094E-2</v>
      </c>
      <c r="X44" s="49">
        <f>VLOOKUP($A44,'ADR Raw Data'!$B$6:$BE$43,'ADR Raw Data'!AG$1,FALSE)</f>
        <v>76.775732774364897</v>
      </c>
      <c r="Y44" s="50">
        <f>VLOOKUP($A44,'ADR Raw Data'!$B$6:$BE$43,'ADR Raw Data'!AH$1,FALSE)</f>
        <v>81.9685067462446</v>
      </c>
      <c r="Z44" s="50">
        <f>VLOOKUP($A44,'ADR Raw Data'!$B$6:$BE$43,'ADR Raw Data'!AI$1,FALSE)</f>
        <v>84.491035303049401</v>
      </c>
      <c r="AA44" s="50">
        <f>VLOOKUP($A44,'ADR Raw Data'!$B$6:$BE$43,'ADR Raw Data'!AJ$1,FALSE)</f>
        <v>84.542271093944606</v>
      </c>
      <c r="AB44" s="50">
        <f>VLOOKUP($A44,'ADR Raw Data'!$B$6:$BE$43,'ADR Raw Data'!AK$1,FALSE)</f>
        <v>92.425970464588502</v>
      </c>
      <c r="AC44" s="51">
        <f>VLOOKUP($A44,'ADR Raw Data'!$B$6:$BE$43,'ADR Raw Data'!AL$1,FALSE)</f>
        <v>84.532675029776797</v>
      </c>
      <c r="AD44" s="50">
        <f>VLOOKUP($A44,'ADR Raw Data'!$B$6:$BE$43,'ADR Raw Data'!AN$1,FALSE)</f>
        <v>102.589338745345</v>
      </c>
      <c r="AE44" s="50">
        <f>VLOOKUP($A44,'ADR Raw Data'!$B$6:$BE$43,'ADR Raw Data'!AO$1,FALSE)</f>
        <v>101.38633046157101</v>
      </c>
      <c r="AF44" s="51">
        <f>VLOOKUP($A44,'ADR Raw Data'!$B$6:$BE$43,'ADR Raw Data'!AP$1,FALSE)</f>
        <v>101.974950447167</v>
      </c>
      <c r="AG44" s="52">
        <f>VLOOKUP($A44,'ADR Raw Data'!$B$6:$BE$43,'ADR Raw Data'!AR$1,FALSE)</f>
        <v>90.185226723320497</v>
      </c>
      <c r="AI44" s="118">
        <f>(VLOOKUP($A44,'ADR Raw Data'!$B$6:$BE$43,'ADR Raw Data'!AT$1,FALSE))/100</f>
        <v>-2.8719138852083201E-2</v>
      </c>
      <c r="AJ44" s="115">
        <f>(VLOOKUP($A44,'ADR Raw Data'!$B$6:$BE$43,'ADR Raw Data'!AU$1,FALSE))/100</f>
        <v>-3.46026595599708E-2</v>
      </c>
      <c r="AK44" s="115">
        <f>(VLOOKUP($A44,'ADR Raw Data'!$B$6:$BE$43,'ADR Raw Data'!AV$1,FALSE))/100</f>
        <v>-2.8335350612584902E-2</v>
      </c>
      <c r="AL44" s="115">
        <f>(VLOOKUP($A44,'ADR Raw Data'!$B$6:$BE$43,'ADR Raw Data'!AW$1,FALSE))/100</f>
        <v>-1.0012136057758001E-2</v>
      </c>
      <c r="AM44" s="115">
        <f>(VLOOKUP($A44,'ADR Raw Data'!$B$6:$BE$43,'ADR Raw Data'!AX$1,FALSE))/100</f>
        <v>0.10273958506176299</v>
      </c>
      <c r="AN44" s="116">
        <f>(VLOOKUP($A44,'ADR Raw Data'!$B$6:$BE$43,'ADR Raw Data'!AY$1,FALSE))/100</f>
        <v>2.9502716630166498E-3</v>
      </c>
      <c r="AO44" s="115">
        <f>(VLOOKUP($A44,'ADR Raw Data'!$B$6:$BE$43,'ADR Raw Data'!BA$1,FALSE))/100</f>
        <v>9.8159912307752395E-2</v>
      </c>
      <c r="AP44" s="115">
        <f>(VLOOKUP($A44,'ADR Raw Data'!$B$6:$BE$43,'ADR Raw Data'!BB$1,FALSE))/100</f>
        <v>3.4670218864251395E-2</v>
      </c>
      <c r="AQ44" s="116">
        <f>(VLOOKUP($A44,'ADR Raw Data'!$B$6:$BE$43,'ADR Raw Data'!BC$1,FALSE))/100</f>
        <v>6.4666596349032102E-2</v>
      </c>
      <c r="AR44" s="117">
        <f>(VLOOKUP($A44,'ADR Raw Data'!$B$6:$BE$43,'ADR Raw Data'!BE$1,FALSE))/100</f>
        <v>2.6491032074625099E-2</v>
      </c>
      <c r="AT44" s="49">
        <f>VLOOKUP($A44,'RevPAR Raw Data'!$B$6:$BE$43,'RevPAR Raw Data'!AG$1,FALSE)</f>
        <v>32.917158207573998</v>
      </c>
      <c r="AU44" s="50">
        <f>VLOOKUP($A44,'RevPAR Raw Data'!$B$6:$BE$43,'RevPAR Raw Data'!AH$1,FALSE)</f>
        <v>43.504924992881499</v>
      </c>
      <c r="AV44" s="50">
        <f>VLOOKUP($A44,'RevPAR Raw Data'!$B$6:$BE$43,'RevPAR Raw Data'!AI$1,FALSE)</f>
        <v>47.532221810933898</v>
      </c>
      <c r="AW44" s="50">
        <f>VLOOKUP($A44,'RevPAR Raw Data'!$B$6:$BE$43,'RevPAR Raw Data'!AJ$1,FALSE)</f>
        <v>48.301271910592199</v>
      </c>
      <c r="AX44" s="50">
        <f>VLOOKUP($A44,'RevPAR Raw Data'!$B$6:$BE$43,'RevPAR Raw Data'!AK$1,FALSE)</f>
        <v>55.088457481492</v>
      </c>
      <c r="AY44" s="51">
        <f>VLOOKUP($A44,'RevPAR Raw Data'!$B$6:$BE$43,'RevPAR Raw Data'!AL$1,FALSE)</f>
        <v>45.4688068806947</v>
      </c>
      <c r="AZ44" s="50">
        <f>VLOOKUP($A44,'RevPAR Raw Data'!$B$6:$BE$43,'RevPAR Raw Data'!AN$1,FALSE)</f>
        <v>64.724466778188997</v>
      </c>
      <c r="BA44" s="50">
        <f>VLOOKUP($A44,'RevPAR Raw Data'!$B$6:$BE$43,'RevPAR Raw Data'!AO$1,FALSE)</f>
        <v>66.765727726366705</v>
      </c>
      <c r="BB44" s="51">
        <f>VLOOKUP($A44,'RevPAR Raw Data'!$B$6:$BE$43,'RevPAR Raw Data'!AP$1,FALSE)</f>
        <v>65.745097252277901</v>
      </c>
      <c r="BC44" s="52">
        <f>VLOOKUP($A44,'RevPAR Raw Data'!$B$6:$BE$43,'RevPAR Raw Data'!AR$1,FALSE)</f>
        <v>51.262032701147</v>
      </c>
      <c r="BE44" s="129">
        <f>(VLOOKUP($A44,'RevPAR Raw Data'!$B$6:$BE$43,'RevPAR Raw Data'!AT$1,FALSE))/100</f>
        <v>-1.6141166045424999E-2</v>
      </c>
      <c r="BF44" s="119">
        <f>(VLOOKUP($A44,'RevPAR Raw Data'!$B$6:$BE$43,'RevPAR Raw Data'!AU$1,FALSE))/100</f>
        <v>-1.8810990959534101E-2</v>
      </c>
      <c r="BG44" s="119">
        <f>(VLOOKUP($A44,'RevPAR Raw Data'!$B$6:$BE$43,'RevPAR Raw Data'!AV$1,FALSE))/100</f>
        <v>-3.35935408873973E-2</v>
      </c>
      <c r="BH44" s="119">
        <f>(VLOOKUP($A44,'RevPAR Raw Data'!$B$6:$BE$43,'RevPAR Raw Data'!AW$1,FALSE))/100</f>
        <v>-4.6796196917908003E-3</v>
      </c>
      <c r="BI44" s="119">
        <f>(VLOOKUP($A44,'RevPAR Raw Data'!$B$6:$BE$43,'RevPAR Raw Data'!AX$1,FALSE))/100</f>
        <v>0.22684540867953001</v>
      </c>
      <c r="BJ44" s="130">
        <f>(VLOOKUP($A44,'RevPAR Raw Data'!$B$6:$BE$43,'RevPAR Raw Data'!AY$1,FALSE))/100</f>
        <v>3.1452329087852303E-2</v>
      </c>
      <c r="BK44" s="119">
        <f>(VLOOKUP($A44,'RevPAR Raw Data'!$B$6:$BE$43,'RevPAR Raw Data'!BA$1,FALSE))/100</f>
        <v>0.21571212875138698</v>
      </c>
      <c r="BL44" s="119">
        <f>(VLOOKUP($A44,'RevPAR Raw Data'!$B$6:$BE$43,'RevPAR Raw Data'!BB$1,FALSE))/100</f>
        <v>0.11767097089131101</v>
      </c>
      <c r="BM44" s="130">
        <f>(VLOOKUP($A44,'RevPAR Raw Data'!$B$6:$BE$43,'RevPAR Raw Data'!BC$1,FALSE))/100</f>
        <v>0.163872705266527</v>
      </c>
      <c r="BN44" s="131">
        <f>(VLOOKUP($A44,'RevPAR Raw Data'!$B$6:$BE$43,'RevPAR Raw Data'!BE$1,FALSE))/100</f>
        <v>7.6326115478477008E-2</v>
      </c>
    </row>
    <row r="45" spans="1:66" x14ac:dyDescent="0.25">
      <c r="A45" s="59"/>
      <c r="B45" s="134"/>
      <c r="C45" s="138"/>
      <c r="D45" s="138"/>
      <c r="E45" s="138"/>
      <c r="F45" s="138"/>
      <c r="G45" s="139"/>
      <c r="H45" s="138"/>
      <c r="I45" s="138"/>
      <c r="J45" s="139"/>
      <c r="K45" s="135"/>
      <c r="M45" s="146"/>
      <c r="N45" s="148"/>
      <c r="O45" s="148"/>
      <c r="P45" s="148"/>
      <c r="Q45" s="148"/>
      <c r="R45" s="149"/>
      <c r="S45" s="148"/>
      <c r="T45" s="148"/>
      <c r="U45" s="149"/>
      <c r="V45" s="147"/>
      <c r="X45" s="55"/>
      <c r="Y45" s="56"/>
      <c r="Z45" s="56"/>
      <c r="AA45" s="56"/>
      <c r="AB45" s="56"/>
      <c r="AC45" s="57"/>
      <c r="AD45" s="56"/>
      <c r="AE45" s="56"/>
      <c r="AF45" s="57"/>
      <c r="AG45" s="58"/>
      <c r="AI45" s="146"/>
      <c r="AJ45" s="148"/>
      <c r="AK45" s="148"/>
      <c r="AL45" s="148"/>
      <c r="AM45" s="148"/>
      <c r="AN45" s="149"/>
      <c r="AO45" s="148"/>
      <c r="AP45" s="148"/>
      <c r="AQ45" s="149"/>
      <c r="AR45" s="147"/>
      <c r="AT45" s="55"/>
      <c r="AU45" s="56"/>
      <c r="AV45" s="56"/>
      <c r="AW45" s="56"/>
      <c r="AX45" s="56"/>
      <c r="AY45" s="57"/>
      <c r="AZ45" s="56"/>
      <c r="BA45" s="56"/>
      <c r="BB45" s="57"/>
      <c r="BC45" s="58"/>
      <c r="BE45" s="134"/>
      <c r="BF45" s="138"/>
      <c r="BG45" s="138"/>
      <c r="BH45" s="138"/>
      <c r="BI45" s="138"/>
      <c r="BJ45" s="139"/>
      <c r="BK45" s="138"/>
      <c r="BL45" s="138"/>
      <c r="BM45" s="139"/>
      <c r="BN45" s="135"/>
    </row>
    <row r="46" spans="1:66" x14ac:dyDescent="0.25">
      <c r="A46" s="46" t="s">
        <v>76</v>
      </c>
      <c r="B46" s="134"/>
      <c r="C46" s="138"/>
      <c r="D46" s="138"/>
      <c r="E46" s="138"/>
      <c r="F46" s="138"/>
      <c r="G46" s="139"/>
      <c r="H46" s="138"/>
      <c r="I46" s="138"/>
      <c r="J46" s="139"/>
      <c r="K46" s="135"/>
      <c r="M46" s="146"/>
      <c r="N46" s="148"/>
      <c r="O46" s="148"/>
      <c r="P46" s="148"/>
      <c r="Q46" s="148"/>
      <c r="R46" s="149"/>
      <c r="S46" s="148"/>
      <c r="T46" s="148"/>
      <c r="U46" s="149"/>
      <c r="V46" s="147"/>
      <c r="X46" s="55"/>
      <c r="Y46" s="56"/>
      <c r="Z46" s="56"/>
      <c r="AA46" s="56"/>
      <c r="AB46" s="56"/>
      <c r="AC46" s="57"/>
      <c r="AD46" s="56"/>
      <c r="AE46" s="56"/>
      <c r="AF46" s="57"/>
      <c r="AG46" s="58"/>
      <c r="AI46" s="146"/>
      <c r="AJ46" s="148"/>
      <c r="AK46" s="148"/>
      <c r="AL46" s="148"/>
      <c r="AM46" s="148"/>
      <c r="AN46" s="149"/>
      <c r="AO46" s="148"/>
      <c r="AP46" s="148"/>
      <c r="AQ46" s="149"/>
      <c r="AR46" s="147"/>
      <c r="AT46" s="55"/>
      <c r="AU46" s="56"/>
      <c r="AV46" s="56"/>
      <c r="AW46" s="56"/>
      <c r="AX46" s="56"/>
      <c r="AY46" s="57"/>
      <c r="AZ46" s="56"/>
      <c r="BA46" s="56"/>
      <c r="BB46" s="57"/>
      <c r="BC46" s="58"/>
      <c r="BE46" s="134"/>
      <c r="BF46" s="138"/>
      <c r="BG46" s="138"/>
      <c r="BH46" s="138"/>
      <c r="BI46" s="138"/>
      <c r="BJ46" s="139"/>
      <c r="BK46" s="138"/>
      <c r="BL46" s="138"/>
      <c r="BM46" s="139"/>
      <c r="BN46" s="135"/>
    </row>
    <row r="47" spans="1:66" x14ac:dyDescent="0.25">
      <c r="A47" s="59" t="s">
        <v>77</v>
      </c>
      <c r="B47" s="129">
        <f>(VLOOKUP($A47,'Occupancy Raw Data'!$B$8:$BE$45,'Occupancy Raw Data'!AG$3,FALSE))/100</f>
        <v>0.39656135037361601</v>
      </c>
      <c r="C47" s="119">
        <f>(VLOOKUP($A47,'Occupancy Raw Data'!$B$8:$BE$45,'Occupancy Raw Data'!AH$3,FALSE))/100</f>
        <v>0.52499827914553798</v>
      </c>
      <c r="D47" s="119">
        <f>(VLOOKUP($A47,'Occupancy Raw Data'!$B$8:$BE$45,'Occupancy Raw Data'!AI$3,FALSE))/100</f>
        <v>0.57266212361088797</v>
      </c>
      <c r="E47" s="119">
        <f>(VLOOKUP($A47,'Occupancy Raw Data'!$B$8:$BE$45,'Occupancy Raw Data'!AJ$3,FALSE))/100</f>
        <v>0.56951869612769501</v>
      </c>
      <c r="F47" s="119">
        <f>(VLOOKUP($A47,'Occupancy Raw Data'!$B$8:$BE$45,'Occupancy Raw Data'!AK$3,FALSE))/100</f>
        <v>0.55842109691087505</v>
      </c>
      <c r="G47" s="130">
        <f>(VLOOKUP($A47,'Occupancy Raw Data'!$B$8:$BE$45,'Occupancy Raw Data'!AL$3,FALSE))/100</f>
        <v>0.52443230923372197</v>
      </c>
      <c r="H47" s="119">
        <f>(VLOOKUP($A47,'Occupancy Raw Data'!$B$8:$BE$45,'Occupancy Raw Data'!AN$3,FALSE))/100</f>
        <v>0.57397762124375706</v>
      </c>
      <c r="I47" s="119">
        <f>(VLOOKUP($A47,'Occupancy Raw Data'!$B$8:$BE$45,'Occupancy Raw Data'!AO$3,FALSE))/100</f>
        <v>0.58037919984091602</v>
      </c>
      <c r="J47" s="130">
        <f>(VLOOKUP($A47,'Occupancy Raw Data'!$B$8:$BE$45,'Occupancy Raw Data'!AP$3,FALSE))/100</f>
        <v>0.57717841054233598</v>
      </c>
      <c r="K47" s="131">
        <f>(VLOOKUP($A47,'Occupancy Raw Data'!$B$8:$BE$45,'Occupancy Raw Data'!AR$3,FALSE))/100</f>
        <v>0.53950262389332604</v>
      </c>
      <c r="M47" s="118">
        <f>(VLOOKUP($A47,'Occupancy Raw Data'!$B$8:$BE$45,'Occupancy Raw Data'!AT$3,FALSE))/100</f>
        <v>-1.5225647164274601E-2</v>
      </c>
      <c r="N47" s="115">
        <f>(VLOOKUP($A47,'Occupancy Raw Data'!$B$8:$BE$45,'Occupancy Raw Data'!AU$3,FALSE))/100</f>
        <v>-1.5561727693892399E-2</v>
      </c>
      <c r="O47" s="115">
        <f>(VLOOKUP($A47,'Occupancy Raw Data'!$B$8:$BE$45,'Occupancy Raw Data'!AV$3,FALSE))/100</f>
        <v>-3.8663976741927099E-2</v>
      </c>
      <c r="P47" s="115">
        <f>(VLOOKUP($A47,'Occupancy Raw Data'!$B$8:$BE$45,'Occupancy Raw Data'!AW$3,FALSE))/100</f>
        <v>-3.1281063628373802E-2</v>
      </c>
      <c r="Q47" s="115">
        <f>(VLOOKUP($A47,'Occupancy Raw Data'!$B$8:$BE$45,'Occupancy Raw Data'!AX$3,FALSE))/100</f>
        <v>4.5038414094964702E-2</v>
      </c>
      <c r="R47" s="116">
        <f>(VLOOKUP($A47,'Occupancy Raw Data'!$B$8:$BE$45,'Occupancy Raw Data'!AY$3,FALSE))/100</f>
        <v>-1.19769208312271E-2</v>
      </c>
      <c r="S47" s="115">
        <f>(VLOOKUP($A47,'Occupancy Raw Data'!$B$8:$BE$45,'Occupancy Raw Data'!BA$3,FALSE))/100</f>
        <v>5.6964951626142603E-2</v>
      </c>
      <c r="T47" s="115">
        <f>(VLOOKUP($A47,'Occupancy Raw Data'!$B$8:$BE$45,'Occupancy Raw Data'!BB$3,FALSE))/100</f>
        <v>5.3460849800139501E-2</v>
      </c>
      <c r="U47" s="116">
        <f>(VLOOKUP($A47,'Occupancy Raw Data'!$B$8:$BE$45,'Occupancy Raw Data'!BC$3,FALSE))/100</f>
        <v>5.5200275625621097E-2</v>
      </c>
      <c r="V47" s="117">
        <f>(VLOOKUP($A47,'Occupancy Raw Data'!$B$8:$BE$45,'Occupancy Raw Data'!BE$3,FALSE))/100</f>
        <v>7.63451431724263E-3</v>
      </c>
      <c r="X47" s="49">
        <f>VLOOKUP($A47,'ADR Raw Data'!$B$6:$BE$43,'ADR Raw Data'!AG$1,FALSE)</f>
        <v>97.255944455159096</v>
      </c>
      <c r="Y47" s="50">
        <f>VLOOKUP($A47,'ADR Raw Data'!$B$6:$BE$43,'ADR Raw Data'!AH$1,FALSE)</f>
        <v>105.957237008871</v>
      </c>
      <c r="Z47" s="50">
        <f>VLOOKUP($A47,'ADR Raw Data'!$B$6:$BE$43,'ADR Raw Data'!AI$1,FALSE)</f>
        <v>109.95142651085099</v>
      </c>
      <c r="AA47" s="50">
        <f>VLOOKUP($A47,'ADR Raw Data'!$B$6:$BE$43,'ADR Raw Data'!AJ$1,FALSE)</f>
        <v>112.105913058659</v>
      </c>
      <c r="AB47" s="50">
        <f>VLOOKUP($A47,'ADR Raw Data'!$B$6:$BE$43,'ADR Raw Data'!AK$1,FALSE)</f>
        <v>111.55550600577899</v>
      </c>
      <c r="AC47" s="51">
        <f>VLOOKUP($A47,'ADR Raw Data'!$B$6:$BE$43,'ADR Raw Data'!AL$1,FALSE)</f>
        <v>108.04128183289799</v>
      </c>
      <c r="AD47" s="50">
        <f>VLOOKUP($A47,'ADR Raw Data'!$B$6:$BE$43,'ADR Raw Data'!AN$1,FALSE)</f>
        <v>118.30306967633599</v>
      </c>
      <c r="AE47" s="50">
        <f>VLOOKUP($A47,'ADR Raw Data'!$B$6:$BE$43,'ADR Raw Data'!AO$1,FALSE)</f>
        <v>118.13359561962901</v>
      </c>
      <c r="AF47" s="51">
        <f>VLOOKUP($A47,'ADR Raw Data'!$B$6:$BE$43,'ADR Raw Data'!AP$1,FALSE)</f>
        <v>118.217862731976</v>
      </c>
      <c r="AG47" s="52">
        <f>VLOOKUP($A47,'ADR Raw Data'!$B$6:$BE$43,'ADR Raw Data'!AR$1,FALSE)</f>
        <v>111.15192619730399</v>
      </c>
      <c r="AI47" s="118">
        <f>(VLOOKUP($A47,'ADR Raw Data'!$B$6:$BE$43,'ADR Raw Data'!AT$1,FALSE))/100</f>
        <v>-1.4082214105556901E-2</v>
      </c>
      <c r="AJ47" s="115">
        <f>(VLOOKUP($A47,'ADR Raw Data'!$B$6:$BE$43,'ADR Raw Data'!AU$1,FALSE))/100</f>
        <v>4.5031830500268698E-3</v>
      </c>
      <c r="AK47" s="115">
        <f>(VLOOKUP($A47,'ADR Raw Data'!$B$6:$BE$43,'ADR Raw Data'!AV$1,FALSE))/100</f>
        <v>-4.9251442744722203E-3</v>
      </c>
      <c r="AL47" s="115">
        <f>(VLOOKUP($A47,'ADR Raw Data'!$B$6:$BE$43,'ADR Raw Data'!AW$1,FALSE))/100</f>
        <v>3.7382219123209E-2</v>
      </c>
      <c r="AM47" s="115">
        <f>(VLOOKUP($A47,'ADR Raw Data'!$B$6:$BE$43,'ADR Raw Data'!AX$1,FALSE))/100</f>
        <v>5.69734146634297E-2</v>
      </c>
      <c r="AN47" s="116">
        <f>(VLOOKUP($A47,'ADR Raw Data'!$B$6:$BE$43,'ADR Raw Data'!AY$1,FALSE))/100</f>
        <v>1.7772896302370202E-2</v>
      </c>
      <c r="AO47" s="115">
        <f>(VLOOKUP($A47,'ADR Raw Data'!$B$6:$BE$43,'ADR Raw Data'!BA$1,FALSE))/100</f>
        <v>2.5261934261190298E-2</v>
      </c>
      <c r="AP47" s="115">
        <f>(VLOOKUP($A47,'ADR Raw Data'!$B$6:$BE$43,'ADR Raw Data'!BB$1,FALSE))/100</f>
        <v>4.4901789318266697E-3</v>
      </c>
      <c r="AQ47" s="116">
        <f>(VLOOKUP($A47,'ADR Raw Data'!$B$6:$BE$43,'ADR Raw Data'!BC$1,FALSE))/100</f>
        <v>1.47035949533147E-2</v>
      </c>
      <c r="AR47" s="117">
        <f>(VLOOKUP($A47,'ADR Raw Data'!$B$6:$BE$43,'ADR Raw Data'!BE$1,FALSE))/100</f>
        <v>1.8111773498918099E-2</v>
      </c>
      <c r="AT47" s="49">
        <f>VLOOKUP($A47,'RevPAR Raw Data'!$B$6:$BE$43,'RevPAR Raw Data'!AG$1,FALSE)</f>
        <v>38.5679486649993</v>
      </c>
      <c r="AU47" s="50">
        <f>VLOOKUP($A47,'RevPAR Raw Data'!$B$6:$BE$43,'RevPAR Raw Data'!AH$1,FALSE)</f>
        <v>55.627367092673701</v>
      </c>
      <c r="AV47" s="50">
        <f>VLOOKUP($A47,'RevPAR Raw Data'!$B$6:$BE$43,'RevPAR Raw Data'!AI$1,FALSE)</f>
        <v>62.9650173997506</v>
      </c>
      <c r="AW47" s="50">
        <f>VLOOKUP($A47,'RevPAR Raw Data'!$B$6:$BE$43,'RevPAR Raw Data'!AJ$1,FALSE)</f>
        <v>63.846413433372298</v>
      </c>
      <c r="AX47" s="50">
        <f>VLOOKUP($A47,'RevPAR Raw Data'!$B$6:$BE$43,'RevPAR Raw Data'!AK$1,FALSE)</f>
        <v>62.294948030195201</v>
      </c>
      <c r="AY47" s="51">
        <f>VLOOKUP($A47,'RevPAR Raw Data'!$B$6:$BE$43,'RevPAR Raw Data'!AL$1,FALSE)</f>
        <v>56.6603389241982</v>
      </c>
      <c r="AZ47" s="50">
        <f>VLOOKUP($A47,'RevPAR Raw Data'!$B$6:$BE$43,'RevPAR Raw Data'!AN$1,FALSE)</f>
        <v>67.903314518657794</v>
      </c>
      <c r="BA47" s="50">
        <f>VLOOKUP($A47,'RevPAR Raw Data'!$B$6:$BE$43,'RevPAR Raw Data'!AO$1,FALSE)</f>
        <v>68.562281700051201</v>
      </c>
      <c r="BB47" s="51">
        <f>VLOOKUP($A47,'RevPAR Raw Data'!$B$6:$BE$43,'RevPAR Raw Data'!AP$1,FALSE)</f>
        <v>68.232798109354505</v>
      </c>
      <c r="BC47" s="52">
        <f>VLOOKUP($A47,'RevPAR Raw Data'!$B$6:$BE$43,'RevPAR Raw Data'!AR$1,FALSE)</f>
        <v>59.966755834242903</v>
      </c>
      <c r="BE47" s="129">
        <f>(VLOOKUP($A47,'RevPAR Raw Data'!$B$6:$BE$43,'RevPAR Raw Data'!AT$1,FALSE))/100</f>
        <v>-2.9093450446568601E-2</v>
      </c>
      <c r="BF47" s="119">
        <f>(VLOOKUP($A47,'RevPAR Raw Data'!$B$6:$BE$43,'RevPAR Raw Data'!AU$1,FALSE))/100</f>
        <v>-1.1128621952245801E-2</v>
      </c>
      <c r="BG47" s="119">
        <f>(VLOOKUP($A47,'RevPAR Raw Data'!$B$6:$BE$43,'RevPAR Raw Data'!AV$1,FALSE))/100</f>
        <v>-4.33986953527205E-2</v>
      </c>
      <c r="BH47" s="119">
        <f>(VLOOKUP($A47,'RevPAR Raw Data'!$B$6:$BE$43,'RevPAR Raw Data'!AW$1,FALSE))/100</f>
        <v>4.9317999198722796E-3</v>
      </c>
      <c r="BI47" s="119">
        <f>(VLOOKUP($A47,'RevPAR Raw Data'!$B$6:$BE$43,'RevPAR Raw Data'!AX$1,FALSE))/100</f>
        <v>0.10457782100040999</v>
      </c>
      <c r="BJ47" s="130">
        <f>(VLOOKUP($A47,'RevPAR Raw Data'!$B$6:$BE$43,'RevPAR Raw Data'!AY$1,FALSE))/100</f>
        <v>5.5831108991879893E-3</v>
      </c>
      <c r="BK47" s="119">
        <f>(VLOOKUP($A47,'RevPAR Raw Data'!$B$6:$BE$43,'RevPAR Raw Data'!BA$1,FALSE))/100</f>
        <v>8.3665930750504408E-2</v>
      </c>
      <c r="BL47" s="119">
        <f>(VLOOKUP($A47,'RevPAR Raw Data'!$B$6:$BE$43,'RevPAR Raw Data'!BB$1,FALSE))/100</f>
        <v>5.8191077513416296E-2</v>
      </c>
      <c r="BM47" s="130">
        <f>(VLOOKUP($A47,'RevPAR Raw Data'!$B$6:$BE$43,'RevPAR Raw Data'!BC$1,FALSE))/100</f>
        <v>7.0715513073046299E-2</v>
      </c>
      <c r="BN47" s="131">
        <f>(VLOOKUP($A47,'RevPAR Raw Data'!$B$6:$BE$43,'RevPAR Raw Data'!BE$1,FALSE))/100</f>
        <v>2.5884562410248901E-2</v>
      </c>
    </row>
    <row r="48" spans="1:66" x14ac:dyDescent="0.25">
      <c r="A48" s="59" t="s">
        <v>78</v>
      </c>
      <c r="B48" s="129">
        <f>(VLOOKUP($A48,'Occupancy Raw Data'!$B$8:$BE$45,'Occupancy Raw Data'!AG$3,FALSE))/100</f>
        <v>0.35946051602814599</v>
      </c>
      <c r="C48" s="119">
        <f>(VLOOKUP($A48,'Occupancy Raw Data'!$B$8:$BE$45,'Occupancy Raw Data'!AH$3,FALSE))/100</f>
        <v>0.49433150899139905</v>
      </c>
      <c r="D48" s="119">
        <f>(VLOOKUP($A48,'Occupancy Raw Data'!$B$8:$BE$45,'Occupancy Raw Data'!AI$3,FALSE))/100</f>
        <v>0.52052384675527696</v>
      </c>
      <c r="E48" s="119">
        <f>(VLOOKUP($A48,'Occupancy Raw Data'!$B$8:$BE$45,'Occupancy Raw Data'!AJ$3,FALSE))/100</f>
        <v>0.51778733385457298</v>
      </c>
      <c r="F48" s="119">
        <f>(VLOOKUP($A48,'Occupancy Raw Data'!$B$8:$BE$45,'Occupancy Raw Data'!AK$3,FALSE))/100</f>
        <v>0.49980453479280595</v>
      </c>
      <c r="G48" s="130">
        <f>(VLOOKUP($A48,'Occupancy Raw Data'!$B$8:$BE$45,'Occupancy Raw Data'!AL$3,FALSE))/100</f>
        <v>0.47838154808444</v>
      </c>
      <c r="H48" s="119">
        <f>(VLOOKUP($A48,'Occupancy Raw Data'!$B$8:$BE$45,'Occupancy Raw Data'!AN$3,FALSE))/100</f>
        <v>0.434910086004691</v>
      </c>
      <c r="I48" s="119">
        <f>(VLOOKUP($A48,'Occupancy Raw Data'!$B$8:$BE$45,'Occupancy Raw Data'!AO$3,FALSE))/100</f>
        <v>0.44136043784206402</v>
      </c>
      <c r="J48" s="130">
        <f>(VLOOKUP($A48,'Occupancy Raw Data'!$B$8:$BE$45,'Occupancy Raw Data'!AP$3,FALSE))/100</f>
        <v>0.43813526192337698</v>
      </c>
      <c r="K48" s="131">
        <f>(VLOOKUP($A48,'Occupancy Raw Data'!$B$8:$BE$45,'Occupancy Raw Data'!AR$3,FALSE))/100</f>
        <v>0.46688260918127999</v>
      </c>
      <c r="M48" s="118">
        <f>(VLOOKUP($A48,'Occupancy Raw Data'!$B$8:$BE$45,'Occupancy Raw Data'!AT$3,FALSE))/100</f>
        <v>-2.49204665959703E-2</v>
      </c>
      <c r="N48" s="115">
        <f>(VLOOKUP($A48,'Occupancy Raw Data'!$B$8:$BE$45,'Occupancy Raw Data'!AU$3,FALSE))/100</f>
        <v>-5.2454102660172301E-2</v>
      </c>
      <c r="O48" s="115">
        <f>(VLOOKUP($A48,'Occupancy Raw Data'!$B$8:$BE$45,'Occupancy Raw Data'!AV$3,FALSE))/100</f>
        <v>-6.462943449244811E-2</v>
      </c>
      <c r="P48" s="115">
        <f>(VLOOKUP($A48,'Occupancy Raw Data'!$B$8:$BE$45,'Occupancy Raw Data'!AW$3,FALSE))/100</f>
        <v>-4.4372294372294299E-2</v>
      </c>
      <c r="Q48" s="115">
        <f>(VLOOKUP($A48,'Occupancy Raw Data'!$B$8:$BE$45,'Occupancy Raw Data'!AX$3,FALSE))/100</f>
        <v>-7.7609623593325504E-3</v>
      </c>
      <c r="R48" s="116">
        <f>(VLOOKUP($A48,'Occupancy Raw Data'!$B$8:$BE$45,'Occupancy Raw Data'!AY$3,FALSE))/100</f>
        <v>-4.0310563877342907E-2</v>
      </c>
      <c r="S48" s="115">
        <f>(VLOOKUP($A48,'Occupancy Raw Data'!$B$8:$BE$45,'Occupancy Raw Data'!BA$3,FALSE))/100</f>
        <v>-6.3157894736842093E-2</v>
      </c>
      <c r="T48" s="115">
        <f>(VLOOKUP($A48,'Occupancy Raw Data'!$B$8:$BE$45,'Occupancy Raw Data'!BB$3,FALSE))/100</f>
        <v>-1.5693112467306002E-2</v>
      </c>
      <c r="U48" s="116">
        <f>(VLOOKUP($A48,'Occupancy Raw Data'!$B$8:$BE$45,'Occupancy Raw Data'!BC$3,FALSE))/100</f>
        <v>-3.98372242450203E-2</v>
      </c>
      <c r="V48" s="117">
        <f>(VLOOKUP($A48,'Occupancy Raw Data'!$B$8:$BE$45,'Occupancy Raw Data'!BE$3,FALSE))/100</f>
        <v>-4.01836969001148E-2</v>
      </c>
      <c r="X48" s="49">
        <f>VLOOKUP($A48,'ADR Raw Data'!$B$6:$BE$43,'ADR Raw Data'!AG$1,FALSE)</f>
        <v>94.589363784665494</v>
      </c>
      <c r="Y48" s="50">
        <f>VLOOKUP($A48,'ADR Raw Data'!$B$6:$BE$43,'ADR Raw Data'!AH$1,FALSE)</f>
        <v>100.367584025306</v>
      </c>
      <c r="Z48" s="50">
        <f>VLOOKUP($A48,'ADR Raw Data'!$B$6:$BE$43,'ADR Raw Data'!AI$1,FALSE)</f>
        <v>104.596575291025</v>
      </c>
      <c r="AA48" s="50">
        <f>VLOOKUP($A48,'ADR Raw Data'!$B$6:$BE$43,'ADR Raw Data'!AJ$1,FALSE)</f>
        <v>108.303767459418</v>
      </c>
      <c r="AB48" s="50">
        <f>VLOOKUP($A48,'ADR Raw Data'!$B$6:$BE$43,'ADR Raw Data'!AK$1,FALSE)</f>
        <v>110.712933124755</v>
      </c>
      <c r="AC48" s="51">
        <f>VLOOKUP($A48,'ADR Raw Data'!$B$6:$BE$43,'ADR Raw Data'!AL$1,FALSE)</f>
        <v>104.29923919261201</v>
      </c>
      <c r="AD48" s="50">
        <f>VLOOKUP($A48,'ADR Raw Data'!$B$6:$BE$43,'ADR Raw Data'!AN$1,FALSE)</f>
        <v>115.72902022471899</v>
      </c>
      <c r="AE48" s="50">
        <f>VLOOKUP($A48,'ADR Raw Data'!$B$6:$BE$43,'ADR Raw Data'!AO$1,FALSE)</f>
        <v>117.43276350752799</v>
      </c>
      <c r="AF48" s="51">
        <f>VLOOKUP($A48,'ADR Raw Data'!$B$6:$BE$43,'ADR Raw Data'!AP$1,FALSE)</f>
        <v>116.58716261431999</v>
      </c>
      <c r="AG48" s="52">
        <f>VLOOKUP($A48,'ADR Raw Data'!$B$6:$BE$43,'ADR Raw Data'!AR$1,FALSE)</f>
        <v>107.593901913875</v>
      </c>
      <c r="AI48" s="118">
        <f>(VLOOKUP($A48,'ADR Raw Data'!$B$6:$BE$43,'ADR Raw Data'!AT$1,FALSE))/100</f>
        <v>8.867770134529071E-2</v>
      </c>
      <c r="AJ48" s="115">
        <f>(VLOOKUP($A48,'ADR Raw Data'!$B$6:$BE$43,'ADR Raw Data'!AU$1,FALSE))/100</f>
        <v>8.6859214987751107E-2</v>
      </c>
      <c r="AK48" s="115">
        <f>(VLOOKUP($A48,'ADR Raw Data'!$B$6:$BE$43,'ADR Raw Data'!AV$1,FALSE))/100</f>
        <v>0.128396953756274</v>
      </c>
      <c r="AL48" s="115">
        <f>(VLOOKUP($A48,'ADR Raw Data'!$B$6:$BE$43,'ADR Raw Data'!AW$1,FALSE))/100</f>
        <v>0.182616873784226</v>
      </c>
      <c r="AM48" s="115">
        <f>(VLOOKUP($A48,'ADR Raw Data'!$B$6:$BE$43,'ADR Raw Data'!AX$1,FALSE))/100</f>
        <v>0.16057481477542701</v>
      </c>
      <c r="AN48" s="116">
        <f>(VLOOKUP($A48,'ADR Raw Data'!$B$6:$BE$43,'ADR Raw Data'!AY$1,FALSE))/100</f>
        <v>0.13287707679889801</v>
      </c>
      <c r="AO48" s="115">
        <f>(VLOOKUP($A48,'ADR Raw Data'!$B$6:$BE$43,'ADR Raw Data'!BA$1,FALSE))/100</f>
        <v>9.0560785246153908E-2</v>
      </c>
      <c r="AP48" s="115">
        <f>(VLOOKUP($A48,'ADR Raw Data'!$B$6:$BE$43,'ADR Raw Data'!BB$1,FALSE))/100</f>
        <v>9.9766487505285315E-2</v>
      </c>
      <c r="AQ48" s="116">
        <f>(VLOOKUP($A48,'ADR Raw Data'!$B$6:$BE$43,'ADR Raw Data'!BC$1,FALSE))/100</f>
        <v>9.5295821165150188E-2</v>
      </c>
      <c r="AR48" s="117">
        <f>(VLOOKUP($A48,'ADR Raw Data'!$B$6:$BE$43,'ADR Raw Data'!BE$1,FALSE))/100</f>
        <v>0.12171158060925301</v>
      </c>
      <c r="AT48" s="49">
        <f>VLOOKUP($A48,'RevPAR Raw Data'!$B$6:$BE$43,'RevPAR Raw Data'!AG$1,FALSE)</f>
        <v>34.001141516810002</v>
      </c>
      <c r="AU48" s="50">
        <f>VLOOKUP($A48,'RevPAR Raw Data'!$B$6:$BE$43,'RevPAR Raw Data'!AH$1,FALSE)</f>
        <v>49.614859265050796</v>
      </c>
      <c r="AV48" s="50">
        <f>VLOOKUP($A48,'RevPAR Raw Data'!$B$6:$BE$43,'RevPAR Raw Data'!AI$1,FALSE)</f>
        <v>54.445011727912402</v>
      </c>
      <c r="AW48" s="50">
        <f>VLOOKUP($A48,'RevPAR Raw Data'!$B$6:$BE$43,'RevPAR Raw Data'!AJ$1,FALSE)</f>
        <v>56.078318999218098</v>
      </c>
      <c r="AX48" s="50">
        <f>VLOOKUP($A48,'RevPAR Raw Data'!$B$6:$BE$43,'RevPAR Raw Data'!AK$1,FALSE)</f>
        <v>55.334826035965499</v>
      </c>
      <c r="AY48" s="51">
        <f>VLOOKUP($A48,'RevPAR Raw Data'!$B$6:$BE$43,'RevPAR Raw Data'!AL$1,FALSE)</f>
        <v>49.894831508991302</v>
      </c>
      <c r="AZ48" s="50">
        <f>VLOOKUP($A48,'RevPAR Raw Data'!$B$6:$BE$43,'RevPAR Raw Data'!AN$1,FALSE)</f>
        <v>50.331718139171201</v>
      </c>
      <c r="BA48" s="50">
        <f>VLOOKUP($A48,'RevPAR Raw Data'!$B$6:$BE$43,'RevPAR Raw Data'!AO$1,FALSE)</f>
        <v>51.8301759186864</v>
      </c>
      <c r="BB48" s="51">
        <f>VLOOKUP($A48,'RevPAR Raw Data'!$B$6:$BE$43,'RevPAR Raw Data'!AP$1,FALSE)</f>
        <v>51.080947028928797</v>
      </c>
      <c r="BC48" s="52">
        <f>VLOOKUP($A48,'RevPAR Raw Data'!$B$6:$BE$43,'RevPAR Raw Data'!AR$1,FALSE)</f>
        <v>50.233721657544898</v>
      </c>
      <c r="BE48" s="129">
        <f>(VLOOKUP($A48,'RevPAR Raw Data'!$B$6:$BE$43,'RevPAR Raw Data'!AT$1,FALSE))/100</f>
        <v>6.1547345055137599E-2</v>
      </c>
      <c r="BF48" s="119">
        <f>(VLOOKUP($A48,'RevPAR Raw Data'!$B$6:$BE$43,'RevPAR Raw Data'!AU$1,FALSE))/100</f>
        <v>2.98489901476293E-2</v>
      </c>
      <c r="BG48" s="119">
        <f>(VLOOKUP($A48,'RevPAR Raw Data'!$B$6:$BE$43,'RevPAR Raw Data'!AV$1,FALSE))/100</f>
        <v>5.5469296752005202E-2</v>
      </c>
      <c r="BH48" s="119">
        <f>(VLOOKUP($A48,'RevPAR Raw Data'!$B$6:$BE$43,'RevPAR Raw Data'!AW$1,FALSE))/100</f>
        <v>0.13014144973102901</v>
      </c>
      <c r="BI48" s="119">
        <f>(VLOOKUP($A48,'RevPAR Raw Data'!$B$6:$BE$43,'RevPAR Raw Data'!AX$1,FALSE))/100</f>
        <v>0.15156763732276601</v>
      </c>
      <c r="BJ48" s="130">
        <f>(VLOOKUP($A48,'RevPAR Raw Data'!$B$6:$BE$43,'RevPAR Raw Data'!AY$1,FALSE))/100</f>
        <v>8.7210163029418697E-2</v>
      </c>
      <c r="BK48" s="119">
        <f>(VLOOKUP($A48,'RevPAR Raw Data'!$B$6:$BE$43,'RevPAR Raw Data'!BA$1,FALSE))/100</f>
        <v>2.1683261967449397E-2</v>
      </c>
      <c r="BL48" s="119">
        <f>(VLOOKUP($A48,'RevPAR Raw Data'!$B$6:$BE$43,'RevPAR Raw Data'!BB$1,FALSE))/100</f>
        <v>8.2507728329090799E-2</v>
      </c>
      <c r="BM48" s="130">
        <f>(VLOOKUP($A48,'RevPAR Raw Data'!$B$6:$BE$43,'RevPAR Raw Data'!BC$1,FALSE))/100</f>
        <v>5.1662275922760396E-2</v>
      </c>
      <c r="BN48" s="131">
        <f>(VLOOKUP($A48,'RevPAR Raw Data'!$B$6:$BE$43,'RevPAR Raw Data'!BE$1,FALSE))/100</f>
        <v>7.6637062444702794E-2</v>
      </c>
    </row>
    <row r="49" spans="1:66" x14ac:dyDescent="0.25">
      <c r="A49" s="59" t="s">
        <v>79</v>
      </c>
      <c r="B49" s="129">
        <f>(VLOOKUP($A49,'Occupancy Raw Data'!$B$8:$BE$45,'Occupancy Raw Data'!AG$3,FALSE))/100</f>
        <v>0.31582826607702197</v>
      </c>
      <c r="C49" s="119">
        <f>(VLOOKUP($A49,'Occupancy Raw Data'!$B$8:$BE$45,'Occupancy Raw Data'!AH$3,FALSE))/100</f>
        <v>0.41311958724893999</v>
      </c>
      <c r="D49" s="119">
        <f>(VLOOKUP($A49,'Occupancy Raw Data'!$B$8:$BE$45,'Occupancy Raw Data'!AI$3,FALSE))/100</f>
        <v>0.42786069651741199</v>
      </c>
      <c r="E49" s="119">
        <f>(VLOOKUP($A49,'Occupancy Raw Data'!$B$8:$BE$45,'Occupancy Raw Data'!AJ$3,FALSE))/100</f>
        <v>0.42122719734660002</v>
      </c>
      <c r="F49" s="119">
        <f>(VLOOKUP($A49,'Occupancy Raw Data'!$B$8:$BE$45,'Occupancy Raw Data'!AK$3,FALSE))/100</f>
        <v>0.41680486456605798</v>
      </c>
      <c r="G49" s="130">
        <f>(VLOOKUP($A49,'Occupancy Raw Data'!$B$8:$BE$45,'Occupancy Raw Data'!AL$3,FALSE))/100</f>
        <v>0.39896812235120599</v>
      </c>
      <c r="H49" s="119">
        <f>(VLOOKUP($A49,'Occupancy Raw Data'!$B$8:$BE$45,'Occupancy Raw Data'!AN$3,FALSE))/100</f>
        <v>0.44511196067722503</v>
      </c>
      <c r="I49" s="119">
        <f>(VLOOKUP($A49,'Occupancy Raw Data'!$B$8:$BE$45,'Occupancy Raw Data'!AO$3,FALSE))/100</f>
        <v>0.42945567085381298</v>
      </c>
      <c r="J49" s="130">
        <f>(VLOOKUP($A49,'Occupancy Raw Data'!$B$8:$BE$45,'Occupancy Raw Data'!AP$3,FALSE))/100</f>
        <v>0.43728381576551895</v>
      </c>
      <c r="K49" s="131">
        <f>(VLOOKUP($A49,'Occupancy Raw Data'!$B$8:$BE$45,'Occupancy Raw Data'!AR$3,FALSE))/100</f>
        <v>0.41001023058156905</v>
      </c>
      <c r="M49" s="118">
        <f>(VLOOKUP($A49,'Occupancy Raw Data'!$B$8:$BE$45,'Occupancy Raw Data'!AT$3,FALSE))/100</f>
        <v>8.2385378705908702E-2</v>
      </c>
      <c r="N49" s="115">
        <f>(VLOOKUP($A49,'Occupancy Raw Data'!$B$8:$BE$45,'Occupancy Raw Data'!AU$3,FALSE))/100</f>
        <v>1.5249283022566101E-2</v>
      </c>
      <c r="O49" s="115">
        <f>(VLOOKUP($A49,'Occupancy Raw Data'!$B$8:$BE$45,'Occupancy Raw Data'!AV$3,FALSE))/100</f>
        <v>-2.0896309591283999E-2</v>
      </c>
      <c r="P49" s="115">
        <f>(VLOOKUP($A49,'Occupancy Raw Data'!$B$8:$BE$45,'Occupancy Raw Data'!AW$3,FALSE))/100</f>
        <v>-1.8606791522318498E-2</v>
      </c>
      <c r="Q49" s="115">
        <f>(VLOOKUP($A49,'Occupancy Raw Data'!$B$8:$BE$45,'Occupancy Raw Data'!AX$3,FALSE))/100</f>
        <v>5.9409552510829897E-2</v>
      </c>
      <c r="R49" s="116">
        <f>(VLOOKUP($A49,'Occupancy Raw Data'!$B$8:$BE$45,'Occupancy Raw Data'!AY$3,FALSE))/100</f>
        <v>1.8638268073851202E-2</v>
      </c>
      <c r="S49" s="115">
        <f>(VLOOKUP($A49,'Occupancy Raw Data'!$B$8:$BE$45,'Occupancy Raw Data'!BA$3,FALSE))/100</f>
        <v>0.13079305711189002</v>
      </c>
      <c r="T49" s="115">
        <f>(VLOOKUP($A49,'Occupancy Raw Data'!$B$8:$BE$45,'Occupancy Raw Data'!BB$3,FALSE))/100</f>
        <v>0.175223141202623</v>
      </c>
      <c r="U49" s="116">
        <f>(VLOOKUP($A49,'Occupancy Raw Data'!$B$8:$BE$45,'Occupancy Raw Data'!BC$3,FALSE))/100</f>
        <v>0.15218267787025</v>
      </c>
      <c r="V49" s="117">
        <f>(VLOOKUP($A49,'Occupancy Raw Data'!$B$8:$BE$45,'Occupancy Raw Data'!BE$3,FALSE))/100</f>
        <v>5.6137640926314993E-2</v>
      </c>
      <c r="X49" s="49">
        <f>VLOOKUP($A49,'ADR Raw Data'!$B$6:$BE$43,'ADR Raw Data'!AG$1,FALSE)</f>
        <v>91.186353558926399</v>
      </c>
      <c r="Y49" s="50">
        <f>VLOOKUP($A49,'ADR Raw Data'!$B$6:$BE$43,'ADR Raw Data'!AH$1,FALSE)</f>
        <v>94.979264049955304</v>
      </c>
      <c r="Z49" s="50">
        <f>VLOOKUP($A49,'ADR Raw Data'!$B$6:$BE$43,'ADR Raw Data'!AI$1,FALSE)</f>
        <v>95.613854435831101</v>
      </c>
      <c r="AA49" s="50">
        <f>VLOOKUP($A49,'ADR Raw Data'!$B$6:$BE$43,'ADR Raw Data'!AJ$1,FALSE)</f>
        <v>97.1036876640419</v>
      </c>
      <c r="AB49" s="50">
        <f>VLOOKUP($A49,'ADR Raw Data'!$B$6:$BE$43,'ADR Raw Data'!AK$1,FALSE)</f>
        <v>97.219933687002595</v>
      </c>
      <c r="AC49" s="51">
        <f>VLOOKUP($A49,'ADR Raw Data'!$B$6:$BE$43,'ADR Raw Data'!AL$1,FALSE)</f>
        <v>95.431628486975697</v>
      </c>
      <c r="AD49" s="50">
        <f>VLOOKUP($A49,'ADR Raw Data'!$B$6:$BE$43,'ADR Raw Data'!AN$1,FALSE)</f>
        <v>107.046278118609</v>
      </c>
      <c r="AE49" s="50">
        <f>VLOOKUP($A49,'ADR Raw Data'!$B$6:$BE$43,'ADR Raw Data'!AO$1,FALSE)</f>
        <v>106.684781687155</v>
      </c>
      <c r="AF49" s="51">
        <f>VLOOKUP($A49,'ADR Raw Data'!$B$6:$BE$43,'ADR Raw Data'!AP$1,FALSE)</f>
        <v>106.86876561199</v>
      </c>
      <c r="AG49" s="52">
        <f>VLOOKUP($A49,'ADR Raw Data'!$B$6:$BE$43,'ADR Raw Data'!AR$1,FALSE)</f>
        <v>98.946920025591794</v>
      </c>
      <c r="AI49" s="118">
        <f>(VLOOKUP($A49,'ADR Raw Data'!$B$6:$BE$43,'ADR Raw Data'!AT$1,FALSE))/100</f>
        <v>2.2899113122090399E-2</v>
      </c>
      <c r="AJ49" s="115">
        <f>(VLOOKUP($A49,'ADR Raw Data'!$B$6:$BE$43,'ADR Raw Data'!AU$1,FALSE))/100</f>
        <v>3.3478448379356102E-3</v>
      </c>
      <c r="AK49" s="115">
        <f>(VLOOKUP($A49,'ADR Raw Data'!$B$6:$BE$43,'ADR Raw Data'!AV$1,FALSE))/100</f>
        <v>-1.3732449382646899E-3</v>
      </c>
      <c r="AL49" s="115">
        <f>(VLOOKUP($A49,'ADR Raw Data'!$B$6:$BE$43,'ADR Raw Data'!AW$1,FALSE))/100</f>
        <v>4.2149994010619397E-2</v>
      </c>
      <c r="AM49" s="115">
        <f>(VLOOKUP($A49,'ADR Raw Data'!$B$6:$BE$43,'ADR Raw Data'!AX$1,FALSE))/100</f>
        <v>6.2909254925538005E-2</v>
      </c>
      <c r="AN49" s="116">
        <f>(VLOOKUP($A49,'ADR Raw Data'!$B$6:$BE$43,'ADR Raw Data'!AY$1,FALSE))/100</f>
        <v>2.4889473830797502E-2</v>
      </c>
      <c r="AO49" s="115">
        <f>(VLOOKUP($A49,'ADR Raw Data'!$B$6:$BE$43,'ADR Raw Data'!BA$1,FALSE))/100</f>
        <v>-1.21655711388594E-2</v>
      </c>
      <c r="AP49" s="115">
        <f>(VLOOKUP($A49,'ADR Raw Data'!$B$6:$BE$43,'ADR Raw Data'!BB$1,FALSE))/100</f>
        <v>3.56854119779883E-3</v>
      </c>
      <c r="AQ49" s="116">
        <f>(VLOOKUP($A49,'ADR Raw Data'!$B$6:$BE$43,'ADR Raw Data'!BC$1,FALSE))/100</f>
        <v>-4.6985666133805195E-3</v>
      </c>
      <c r="AR49" s="117">
        <f>(VLOOKUP($A49,'ADR Raw Data'!$B$6:$BE$43,'ADR Raw Data'!BE$1,FALSE))/100</f>
        <v>1.9265135171205702E-2</v>
      </c>
      <c r="AT49" s="49">
        <f>VLOOKUP($A49,'RevPAR Raw Data'!$B$6:$BE$43,'RevPAR Raw Data'!AG$1,FALSE)</f>
        <v>28.799227934402001</v>
      </c>
      <c r="AU49" s="50">
        <f>VLOOKUP($A49,'RevPAR Raw Data'!$B$6:$BE$43,'RevPAR Raw Data'!AH$1,FALSE)</f>
        <v>39.237794361525701</v>
      </c>
      <c r="AV49" s="50">
        <f>VLOOKUP($A49,'RevPAR Raw Data'!$B$6:$BE$43,'RevPAR Raw Data'!AI$1,FALSE)</f>
        <v>40.909410355629198</v>
      </c>
      <c r="AW49" s="50">
        <f>VLOOKUP($A49,'RevPAR Raw Data'!$B$6:$BE$43,'RevPAR Raw Data'!AJ$1,FALSE)</f>
        <v>40.902714206744001</v>
      </c>
      <c r="AX49" s="50">
        <f>VLOOKUP($A49,'RevPAR Raw Data'!$B$6:$BE$43,'RevPAR Raw Data'!AK$1,FALSE)</f>
        <v>40.521741293532301</v>
      </c>
      <c r="AY49" s="51">
        <f>VLOOKUP($A49,'RevPAR Raw Data'!$B$6:$BE$43,'RevPAR Raw Data'!AL$1,FALSE)</f>
        <v>38.074177630366599</v>
      </c>
      <c r="AZ49" s="50">
        <f>VLOOKUP($A49,'RevPAR Raw Data'!$B$6:$BE$43,'RevPAR Raw Data'!AN$1,FALSE)</f>
        <v>47.647578736573799</v>
      </c>
      <c r="BA49" s="50">
        <f>VLOOKUP($A49,'RevPAR Raw Data'!$B$6:$BE$43,'RevPAR Raw Data'!AO$1,FALSE)</f>
        <v>45.81638448935</v>
      </c>
      <c r="BB49" s="51">
        <f>VLOOKUP($A49,'RevPAR Raw Data'!$B$6:$BE$43,'RevPAR Raw Data'!AP$1,FALSE)</f>
        <v>46.731981612961903</v>
      </c>
      <c r="BC49" s="52">
        <f>VLOOKUP($A49,'RevPAR Raw Data'!$B$6:$BE$43,'RevPAR Raw Data'!AR$1,FALSE)</f>
        <v>40.569249495028899</v>
      </c>
      <c r="BE49" s="129">
        <f>(VLOOKUP($A49,'RevPAR Raw Data'!$B$6:$BE$43,'RevPAR Raw Data'!AT$1,FALSE))/100</f>
        <v>0.10717104393459201</v>
      </c>
      <c r="BF49" s="119">
        <f>(VLOOKUP($A49,'RevPAR Raw Data'!$B$6:$BE$43,'RevPAR Raw Data'!AU$1,FALSE))/100</f>
        <v>1.8648180093951E-2</v>
      </c>
      <c r="BG49" s="119">
        <f>(VLOOKUP($A49,'RevPAR Raw Data'!$B$6:$BE$43,'RevPAR Raw Data'!AV$1,FALSE))/100</f>
        <v>-2.22408587781741E-2</v>
      </c>
      <c r="BH49" s="119">
        <f>(VLOOKUP($A49,'RevPAR Raw Data'!$B$6:$BE$43,'RevPAR Raw Data'!AW$1,FALSE))/100</f>
        <v>2.2758926337078302E-2</v>
      </c>
      <c r="BI49" s="119">
        <f>(VLOOKUP($A49,'RevPAR Raw Data'!$B$6:$BE$43,'RevPAR Raw Data'!AX$1,FALSE))/100</f>
        <v>0.126056218120283</v>
      </c>
      <c r="BJ49" s="130">
        <f>(VLOOKUP($A49,'RevPAR Raw Data'!$B$6:$BE$43,'RevPAR Raw Data'!AY$1,FALSE))/100</f>
        <v>4.3991638590124199E-2</v>
      </c>
      <c r="BK49" s="119">
        <f>(VLOOKUP($A49,'RevPAR Raw Data'!$B$6:$BE$43,'RevPAR Raw Data'!BA$1,FALSE))/100</f>
        <v>0.11703631373226701</v>
      </c>
      <c r="BL49" s="119">
        <f>(VLOOKUP($A49,'RevPAR Raw Data'!$B$6:$BE$43,'RevPAR Raw Data'!BB$1,FALSE))/100</f>
        <v>0.17941697339861101</v>
      </c>
      <c r="BM49" s="130">
        <f>(VLOOKUP($A49,'RevPAR Raw Data'!$B$6:$BE$43,'RevPAR Raw Data'!BC$1,FALSE))/100</f>
        <v>0.14676907080749302</v>
      </c>
      <c r="BN49" s="131">
        <f>(VLOOKUP($A49,'RevPAR Raw Data'!$B$6:$BE$43,'RevPAR Raw Data'!BE$1,FALSE))/100</f>
        <v>7.6484275338158894E-2</v>
      </c>
    </row>
    <row r="50" spans="1:66" x14ac:dyDescent="0.25">
      <c r="A50" s="59" t="s">
        <v>80</v>
      </c>
      <c r="B50" s="129">
        <f>(VLOOKUP($A50,'Occupancy Raw Data'!$B$8:$BE$45,'Occupancy Raw Data'!AG$3,FALSE))/100</f>
        <v>0.39202581239917</v>
      </c>
      <c r="C50" s="119">
        <f>(VLOOKUP($A50,'Occupancy Raw Data'!$B$8:$BE$45,'Occupancy Raw Data'!AH$3,FALSE))/100</f>
        <v>0.456787278174694</v>
      </c>
      <c r="D50" s="119">
        <f>(VLOOKUP($A50,'Occupancy Raw Data'!$B$8:$BE$45,'Occupancy Raw Data'!AI$3,FALSE))/100</f>
        <v>0.48004532534378103</v>
      </c>
      <c r="E50" s="119">
        <f>(VLOOKUP($A50,'Occupancy Raw Data'!$B$8:$BE$45,'Occupancy Raw Data'!AJ$3,FALSE))/100</f>
        <v>0.50717651276535802</v>
      </c>
      <c r="F50" s="119">
        <f>(VLOOKUP($A50,'Occupancy Raw Data'!$B$8:$BE$45,'Occupancy Raw Data'!AK$3,FALSE))/100</f>
        <v>0.52018514250595305</v>
      </c>
      <c r="G50" s="130">
        <f>(VLOOKUP($A50,'Occupancy Raw Data'!$B$8:$BE$45,'Occupancy Raw Data'!AL$3,FALSE))/100</f>
        <v>0.471244014237791</v>
      </c>
      <c r="H50" s="119">
        <f>(VLOOKUP($A50,'Occupancy Raw Data'!$B$8:$BE$45,'Occupancy Raw Data'!AN$3,FALSE))/100</f>
        <v>0.56574735602161197</v>
      </c>
      <c r="I50" s="119">
        <f>(VLOOKUP($A50,'Occupancy Raw Data'!$B$8:$BE$45,'Occupancy Raw Data'!AO$3,FALSE))/100</f>
        <v>0.56433253949962792</v>
      </c>
      <c r="J50" s="130">
        <f>(VLOOKUP($A50,'Occupancy Raw Data'!$B$8:$BE$45,'Occupancy Raw Data'!AP$3,FALSE))/100</f>
        <v>0.56503994776062005</v>
      </c>
      <c r="K50" s="131">
        <f>(VLOOKUP($A50,'Occupancy Raw Data'!$B$8:$BE$45,'Occupancy Raw Data'!AR$3,FALSE))/100</f>
        <v>0.498042852387171</v>
      </c>
      <c r="M50" s="118">
        <f>(VLOOKUP($A50,'Occupancy Raw Data'!$B$8:$BE$45,'Occupancy Raw Data'!AT$3,FALSE))/100</f>
        <v>4.63201805942213E-2</v>
      </c>
      <c r="N50" s="115">
        <f>(VLOOKUP($A50,'Occupancy Raw Data'!$B$8:$BE$45,'Occupancy Raw Data'!AU$3,FALSE))/100</f>
        <v>1.1033118891137901E-2</v>
      </c>
      <c r="O50" s="115">
        <f>(VLOOKUP($A50,'Occupancy Raw Data'!$B$8:$BE$45,'Occupancy Raw Data'!AV$3,FALSE))/100</f>
        <v>-6.8671549395882899E-4</v>
      </c>
      <c r="P50" s="115">
        <f>(VLOOKUP($A50,'Occupancy Raw Data'!$B$8:$BE$45,'Occupancy Raw Data'!AW$3,FALSE))/100</f>
        <v>6.0006160379859105E-2</v>
      </c>
      <c r="Q50" s="115">
        <f>(VLOOKUP($A50,'Occupancy Raw Data'!$B$8:$BE$45,'Occupancy Raw Data'!AX$3,FALSE))/100</f>
        <v>0.114791353097786</v>
      </c>
      <c r="R50" s="116">
        <f>(VLOOKUP($A50,'Occupancy Raw Data'!$B$8:$BE$45,'Occupancy Raw Data'!AY$3,FALSE))/100</f>
        <v>4.6308916299569097E-2</v>
      </c>
      <c r="S50" s="115">
        <f>(VLOOKUP($A50,'Occupancy Raw Data'!$B$8:$BE$45,'Occupancy Raw Data'!BA$3,FALSE))/100</f>
        <v>4.2255362041813002E-2</v>
      </c>
      <c r="T50" s="115">
        <f>(VLOOKUP($A50,'Occupancy Raw Data'!$B$8:$BE$45,'Occupancy Raw Data'!BB$3,FALSE))/100</f>
        <v>-4.0116992025211198E-2</v>
      </c>
      <c r="U50" s="116">
        <f>(VLOOKUP($A50,'Occupancy Raw Data'!$B$8:$BE$45,'Occupancy Raw Data'!BC$3,FALSE))/100</f>
        <v>-5.7382556850726105E-4</v>
      </c>
      <c r="V50" s="117">
        <f>(VLOOKUP($A50,'Occupancy Raw Data'!$B$8:$BE$45,'Occupancy Raw Data'!BE$3,FALSE))/100</f>
        <v>3.0637344547077401E-2</v>
      </c>
      <c r="X50" s="49">
        <f>VLOOKUP($A50,'ADR Raw Data'!$B$6:$BE$43,'ADR Raw Data'!AG$1,FALSE)</f>
        <v>92.632077046181905</v>
      </c>
      <c r="Y50" s="50">
        <f>VLOOKUP($A50,'ADR Raw Data'!$B$6:$BE$43,'ADR Raw Data'!AH$1,FALSE)</f>
        <v>95.077922412826496</v>
      </c>
      <c r="Z50" s="50">
        <f>VLOOKUP($A50,'ADR Raw Data'!$B$6:$BE$43,'ADR Raw Data'!AI$1,FALSE)</f>
        <v>97.523919583916694</v>
      </c>
      <c r="AA50" s="50">
        <f>VLOOKUP($A50,'ADR Raw Data'!$B$6:$BE$43,'ADR Raw Data'!AJ$1,FALSE)</f>
        <v>100.568293046211</v>
      </c>
      <c r="AB50" s="50">
        <f>VLOOKUP($A50,'ADR Raw Data'!$B$6:$BE$43,'ADR Raw Data'!AK$1,FALSE)</f>
        <v>103.958364039136</v>
      </c>
      <c r="AC50" s="51">
        <f>VLOOKUP($A50,'ADR Raw Data'!$B$6:$BE$43,'ADR Raw Data'!AL$1,FALSE)</f>
        <v>98.311667812341199</v>
      </c>
      <c r="AD50" s="50">
        <f>VLOOKUP($A50,'ADR Raw Data'!$B$6:$BE$43,'ADR Raw Data'!AN$1,FALSE)</f>
        <v>116.34904257004401</v>
      </c>
      <c r="AE50" s="50">
        <f>VLOOKUP($A50,'ADR Raw Data'!$B$6:$BE$43,'ADR Raw Data'!AO$1,FALSE)</f>
        <v>117.98467867636199</v>
      </c>
      <c r="AF50" s="51">
        <f>VLOOKUP($A50,'ADR Raw Data'!$B$6:$BE$43,'ADR Raw Data'!AP$1,FALSE)</f>
        <v>117.16583674648599</v>
      </c>
      <c r="AG50" s="52">
        <f>VLOOKUP($A50,'ADR Raw Data'!$B$6:$BE$43,'ADR Raw Data'!AR$1,FALSE)</f>
        <v>104.42322374920499</v>
      </c>
      <c r="AI50" s="118">
        <f>(VLOOKUP($A50,'ADR Raw Data'!$B$6:$BE$43,'ADR Raw Data'!AT$1,FALSE))/100</f>
        <v>2.33592350579953E-3</v>
      </c>
      <c r="AJ50" s="115">
        <f>(VLOOKUP($A50,'ADR Raw Data'!$B$6:$BE$43,'ADR Raw Data'!AU$1,FALSE))/100</f>
        <v>-6.1992176245402493E-3</v>
      </c>
      <c r="AK50" s="115">
        <f>(VLOOKUP($A50,'ADR Raw Data'!$B$6:$BE$43,'ADR Raw Data'!AV$1,FALSE))/100</f>
        <v>-2.9941124970165899E-3</v>
      </c>
      <c r="AL50" s="115">
        <f>(VLOOKUP($A50,'ADR Raw Data'!$B$6:$BE$43,'ADR Raw Data'!AW$1,FALSE))/100</f>
        <v>3.0582886292987797E-2</v>
      </c>
      <c r="AM50" s="115">
        <f>(VLOOKUP($A50,'ADR Raw Data'!$B$6:$BE$43,'ADR Raw Data'!AX$1,FALSE))/100</f>
        <v>8.24158782554541E-2</v>
      </c>
      <c r="AN50" s="116">
        <f>(VLOOKUP($A50,'ADR Raw Data'!$B$6:$BE$43,'ADR Raw Data'!AY$1,FALSE))/100</f>
        <v>2.3326211730994698E-2</v>
      </c>
      <c r="AO50" s="115">
        <f>(VLOOKUP($A50,'ADR Raw Data'!$B$6:$BE$43,'ADR Raw Data'!BA$1,FALSE))/100</f>
        <v>1.45508980720789E-2</v>
      </c>
      <c r="AP50" s="115">
        <f>(VLOOKUP($A50,'ADR Raw Data'!$B$6:$BE$43,'ADR Raw Data'!BB$1,FALSE))/100</f>
        <v>-3.6563357985665498E-2</v>
      </c>
      <c r="AQ50" s="116">
        <f>(VLOOKUP($A50,'ADR Raw Data'!$B$6:$BE$43,'ADR Raw Data'!BC$1,FALSE))/100</f>
        <v>-1.31454162742752E-2</v>
      </c>
      <c r="AR50" s="117">
        <f>(VLOOKUP($A50,'ADR Raw Data'!$B$6:$BE$43,'ADR Raw Data'!BE$1,FALSE))/100</f>
        <v>7.5191574858351996E-3</v>
      </c>
      <c r="AT50" s="49">
        <f>VLOOKUP($A50,'RevPAR Raw Data'!$B$6:$BE$43,'RevPAR Raw Data'!AG$1,FALSE)</f>
        <v>36.314165258251997</v>
      </c>
      <c r="AU50" s="50">
        <f>VLOOKUP($A50,'RevPAR Raw Data'!$B$6:$BE$43,'RevPAR Raw Data'!AH$1,FALSE)</f>
        <v>43.430385393459801</v>
      </c>
      <c r="AV50" s="50">
        <f>VLOOKUP($A50,'RevPAR Raw Data'!$B$6:$BE$43,'RevPAR Raw Data'!AI$1,FALSE)</f>
        <v>46.815901705461997</v>
      </c>
      <c r="AW50" s="50">
        <f>VLOOKUP($A50,'RevPAR Raw Data'!$B$6:$BE$43,'RevPAR Raw Data'!AJ$1,FALSE)</f>
        <v>51.005876161941998</v>
      </c>
      <c r="AX50" s="50">
        <f>VLOOKUP($A50,'RevPAR Raw Data'!$B$6:$BE$43,'RevPAR Raw Data'!AK$1,FALSE)</f>
        <v>54.077596412383798</v>
      </c>
      <c r="AY50" s="51">
        <f>VLOOKUP($A50,'RevPAR Raw Data'!$B$6:$BE$43,'RevPAR Raw Data'!AL$1,FALSE)</f>
        <v>46.328784986299901</v>
      </c>
      <c r="AZ50" s="50">
        <f>VLOOKUP($A50,'RevPAR Raw Data'!$B$6:$BE$43,'RevPAR Raw Data'!AN$1,FALSE)</f>
        <v>65.824163209648901</v>
      </c>
      <c r="BA50" s="50">
        <f>VLOOKUP($A50,'RevPAR Raw Data'!$B$6:$BE$43,'RevPAR Raw Data'!AO$1,FALSE)</f>
        <v>66.582593339479104</v>
      </c>
      <c r="BB50" s="51">
        <f>VLOOKUP($A50,'RevPAR Raw Data'!$B$6:$BE$43,'RevPAR Raw Data'!AP$1,FALSE)</f>
        <v>66.203378274564002</v>
      </c>
      <c r="BC50" s="52">
        <f>VLOOKUP($A50,'RevPAR Raw Data'!$B$6:$BE$43,'RevPAR Raw Data'!AR$1,FALSE)</f>
        <v>52.007240211518202</v>
      </c>
      <c r="BE50" s="129">
        <f>(VLOOKUP($A50,'RevPAR Raw Data'!$B$6:$BE$43,'RevPAR Raw Data'!AT$1,FALSE))/100</f>
        <v>4.8764304498663702E-2</v>
      </c>
      <c r="BF50" s="119">
        <f>(VLOOKUP($A50,'RevPAR Raw Data'!$B$6:$BE$43,'RevPAR Raw Data'!AU$1,FALSE))/100</f>
        <v>4.7655045615141098E-3</v>
      </c>
      <c r="BG50" s="119">
        <f>(VLOOKUP($A50,'RevPAR Raw Data'!$B$6:$BE$43,'RevPAR Raw Data'!AV$1,FALSE))/100</f>
        <v>-3.67877188753306E-3</v>
      </c>
      <c r="BH50" s="119">
        <f>(VLOOKUP($A50,'RevPAR Raw Data'!$B$6:$BE$43,'RevPAR Raw Data'!AW$1,FALSE))/100</f>
        <v>9.2424208252622903E-2</v>
      </c>
      <c r="BI50" s="119">
        <f>(VLOOKUP($A50,'RevPAR Raw Data'!$B$6:$BE$43,'RevPAR Raw Data'!AX$1,FALSE))/100</f>
        <v>0.20666786153492597</v>
      </c>
      <c r="BJ50" s="130">
        <f>(VLOOKUP($A50,'RevPAR Raw Data'!$B$6:$BE$43,'RevPAR Raw Data'!AY$1,FALSE))/100</f>
        <v>7.0715339617200501E-2</v>
      </c>
      <c r="BK50" s="119">
        <f>(VLOOKUP($A50,'RevPAR Raw Data'!$B$6:$BE$43,'RevPAR Raw Data'!BA$1,FALSE))/100</f>
        <v>5.7421113579961096E-2</v>
      </c>
      <c r="BL50" s="119">
        <f>(VLOOKUP($A50,'RevPAR Raw Data'!$B$6:$BE$43,'RevPAR Raw Data'!BB$1,FALSE))/100</f>
        <v>-7.5213538070150895E-2</v>
      </c>
      <c r="BM50" s="130">
        <f>(VLOOKUP($A50,'RevPAR Raw Data'!$B$6:$BE$43,'RevPAR Raw Data'!BC$1,FALSE))/100</f>
        <v>-1.3711698666815599E-2</v>
      </c>
      <c r="BN50" s="131">
        <f>(VLOOKUP($A50,'RevPAR Raw Data'!$B$6:$BE$43,'RevPAR Raw Data'!BE$1,FALSE))/100</f>
        <v>3.8386869051509905E-2</v>
      </c>
    </row>
    <row r="51" spans="1:66" x14ac:dyDescent="0.25">
      <c r="A51" s="62" t="s">
        <v>81</v>
      </c>
      <c r="B51" s="129">
        <f>(VLOOKUP($A51,'Occupancy Raw Data'!$B$8:$BE$45,'Occupancy Raw Data'!AG$3,FALSE))/100</f>
        <v>0.44869470802058203</v>
      </c>
      <c r="C51" s="119">
        <f>(VLOOKUP($A51,'Occupancy Raw Data'!$B$8:$BE$45,'Occupancy Raw Data'!AH$3,FALSE))/100</f>
        <v>0.59026469713492602</v>
      </c>
      <c r="D51" s="119">
        <f>(VLOOKUP($A51,'Occupancy Raw Data'!$B$8:$BE$45,'Occupancy Raw Data'!AI$3,FALSE))/100</f>
        <v>0.65115872858511803</v>
      </c>
      <c r="E51" s="119">
        <f>(VLOOKUP($A51,'Occupancy Raw Data'!$B$8:$BE$45,'Occupancy Raw Data'!AJ$3,FALSE))/100</f>
        <v>0.66927256676438707</v>
      </c>
      <c r="F51" s="119">
        <f>(VLOOKUP($A51,'Occupancy Raw Data'!$B$8:$BE$45,'Occupancy Raw Data'!AK$3,FALSE))/100</f>
        <v>0.62214920666392803</v>
      </c>
      <c r="G51" s="130">
        <f>(VLOOKUP($A51,'Occupancy Raw Data'!$B$8:$BE$45,'Occupancy Raw Data'!AL$3,FALSE))/100</f>
        <v>0.59630756332036006</v>
      </c>
      <c r="H51" s="119">
        <f>(VLOOKUP($A51,'Occupancy Raw Data'!$B$8:$BE$45,'Occupancy Raw Data'!AN$3,FALSE))/100</f>
        <v>0.58305126353108905</v>
      </c>
      <c r="I51" s="119">
        <f>(VLOOKUP($A51,'Occupancy Raw Data'!$B$8:$BE$45,'Occupancy Raw Data'!AO$3,FALSE))/100</f>
        <v>0.57525716740547705</v>
      </c>
      <c r="J51" s="130">
        <f>(VLOOKUP($A51,'Occupancy Raw Data'!$B$8:$BE$45,'Occupancy Raw Data'!AP$3,FALSE))/100</f>
        <v>0.57915421546828294</v>
      </c>
      <c r="K51" s="131">
        <f>(VLOOKUP($A51,'Occupancy Raw Data'!$B$8:$BE$45,'Occupancy Raw Data'!AR$3,FALSE))/100</f>
        <v>0.59140661670686101</v>
      </c>
      <c r="M51" s="118">
        <f>(VLOOKUP($A51,'Occupancy Raw Data'!$B$8:$BE$45,'Occupancy Raw Data'!AT$3,FALSE))/100</f>
        <v>5.97310680041356E-2</v>
      </c>
      <c r="N51" s="115">
        <f>(VLOOKUP($A51,'Occupancy Raw Data'!$B$8:$BE$45,'Occupancy Raw Data'!AU$3,FALSE))/100</f>
        <v>3.2812192457335798E-2</v>
      </c>
      <c r="O51" s="115">
        <f>(VLOOKUP($A51,'Occupancy Raw Data'!$B$8:$BE$45,'Occupancy Raw Data'!AV$3,FALSE))/100</f>
        <v>1.9693669428829198E-2</v>
      </c>
      <c r="P51" s="115">
        <f>(VLOOKUP($A51,'Occupancy Raw Data'!$B$8:$BE$45,'Occupancy Raw Data'!AW$3,FALSE))/100</f>
        <v>7.1306840738184801E-2</v>
      </c>
      <c r="Q51" s="115">
        <f>(VLOOKUP($A51,'Occupancy Raw Data'!$B$8:$BE$45,'Occupancy Raw Data'!AX$3,FALSE))/100</f>
        <v>0.150157522901571</v>
      </c>
      <c r="R51" s="116">
        <f>(VLOOKUP($A51,'Occupancy Raw Data'!$B$8:$BE$45,'Occupancy Raw Data'!AY$3,FALSE))/100</f>
        <v>6.5158389088288596E-2</v>
      </c>
      <c r="S51" s="115">
        <f>(VLOOKUP($A51,'Occupancy Raw Data'!$B$8:$BE$45,'Occupancy Raw Data'!BA$3,FALSE))/100</f>
        <v>0.143275843296576</v>
      </c>
      <c r="T51" s="115">
        <f>(VLOOKUP($A51,'Occupancy Raw Data'!$B$8:$BE$45,'Occupancy Raw Data'!BB$3,FALSE))/100</f>
        <v>7.7029718786359197E-2</v>
      </c>
      <c r="U51" s="116">
        <f>(VLOOKUP($A51,'Occupancy Raw Data'!$B$8:$BE$45,'Occupancy Raw Data'!BC$3,FALSE))/100</f>
        <v>0.10938741487293001</v>
      </c>
      <c r="V51" s="117">
        <f>(VLOOKUP($A51,'Occupancy Raw Data'!$B$8:$BE$45,'Occupancy Raw Data'!BE$3,FALSE))/100</f>
        <v>7.7168342588133806E-2</v>
      </c>
      <c r="X51" s="49">
        <f>VLOOKUP($A51,'ADR Raw Data'!$B$6:$BE$43,'ADR Raw Data'!AG$1,FALSE)</f>
        <v>120.14101044746199</v>
      </c>
      <c r="Y51" s="50">
        <f>VLOOKUP($A51,'ADR Raw Data'!$B$6:$BE$43,'ADR Raw Data'!AH$1,FALSE)</f>
        <v>142.05201073308001</v>
      </c>
      <c r="Z51" s="50">
        <f>VLOOKUP($A51,'ADR Raw Data'!$B$6:$BE$43,'ADR Raw Data'!AI$1,FALSE)</f>
        <v>152.68675480124401</v>
      </c>
      <c r="AA51" s="50">
        <f>VLOOKUP($A51,'ADR Raw Data'!$B$6:$BE$43,'ADR Raw Data'!AJ$1,FALSE)</f>
        <v>150.96973330041601</v>
      </c>
      <c r="AB51" s="50">
        <f>VLOOKUP($A51,'ADR Raw Data'!$B$6:$BE$43,'ADR Raw Data'!AK$1,FALSE)</f>
        <v>132.64012300057601</v>
      </c>
      <c r="AC51" s="51">
        <f>VLOOKUP($A51,'ADR Raw Data'!$B$6:$BE$43,'ADR Raw Data'!AL$1,FALSE)</f>
        <v>141.114982139803</v>
      </c>
      <c r="AD51" s="50">
        <f>VLOOKUP($A51,'ADR Raw Data'!$B$6:$BE$43,'ADR Raw Data'!AN$1,FALSE)</f>
        <v>120.376466568425</v>
      </c>
      <c r="AE51" s="50">
        <f>VLOOKUP($A51,'ADR Raw Data'!$B$6:$BE$43,'ADR Raw Data'!AO$1,FALSE)</f>
        <v>118.477800090271</v>
      </c>
      <c r="AF51" s="51">
        <f>VLOOKUP($A51,'ADR Raw Data'!$B$6:$BE$43,'ADR Raw Data'!AP$1,FALSE)</f>
        <v>119.43352126051001</v>
      </c>
      <c r="AG51" s="52">
        <f>VLOOKUP($A51,'ADR Raw Data'!$B$6:$BE$43,'ADR Raw Data'!AR$1,FALSE)</f>
        <v>135.04862938217599</v>
      </c>
      <c r="AI51" s="118">
        <f>(VLOOKUP($A51,'ADR Raw Data'!$B$6:$BE$43,'ADR Raw Data'!AT$1,FALSE))/100</f>
        <v>1.9376411278574198E-2</v>
      </c>
      <c r="AJ51" s="115">
        <f>(VLOOKUP($A51,'ADR Raw Data'!$B$6:$BE$43,'ADR Raw Data'!AU$1,FALSE))/100</f>
        <v>3.4235093999209203E-2</v>
      </c>
      <c r="AK51" s="115">
        <f>(VLOOKUP($A51,'ADR Raw Data'!$B$6:$BE$43,'ADR Raw Data'!AV$1,FALSE))/100</f>
        <v>5.1382359729025905E-2</v>
      </c>
      <c r="AL51" s="115">
        <f>(VLOOKUP($A51,'ADR Raw Data'!$B$6:$BE$43,'ADR Raw Data'!AW$1,FALSE))/100</f>
        <v>6.8964662451583406E-2</v>
      </c>
      <c r="AM51" s="115">
        <f>(VLOOKUP($A51,'ADR Raw Data'!$B$6:$BE$43,'ADR Raw Data'!AX$1,FALSE))/100</f>
        <v>3.5183160835327396E-2</v>
      </c>
      <c r="AN51" s="116">
        <f>(VLOOKUP($A51,'ADR Raw Data'!$B$6:$BE$43,'ADR Raw Data'!AY$1,FALSE))/100</f>
        <v>4.3112856057610296E-2</v>
      </c>
      <c r="AO51" s="115">
        <f>(VLOOKUP($A51,'ADR Raw Data'!$B$6:$BE$43,'ADR Raw Data'!BA$1,FALSE))/100</f>
        <v>4.2772251157469798E-2</v>
      </c>
      <c r="AP51" s="115">
        <f>(VLOOKUP($A51,'ADR Raw Data'!$B$6:$BE$43,'ADR Raw Data'!BB$1,FALSE))/100</f>
        <v>2.9408433330380398E-2</v>
      </c>
      <c r="AQ51" s="116">
        <f>(VLOOKUP($A51,'ADR Raw Data'!$B$6:$BE$43,'ADR Raw Data'!BC$1,FALSE))/100</f>
        <v>3.6191695522013602E-2</v>
      </c>
      <c r="AR51" s="117">
        <f>(VLOOKUP($A51,'ADR Raw Data'!$B$6:$BE$43,'ADR Raw Data'!BE$1,FALSE))/100</f>
        <v>4.0075058026414999E-2</v>
      </c>
      <c r="AT51" s="49">
        <f>VLOOKUP($A51,'RevPAR Raw Data'!$B$6:$BE$43,'RevPAR Raw Data'!AG$1,FALSE)</f>
        <v>53.906635604022</v>
      </c>
      <c r="AU51" s="50">
        <f>VLOOKUP($A51,'RevPAR Raw Data'!$B$6:$BE$43,'RevPAR Raw Data'!AH$1,FALSE)</f>
        <v>83.848287092768999</v>
      </c>
      <c r="AV51" s="50">
        <f>VLOOKUP($A51,'RevPAR Raw Data'!$B$6:$BE$43,'RevPAR Raw Data'!AI$1,FALSE)</f>
        <v>99.423313128165901</v>
      </c>
      <c r="AW51" s="50">
        <f>VLOOKUP($A51,'RevPAR Raw Data'!$B$6:$BE$43,'RevPAR Raw Data'!AJ$1,FALSE)</f>
        <v>101.039900909704</v>
      </c>
      <c r="AX51" s="50">
        <f>VLOOKUP($A51,'RevPAR Raw Data'!$B$6:$BE$43,'RevPAR Raw Data'!AK$1,FALSE)</f>
        <v>82.521947296614599</v>
      </c>
      <c r="AY51" s="51">
        <f>VLOOKUP($A51,'RevPAR Raw Data'!$B$6:$BE$43,'RevPAR Raw Data'!AL$1,FALSE)</f>
        <v>84.147931147782401</v>
      </c>
      <c r="AZ51" s="50">
        <f>VLOOKUP($A51,'RevPAR Raw Data'!$B$6:$BE$43,'RevPAR Raw Data'!AN$1,FALSE)</f>
        <v>70.185650932128496</v>
      </c>
      <c r="BA51" s="50">
        <f>VLOOKUP($A51,'RevPAR Raw Data'!$B$6:$BE$43,'RevPAR Raw Data'!AO$1,FALSE)</f>
        <v>68.155203680361794</v>
      </c>
      <c r="BB51" s="51">
        <f>VLOOKUP($A51,'RevPAR Raw Data'!$B$6:$BE$43,'RevPAR Raw Data'!AP$1,FALSE)</f>
        <v>69.170427306245102</v>
      </c>
      <c r="BC51" s="52">
        <f>VLOOKUP($A51,'RevPAR Raw Data'!$B$6:$BE$43,'RevPAR Raw Data'!AR$1,FALSE)</f>
        <v>79.868652993811594</v>
      </c>
      <c r="BE51" s="129">
        <f>(VLOOKUP($A51,'RevPAR Raw Data'!$B$6:$BE$43,'RevPAR Raw Data'!AT$1,FALSE))/100</f>
        <v>8.0264853022466387E-2</v>
      </c>
      <c r="BF51" s="119">
        <f>(VLOOKUP($A51,'RevPAR Raw Data'!$B$6:$BE$43,'RevPAR Raw Data'!AU$1,FALSE))/100</f>
        <v>6.8170614949642105E-2</v>
      </c>
      <c r="BG51" s="119">
        <f>(VLOOKUP($A51,'RevPAR Raw Data'!$B$6:$BE$43,'RevPAR Raw Data'!AV$1,FALSE))/100</f>
        <v>7.2087936364831698E-2</v>
      </c>
      <c r="BH51" s="119">
        <f>(VLOOKUP($A51,'RevPAR Raw Data'!$B$6:$BE$43,'RevPAR Raw Data'!AW$1,FALSE))/100</f>
        <v>0.14518915539176599</v>
      </c>
      <c r="BI51" s="119">
        <f>(VLOOKUP($A51,'RevPAR Raw Data'!$B$6:$BE$43,'RevPAR Raw Data'!AX$1,FALSE))/100</f>
        <v>0.190623700015779</v>
      </c>
      <c r="BJ51" s="130">
        <f>(VLOOKUP($A51,'RevPAR Raw Data'!$B$6:$BE$43,'RevPAR Raw Data'!AY$1,FALSE))/100</f>
        <v>0.111080409395608</v>
      </c>
      <c r="BK51" s="119">
        <f>(VLOOKUP($A51,'RevPAR Raw Data'!$B$6:$BE$43,'RevPAR Raw Data'!BA$1,FALSE))/100</f>
        <v>0.192176324808326</v>
      </c>
      <c r="BL51" s="119">
        <f>(VLOOKUP($A51,'RevPAR Raw Data'!$B$6:$BE$43,'RevPAR Raw Data'!BB$1,FALSE))/100</f>
        <v>0.10870347546612599</v>
      </c>
      <c r="BM51" s="130">
        <f>(VLOOKUP($A51,'RevPAR Raw Data'!$B$6:$BE$43,'RevPAR Raw Data'!BC$1,FALSE))/100</f>
        <v>0.14953802640796499</v>
      </c>
      <c r="BN51" s="131">
        <f>(VLOOKUP($A51,'RevPAR Raw Data'!$B$6:$BE$43,'RevPAR Raw Data'!BE$1,FALSE))/100</f>
        <v>0.12033592642157</v>
      </c>
    </row>
    <row r="52" spans="1:66" x14ac:dyDescent="0.25">
      <c r="A52" s="59" t="s">
        <v>82</v>
      </c>
      <c r="B52" s="129">
        <f>(VLOOKUP($A52,'Occupancy Raw Data'!$B$8:$BE$45,'Occupancy Raw Data'!AG$3,FALSE))/100</f>
        <v>0.35824753099390599</v>
      </c>
      <c r="C52" s="119">
        <f>(VLOOKUP($A52,'Occupancy Raw Data'!$B$8:$BE$45,'Occupancy Raw Data'!AH$3,FALSE))/100</f>
        <v>0.45692372347131704</v>
      </c>
      <c r="D52" s="119">
        <f>(VLOOKUP($A52,'Occupancy Raw Data'!$B$8:$BE$45,'Occupancy Raw Data'!AI$3,FALSE))/100</f>
        <v>0.48482874553477601</v>
      </c>
      <c r="E52" s="119">
        <f>(VLOOKUP($A52,'Occupancy Raw Data'!$B$8:$BE$45,'Occupancy Raw Data'!AJ$3,FALSE))/100</f>
        <v>0.45284723681445599</v>
      </c>
      <c r="F52" s="119">
        <f>(VLOOKUP($A52,'Occupancy Raw Data'!$B$8:$BE$45,'Occupancy Raw Data'!AK$3,FALSE))/100</f>
        <v>0.44454717377600306</v>
      </c>
      <c r="G52" s="130">
        <f>(VLOOKUP($A52,'Occupancy Raw Data'!$B$8:$BE$45,'Occupancy Raw Data'!AL$3,FALSE))/100</f>
        <v>0.439478882118092</v>
      </c>
      <c r="H52" s="119">
        <f>(VLOOKUP($A52,'Occupancy Raw Data'!$B$8:$BE$45,'Occupancy Raw Data'!AN$3,FALSE))/100</f>
        <v>0.50458079428451297</v>
      </c>
      <c r="I52" s="119">
        <f>(VLOOKUP($A52,'Occupancy Raw Data'!$B$8:$BE$45,'Occupancy Raw Data'!AO$3,FALSE))/100</f>
        <v>0.53256986761924696</v>
      </c>
      <c r="J52" s="130">
        <f>(VLOOKUP($A52,'Occupancy Raw Data'!$B$8:$BE$45,'Occupancy Raw Data'!AP$3,FALSE))/100</f>
        <v>0.51857533095188002</v>
      </c>
      <c r="K52" s="131">
        <f>(VLOOKUP($A52,'Occupancy Raw Data'!$B$8:$BE$45,'Occupancy Raw Data'!AR$3,FALSE))/100</f>
        <v>0.46207786749917401</v>
      </c>
      <c r="M52" s="118">
        <f>(VLOOKUP($A52,'Occupancy Raw Data'!$B$8:$BE$45,'Occupancy Raw Data'!AT$3,FALSE))/100</f>
        <v>0.112177420856847</v>
      </c>
      <c r="N52" s="115">
        <f>(VLOOKUP($A52,'Occupancy Raw Data'!$B$8:$BE$45,'Occupancy Raw Data'!AU$3,FALSE))/100</f>
        <v>7.0527106801077002E-2</v>
      </c>
      <c r="O52" s="115">
        <f>(VLOOKUP($A52,'Occupancy Raw Data'!$B$8:$BE$45,'Occupancy Raw Data'!AV$3,FALSE))/100</f>
        <v>9.8273173552850007E-2</v>
      </c>
      <c r="P52" s="115">
        <f>(VLOOKUP($A52,'Occupancy Raw Data'!$B$8:$BE$45,'Occupancy Raw Data'!AW$3,FALSE))/100</f>
        <v>6.9694546460225893E-4</v>
      </c>
      <c r="Q52" s="115">
        <f>(VLOOKUP($A52,'Occupancy Raw Data'!$B$8:$BE$45,'Occupancy Raw Data'!AX$3,FALSE))/100</f>
        <v>2.9161936875119601E-2</v>
      </c>
      <c r="R52" s="116">
        <f>(VLOOKUP($A52,'Occupancy Raw Data'!$B$8:$BE$45,'Occupancy Raw Data'!AY$3,FALSE))/100</f>
        <v>5.90547645034969E-2</v>
      </c>
      <c r="S52" s="115">
        <f>(VLOOKUP($A52,'Occupancy Raw Data'!$B$8:$BE$45,'Occupancy Raw Data'!BA$3,FALSE))/100</f>
        <v>9.7894503194433005E-2</v>
      </c>
      <c r="T52" s="115">
        <f>(VLOOKUP($A52,'Occupancy Raw Data'!$B$8:$BE$45,'Occupancy Raw Data'!BB$3,FALSE))/100</f>
        <v>0.28170432170223497</v>
      </c>
      <c r="U52" s="116">
        <f>(VLOOKUP($A52,'Occupancy Raw Data'!$B$8:$BE$45,'Occupancy Raw Data'!BC$3,FALSE))/100</f>
        <v>0.18517085028212299</v>
      </c>
      <c r="V52" s="117">
        <f>(VLOOKUP($A52,'Occupancy Raw Data'!$B$8:$BE$45,'Occupancy Raw Data'!BE$3,FALSE))/100</f>
        <v>9.65206998612885E-2</v>
      </c>
      <c r="X52" s="49">
        <f>VLOOKUP($A52,'ADR Raw Data'!$B$6:$BE$43,'ADR Raw Data'!AG$1,FALSE)</f>
        <v>86.229441022933798</v>
      </c>
      <c r="Y52" s="50">
        <f>VLOOKUP($A52,'ADR Raw Data'!$B$6:$BE$43,'ADR Raw Data'!AH$1,FALSE)</f>
        <v>89.944464934467604</v>
      </c>
      <c r="Z52" s="50">
        <f>VLOOKUP($A52,'ADR Raw Data'!$B$6:$BE$43,'ADR Raw Data'!AI$1,FALSE)</f>
        <v>91.826448229532303</v>
      </c>
      <c r="AA52" s="50">
        <f>VLOOKUP($A52,'ADR Raw Data'!$B$6:$BE$43,'ADR Raw Data'!AJ$1,FALSE)</f>
        <v>91.760304858243202</v>
      </c>
      <c r="AB52" s="50">
        <f>VLOOKUP($A52,'ADR Raw Data'!$B$6:$BE$43,'ADR Raw Data'!AK$1,FALSE)</f>
        <v>91.677367177160093</v>
      </c>
      <c r="AC52" s="51">
        <f>VLOOKUP($A52,'ADR Raw Data'!$B$6:$BE$43,'ADR Raw Data'!AL$1,FALSE)</f>
        <v>90.478823416910501</v>
      </c>
      <c r="AD52" s="50">
        <f>VLOOKUP($A52,'ADR Raw Data'!$B$6:$BE$43,'ADR Raw Data'!AN$1,FALSE)</f>
        <v>104.356823387331</v>
      </c>
      <c r="AE52" s="50">
        <f>VLOOKUP($A52,'ADR Raw Data'!$B$6:$BE$43,'ADR Raw Data'!AO$1,FALSE)</f>
        <v>106.664984809627</v>
      </c>
      <c r="AF52" s="51">
        <f>VLOOKUP($A52,'ADR Raw Data'!$B$6:$BE$43,'ADR Raw Data'!AP$1,FALSE)</f>
        <v>105.542048705377</v>
      </c>
      <c r="AG52" s="52">
        <f>VLOOKUP($A52,'ADR Raw Data'!$B$6:$BE$43,'ADR Raw Data'!AR$1,FALSE)</f>
        <v>95.308817659745799</v>
      </c>
      <c r="AI52" s="118">
        <f>(VLOOKUP($A52,'ADR Raw Data'!$B$6:$BE$43,'ADR Raw Data'!AT$1,FALSE))/100</f>
        <v>6.8195505839877702E-3</v>
      </c>
      <c r="AJ52" s="115">
        <f>(VLOOKUP($A52,'ADR Raw Data'!$B$6:$BE$43,'ADR Raw Data'!AU$1,FALSE))/100</f>
        <v>-4.1035647829056202E-3</v>
      </c>
      <c r="AK52" s="115">
        <f>(VLOOKUP($A52,'ADR Raw Data'!$B$6:$BE$43,'ADR Raw Data'!AV$1,FALSE))/100</f>
        <v>1.1460657667079299E-2</v>
      </c>
      <c r="AL52" s="115">
        <f>(VLOOKUP($A52,'ADR Raw Data'!$B$6:$BE$43,'ADR Raw Data'!AW$1,FALSE))/100</f>
        <v>1.33846326395369E-2</v>
      </c>
      <c r="AM52" s="115">
        <f>(VLOOKUP($A52,'ADR Raw Data'!$B$6:$BE$43,'ADR Raw Data'!AX$1,FALSE))/100</f>
        <v>2.0037132646986099E-2</v>
      </c>
      <c r="AN52" s="116">
        <f>(VLOOKUP($A52,'ADR Raw Data'!$B$6:$BE$43,'ADR Raw Data'!AY$1,FALSE))/100</f>
        <v>9.2463546331409893E-3</v>
      </c>
      <c r="AO52" s="115">
        <f>(VLOOKUP($A52,'ADR Raw Data'!$B$6:$BE$43,'ADR Raw Data'!BA$1,FALSE))/100</f>
        <v>4.4379396276920904E-2</v>
      </c>
      <c r="AP52" s="115">
        <f>(VLOOKUP($A52,'ADR Raw Data'!$B$6:$BE$43,'ADR Raw Data'!BB$1,FALSE))/100</f>
        <v>6.8701611718839692E-2</v>
      </c>
      <c r="AQ52" s="116">
        <f>(VLOOKUP($A52,'ADR Raw Data'!$B$6:$BE$43,'ADR Raw Data'!BC$1,FALSE))/100</f>
        <v>5.6814946945494701E-2</v>
      </c>
      <c r="AR52" s="117">
        <f>(VLOOKUP($A52,'ADR Raw Data'!$B$6:$BE$43,'ADR Raw Data'!BE$1,FALSE))/100</f>
        <v>2.8458211091499101E-2</v>
      </c>
      <c r="AT52" s="49">
        <f>VLOOKUP($A52,'RevPAR Raw Data'!$B$6:$BE$43,'RevPAR Raw Data'!AG$1,FALSE)</f>
        <v>30.891484345450699</v>
      </c>
      <c r="AU52" s="50">
        <f>VLOOKUP($A52,'RevPAR Raw Data'!$B$6:$BE$43,'RevPAR Raw Data'!AH$1,FALSE)</f>
        <v>41.097759823492297</v>
      </c>
      <c r="AV52" s="50">
        <f>VLOOKUP($A52,'RevPAR Raw Data'!$B$6:$BE$43,'RevPAR Raw Data'!AI$1,FALSE)</f>
        <v>44.520101702038197</v>
      </c>
      <c r="AW52" s="50">
        <f>VLOOKUP($A52,'RevPAR Raw Data'!$B$6:$BE$43,'RevPAR Raw Data'!AJ$1,FALSE)</f>
        <v>41.553400504307596</v>
      </c>
      <c r="AX52" s="50">
        <f>VLOOKUP($A52,'RevPAR Raw Data'!$B$6:$BE$43,'RevPAR Raw Data'!AK$1,FALSE)</f>
        <v>40.754914477831399</v>
      </c>
      <c r="AY52" s="51">
        <f>VLOOKUP($A52,'RevPAR Raw Data'!$B$6:$BE$43,'RevPAR Raw Data'!AL$1,FALSE)</f>
        <v>39.763532170624003</v>
      </c>
      <c r="AZ52" s="50">
        <f>VLOOKUP($A52,'RevPAR Raw Data'!$B$6:$BE$43,'RevPAR Raw Data'!AN$1,FALSE)</f>
        <v>52.656448833788602</v>
      </c>
      <c r="BA52" s="50">
        <f>VLOOKUP($A52,'RevPAR Raw Data'!$B$6:$BE$43,'RevPAR Raw Data'!AO$1,FALSE)</f>
        <v>56.806556839672197</v>
      </c>
      <c r="BB52" s="51">
        <f>VLOOKUP($A52,'RevPAR Raw Data'!$B$6:$BE$43,'RevPAR Raw Data'!AP$1,FALSE)</f>
        <v>54.7315028367304</v>
      </c>
      <c r="BC52" s="52">
        <f>VLOOKUP($A52,'RevPAR Raw Data'!$B$6:$BE$43,'RevPAR Raw Data'!AR$1,FALSE)</f>
        <v>44.040095218083003</v>
      </c>
      <c r="BE52" s="129">
        <f>(VLOOKUP($A52,'RevPAR Raw Data'!$B$6:$BE$43,'RevPAR Raw Data'!AT$1,FALSE))/100</f>
        <v>0.119761971036749</v>
      </c>
      <c r="BF52" s="119">
        <f>(VLOOKUP($A52,'RevPAR Raw Data'!$B$6:$BE$43,'RevPAR Raw Data'!AU$1,FALSE))/100</f>
        <v>6.6134129466462202E-2</v>
      </c>
      <c r="BG52" s="119">
        <f>(VLOOKUP($A52,'RevPAR Raw Data'!$B$6:$BE$43,'RevPAR Raw Data'!AV$1,FALSE))/100</f>
        <v>0.11086010641987601</v>
      </c>
      <c r="BH52" s="119">
        <f>(VLOOKUP($A52,'RevPAR Raw Data'!$B$6:$BE$43,'RevPAR Raw Data'!AW$1,FALSE))/100</f>
        <v>1.40909064631526E-2</v>
      </c>
      <c r="BI52" s="119">
        <f>(VLOOKUP($A52,'RevPAR Raw Data'!$B$6:$BE$43,'RevPAR Raw Data'!AX$1,FALSE))/100</f>
        <v>4.9783391119515602E-2</v>
      </c>
      <c r="BJ52" s="130">
        <f>(VLOOKUP($A52,'RevPAR Raw Data'!$B$6:$BE$43,'RevPAR Raw Data'!AY$1,FALSE))/100</f>
        <v>6.8847160432013901E-2</v>
      </c>
      <c r="BK52" s="119">
        <f>(VLOOKUP($A52,'RevPAR Raw Data'!$B$6:$BE$43,'RevPAR Raw Data'!BA$1,FALSE))/100</f>
        <v>0.14661839842195198</v>
      </c>
      <c r="BL52" s="119">
        <f>(VLOOKUP($A52,'RevPAR Raw Data'!$B$6:$BE$43,'RevPAR Raw Data'!BB$1,FALSE))/100</f>
        <v>0.36975947435018097</v>
      </c>
      <c r="BM52" s="130">
        <f>(VLOOKUP($A52,'RevPAR Raw Data'!$B$6:$BE$43,'RevPAR Raw Data'!BC$1,FALSE))/100</f>
        <v>0.25250626926224901</v>
      </c>
      <c r="BN52" s="131">
        <f>(VLOOKUP($A52,'RevPAR Raw Data'!$B$6:$BE$43,'RevPAR Raw Data'!BE$1,FALSE))/100</f>
        <v>0.12772571740413899</v>
      </c>
    </row>
    <row r="53" spans="1:66" x14ac:dyDescent="0.25">
      <c r="A53" s="59" t="s">
        <v>83</v>
      </c>
      <c r="B53" s="129">
        <f>(VLOOKUP($A53,'Occupancy Raw Data'!$B$8:$BE$45,'Occupancy Raw Data'!AG$3,FALSE))/100</f>
        <v>0.42612480217047199</v>
      </c>
      <c r="C53" s="119">
        <f>(VLOOKUP($A53,'Occupancy Raw Data'!$B$8:$BE$45,'Occupancy Raw Data'!AH$3,FALSE))/100</f>
        <v>0.59450599140854599</v>
      </c>
      <c r="D53" s="119">
        <f>(VLOOKUP($A53,'Occupancy Raw Data'!$B$8:$BE$45,'Occupancy Raw Data'!AI$3,FALSE))/100</f>
        <v>0.60744969477730004</v>
      </c>
      <c r="E53" s="119">
        <f>(VLOOKUP($A53,'Occupancy Raw Data'!$B$8:$BE$45,'Occupancy Raw Data'!AJ$3,FALSE))/100</f>
        <v>0.56675333484060497</v>
      </c>
      <c r="F53" s="119">
        <f>(VLOOKUP($A53,'Occupancy Raw Data'!$B$8:$BE$45,'Occupancy Raw Data'!AK$3,FALSE))/100</f>
        <v>0.55171829075288203</v>
      </c>
      <c r="G53" s="130">
        <f>(VLOOKUP($A53,'Occupancy Raw Data'!$B$8:$BE$45,'Occupancy Raw Data'!AL$3,FALSE))/100</f>
        <v>0.54931042278996101</v>
      </c>
      <c r="H53" s="119">
        <f>(VLOOKUP($A53,'Occupancy Raw Data'!$B$8:$BE$45,'Occupancy Raw Data'!AN$3,FALSE))/100</f>
        <v>0.53329188333710098</v>
      </c>
      <c r="I53" s="119">
        <f>(VLOOKUP($A53,'Occupancy Raw Data'!$B$8:$BE$45,'Occupancy Raw Data'!AO$3,FALSE))/100</f>
        <v>0.52441781596201598</v>
      </c>
      <c r="J53" s="130">
        <f>(VLOOKUP($A53,'Occupancy Raw Data'!$B$8:$BE$45,'Occupancy Raw Data'!AP$3,FALSE))/100</f>
        <v>0.52885484964955898</v>
      </c>
      <c r="K53" s="131">
        <f>(VLOOKUP($A53,'Occupancy Raw Data'!$B$8:$BE$45,'Occupancy Raw Data'!AR$3,FALSE))/100</f>
        <v>0.543465973321275</v>
      </c>
      <c r="M53" s="118">
        <f>(VLOOKUP($A53,'Occupancy Raw Data'!$B$8:$BE$45,'Occupancy Raw Data'!AT$3,FALSE))/100</f>
        <v>1.7460141724875998E-2</v>
      </c>
      <c r="N53" s="115">
        <f>(VLOOKUP($A53,'Occupancy Raw Data'!$B$8:$BE$45,'Occupancy Raw Data'!AU$3,FALSE))/100</f>
        <v>1.77712766831447E-2</v>
      </c>
      <c r="O53" s="115">
        <f>(VLOOKUP($A53,'Occupancy Raw Data'!$B$8:$BE$45,'Occupancy Raw Data'!AV$3,FALSE))/100</f>
        <v>-9.86441169573621E-3</v>
      </c>
      <c r="P53" s="115">
        <f>(VLOOKUP($A53,'Occupancy Raw Data'!$B$8:$BE$45,'Occupancy Raw Data'!AW$3,FALSE))/100</f>
        <v>-6.0497980887256803E-2</v>
      </c>
      <c r="Q53" s="115">
        <f>(VLOOKUP($A53,'Occupancy Raw Data'!$B$8:$BE$45,'Occupancy Raw Data'!AX$3,FALSE))/100</f>
        <v>1.2942179120219499E-2</v>
      </c>
      <c r="R53" s="116">
        <f>(VLOOKUP($A53,'Occupancy Raw Data'!$B$8:$BE$45,'Occupancy Raw Data'!AY$3,FALSE))/100</f>
        <v>-6.4408390922942602E-3</v>
      </c>
      <c r="S53" s="115">
        <f>(VLOOKUP($A53,'Occupancy Raw Data'!$B$8:$BE$45,'Occupancy Raw Data'!BA$3,FALSE))/100</f>
        <v>9.6913162882948101E-2</v>
      </c>
      <c r="T53" s="115">
        <f>(VLOOKUP($A53,'Occupancy Raw Data'!$B$8:$BE$45,'Occupancy Raw Data'!BB$3,FALSE))/100</f>
        <v>0.12504860171782101</v>
      </c>
      <c r="U53" s="116">
        <f>(VLOOKUP($A53,'Occupancy Raw Data'!$B$8:$BE$45,'Occupancy Raw Data'!BC$3,FALSE))/100</f>
        <v>0.11068475561533299</v>
      </c>
      <c r="V53" s="117">
        <f>(VLOOKUP($A53,'Occupancy Raw Data'!$B$8:$BE$45,'Occupancy Raw Data'!BE$3,FALSE))/100</f>
        <v>2.3568012024486398E-2</v>
      </c>
      <c r="X53" s="49">
        <f>VLOOKUP($A53,'ADR Raw Data'!$B$6:$BE$43,'ADR Raw Data'!AG$1,FALSE)</f>
        <v>95.1346067117654</v>
      </c>
      <c r="Y53" s="50">
        <f>VLOOKUP($A53,'ADR Raw Data'!$B$6:$BE$43,'ADR Raw Data'!AH$1,FALSE)</f>
        <v>108.64810895607501</v>
      </c>
      <c r="Z53" s="50">
        <f>VLOOKUP($A53,'ADR Raw Data'!$B$6:$BE$43,'ADR Raw Data'!AI$1,FALSE)</f>
        <v>109.858941099841</v>
      </c>
      <c r="AA53" s="50">
        <f>VLOOKUP($A53,'ADR Raw Data'!$B$6:$BE$43,'ADR Raw Data'!AJ$1,FALSE)</f>
        <v>108.157128752368</v>
      </c>
      <c r="AB53" s="50">
        <f>VLOOKUP($A53,'ADR Raw Data'!$B$6:$BE$43,'ADR Raw Data'!AK$1,FALSE)</f>
        <v>105.108214322303</v>
      </c>
      <c r="AC53" s="51">
        <f>VLOOKUP($A53,'ADR Raw Data'!$B$6:$BE$43,'ADR Raw Data'!AL$1,FALSE)</f>
        <v>106.00690360553099</v>
      </c>
      <c r="AD53" s="50">
        <f>VLOOKUP($A53,'ADR Raw Data'!$B$6:$BE$43,'ADR Raw Data'!AN$1,FALSE)</f>
        <v>104.300912559618</v>
      </c>
      <c r="AE53" s="50">
        <f>VLOOKUP($A53,'ADR Raw Data'!$B$6:$BE$43,'ADR Raw Data'!AO$1,FALSE)</f>
        <v>101.749658331536</v>
      </c>
      <c r="AF53" s="51">
        <f>VLOOKUP($A53,'ADR Raw Data'!$B$6:$BE$43,'ADR Raw Data'!AP$1,FALSE)</f>
        <v>103.03598781595601</v>
      </c>
      <c r="AG53" s="52">
        <f>VLOOKUP($A53,'ADR Raw Data'!$B$6:$BE$43,'ADR Raw Data'!AR$1,FALSE)</f>
        <v>105.18089146422901</v>
      </c>
      <c r="AI53" s="118">
        <f>(VLOOKUP($A53,'ADR Raw Data'!$B$6:$BE$43,'ADR Raw Data'!AT$1,FALSE))/100</f>
        <v>8.2395523428954592E-2</v>
      </c>
      <c r="AJ53" s="115">
        <f>(VLOOKUP($A53,'ADR Raw Data'!$B$6:$BE$43,'ADR Raw Data'!AU$1,FALSE))/100</f>
        <v>0.10027015118108701</v>
      </c>
      <c r="AK53" s="115">
        <f>(VLOOKUP($A53,'ADR Raw Data'!$B$6:$BE$43,'ADR Raw Data'!AV$1,FALSE))/100</f>
        <v>9.071142490155619E-2</v>
      </c>
      <c r="AL53" s="115">
        <f>(VLOOKUP($A53,'ADR Raw Data'!$B$6:$BE$43,'ADR Raw Data'!AW$1,FALSE))/100</f>
        <v>8.9126118530357901E-2</v>
      </c>
      <c r="AM53" s="115">
        <f>(VLOOKUP($A53,'ADR Raw Data'!$B$6:$BE$43,'ADR Raw Data'!AX$1,FALSE))/100</f>
        <v>0.116848655012214</v>
      </c>
      <c r="AN53" s="116">
        <f>(VLOOKUP($A53,'ADR Raw Data'!$B$6:$BE$43,'ADR Raw Data'!AY$1,FALSE))/100</f>
        <v>9.5683736845671788E-2</v>
      </c>
      <c r="AO53" s="115">
        <f>(VLOOKUP($A53,'ADR Raw Data'!$B$6:$BE$43,'ADR Raw Data'!BA$1,FALSE))/100</f>
        <v>8.9333510689683704E-2</v>
      </c>
      <c r="AP53" s="115">
        <f>(VLOOKUP($A53,'ADR Raw Data'!$B$6:$BE$43,'ADR Raw Data'!BB$1,FALSE))/100</f>
        <v>6.724924513794911E-2</v>
      </c>
      <c r="AQ53" s="116">
        <f>(VLOOKUP($A53,'ADR Raw Data'!$B$6:$BE$43,'ADR Raw Data'!BC$1,FALSE))/100</f>
        <v>7.8378428395189492E-2</v>
      </c>
      <c r="AR53" s="117">
        <f>(VLOOKUP($A53,'ADR Raw Data'!$B$6:$BE$43,'ADR Raw Data'!BE$1,FALSE))/100</f>
        <v>9.0618863422588E-2</v>
      </c>
      <c r="AT53" s="49">
        <f>VLOOKUP($A53,'RevPAR Raw Data'!$B$6:$BE$43,'RevPAR Raw Data'!AG$1,FALSE)</f>
        <v>40.539215464616703</v>
      </c>
      <c r="AU53" s="50">
        <f>VLOOKUP($A53,'RevPAR Raw Data'!$B$6:$BE$43,'RevPAR Raw Data'!AH$1,FALSE)</f>
        <v>64.591951729595195</v>
      </c>
      <c r="AV53" s="50">
        <f>VLOOKUP($A53,'RevPAR Raw Data'!$B$6:$BE$43,'RevPAR Raw Data'!AI$1,FALSE)</f>
        <v>66.733780239656298</v>
      </c>
      <c r="AW53" s="50">
        <f>VLOOKUP($A53,'RevPAR Raw Data'!$B$6:$BE$43,'RevPAR Raw Data'!AJ$1,FALSE)</f>
        <v>61.298413407189599</v>
      </c>
      <c r="AX53" s="50">
        <f>VLOOKUP($A53,'RevPAR Raw Data'!$B$6:$BE$43,'RevPAR Raw Data'!AK$1,FALSE)</f>
        <v>57.990124349988598</v>
      </c>
      <c r="AY53" s="51">
        <f>VLOOKUP($A53,'RevPAR Raw Data'!$B$6:$BE$43,'RevPAR Raw Data'!AL$1,FALSE)</f>
        <v>58.2306970382093</v>
      </c>
      <c r="AZ53" s="50">
        <f>VLOOKUP($A53,'RevPAR Raw Data'!$B$6:$BE$43,'RevPAR Raw Data'!AN$1,FALSE)</f>
        <v>55.6228300926972</v>
      </c>
      <c r="BA53" s="50">
        <f>VLOOKUP($A53,'RevPAR Raw Data'!$B$6:$BE$43,'RevPAR Raw Data'!AO$1,FALSE)</f>
        <v>53.359333597106001</v>
      </c>
      <c r="BB53" s="51">
        <f>VLOOKUP($A53,'RevPAR Raw Data'!$B$6:$BE$43,'RevPAR Raw Data'!AP$1,FALSE)</f>
        <v>54.491081844901601</v>
      </c>
      <c r="BC53" s="52">
        <f>VLOOKUP($A53,'RevPAR Raw Data'!$B$6:$BE$43,'RevPAR Raw Data'!AR$1,FALSE)</f>
        <v>57.162235554407097</v>
      </c>
      <c r="BE53" s="129">
        <f>(VLOOKUP($A53,'RevPAR Raw Data'!$B$6:$BE$43,'RevPAR Raw Data'!AT$1,FALSE))/100</f>
        <v>0.10129430267039499</v>
      </c>
      <c r="BF53" s="119">
        <f>(VLOOKUP($A53,'RevPAR Raw Data'!$B$6:$BE$43,'RevPAR Raw Data'!AU$1,FALSE))/100</f>
        <v>0.119823356463932</v>
      </c>
      <c r="BG53" s="119">
        <f>(VLOOKUP($A53,'RevPAR Raw Data'!$B$6:$BE$43,'RevPAR Raw Data'!AV$1,FALSE))/100</f>
        <v>7.9952198365084104E-2</v>
      </c>
      <c r="BH53" s="119">
        <f>(VLOOKUP($A53,'RevPAR Raw Data'!$B$6:$BE$43,'RevPAR Raw Data'!AW$1,FALSE))/100</f>
        <v>2.3236187427696099E-2</v>
      </c>
      <c r="BI53" s="119">
        <f>(VLOOKUP($A53,'RevPAR Raw Data'!$B$6:$BE$43,'RevPAR Raw Data'!AX$1,FALSE))/100</f>
        <v>0.131303110355558</v>
      </c>
      <c r="BJ53" s="130">
        <f>(VLOOKUP($A53,'RevPAR Raw Data'!$B$6:$BE$43,'RevPAR Raw Data'!AY$1,FALSE))/100</f>
        <v>8.8626614200605094E-2</v>
      </c>
      <c r="BK53" s="119">
        <f>(VLOOKUP($A53,'RevPAR Raw Data'!$B$6:$BE$43,'RevPAR Raw Data'!BA$1,FALSE))/100</f>
        <v>0.19490426664500599</v>
      </c>
      <c r="BL53" s="119">
        <f>(VLOOKUP($A53,'RevPAR Raw Data'!$B$6:$BE$43,'RevPAR Raw Data'!BB$1,FALSE))/100</f>
        <v>0.20070727092685001</v>
      </c>
      <c r="BM53" s="130">
        <f>(VLOOKUP($A53,'RevPAR Raw Data'!$B$6:$BE$43,'RevPAR Raw Data'!BC$1,FALSE))/100</f>
        <v>0.19773848120295801</v>
      </c>
      <c r="BN53" s="131">
        <f>(VLOOKUP($A53,'RevPAR Raw Data'!$B$6:$BE$43,'RevPAR Raw Data'!BE$1,FALSE))/100</f>
        <v>0.11632258190986301</v>
      </c>
    </row>
    <row r="54" spans="1:66" x14ac:dyDescent="0.25">
      <c r="A54" s="62" t="s">
        <v>84</v>
      </c>
      <c r="B54" s="129">
        <f>(VLOOKUP($A54,'Occupancy Raw Data'!$B$8:$BE$45,'Occupancy Raw Data'!AG$3,FALSE))/100</f>
        <v>0.41121017661423104</v>
      </c>
      <c r="C54" s="119">
        <f>(VLOOKUP($A54,'Occupancy Raw Data'!$B$8:$BE$45,'Occupancy Raw Data'!AH$3,FALSE))/100</f>
        <v>0.484042251121585</v>
      </c>
      <c r="D54" s="119">
        <f>(VLOOKUP($A54,'Occupancy Raw Data'!$B$8:$BE$45,'Occupancy Raw Data'!AI$3,FALSE))/100</f>
        <v>0.521778635924811</v>
      </c>
      <c r="E54" s="119">
        <f>(VLOOKUP($A54,'Occupancy Raw Data'!$B$8:$BE$45,'Occupancy Raw Data'!AJ$3,FALSE))/100</f>
        <v>0.48691010278834596</v>
      </c>
      <c r="F54" s="119">
        <f>(VLOOKUP($A54,'Occupancy Raw Data'!$B$8:$BE$45,'Occupancy Raw Data'!AK$3,FALSE))/100</f>
        <v>0.51601453802033004</v>
      </c>
      <c r="G54" s="130">
        <f>(VLOOKUP($A54,'Occupancy Raw Data'!$B$8:$BE$45,'Occupancy Raw Data'!AL$3,FALSE))/100</f>
        <v>0.48399114089386103</v>
      </c>
      <c r="H54" s="119">
        <f>(VLOOKUP($A54,'Occupancy Raw Data'!$B$8:$BE$45,'Occupancy Raw Data'!AN$3,FALSE))/100</f>
        <v>0.57061729797262695</v>
      </c>
      <c r="I54" s="119">
        <f>(VLOOKUP($A54,'Occupancy Raw Data'!$B$8:$BE$45,'Occupancy Raw Data'!AO$3,FALSE))/100</f>
        <v>0.58208870463967199</v>
      </c>
      <c r="J54" s="130">
        <f>(VLOOKUP($A54,'Occupancy Raw Data'!$B$8:$BE$45,'Occupancy Raw Data'!AP$3,FALSE))/100</f>
        <v>0.57635300130614997</v>
      </c>
      <c r="K54" s="131">
        <f>(VLOOKUP($A54,'Occupancy Raw Data'!$B$8:$BE$45,'Occupancy Raw Data'!AR$3,FALSE))/100</f>
        <v>0.51038024386879999</v>
      </c>
      <c r="M54" s="118">
        <f>(VLOOKUP($A54,'Occupancy Raw Data'!$B$8:$BE$45,'Occupancy Raw Data'!AT$3,FALSE))/100</f>
        <v>0.29622830004386197</v>
      </c>
      <c r="N54" s="115">
        <f>(VLOOKUP($A54,'Occupancy Raw Data'!$B$8:$BE$45,'Occupancy Raw Data'!AU$3,FALSE))/100</f>
        <v>0.149892956587065</v>
      </c>
      <c r="O54" s="115">
        <f>(VLOOKUP($A54,'Occupancy Raw Data'!$B$8:$BE$45,'Occupancy Raw Data'!AV$3,FALSE))/100</f>
        <v>0.16924962271993402</v>
      </c>
      <c r="P54" s="115">
        <f>(VLOOKUP($A54,'Occupancy Raw Data'!$B$8:$BE$45,'Occupancy Raw Data'!AW$3,FALSE))/100</f>
        <v>6.1585286365321901E-2</v>
      </c>
      <c r="Q54" s="115">
        <f>(VLOOKUP($A54,'Occupancy Raw Data'!$B$8:$BE$45,'Occupancy Raw Data'!AX$3,FALSE))/100</f>
        <v>0.10910982562765399</v>
      </c>
      <c r="R54" s="116">
        <f>(VLOOKUP($A54,'Occupancy Raw Data'!$B$8:$BE$45,'Occupancy Raw Data'!AY$3,FALSE))/100</f>
        <v>0.14779789394472601</v>
      </c>
      <c r="S54" s="115">
        <f>(VLOOKUP($A54,'Occupancy Raw Data'!$B$8:$BE$45,'Occupancy Raw Data'!BA$3,FALSE))/100</f>
        <v>0.27885384922982598</v>
      </c>
      <c r="T54" s="115">
        <f>(VLOOKUP($A54,'Occupancy Raw Data'!$B$8:$BE$45,'Occupancy Raw Data'!BB$3,FALSE))/100</f>
        <v>0.53728444636319805</v>
      </c>
      <c r="U54" s="116">
        <f>(VLOOKUP($A54,'Occupancy Raw Data'!$B$8:$BE$45,'Occupancy Raw Data'!BC$3,FALSE))/100</f>
        <v>0.39748760499063601</v>
      </c>
      <c r="V54" s="117">
        <f>(VLOOKUP($A54,'Occupancy Raw Data'!$B$8:$BE$45,'Occupancy Raw Data'!BE$3,FALSE))/100</f>
        <v>0.21801312167862499</v>
      </c>
      <c r="X54" s="49">
        <f>VLOOKUP($A54,'ADR Raw Data'!$B$6:$BE$43,'ADR Raw Data'!AG$1,FALSE)</f>
        <v>99.489094738295805</v>
      </c>
      <c r="Y54" s="50">
        <f>VLOOKUP($A54,'ADR Raw Data'!$B$6:$BE$43,'ADR Raw Data'!AH$1,FALSE)</f>
        <v>102.194022408634</v>
      </c>
      <c r="Z54" s="50">
        <f>VLOOKUP($A54,'ADR Raw Data'!$B$6:$BE$43,'ADR Raw Data'!AI$1,FALSE)</f>
        <v>104.122564214192</v>
      </c>
      <c r="AA54" s="50">
        <f>VLOOKUP($A54,'ADR Raw Data'!$B$6:$BE$43,'ADR Raw Data'!AJ$1,FALSE)</f>
        <v>105.161269535805</v>
      </c>
      <c r="AB54" s="50">
        <f>VLOOKUP($A54,'ADR Raw Data'!$B$6:$BE$43,'ADR Raw Data'!AK$1,FALSE)</f>
        <v>112.156930611346</v>
      </c>
      <c r="AC54" s="51">
        <f>VLOOKUP($A54,'ADR Raw Data'!$B$6:$BE$43,'ADR Raw Data'!AL$1,FALSE)</f>
        <v>104.8716607608</v>
      </c>
      <c r="AD54" s="50">
        <f>VLOOKUP($A54,'ADR Raw Data'!$B$6:$BE$43,'ADR Raw Data'!AN$1,FALSE)</f>
        <v>138.619964171974</v>
      </c>
      <c r="AE54" s="50">
        <f>VLOOKUP($A54,'ADR Raw Data'!$B$6:$BE$43,'ADR Raw Data'!AO$1,FALSE)</f>
        <v>142.74718487804799</v>
      </c>
      <c r="AF54" s="51">
        <f>VLOOKUP($A54,'ADR Raw Data'!$B$6:$BE$43,'ADR Raw Data'!AP$1,FALSE)</f>
        <v>140.704110996157</v>
      </c>
      <c r="AG54" s="52">
        <f>VLOOKUP($A54,'ADR Raw Data'!$B$6:$BE$43,'ADR Raw Data'!AR$1,FALSE)</f>
        <v>116.43286746355901</v>
      </c>
      <c r="AI54" s="118">
        <f>(VLOOKUP($A54,'ADR Raw Data'!$B$6:$BE$43,'ADR Raw Data'!AT$1,FALSE))/100</f>
        <v>7.02114670530639E-2</v>
      </c>
      <c r="AJ54" s="115">
        <f>(VLOOKUP($A54,'ADR Raw Data'!$B$6:$BE$43,'ADR Raw Data'!AU$1,FALSE))/100</f>
        <v>6.5540162200315694E-2</v>
      </c>
      <c r="AK54" s="115">
        <f>(VLOOKUP($A54,'ADR Raw Data'!$B$6:$BE$43,'ADR Raw Data'!AV$1,FALSE))/100</f>
        <v>8.1327689727519206E-2</v>
      </c>
      <c r="AL54" s="115">
        <f>(VLOOKUP($A54,'ADR Raw Data'!$B$6:$BE$43,'ADR Raw Data'!AW$1,FALSE))/100</f>
        <v>0.107947732795806</v>
      </c>
      <c r="AM54" s="115">
        <f>(VLOOKUP($A54,'ADR Raw Data'!$B$6:$BE$43,'ADR Raw Data'!AX$1,FALSE))/100</f>
        <v>8.1844939543843406E-2</v>
      </c>
      <c r="AN54" s="116">
        <f>(VLOOKUP($A54,'ADR Raw Data'!$B$6:$BE$43,'ADR Raw Data'!AY$1,FALSE))/100</f>
        <v>8.0669250155855507E-2</v>
      </c>
      <c r="AO54" s="115">
        <f>(VLOOKUP($A54,'ADR Raw Data'!$B$6:$BE$43,'ADR Raw Data'!BA$1,FALSE))/100</f>
        <v>0.22066452219555799</v>
      </c>
      <c r="AP54" s="115">
        <f>(VLOOKUP($A54,'ADR Raw Data'!$B$6:$BE$43,'ADR Raw Data'!BB$1,FALSE))/100</f>
        <v>0.31263951338187901</v>
      </c>
      <c r="AQ54" s="116">
        <f>(VLOOKUP($A54,'ADR Raw Data'!$B$6:$BE$43,'ADR Raw Data'!BC$1,FALSE))/100</f>
        <v>0.26360094881881602</v>
      </c>
      <c r="AR54" s="117">
        <f>(VLOOKUP($A54,'ADR Raw Data'!$B$6:$BE$43,'ADR Raw Data'!BE$1,FALSE))/100</f>
        <v>0.15203723544519401</v>
      </c>
      <c r="AT54" s="49">
        <f>VLOOKUP($A54,'RevPAR Raw Data'!$B$6:$BE$43,'RevPAR Raw Data'!AG$1,FALSE)</f>
        <v>40.910928218524603</v>
      </c>
      <c r="AU54" s="50">
        <f>VLOOKUP($A54,'RevPAR Raw Data'!$B$6:$BE$43,'RevPAR Raw Data'!AH$1,FALSE)</f>
        <v>49.466224657845402</v>
      </c>
      <c r="AV54" s="50">
        <f>VLOOKUP($A54,'RevPAR Raw Data'!$B$6:$BE$43,'RevPAR Raw Data'!AI$1,FALSE)</f>
        <v>54.328929524674798</v>
      </c>
      <c r="AW54" s="50">
        <f>VLOOKUP($A54,'RevPAR Raw Data'!$B$6:$BE$43,'RevPAR Raw Data'!AJ$1,FALSE)</f>
        <v>51.204084559032303</v>
      </c>
      <c r="AX54" s="50">
        <f>VLOOKUP($A54,'RevPAR Raw Data'!$B$6:$BE$43,'RevPAR Raw Data'!AK$1,FALSE)</f>
        <v>57.874606735192202</v>
      </c>
      <c r="AY54" s="51">
        <f>VLOOKUP($A54,'RevPAR Raw Data'!$B$6:$BE$43,'RevPAR Raw Data'!AL$1,FALSE)</f>
        <v>50.756954739053803</v>
      </c>
      <c r="AZ54" s="50">
        <f>VLOOKUP($A54,'RevPAR Raw Data'!$B$6:$BE$43,'RevPAR Raw Data'!AN$1,FALSE)</f>
        <v>79.098949400874503</v>
      </c>
      <c r="BA54" s="50">
        <f>VLOOKUP($A54,'RevPAR Raw Data'!$B$6:$BE$43,'RevPAR Raw Data'!AO$1,FALSE)</f>
        <v>83.091523936623304</v>
      </c>
      <c r="BB54" s="51">
        <f>VLOOKUP($A54,'RevPAR Raw Data'!$B$6:$BE$43,'RevPAR Raw Data'!AP$1,FALSE)</f>
        <v>81.095236668748896</v>
      </c>
      <c r="BC54" s="52">
        <f>VLOOKUP($A54,'RevPAR Raw Data'!$B$6:$BE$43,'RevPAR Raw Data'!AR$1,FALSE)</f>
        <v>59.4250352903953</v>
      </c>
      <c r="BE54" s="129">
        <f>(VLOOKUP($A54,'RevPAR Raw Data'!$B$6:$BE$43,'RevPAR Raw Data'!AT$1,FALSE))/100</f>
        <v>0.38723839062563997</v>
      </c>
      <c r="BF54" s="119">
        <f>(VLOOKUP($A54,'RevPAR Raw Data'!$B$6:$BE$43,'RevPAR Raw Data'!AU$1,FALSE))/100</f>
        <v>0.22525712747478199</v>
      </c>
      <c r="BG54" s="119">
        <f>(VLOOKUP($A54,'RevPAR Raw Data'!$B$6:$BE$43,'RevPAR Raw Data'!AV$1,FALSE))/100</f>
        <v>0.26434199325051999</v>
      </c>
      <c r="BH54" s="119">
        <f>(VLOOKUP($A54,'RevPAR Raw Data'!$B$6:$BE$43,'RevPAR Raw Data'!AW$1,FALSE))/100</f>
        <v>0.17618101119784502</v>
      </c>
      <c r="BI54" s="119">
        <f>(VLOOKUP($A54,'RevPAR Raw Data'!$B$6:$BE$43,'RevPAR Raw Data'!AX$1,FALSE))/100</f>
        <v>0.19988485225363198</v>
      </c>
      <c r="BJ54" s="130">
        <f>(VLOOKUP($A54,'RevPAR Raw Data'!$B$6:$BE$43,'RevPAR Raw Data'!AY$1,FALSE))/100</f>
        <v>0.240389889379718</v>
      </c>
      <c r="BK54" s="119">
        <f>(VLOOKUP($A54,'RevPAR Raw Data'!$B$6:$BE$43,'RevPAR Raw Data'!BA$1,FALSE))/100</f>
        <v>0.56105152282807702</v>
      </c>
      <c r="BL54" s="119">
        <f>(VLOOKUP($A54,'RevPAR Raw Data'!$B$6:$BE$43,'RevPAR Raw Data'!BB$1,FALSE))/100</f>
        <v>1.0179003076037201</v>
      </c>
      <c r="BM54" s="130">
        <f>(VLOOKUP($A54,'RevPAR Raw Data'!$B$6:$BE$43,'RevPAR Raw Data'!BC$1,FALSE))/100</f>
        <v>0.76586666362870404</v>
      </c>
      <c r="BN54" s="131">
        <f>(VLOOKUP($A54,'RevPAR Raw Data'!$B$6:$BE$43,'RevPAR Raw Data'!BE$1,FALSE))/100</f>
        <v>0.40319646943461401</v>
      </c>
    </row>
    <row r="55" spans="1:66" x14ac:dyDescent="0.25">
      <c r="A55" s="59" t="s">
        <v>85</v>
      </c>
      <c r="B55" s="129">
        <f>(VLOOKUP($A55,'Occupancy Raw Data'!$B$8:$BE$45,'Occupancy Raw Data'!AG$3,FALSE))/100</f>
        <v>0.32154392764857803</v>
      </c>
      <c r="C55" s="119">
        <f>(VLOOKUP($A55,'Occupancy Raw Data'!$B$8:$BE$45,'Occupancy Raw Data'!AH$3,FALSE))/100</f>
        <v>0.43297803617571001</v>
      </c>
      <c r="D55" s="119">
        <f>(VLOOKUP($A55,'Occupancy Raw Data'!$B$8:$BE$45,'Occupancy Raw Data'!AI$3,FALSE))/100</f>
        <v>0.44961240310077499</v>
      </c>
      <c r="E55" s="119">
        <f>(VLOOKUP($A55,'Occupancy Raw Data'!$B$8:$BE$45,'Occupancy Raw Data'!AJ$3,FALSE))/100</f>
        <v>0.44153746770025798</v>
      </c>
      <c r="F55" s="119">
        <f>(VLOOKUP($A55,'Occupancy Raw Data'!$B$8:$BE$45,'Occupancy Raw Data'!AK$3,FALSE))/100</f>
        <v>0.40907622739018001</v>
      </c>
      <c r="G55" s="130">
        <f>(VLOOKUP($A55,'Occupancy Raw Data'!$B$8:$BE$45,'Occupancy Raw Data'!AL$3,FALSE))/100</f>
        <v>0.41094961240310002</v>
      </c>
      <c r="H55" s="119">
        <f>(VLOOKUP($A55,'Occupancy Raw Data'!$B$8:$BE$45,'Occupancy Raw Data'!AN$3,FALSE))/100</f>
        <v>0.438307493540051</v>
      </c>
      <c r="I55" s="119">
        <f>(VLOOKUP($A55,'Occupancy Raw Data'!$B$8:$BE$45,'Occupancy Raw Data'!AO$3,FALSE))/100</f>
        <v>0.371608527131782</v>
      </c>
      <c r="J55" s="130">
        <f>(VLOOKUP($A55,'Occupancy Raw Data'!$B$8:$BE$45,'Occupancy Raw Data'!AP$3,FALSE))/100</f>
        <v>0.40495801033591694</v>
      </c>
      <c r="K55" s="131">
        <f>(VLOOKUP($A55,'Occupancy Raw Data'!$B$8:$BE$45,'Occupancy Raw Data'!AR$3,FALSE))/100</f>
        <v>0.40923772609819103</v>
      </c>
      <c r="M55" s="118">
        <f>(VLOOKUP($A55,'Occupancy Raw Data'!$B$8:$BE$45,'Occupancy Raw Data'!AT$3,FALSE))/100</f>
        <v>-0.10497446959121599</v>
      </c>
      <c r="N55" s="115">
        <f>(VLOOKUP($A55,'Occupancy Raw Data'!$B$8:$BE$45,'Occupancy Raw Data'!AU$3,FALSE))/100</f>
        <v>-0.18323000770748699</v>
      </c>
      <c r="O55" s="115">
        <f>(VLOOKUP($A55,'Occupancy Raw Data'!$B$8:$BE$45,'Occupancy Raw Data'!AV$3,FALSE))/100</f>
        <v>-0.18262518397819602</v>
      </c>
      <c r="P55" s="115">
        <f>(VLOOKUP($A55,'Occupancy Raw Data'!$B$8:$BE$45,'Occupancy Raw Data'!AW$3,FALSE))/100</f>
        <v>-0.17802185705512399</v>
      </c>
      <c r="Q55" s="115">
        <f>(VLOOKUP($A55,'Occupancy Raw Data'!$B$8:$BE$45,'Occupancy Raw Data'!AX$3,FALSE))/100</f>
        <v>-0.1041631373053</v>
      </c>
      <c r="R55" s="116">
        <f>(VLOOKUP($A55,'Occupancy Raw Data'!$B$8:$BE$45,'Occupancy Raw Data'!AY$3,FALSE))/100</f>
        <v>-0.15555114294766501</v>
      </c>
      <c r="S55" s="115">
        <f>(VLOOKUP($A55,'Occupancy Raw Data'!$B$8:$BE$45,'Occupancy Raw Data'!BA$3,FALSE))/100</f>
        <v>-4.91066993449868E-2</v>
      </c>
      <c r="T55" s="115">
        <f>(VLOOKUP($A55,'Occupancy Raw Data'!$B$8:$BE$45,'Occupancy Raw Data'!BB$3,FALSE))/100</f>
        <v>-7.3052034467844404E-2</v>
      </c>
      <c r="U55" s="116">
        <f>(VLOOKUP($A55,'Occupancy Raw Data'!$B$8:$BE$45,'Occupancy Raw Data'!BC$3,FALSE))/100</f>
        <v>-6.0245176253802504E-2</v>
      </c>
      <c r="V55" s="117">
        <f>(VLOOKUP($A55,'Occupancy Raw Data'!$B$8:$BE$45,'Occupancy Raw Data'!BE$3,FALSE))/100</f>
        <v>-0.13062358892074499</v>
      </c>
      <c r="X55" s="49">
        <f>VLOOKUP($A55,'ADR Raw Data'!$B$6:$BE$43,'ADR Raw Data'!AG$1,FALSE)</f>
        <v>79.912219989954707</v>
      </c>
      <c r="Y55" s="50">
        <f>VLOOKUP($A55,'ADR Raw Data'!$B$6:$BE$43,'ADR Raw Data'!AH$1,FALSE)</f>
        <v>84.138220813129394</v>
      </c>
      <c r="Z55" s="50">
        <f>VLOOKUP($A55,'ADR Raw Data'!$B$6:$BE$43,'ADR Raw Data'!AI$1,FALSE)</f>
        <v>85.802227011494196</v>
      </c>
      <c r="AA55" s="50">
        <f>VLOOKUP($A55,'ADR Raw Data'!$B$6:$BE$43,'ADR Raw Data'!AJ$1,FALSE)</f>
        <v>85.183745427944402</v>
      </c>
      <c r="AB55" s="50">
        <f>VLOOKUP($A55,'ADR Raw Data'!$B$6:$BE$43,'ADR Raw Data'!AK$1,FALSE)</f>
        <v>84.315302013422794</v>
      </c>
      <c r="AC55" s="51">
        <f>VLOOKUP($A55,'ADR Raw Data'!$B$6:$BE$43,'ADR Raw Data'!AL$1,FALSE)</f>
        <v>84.100936885954496</v>
      </c>
      <c r="AD55" s="50">
        <f>VLOOKUP($A55,'ADR Raw Data'!$B$6:$BE$43,'ADR Raw Data'!AN$1,FALSE)</f>
        <v>86.489303610906404</v>
      </c>
      <c r="AE55" s="50">
        <f>VLOOKUP($A55,'ADR Raw Data'!$B$6:$BE$43,'ADR Raw Data'!AO$1,FALSE)</f>
        <v>85.207044763146399</v>
      </c>
      <c r="AF55" s="51">
        <f>VLOOKUP($A55,'ADR Raw Data'!$B$6:$BE$43,'ADR Raw Data'!AP$1,FALSE)</f>
        <v>85.900973080757694</v>
      </c>
      <c r="AG55" s="52">
        <f>VLOOKUP($A55,'ADR Raw Data'!$B$6:$BE$43,'ADR Raw Data'!AR$1,FALSE)</f>
        <v>84.609854549554598</v>
      </c>
      <c r="AI55" s="118">
        <f>(VLOOKUP($A55,'ADR Raw Data'!$B$6:$BE$43,'ADR Raw Data'!AT$1,FALSE))/100</f>
        <v>-6.9924078941633499E-4</v>
      </c>
      <c r="AJ55" s="115">
        <f>(VLOOKUP($A55,'ADR Raw Data'!$B$6:$BE$43,'ADR Raw Data'!AU$1,FALSE))/100</f>
        <v>-2.99988144850604E-2</v>
      </c>
      <c r="AK55" s="115">
        <f>(VLOOKUP($A55,'ADR Raw Data'!$B$6:$BE$43,'ADR Raw Data'!AV$1,FALSE))/100</f>
        <v>-1.9986978209083402E-3</v>
      </c>
      <c r="AL55" s="115">
        <f>(VLOOKUP($A55,'ADR Raw Data'!$B$6:$BE$43,'ADR Raw Data'!AW$1,FALSE))/100</f>
        <v>-4.7896479410631694E-3</v>
      </c>
      <c r="AM55" s="115">
        <f>(VLOOKUP($A55,'ADR Raw Data'!$B$6:$BE$43,'ADR Raw Data'!AX$1,FALSE))/100</f>
        <v>1.81978872039298E-2</v>
      </c>
      <c r="AN55" s="116">
        <f>(VLOOKUP($A55,'ADR Raw Data'!$B$6:$BE$43,'ADR Raw Data'!AY$1,FALSE))/100</f>
        <v>-5.6192148107575505E-3</v>
      </c>
      <c r="AO55" s="115">
        <f>(VLOOKUP($A55,'ADR Raw Data'!$B$6:$BE$43,'ADR Raw Data'!BA$1,FALSE))/100</f>
        <v>-1.0275050757611599E-2</v>
      </c>
      <c r="AP55" s="115">
        <f>(VLOOKUP($A55,'ADR Raw Data'!$B$6:$BE$43,'ADR Raw Data'!BB$1,FALSE))/100</f>
        <v>1.7801931878341001E-2</v>
      </c>
      <c r="AQ55" s="116">
        <f>(VLOOKUP($A55,'ADR Raw Data'!$B$6:$BE$43,'ADR Raw Data'!BC$1,FALSE))/100</f>
        <v>2.5809431260877601E-3</v>
      </c>
      <c r="AR55" s="117">
        <f>(VLOOKUP($A55,'ADR Raw Data'!$B$6:$BE$43,'ADR Raw Data'!BE$1,FALSE))/100</f>
        <v>-3.0047409486494803E-3</v>
      </c>
      <c r="AT55" s="49">
        <f>VLOOKUP($A55,'RevPAR Raw Data'!$B$6:$BE$43,'RevPAR Raw Data'!AG$1,FALSE)</f>
        <v>25.695289082687299</v>
      </c>
      <c r="AU55" s="50">
        <f>VLOOKUP($A55,'RevPAR Raw Data'!$B$6:$BE$43,'RevPAR Raw Data'!AH$1,FALSE)</f>
        <v>36.430001614986999</v>
      </c>
      <c r="AV55" s="50">
        <f>VLOOKUP($A55,'RevPAR Raw Data'!$B$6:$BE$43,'RevPAR Raw Data'!AI$1,FALSE)</f>
        <v>38.5777454780361</v>
      </c>
      <c r="AW55" s="50">
        <f>VLOOKUP($A55,'RevPAR Raw Data'!$B$6:$BE$43,'RevPAR Raw Data'!AJ$1,FALSE)</f>
        <v>37.611815245477999</v>
      </c>
      <c r="AX55" s="50">
        <f>VLOOKUP($A55,'RevPAR Raw Data'!$B$6:$BE$43,'RevPAR Raw Data'!AK$1,FALSE)</f>
        <v>34.491385658914702</v>
      </c>
      <c r="AY55" s="51">
        <f>VLOOKUP($A55,'RevPAR Raw Data'!$B$6:$BE$43,'RevPAR Raw Data'!AL$1,FALSE)</f>
        <v>34.561247416020599</v>
      </c>
      <c r="AZ55" s="50">
        <f>VLOOKUP($A55,'RevPAR Raw Data'!$B$6:$BE$43,'RevPAR Raw Data'!AN$1,FALSE)</f>
        <v>37.908909883720902</v>
      </c>
      <c r="BA55" s="50">
        <f>VLOOKUP($A55,'RevPAR Raw Data'!$B$6:$BE$43,'RevPAR Raw Data'!AO$1,FALSE)</f>
        <v>31.663664405684699</v>
      </c>
      <c r="BB55" s="51">
        <f>VLOOKUP($A55,'RevPAR Raw Data'!$B$6:$BE$43,'RevPAR Raw Data'!AP$1,FALSE)</f>
        <v>34.786287144702797</v>
      </c>
      <c r="BC55" s="52">
        <f>VLOOKUP($A55,'RevPAR Raw Data'!$B$6:$BE$43,'RevPAR Raw Data'!AR$1,FALSE)</f>
        <v>34.625544481358403</v>
      </c>
      <c r="BE55" s="129">
        <f>(VLOOKUP($A55,'RevPAR Raw Data'!$B$6:$BE$43,'RevPAR Raw Data'!AT$1,FALSE))/100</f>
        <v>-0.10560030794964699</v>
      </c>
      <c r="BF55" s="119">
        <f>(VLOOKUP($A55,'RevPAR Raw Data'!$B$6:$BE$43,'RevPAR Raw Data'!AU$1,FALSE))/100</f>
        <v>-0.20773213918323499</v>
      </c>
      <c r="BG55" s="119">
        <f>(VLOOKUP($A55,'RevPAR Raw Data'!$B$6:$BE$43,'RevPAR Raw Data'!AV$1,FALSE))/100</f>
        <v>-0.18425886924184401</v>
      </c>
      <c r="BH55" s="119">
        <f>(VLOOKUP($A55,'RevPAR Raw Data'!$B$6:$BE$43,'RevPAR Raw Data'!AW$1,FALSE))/100</f>
        <v>-0.181958842975079</v>
      </c>
      <c r="BI55" s="119">
        <f>(VLOOKUP($A55,'RevPAR Raw Data'!$B$6:$BE$43,'RevPAR Raw Data'!AX$1,FALSE))/100</f>
        <v>-8.7860799124860389E-2</v>
      </c>
      <c r="BJ55" s="130">
        <f>(VLOOKUP($A55,'RevPAR Raw Data'!$B$6:$BE$43,'RevPAR Raw Data'!AY$1,FALSE))/100</f>
        <v>-0.16029628247214098</v>
      </c>
      <c r="BK55" s="119">
        <f>(VLOOKUP($A55,'RevPAR Raw Data'!$B$6:$BE$43,'RevPAR Raw Data'!BA$1,FALSE))/100</f>
        <v>-5.88771762742899E-2</v>
      </c>
      <c r="BL55" s="119">
        <f>(VLOOKUP($A55,'RevPAR Raw Data'!$B$6:$BE$43,'RevPAR Raw Data'!BB$1,FALSE))/100</f>
        <v>-5.6550569930674095E-2</v>
      </c>
      <c r="BM55" s="130">
        <f>(VLOOKUP($A55,'RevPAR Raw Data'!$B$6:$BE$43,'RevPAR Raw Data'!BC$1,FALSE))/100</f>
        <v>-5.7819722501246999E-2</v>
      </c>
      <c r="BN55" s="131">
        <f>(VLOOKUP($A55,'RevPAR Raw Data'!$B$6:$BE$43,'RevPAR Raw Data'!BE$1,FALSE))/100</f>
        <v>-0.13323583982290399</v>
      </c>
    </row>
    <row r="56" spans="1:66" ht="15" thickBot="1" x14ac:dyDescent="0.3">
      <c r="A56" s="59" t="s">
        <v>86</v>
      </c>
      <c r="B56" s="140">
        <f>(VLOOKUP($A56,'Occupancy Raw Data'!$B$8:$BE$45,'Occupancy Raw Data'!AG$3,FALSE))/100</f>
        <v>0.36555172413793102</v>
      </c>
      <c r="C56" s="127">
        <f>(VLOOKUP($A56,'Occupancy Raw Data'!$B$8:$BE$45,'Occupancy Raw Data'!AH$3,FALSE))/100</f>
        <v>0.50796551724137895</v>
      </c>
      <c r="D56" s="127">
        <f>(VLOOKUP($A56,'Occupancy Raw Data'!$B$8:$BE$45,'Occupancy Raw Data'!AI$3,FALSE))/100</f>
        <v>0.53696551724137898</v>
      </c>
      <c r="E56" s="127">
        <f>(VLOOKUP($A56,'Occupancy Raw Data'!$B$8:$BE$45,'Occupancy Raw Data'!AJ$3,FALSE))/100</f>
        <v>0.51303448275862007</v>
      </c>
      <c r="F56" s="127">
        <f>(VLOOKUP($A56,'Occupancy Raw Data'!$B$8:$BE$45,'Occupancy Raw Data'!AK$3,FALSE))/100</f>
        <v>0.495</v>
      </c>
      <c r="G56" s="141">
        <f>(VLOOKUP($A56,'Occupancy Raw Data'!$B$8:$BE$45,'Occupancy Raw Data'!AL$3,FALSE))/100</f>
        <v>0.48370344827586204</v>
      </c>
      <c r="H56" s="127">
        <f>(VLOOKUP($A56,'Occupancy Raw Data'!$B$8:$BE$45,'Occupancy Raw Data'!AN$3,FALSE))/100</f>
        <v>0.52475862068965495</v>
      </c>
      <c r="I56" s="127">
        <f>(VLOOKUP($A56,'Occupancy Raw Data'!$B$8:$BE$45,'Occupancy Raw Data'!AO$3,FALSE))/100</f>
        <v>0.55382758620689598</v>
      </c>
      <c r="J56" s="141">
        <f>(VLOOKUP($A56,'Occupancy Raw Data'!$B$8:$BE$45,'Occupancy Raw Data'!AP$3,FALSE))/100</f>
        <v>0.53929310344827497</v>
      </c>
      <c r="K56" s="142">
        <f>(VLOOKUP($A56,'Occupancy Raw Data'!$B$8:$BE$45,'Occupancy Raw Data'!AR$3,FALSE))/100</f>
        <v>0.49958620689655098</v>
      </c>
      <c r="M56" s="124">
        <f>(VLOOKUP($A56,'Occupancy Raw Data'!$B$8:$BE$45,'Occupancy Raw Data'!AT$3,FALSE))/100</f>
        <v>-0.12645953600828899</v>
      </c>
      <c r="N56" s="125">
        <f>(VLOOKUP($A56,'Occupancy Raw Data'!$B$8:$BE$45,'Occupancy Raw Data'!AU$3,FALSE))/100</f>
        <v>-6.7160380551272797E-2</v>
      </c>
      <c r="O56" s="125">
        <f>(VLOOKUP($A56,'Occupancy Raw Data'!$B$8:$BE$45,'Occupancy Raw Data'!AV$3,FALSE))/100</f>
        <v>-3.6645432876718197E-2</v>
      </c>
      <c r="P56" s="125">
        <f>(VLOOKUP($A56,'Occupancy Raw Data'!$B$8:$BE$45,'Occupancy Raw Data'!AW$3,FALSE))/100</f>
        <v>-9.4280268104724105E-2</v>
      </c>
      <c r="Q56" s="125">
        <f>(VLOOKUP($A56,'Occupancy Raw Data'!$B$8:$BE$45,'Occupancy Raw Data'!AX$3,FALSE))/100</f>
        <v>-8.7575816109716001E-2</v>
      </c>
      <c r="R56" s="126">
        <f>(VLOOKUP($A56,'Occupancy Raw Data'!$B$8:$BE$45,'Occupancy Raw Data'!AY$3,FALSE))/100</f>
        <v>-8.0183975845164901E-2</v>
      </c>
      <c r="S56" s="125">
        <f>(VLOOKUP($A56,'Occupancy Raw Data'!$B$8:$BE$45,'Occupancy Raw Data'!BA$3,FALSE))/100</f>
        <v>-3.29091159325706E-2</v>
      </c>
      <c r="T56" s="125">
        <f>(VLOOKUP($A56,'Occupancy Raw Data'!$B$8:$BE$45,'Occupancy Raw Data'!BB$3,FALSE))/100</f>
        <v>7.6007881773398997E-2</v>
      </c>
      <c r="U56" s="126">
        <f>(VLOOKUP($A56,'Occupancy Raw Data'!$B$8:$BE$45,'Occupancy Raw Data'!BC$3,FALSE))/100</f>
        <v>2.0111861344427703E-2</v>
      </c>
      <c r="V56" s="128">
        <f>(VLOOKUP($A56,'Occupancy Raw Data'!$B$8:$BE$45,'Occupancy Raw Data'!BE$3,FALSE))/100</f>
        <v>-5.1419553189806996E-2</v>
      </c>
      <c r="X56" s="63">
        <f>VLOOKUP($A56,'ADR Raw Data'!$B$6:$BE$43,'ADR Raw Data'!AG$1,FALSE)</f>
        <v>100.343670408452</v>
      </c>
      <c r="Y56" s="64">
        <f>VLOOKUP($A56,'ADR Raw Data'!$B$6:$BE$43,'ADR Raw Data'!AH$1,FALSE)</f>
        <v>109.48953431538899</v>
      </c>
      <c r="Z56" s="64">
        <f>VLOOKUP($A56,'ADR Raw Data'!$B$6:$BE$43,'ADR Raw Data'!AI$1,FALSE)</f>
        <v>111.099055355766</v>
      </c>
      <c r="AA56" s="64">
        <f>VLOOKUP($A56,'ADR Raw Data'!$B$6:$BE$43,'ADR Raw Data'!AJ$1,FALSE)</f>
        <v>120.659632343056</v>
      </c>
      <c r="AB56" s="64">
        <f>VLOOKUP($A56,'ADR Raw Data'!$B$6:$BE$43,'ADR Raw Data'!AK$1,FALSE)</f>
        <v>121.758295367467</v>
      </c>
      <c r="AC56" s="65">
        <f>VLOOKUP($A56,'ADR Raw Data'!$B$6:$BE$43,'ADR Raw Data'!AL$1,FALSE)</f>
        <v>113.34505909862099</v>
      </c>
      <c r="AD56" s="64">
        <f>VLOOKUP($A56,'ADR Raw Data'!$B$6:$BE$43,'ADR Raw Data'!AN$1,FALSE)</f>
        <v>140.27933105532901</v>
      </c>
      <c r="AE56" s="64">
        <f>VLOOKUP($A56,'ADR Raw Data'!$B$6:$BE$43,'ADR Raw Data'!AO$1,FALSE)</f>
        <v>139.57051864765501</v>
      </c>
      <c r="AF56" s="65">
        <f>VLOOKUP($A56,'ADR Raw Data'!$B$6:$BE$43,'ADR Raw Data'!AP$1,FALSE)</f>
        <v>139.91537325362</v>
      </c>
      <c r="AG56" s="66">
        <f>VLOOKUP($A56,'ADR Raw Data'!$B$6:$BE$43,'ADR Raw Data'!AR$1,FALSE)</f>
        <v>121.539948035812</v>
      </c>
      <c r="AI56" s="124">
        <f>(VLOOKUP($A56,'ADR Raw Data'!$B$6:$BE$43,'ADR Raw Data'!AT$1,FALSE))/100</f>
        <v>-2.02059871599055E-2</v>
      </c>
      <c r="AJ56" s="125">
        <f>(VLOOKUP($A56,'ADR Raw Data'!$B$6:$BE$43,'ADR Raw Data'!AU$1,FALSE))/100</f>
        <v>2.5804405923474199E-2</v>
      </c>
      <c r="AK56" s="125">
        <f>(VLOOKUP($A56,'ADR Raw Data'!$B$6:$BE$43,'ADR Raw Data'!AV$1,FALSE))/100</f>
        <v>4.8227651924266805E-2</v>
      </c>
      <c r="AL56" s="125">
        <f>(VLOOKUP($A56,'ADR Raw Data'!$B$6:$BE$43,'ADR Raw Data'!AW$1,FALSE))/100</f>
        <v>0.18830799518005598</v>
      </c>
      <c r="AM56" s="125">
        <f>(VLOOKUP($A56,'ADR Raw Data'!$B$6:$BE$43,'ADR Raw Data'!AX$1,FALSE))/100</f>
        <v>0.19319415277431101</v>
      </c>
      <c r="AN56" s="126">
        <f>(VLOOKUP($A56,'ADR Raw Data'!$B$6:$BE$43,'ADR Raw Data'!AY$1,FALSE))/100</f>
        <v>9.1940581410668298E-2</v>
      </c>
      <c r="AO56" s="125">
        <f>(VLOOKUP($A56,'ADR Raw Data'!$B$6:$BE$43,'ADR Raw Data'!BA$1,FALSE))/100</f>
        <v>0.17404889844417099</v>
      </c>
      <c r="AP56" s="125">
        <f>(VLOOKUP($A56,'ADR Raw Data'!$B$6:$BE$43,'ADR Raw Data'!BB$1,FALSE))/100</f>
        <v>9.7437717160346701E-2</v>
      </c>
      <c r="AQ56" s="126">
        <f>(VLOOKUP($A56,'ADR Raw Data'!$B$6:$BE$43,'ADR Raw Data'!BC$1,FALSE))/100</f>
        <v>0.135405842300695</v>
      </c>
      <c r="AR56" s="128">
        <f>(VLOOKUP($A56,'ADR Raw Data'!$B$6:$BE$43,'ADR Raw Data'!BE$1,FALSE))/100</f>
        <v>0.11123934377101101</v>
      </c>
      <c r="AT56" s="63">
        <f>VLOOKUP($A56,'RevPAR Raw Data'!$B$6:$BE$43,'RevPAR Raw Data'!AG$1,FALSE)</f>
        <v>36.680801724137901</v>
      </c>
      <c r="AU56" s="64">
        <f>VLOOKUP($A56,'RevPAR Raw Data'!$B$6:$BE$43,'RevPAR Raw Data'!AH$1,FALSE)</f>
        <v>55.616907931034397</v>
      </c>
      <c r="AV56" s="64">
        <f>VLOOKUP($A56,'RevPAR Raw Data'!$B$6:$BE$43,'RevPAR Raw Data'!AI$1,FALSE)</f>
        <v>59.656361724137902</v>
      </c>
      <c r="AW56" s="64">
        <f>VLOOKUP($A56,'RevPAR Raw Data'!$B$6:$BE$43,'RevPAR Raw Data'!AJ$1,FALSE)</f>
        <v>61.902552068965498</v>
      </c>
      <c r="AX56" s="64">
        <f>VLOOKUP($A56,'RevPAR Raw Data'!$B$6:$BE$43,'RevPAR Raw Data'!AK$1,FALSE)</f>
        <v>60.270356206896501</v>
      </c>
      <c r="AY56" s="65">
        <f>VLOOKUP($A56,'RevPAR Raw Data'!$B$6:$BE$43,'RevPAR Raw Data'!AL$1,FALSE)</f>
        <v>54.8253959310344</v>
      </c>
      <c r="AZ56" s="64">
        <f>VLOOKUP($A56,'RevPAR Raw Data'!$B$6:$BE$43,'RevPAR Raw Data'!AN$1,FALSE)</f>
        <v>73.612788275862002</v>
      </c>
      <c r="BA56" s="64">
        <f>VLOOKUP($A56,'RevPAR Raw Data'!$B$6:$BE$43,'RevPAR Raw Data'!AO$1,FALSE)</f>
        <v>77.298003448275793</v>
      </c>
      <c r="BB56" s="65">
        <f>VLOOKUP($A56,'RevPAR Raw Data'!$B$6:$BE$43,'RevPAR Raw Data'!AP$1,FALSE)</f>
        <v>75.455395862068897</v>
      </c>
      <c r="BC56" s="66">
        <f>VLOOKUP($A56,'RevPAR Raw Data'!$B$6:$BE$43,'RevPAR Raw Data'!AR$1,FALSE)</f>
        <v>60.719681625615699</v>
      </c>
      <c r="BE56" s="140">
        <f>(VLOOKUP($A56,'RevPAR Raw Data'!$B$6:$BE$43,'RevPAR Raw Data'!AT$1,FALSE))/100</f>
        <v>-0.14411028340736401</v>
      </c>
      <c r="BF56" s="127">
        <f>(VLOOKUP($A56,'RevPAR Raw Data'!$B$6:$BE$43,'RevPAR Raw Data'!AU$1,FALSE))/100</f>
        <v>-4.30890083495186E-2</v>
      </c>
      <c r="BG56" s="127">
        <f>(VLOOKUP($A56,'RevPAR Raw Data'!$B$6:$BE$43,'RevPAR Raw Data'!AV$1,FALSE))/100</f>
        <v>9.8148958661561196E-3</v>
      </c>
      <c r="BH56" s="127">
        <f>(VLOOKUP($A56,'RevPAR Raw Data'!$B$6:$BE$43,'RevPAR Raw Data'!AW$1,FALSE))/100</f>
        <v>7.6273998803493906E-2</v>
      </c>
      <c r="BI56" s="127">
        <f>(VLOOKUP($A56,'RevPAR Raw Data'!$B$6:$BE$43,'RevPAR Raw Data'!AX$1,FALSE))/100</f>
        <v>8.8699201067759997E-2</v>
      </c>
      <c r="BJ56" s="141">
        <f>(VLOOKUP($A56,'RevPAR Raw Data'!$B$6:$BE$43,'RevPAR Raw Data'!AY$1,FALSE))/100</f>
        <v>4.38444420647987E-3</v>
      </c>
      <c r="BK56" s="127">
        <f>(VLOOKUP($A56,'RevPAR Raw Data'!$B$6:$BE$43,'RevPAR Raw Data'!BA$1,FALSE))/100</f>
        <v>0.13541198713476502</v>
      </c>
      <c r="BL56" s="127">
        <f>(VLOOKUP($A56,'RevPAR Raw Data'!$B$6:$BE$43,'RevPAR Raw Data'!BB$1,FALSE))/100</f>
        <v>0.18085163341993901</v>
      </c>
      <c r="BM56" s="141">
        <f>(VLOOKUP($A56,'RevPAR Raw Data'!$B$6:$BE$43,'RevPAR Raw Data'!BC$1,FALSE))/100</f>
        <v>0.15824096717070002</v>
      </c>
      <c r="BN56" s="142">
        <f>(VLOOKUP($A56,'RevPAR Raw Data'!$B$6:$BE$43,'RevPAR Raw Data'!BE$1,FALSE))/100</f>
        <v>5.4099913227371704E-2</v>
      </c>
    </row>
    <row r="57" spans="1:66" ht="14.25" customHeight="1" x14ac:dyDescent="0.25">
      <c r="A57" s="150" t="s">
        <v>123</v>
      </c>
      <c r="B57" s="150"/>
      <c r="C57" s="150"/>
      <c r="D57" s="150"/>
      <c r="E57" s="150"/>
      <c r="F57" s="150"/>
      <c r="G57" s="150"/>
      <c r="H57" s="150"/>
      <c r="I57" s="150"/>
      <c r="J57" s="150"/>
      <c r="K57" s="150"/>
    </row>
    <row r="58" spans="1:66" x14ac:dyDescent="0.25">
      <c r="A58" s="150"/>
      <c r="B58" s="150"/>
      <c r="C58" s="150"/>
      <c r="D58" s="150"/>
      <c r="E58" s="150"/>
      <c r="F58" s="150"/>
      <c r="G58" s="150"/>
      <c r="H58" s="150"/>
      <c r="I58" s="150"/>
      <c r="J58" s="150"/>
      <c r="K58" s="150"/>
    </row>
    <row r="59" spans="1:66" x14ac:dyDescent="0.25">
      <c r="A59" s="150"/>
      <c r="B59" s="150"/>
      <c r="C59" s="150"/>
      <c r="D59" s="150"/>
      <c r="E59" s="150"/>
      <c r="F59" s="150"/>
      <c r="G59" s="150"/>
      <c r="H59" s="150"/>
      <c r="I59" s="150"/>
      <c r="J59" s="150"/>
      <c r="K59" s="150"/>
    </row>
  </sheetData>
  <sheetProtection formatColumns="0" formatRows="0"/>
  <mergeCells count="26">
    <mergeCell ref="BE1:BN1"/>
    <mergeCell ref="BM2:BM3"/>
    <mergeCell ref="BN2:BN3"/>
    <mergeCell ref="AC2:AC3"/>
    <mergeCell ref="AF2:AF3"/>
    <mergeCell ref="AG2:AG3"/>
    <mergeCell ref="AN2:AN3"/>
    <mergeCell ref="AQ2:AQ3"/>
    <mergeCell ref="AR2:AR3"/>
    <mergeCell ref="BJ2:BJ3"/>
    <mergeCell ref="BC2:BC3"/>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s>
  <pageMargins left="0.25" right="0.25" top="0.75" bottom="0.75" header="0.3" footer="0.3"/>
  <pageSetup paperSize="5" scale="3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C13" sqref="AC13"/>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77"/>
      <c r="B1" s="78" t="s">
        <v>98</v>
      </c>
      <c r="D1" s="7"/>
      <c r="E1" s="7"/>
      <c r="F1" s="7"/>
      <c r="G1" s="7"/>
      <c r="H1" s="7"/>
      <c r="I1" s="7"/>
      <c r="J1" s="7"/>
      <c r="K1" s="7"/>
      <c r="L1" s="7"/>
      <c r="M1" s="7"/>
      <c r="N1" s="7"/>
      <c r="O1" s="7"/>
      <c r="P1" s="7"/>
      <c r="Q1" s="7"/>
      <c r="R1" s="7"/>
      <c r="S1" s="7"/>
      <c r="T1" s="7"/>
      <c r="U1" s="7"/>
      <c r="V1" s="7"/>
      <c r="W1" s="7"/>
      <c r="X1" s="7"/>
      <c r="Y1" s="143"/>
      <c r="Z1" s="143"/>
      <c r="AA1" s="143"/>
      <c r="AB1" s="143"/>
      <c r="AC1" s="143"/>
      <c r="AD1" s="143"/>
      <c r="AE1" s="143"/>
      <c r="AF1" s="143"/>
      <c r="AG1" s="143"/>
      <c r="AH1" s="143"/>
      <c r="AI1" s="143"/>
      <c r="AJ1" s="143"/>
      <c r="AK1" s="143"/>
      <c r="AL1" s="143"/>
    </row>
    <row r="2" spans="1:50" ht="15" customHeight="1" x14ac:dyDescent="0.2">
      <c r="A2" s="7"/>
      <c r="B2" t="s">
        <v>143</v>
      </c>
      <c r="C2" s="7"/>
      <c r="D2" s="7"/>
      <c r="E2" s="7"/>
      <c r="F2" s="7"/>
      <c r="G2" s="7"/>
      <c r="H2" s="7"/>
      <c r="I2" s="7"/>
      <c r="J2" s="7"/>
      <c r="K2" s="7"/>
      <c r="L2" s="7"/>
      <c r="M2" s="7"/>
      <c r="N2" s="7"/>
      <c r="O2" s="7"/>
      <c r="P2" s="7"/>
      <c r="Q2" s="7"/>
      <c r="R2" s="7"/>
      <c r="S2" s="7"/>
      <c r="T2" s="7"/>
      <c r="U2" s="7"/>
      <c r="V2" s="7"/>
      <c r="W2" s="7"/>
      <c r="X2" s="7"/>
      <c r="Y2" s="143"/>
      <c r="Z2" s="143"/>
      <c r="AA2" s="143"/>
      <c r="AB2" s="143"/>
      <c r="AC2" s="143"/>
      <c r="AD2" s="143"/>
      <c r="AE2" s="143"/>
      <c r="AF2" s="143"/>
      <c r="AG2" s="143"/>
      <c r="AH2" s="143"/>
      <c r="AI2" s="143"/>
      <c r="AJ2" s="143"/>
      <c r="AK2" s="143"/>
      <c r="AL2" s="143"/>
    </row>
    <row r="3" spans="1:50" x14ac:dyDescent="0.2">
      <c r="A3" s="7"/>
      <c r="B3" s="7"/>
      <c r="C3" s="7"/>
      <c r="D3" s="7"/>
      <c r="E3" s="7"/>
      <c r="F3" s="7"/>
      <c r="G3" s="7"/>
      <c r="H3" s="7"/>
      <c r="I3" s="7"/>
      <c r="J3" s="7"/>
      <c r="K3" s="7"/>
      <c r="L3" s="7"/>
      <c r="M3" s="7"/>
      <c r="N3" s="7"/>
      <c r="O3" s="7"/>
      <c r="P3" s="7"/>
      <c r="Q3" s="7"/>
      <c r="R3" s="7"/>
      <c r="S3" s="7"/>
      <c r="T3" s="7"/>
      <c r="U3" s="7"/>
      <c r="V3" s="7"/>
      <c r="W3" s="7"/>
      <c r="X3" s="7"/>
      <c r="Y3" s="143"/>
      <c r="Z3" s="143"/>
      <c r="AA3" s="143"/>
      <c r="AB3" s="143"/>
      <c r="AC3" s="143"/>
      <c r="AD3" s="143"/>
      <c r="AE3" s="143"/>
      <c r="AF3" s="143"/>
      <c r="AG3" s="143"/>
      <c r="AH3" s="143"/>
      <c r="AI3" s="143"/>
      <c r="AJ3" s="143"/>
      <c r="AK3" s="143"/>
      <c r="AL3" s="143"/>
    </row>
    <row r="4" spans="1:50" x14ac:dyDescent="0.2">
      <c r="A4" s="7"/>
      <c r="B4" s="7"/>
      <c r="C4" s="7"/>
      <c r="D4" s="7"/>
      <c r="E4" s="7"/>
      <c r="F4" s="7"/>
      <c r="G4" s="7"/>
      <c r="H4" s="7"/>
      <c r="I4" s="7"/>
      <c r="J4" s="7"/>
      <c r="K4" s="7"/>
      <c r="L4" s="7"/>
      <c r="M4" s="7"/>
      <c r="N4" s="7"/>
      <c r="O4" s="7"/>
      <c r="P4" s="7"/>
      <c r="Q4" s="7"/>
      <c r="R4" s="7"/>
      <c r="S4" s="7"/>
      <c r="T4" s="7"/>
      <c r="U4" s="7"/>
      <c r="V4" s="7"/>
      <c r="W4" s="7"/>
      <c r="X4" s="7"/>
      <c r="Y4" s="143"/>
      <c r="Z4" s="143"/>
      <c r="AA4" s="143"/>
      <c r="AB4" s="143"/>
      <c r="AC4" s="143"/>
      <c r="AD4" s="143"/>
      <c r="AE4" s="143"/>
      <c r="AF4" s="143"/>
      <c r="AG4" s="143"/>
      <c r="AH4" s="143"/>
      <c r="AI4" s="143"/>
      <c r="AJ4" s="143"/>
      <c r="AK4" s="143"/>
      <c r="AL4" s="143"/>
    </row>
    <row r="5" spans="1:50" x14ac:dyDescent="0.2">
      <c r="A5" s="7"/>
      <c r="B5" s="7"/>
      <c r="C5" s="7"/>
      <c r="D5" s="7"/>
      <c r="E5" s="7"/>
      <c r="F5" s="7"/>
      <c r="G5" s="7"/>
      <c r="H5" s="7"/>
      <c r="I5" s="7"/>
      <c r="J5" s="7"/>
      <c r="K5" s="7"/>
      <c r="L5" s="7"/>
      <c r="M5" s="7"/>
      <c r="N5" s="7"/>
      <c r="O5" s="7"/>
      <c r="P5" s="7"/>
      <c r="Q5" s="7"/>
      <c r="R5" s="7"/>
      <c r="S5" s="7"/>
      <c r="T5" s="7"/>
      <c r="U5" s="7"/>
      <c r="V5" s="7"/>
      <c r="W5" s="7"/>
      <c r="X5" s="7"/>
      <c r="Y5" s="143"/>
      <c r="Z5" s="143"/>
      <c r="AA5" s="143"/>
      <c r="AB5" s="143"/>
      <c r="AC5" s="143"/>
      <c r="AD5" s="143"/>
      <c r="AE5" s="143"/>
      <c r="AF5" s="143"/>
      <c r="AG5" s="143"/>
      <c r="AH5" s="143"/>
      <c r="AI5" s="143"/>
      <c r="AJ5" s="143"/>
      <c r="AK5" s="143"/>
      <c r="AL5" s="143"/>
    </row>
    <row r="6" spans="1:50" x14ac:dyDescent="0.2">
      <c r="A6" s="7"/>
      <c r="B6" s="7"/>
      <c r="C6" s="7"/>
      <c r="D6" s="7"/>
      <c r="E6" s="7"/>
      <c r="F6" s="7"/>
      <c r="G6" s="7"/>
      <c r="H6" s="7"/>
      <c r="I6" s="7"/>
      <c r="J6" s="7"/>
      <c r="K6" s="7"/>
      <c r="L6" s="7"/>
      <c r="M6" s="7"/>
      <c r="N6" s="7"/>
      <c r="O6" s="7"/>
      <c r="P6" s="7"/>
      <c r="Q6" s="7"/>
      <c r="R6" s="7"/>
      <c r="S6" s="7"/>
      <c r="T6" s="7"/>
      <c r="U6" s="7"/>
      <c r="V6" s="7"/>
      <c r="W6" s="7"/>
      <c r="X6" s="7"/>
      <c r="Y6" s="143"/>
      <c r="Z6" s="143"/>
      <c r="AA6" s="143"/>
      <c r="AB6" s="143"/>
      <c r="AC6" s="143"/>
      <c r="AD6" s="143"/>
      <c r="AE6" s="143"/>
      <c r="AF6" s="143"/>
      <c r="AG6" s="143"/>
      <c r="AH6" s="143"/>
      <c r="AI6" s="143"/>
      <c r="AJ6" s="143"/>
      <c r="AK6" s="143"/>
      <c r="AL6" s="143"/>
    </row>
    <row r="7" spans="1:50" x14ac:dyDescent="0.2">
      <c r="A7" s="7"/>
      <c r="B7" s="7"/>
      <c r="C7" s="7"/>
      <c r="D7" s="7"/>
      <c r="E7" s="7"/>
      <c r="F7" s="7"/>
      <c r="G7" s="7"/>
      <c r="H7" s="7"/>
      <c r="I7" s="7"/>
      <c r="J7" s="7"/>
      <c r="K7" s="7"/>
      <c r="L7" s="7"/>
      <c r="M7" s="7"/>
      <c r="N7" s="7"/>
      <c r="O7" s="7"/>
      <c r="P7" s="7"/>
      <c r="Q7" s="7"/>
      <c r="R7" s="7"/>
      <c r="S7" s="7"/>
      <c r="T7" s="7"/>
      <c r="U7" s="7"/>
      <c r="V7" s="7"/>
      <c r="W7" s="7"/>
      <c r="X7" s="7"/>
      <c r="Y7" s="143"/>
      <c r="Z7" s="143"/>
      <c r="AA7" s="143"/>
      <c r="AB7" s="143"/>
      <c r="AC7" s="143"/>
      <c r="AD7" s="143"/>
      <c r="AE7" s="143"/>
      <c r="AF7" s="143"/>
      <c r="AG7" s="143"/>
      <c r="AH7" s="143"/>
      <c r="AI7" s="143"/>
      <c r="AJ7" s="143"/>
      <c r="AK7" s="143"/>
      <c r="AL7" s="143"/>
    </row>
    <row r="8" spans="1:50" ht="18" customHeight="1" x14ac:dyDescent="0.25">
      <c r="A8" s="79"/>
      <c r="B8" s="7"/>
      <c r="C8" s="7"/>
      <c r="D8" s="157" t="s">
        <v>144</v>
      </c>
      <c r="E8" s="157"/>
      <c r="F8" s="157"/>
      <c r="G8" s="157"/>
      <c r="H8" s="157"/>
      <c r="I8" s="157"/>
      <c r="J8" s="157"/>
      <c r="K8" s="79"/>
      <c r="L8" s="79"/>
      <c r="M8" s="79"/>
      <c r="N8" s="79"/>
      <c r="O8" s="7"/>
      <c r="P8" s="157" t="s">
        <v>145</v>
      </c>
      <c r="Q8" s="157"/>
      <c r="R8" s="157"/>
      <c r="S8" s="157"/>
      <c r="T8" s="157"/>
      <c r="U8" s="157"/>
      <c r="V8" s="157"/>
      <c r="W8" s="79"/>
      <c r="X8" s="79"/>
      <c r="Y8" s="143"/>
      <c r="Z8" s="143"/>
      <c r="AA8" s="143"/>
      <c r="AB8" s="143"/>
      <c r="AC8" s="143"/>
      <c r="AD8" s="143"/>
      <c r="AE8" s="143"/>
      <c r="AF8" s="143"/>
      <c r="AG8" s="143"/>
      <c r="AH8" s="143"/>
      <c r="AI8" s="143"/>
      <c r="AJ8" s="143"/>
      <c r="AK8" s="143"/>
      <c r="AL8" s="143"/>
    </row>
    <row r="9" spans="1:50" ht="15.75" customHeight="1" x14ac:dyDescent="0.25">
      <c r="A9" s="80"/>
      <c r="B9" s="81"/>
      <c r="C9" s="81"/>
      <c r="D9" s="82" t="s">
        <v>0</v>
      </c>
      <c r="E9" s="82" t="s">
        <v>1</v>
      </c>
      <c r="F9" s="82" t="s">
        <v>99</v>
      </c>
      <c r="G9" s="82" t="s">
        <v>2</v>
      </c>
      <c r="H9" s="82" t="s">
        <v>100</v>
      </c>
      <c r="I9" s="82" t="s">
        <v>3</v>
      </c>
      <c r="J9" s="82" t="s">
        <v>4</v>
      </c>
      <c r="K9" s="80"/>
      <c r="L9" s="80"/>
      <c r="M9" s="81"/>
      <c r="N9" s="81"/>
      <c r="O9" s="81"/>
      <c r="P9" s="82" t="s">
        <v>0</v>
      </c>
      <c r="Q9" s="82" t="s">
        <v>1</v>
      </c>
      <c r="R9" s="82" t="s">
        <v>99</v>
      </c>
      <c r="S9" s="82" t="s">
        <v>2</v>
      </c>
      <c r="T9" s="82" t="s">
        <v>100</v>
      </c>
      <c r="U9" s="82" t="s">
        <v>3</v>
      </c>
      <c r="V9" s="82" t="s">
        <v>4</v>
      </c>
      <c r="W9" s="80"/>
      <c r="X9" s="80"/>
      <c r="Y9" s="83"/>
      <c r="Z9" s="83"/>
      <c r="AA9" s="83"/>
      <c r="AB9" s="83"/>
      <c r="AC9" s="83"/>
      <c r="AD9" s="83"/>
      <c r="AE9" s="83"/>
      <c r="AF9" s="83"/>
      <c r="AG9" s="83"/>
      <c r="AH9" s="83"/>
      <c r="AI9" s="83"/>
      <c r="AJ9" s="83"/>
      <c r="AK9" s="83"/>
      <c r="AL9" s="83"/>
      <c r="AM9" s="84"/>
      <c r="AN9" s="84"/>
      <c r="AO9" s="84"/>
      <c r="AP9" s="84"/>
      <c r="AQ9" s="84"/>
      <c r="AR9" s="84"/>
      <c r="AS9" s="84"/>
      <c r="AT9" s="84"/>
      <c r="AU9" s="84"/>
      <c r="AV9" s="84"/>
      <c r="AW9" s="84"/>
      <c r="AX9" s="84"/>
    </row>
    <row r="10" spans="1:50" ht="20.100000000000001" customHeight="1" x14ac:dyDescent="0.2">
      <c r="A10" s="144"/>
      <c r="B10" s="7"/>
      <c r="C10" s="85" t="s">
        <v>125</v>
      </c>
      <c r="D10" s="86">
        <v>24</v>
      </c>
      <c r="E10" s="87">
        <v>25</v>
      </c>
      <c r="F10" s="87">
        <v>26</v>
      </c>
      <c r="G10" s="87">
        <v>27</v>
      </c>
      <c r="H10" s="87">
        <v>28</v>
      </c>
      <c r="I10" s="87">
        <v>29</v>
      </c>
      <c r="J10" s="88">
        <v>30</v>
      </c>
      <c r="K10" s="144"/>
      <c r="L10" s="144"/>
      <c r="M10" s="159" t="s">
        <v>101</v>
      </c>
      <c r="N10" s="160"/>
      <c r="O10" s="85" t="s">
        <v>127</v>
      </c>
      <c r="P10" s="86">
        <v>26</v>
      </c>
      <c r="Q10" s="87">
        <v>27</v>
      </c>
      <c r="R10" s="87">
        <v>28</v>
      </c>
      <c r="S10" s="87">
        <v>29</v>
      </c>
      <c r="T10" s="87">
        <v>30</v>
      </c>
      <c r="U10" s="87">
        <v>1</v>
      </c>
      <c r="V10" s="88">
        <v>2</v>
      </c>
      <c r="W10" s="144"/>
      <c r="X10" s="144"/>
      <c r="Y10" s="143"/>
      <c r="Z10" s="143"/>
      <c r="AA10" s="143"/>
      <c r="AB10" s="143"/>
      <c r="AC10" s="143"/>
      <c r="AD10" s="143"/>
      <c r="AE10" s="143"/>
      <c r="AF10" s="143"/>
      <c r="AG10" s="143"/>
      <c r="AH10" s="143"/>
      <c r="AI10" s="143"/>
      <c r="AJ10" s="143"/>
      <c r="AK10" s="143"/>
      <c r="AL10" s="143"/>
    </row>
    <row r="11" spans="1:50" ht="20.100000000000001" customHeight="1" x14ac:dyDescent="0.2">
      <c r="A11" s="144"/>
      <c r="B11" s="7"/>
      <c r="C11" s="85" t="s">
        <v>129</v>
      </c>
      <c r="D11" s="89">
        <v>1</v>
      </c>
      <c r="E11" s="90">
        <v>2</v>
      </c>
      <c r="F11" s="90">
        <v>3</v>
      </c>
      <c r="G11" s="90">
        <v>4</v>
      </c>
      <c r="H11" s="90">
        <v>5</v>
      </c>
      <c r="I11" s="90">
        <v>6</v>
      </c>
      <c r="J11" s="91">
        <v>7</v>
      </c>
      <c r="K11" s="144"/>
      <c r="L11" s="144"/>
      <c r="M11" s="159" t="s">
        <v>101</v>
      </c>
      <c r="N11" s="160"/>
      <c r="O11" s="85" t="s">
        <v>129</v>
      </c>
      <c r="P11" s="89">
        <v>3</v>
      </c>
      <c r="Q11" s="90">
        <v>4</v>
      </c>
      <c r="R11" s="90">
        <v>5</v>
      </c>
      <c r="S11" s="90">
        <v>6</v>
      </c>
      <c r="T11" s="90">
        <v>7</v>
      </c>
      <c r="U11" s="90">
        <v>8</v>
      </c>
      <c r="V11" s="91">
        <v>9</v>
      </c>
      <c r="W11" s="144"/>
      <c r="X11" s="144"/>
      <c r="Y11" s="143"/>
      <c r="Z11" s="143"/>
      <c r="AA11" s="143"/>
      <c r="AB11" s="143"/>
      <c r="AC11" s="143"/>
      <c r="AD11" s="143"/>
      <c r="AE11" s="143"/>
      <c r="AF11" s="143"/>
      <c r="AG11" s="143"/>
      <c r="AH11" s="143"/>
      <c r="AI11" s="143"/>
      <c r="AJ11" s="143"/>
      <c r="AK11" s="143"/>
      <c r="AL11" s="143"/>
    </row>
    <row r="12" spans="1:50" ht="20.100000000000001" customHeight="1" x14ac:dyDescent="0.2">
      <c r="A12" s="144"/>
      <c r="B12" s="7"/>
      <c r="C12" s="85" t="s">
        <v>129</v>
      </c>
      <c r="D12" s="92">
        <v>8</v>
      </c>
      <c r="E12" s="93">
        <v>9</v>
      </c>
      <c r="F12" s="93">
        <v>10</v>
      </c>
      <c r="G12" s="93">
        <v>11</v>
      </c>
      <c r="H12" s="93">
        <v>12</v>
      </c>
      <c r="I12" s="93">
        <v>13</v>
      </c>
      <c r="J12" s="94">
        <v>14</v>
      </c>
      <c r="K12" s="144"/>
      <c r="L12" s="144"/>
      <c r="M12" s="159" t="s">
        <v>101</v>
      </c>
      <c r="N12" s="160"/>
      <c r="O12" s="85" t="s">
        <v>129</v>
      </c>
      <c r="P12" s="92">
        <v>10</v>
      </c>
      <c r="Q12" s="93">
        <v>11</v>
      </c>
      <c r="R12" s="93">
        <v>12</v>
      </c>
      <c r="S12" s="93">
        <v>13</v>
      </c>
      <c r="T12" s="93">
        <v>14</v>
      </c>
      <c r="U12" s="93">
        <v>15</v>
      </c>
      <c r="V12" s="94">
        <v>16</v>
      </c>
      <c r="W12" s="144"/>
      <c r="X12" s="144"/>
      <c r="Y12" s="143"/>
      <c r="Z12" s="143"/>
      <c r="AA12" s="143"/>
      <c r="AB12" s="143"/>
      <c r="AC12" s="143"/>
      <c r="AD12" s="143"/>
      <c r="AE12" s="143"/>
      <c r="AF12" s="143"/>
      <c r="AG12" s="143"/>
      <c r="AH12" s="143"/>
      <c r="AI12" s="143"/>
      <c r="AJ12" s="143"/>
      <c r="AK12" s="143"/>
      <c r="AL12" s="143"/>
    </row>
    <row r="13" spans="1:50" ht="20.100000000000001" customHeight="1" x14ac:dyDescent="0.2">
      <c r="A13" s="144"/>
      <c r="B13" s="7"/>
      <c r="C13" s="85" t="s">
        <v>129</v>
      </c>
      <c r="D13" s="106">
        <v>15</v>
      </c>
      <c r="E13" s="107">
        <v>16</v>
      </c>
      <c r="F13" s="107">
        <v>17</v>
      </c>
      <c r="G13" s="107">
        <v>18</v>
      </c>
      <c r="H13" s="107">
        <v>19</v>
      </c>
      <c r="I13" s="107">
        <v>20</v>
      </c>
      <c r="J13" s="108">
        <v>21</v>
      </c>
      <c r="K13" s="144"/>
      <c r="L13" s="144"/>
      <c r="M13" s="159" t="s">
        <v>101</v>
      </c>
      <c r="N13" s="160"/>
      <c r="O13" s="85" t="s">
        <v>129</v>
      </c>
      <c r="P13" s="106">
        <v>17</v>
      </c>
      <c r="Q13" s="107">
        <v>18</v>
      </c>
      <c r="R13" s="107">
        <v>19</v>
      </c>
      <c r="S13" s="107">
        <v>20</v>
      </c>
      <c r="T13" s="107">
        <v>21</v>
      </c>
      <c r="U13" s="107">
        <v>22</v>
      </c>
      <c r="V13" s="108">
        <v>23</v>
      </c>
      <c r="W13" s="144"/>
      <c r="X13" s="144"/>
      <c r="Y13" s="143"/>
      <c r="Z13" s="143"/>
      <c r="AA13" s="143"/>
      <c r="AB13" s="143"/>
      <c r="AC13" s="143"/>
      <c r="AD13" s="143"/>
      <c r="AE13" s="143"/>
      <c r="AF13" s="143"/>
      <c r="AG13" s="143"/>
      <c r="AH13" s="143"/>
      <c r="AI13" s="143"/>
      <c r="AJ13" s="143"/>
      <c r="AK13" s="143"/>
      <c r="AL13" s="143"/>
    </row>
    <row r="14" spans="1:50" ht="20.100000000000001" customHeight="1" x14ac:dyDescent="0.2">
      <c r="A14" s="144"/>
      <c r="B14" s="7"/>
      <c r="C14" s="85" t="s">
        <v>129</v>
      </c>
      <c r="D14" s="95">
        <v>22</v>
      </c>
      <c r="E14" s="96">
        <v>23</v>
      </c>
      <c r="F14" s="96">
        <v>24</v>
      </c>
      <c r="G14" s="96">
        <v>25</v>
      </c>
      <c r="H14" s="96">
        <v>26</v>
      </c>
      <c r="I14" s="96">
        <v>27</v>
      </c>
      <c r="J14" s="97">
        <v>28</v>
      </c>
      <c r="K14" s="144"/>
      <c r="L14" s="144"/>
      <c r="M14" s="159" t="s">
        <v>101</v>
      </c>
      <c r="N14" s="160"/>
      <c r="O14" s="85" t="s">
        <v>129</v>
      </c>
      <c r="P14" s="95">
        <v>24</v>
      </c>
      <c r="Q14" s="96">
        <v>25</v>
      </c>
      <c r="R14" s="96">
        <v>26</v>
      </c>
      <c r="S14" s="96">
        <v>27</v>
      </c>
      <c r="T14" s="96">
        <v>28</v>
      </c>
      <c r="U14" s="96">
        <v>29</v>
      </c>
      <c r="V14" s="97">
        <v>30</v>
      </c>
      <c r="W14" s="144"/>
      <c r="X14" s="144"/>
      <c r="Y14" s="143"/>
      <c r="Z14" s="143"/>
      <c r="AA14" s="143"/>
      <c r="AB14" s="143"/>
      <c r="AC14" s="143"/>
      <c r="AD14" s="143"/>
      <c r="AE14" s="143"/>
      <c r="AF14" s="143"/>
      <c r="AG14" s="143"/>
      <c r="AH14" s="143"/>
      <c r="AI14" s="143"/>
      <c r="AJ14" s="143"/>
      <c r="AK14" s="143"/>
      <c r="AL14" s="143"/>
    </row>
    <row r="15" spans="1:50" ht="20.100000000000001" customHeight="1" x14ac:dyDescent="0.2">
      <c r="A15" s="144"/>
      <c r="B15" s="7"/>
      <c r="C15" s="85" t="s">
        <v>146</v>
      </c>
      <c r="D15" s="109">
        <v>29</v>
      </c>
      <c r="E15" s="110">
        <v>30</v>
      </c>
      <c r="F15" s="110">
        <v>31</v>
      </c>
      <c r="G15" s="110">
        <v>1</v>
      </c>
      <c r="H15" s="110">
        <v>2</v>
      </c>
      <c r="I15" s="110">
        <v>3</v>
      </c>
      <c r="J15" s="111">
        <v>4</v>
      </c>
      <c r="K15" s="144"/>
      <c r="L15" s="144"/>
      <c r="M15" s="159" t="s">
        <v>101</v>
      </c>
      <c r="N15" s="160"/>
      <c r="O15" s="85" t="s">
        <v>146</v>
      </c>
      <c r="P15" s="109">
        <v>31</v>
      </c>
      <c r="Q15" s="110">
        <v>1</v>
      </c>
      <c r="R15" s="110">
        <v>2</v>
      </c>
      <c r="S15" s="110">
        <v>3</v>
      </c>
      <c r="T15" s="110">
        <v>4</v>
      </c>
      <c r="U15" s="110">
        <v>5</v>
      </c>
      <c r="V15" s="111">
        <v>6</v>
      </c>
      <c r="W15" s="144"/>
      <c r="X15" s="144"/>
      <c r="Y15" s="143"/>
      <c r="Z15" s="143"/>
      <c r="AA15" s="143"/>
      <c r="AB15" s="143"/>
      <c r="AC15" s="143"/>
      <c r="AD15" s="143"/>
      <c r="AE15" s="143"/>
      <c r="AF15" s="143"/>
      <c r="AG15" s="143"/>
      <c r="AH15" s="143"/>
      <c r="AI15" s="143"/>
      <c r="AJ15" s="143"/>
      <c r="AK15" s="143"/>
      <c r="AL15" s="143"/>
    </row>
    <row r="16" spans="1:50" x14ac:dyDescent="0.2">
      <c r="A16" s="7"/>
      <c r="B16" s="7"/>
      <c r="C16" s="7"/>
      <c r="D16" s="7"/>
      <c r="E16" s="7"/>
      <c r="F16" s="7"/>
      <c r="G16" s="7"/>
      <c r="H16" s="7"/>
      <c r="I16" s="7"/>
      <c r="J16" s="7"/>
      <c r="K16" s="7"/>
      <c r="L16" s="7"/>
      <c r="M16" s="7"/>
      <c r="N16" s="7"/>
      <c r="O16" s="7"/>
      <c r="P16" s="7"/>
      <c r="Q16" s="7"/>
      <c r="R16" s="7"/>
      <c r="S16" s="7"/>
      <c r="T16" s="7"/>
      <c r="U16" s="7"/>
      <c r="V16" s="7"/>
      <c r="W16" s="7"/>
      <c r="X16" s="7"/>
      <c r="Y16" s="143"/>
      <c r="Z16" s="143"/>
      <c r="AA16" s="143"/>
      <c r="AB16" s="143"/>
      <c r="AC16" s="143"/>
      <c r="AD16" s="143"/>
      <c r="AE16" s="143"/>
      <c r="AF16" s="143"/>
      <c r="AG16" s="143"/>
      <c r="AH16" s="143"/>
      <c r="AI16" s="143"/>
      <c r="AJ16" s="143"/>
      <c r="AK16" s="143"/>
      <c r="AL16" s="143"/>
    </row>
    <row r="17" spans="1:50" x14ac:dyDescent="0.2">
      <c r="A17" s="7"/>
      <c r="B17" s="7"/>
      <c r="C17" s="7"/>
      <c r="D17" s="7"/>
      <c r="E17" s="7"/>
      <c r="F17" s="7"/>
      <c r="G17" s="7"/>
      <c r="H17" s="7"/>
      <c r="I17" s="7"/>
      <c r="J17" s="7"/>
      <c r="K17" s="7"/>
      <c r="L17" s="7"/>
      <c r="M17" s="7"/>
      <c r="N17" s="7"/>
      <c r="O17" s="7"/>
      <c r="P17" s="7"/>
      <c r="Q17" s="7"/>
      <c r="R17" s="7"/>
      <c r="S17" s="7"/>
      <c r="T17" s="7"/>
      <c r="U17" s="7"/>
      <c r="V17" s="7"/>
      <c r="W17" s="7"/>
      <c r="X17" s="7"/>
      <c r="Y17" s="143"/>
      <c r="Z17" s="143"/>
      <c r="AA17" s="143"/>
      <c r="AB17" s="143"/>
      <c r="AC17" s="143"/>
      <c r="AD17" s="143"/>
      <c r="AE17" s="143"/>
      <c r="AF17" s="143"/>
      <c r="AG17" s="143"/>
      <c r="AH17" s="143"/>
      <c r="AI17" s="143"/>
      <c r="AJ17" s="143"/>
      <c r="AK17" s="143"/>
      <c r="AL17" s="143"/>
    </row>
    <row r="18" spans="1:50" x14ac:dyDescent="0.2">
      <c r="A18" s="7"/>
      <c r="B18" s="7"/>
      <c r="C18" s="7"/>
      <c r="D18" s="161" t="s">
        <v>102</v>
      </c>
      <c r="E18" s="161"/>
      <c r="F18" s="161"/>
      <c r="G18" s="161"/>
      <c r="H18" s="161"/>
      <c r="I18" s="161"/>
      <c r="J18" s="161"/>
      <c r="K18" s="7"/>
      <c r="L18" s="7"/>
      <c r="M18" s="7"/>
      <c r="N18" s="7"/>
      <c r="O18" s="7"/>
      <c r="P18" s="161" t="s">
        <v>103</v>
      </c>
      <c r="Q18" s="161"/>
      <c r="R18" s="161"/>
      <c r="S18" s="161"/>
      <c r="T18" s="161"/>
      <c r="U18" s="161"/>
      <c r="V18" s="161"/>
      <c r="W18" s="7"/>
      <c r="X18" s="7"/>
      <c r="Y18" s="143"/>
      <c r="Z18" s="143"/>
      <c r="AA18" s="143"/>
      <c r="AB18" s="143"/>
      <c r="AC18" s="143"/>
      <c r="AD18" s="143"/>
      <c r="AE18" s="143"/>
      <c r="AF18" s="143"/>
      <c r="AG18" s="143"/>
      <c r="AH18" s="143"/>
      <c r="AI18" s="143"/>
      <c r="AJ18" s="143"/>
      <c r="AK18" s="143"/>
      <c r="AL18" s="143"/>
    </row>
    <row r="19" spans="1:50" ht="13.15" customHeight="1" x14ac:dyDescent="0.2">
      <c r="A19" s="7"/>
      <c r="B19" s="7"/>
      <c r="C19" s="158" t="s">
        <v>128</v>
      </c>
      <c r="D19" s="158"/>
      <c r="E19" s="158"/>
      <c r="F19" s="158"/>
      <c r="G19" s="7"/>
      <c r="H19" s="7" t="s">
        <v>126</v>
      </c>
      <c r="I19" s="7"/>
      <c r="J19" s="7"/>
      <c r="K19" s="7"/>
      <c r="L19" s="7"/>
      <c r="M19" s="7"/>
      <c r="N19" s="7"/>
      <c r="O19" s="158" t="s">
        <v>130</v>
      </c>
      <c r="P19" s="158"/>
      <c r="Q19" s="158"/>
      <c r="R19" s="158"/>
      <c r="S19" s="7"/>
      <c r="T19" s="7" t="s">
        <v>131</v>
      </c>
      <c r="U19" s="7"/>
      <c r="V19" s="7"/>
      <c r="W19" s="7"/>
      <c r="X19" s="7"/>
      <c r="Y19" s="143"/>
      <c r="Z19" s="143"/>
      <c r="AA19" s="143"/>
      <c r="AB19" s="143"/>
      <c r="AC19" s="143"/>
      <c r="AD19" s="143"/>
      <c r="AE19" s="143"/>
      <c r="AF19" s="143"/>
      <c r="AG19" s="143"/>
      <c r="AH19" s="143"/>
      <c r="AI19" s="143"/>
      <c r="AJ19" s="143"/>
      <c r="AK19" s="143"/>
      <c r="AL19" s="143"/>
    </row>
    <row r="20" spans="1:50" x14ac:dyDescent="0.2">
      <c r="A20" s="98"/>
      <c r="B20" s="98"/>
      <c r="C20" s="158" t="s">
        <v>133</v>
      </c>
      <c r="D20" s="158"/>
      <c r="E20" s="158"/>
      <c r="F20" s="158"/>
      <c r="G20" s="7"/>
      <c r="H20" s="7" t="s">
        <v>134</v>
      </c>
      <c r="I20" s="7"/>
      <c r="J20" s="7"/>
      <c r="K20" s="98"/>
      <c r="L20" s="98"/>
      <c r="M20" s="98"/>
      <c r="N20" s="98"/>
      <c r="O20" s="158" t="s">
        <v>137</v>
      </c>
      <c r="P20" s="158"/>
      <c r="Q20" s="158"/>
      <c r="R20" s="158"/>
      <c r="S20" s="7"/>
      <c r="T20" s="7" t="s">
        <v>134</v>
      </c>
      <c r="U20" s="7"/>
      <c r="V20" s="7"/>
      <c r="W20" s="7"/>
      <c r="X20" s="7"/>
      <c r="Y20" s="99"/>
      <c r="Z20" s="99"/>
      <c r="AA20" s="99"/>
      <c r="AB20" s="99"/>
      <c r="AC20" s="99"/>
      <c r="AD20" s="99"/>
      <c r="AE20" s="99"/>
      <c r="AF20" s="99"/>
      <c r="AG20" s="99"/>
      <c r="AH20" s="99"/>
      <c r="AI20" s="99"/>
      <c r="AJ20" s="99"/>
      <c r="AK20" s="99"/>
      <c r="AL20" s="99"/>
      <c r="AM20" s="1"/>
      <c r="AN20" s="1"/>
      <c r="AO20" s="1"/>
      <c r="AP20" s="1"/>
      <c r="AQ20" s="1"/>
      <c r="AR20" s="1"/>
      <c r="AS20" s="1"/>
      <c r="AT20" s="1"/>
      <c r="AU20" s="1"/>
      <c r="AV20" s="1"/>
      <c r="AW20" s="1"/>
      <c r="AX20" s="1"/>
    </row>
    <row r="21" spans="1:50" x14ac:dyDescent="0.2">
      <c r="A21" s="100"/>
      <c r="B21" s="100"/>
      <c r="C21" s="158" t="s">
        <v>135</v>
      </c>
      <c r="D21" s="158"/>
      <c r="E21" s="158"/>
      <c r="F21" s="158"/>
      <c r="G21" s="7"/>
      <c r="H21" s="7" t="s">
        <v>136</v>
      </c>
      <c r="I21" s="7"/>
      <c r="J21" s="7"/>
      <c r="K21" s="98"/>
      <c r="L21" s="98"/>
      <c r="M21" s="98"/>
      <c r="N21" s="98"/>
      <c r="O21" s="158" t="s">
        <v>140</v>
      </c>
      <c r="P21" s="158"/>
      <c r="Q21" s="158"/>
      <c r="R21" s="158"/>
      <c r="S21" s="101"/>
      <c r="T21" s="101" t="s">
        <v>136</v>
      </c>
      <c r="U21" s="101"/>
      <c r="V21" s="101"/>
      <c r="W21" s="101"/>
      <c r="X21" s="101"/>
      <c r="Y21" s="99"/>
      <c r="Z21" s="99"/>
      <c r="AA21" s="99"/>
      <c r="AB21" s="99"/>
      <c r="AC21" s="99"/>
      <c r="AD21" s="99"/>
      <c r="AE21" s="99"/>
      <c r="AF21" s="99"/>
      <c r="AG21" s="99"/>
      <c r="AH21" s="99"/>
      <c r="AI21" s="99"/>
      <c r="AJ21" s="99"/>
      <c r="AK21" s="99"/>
      <c r="AL21" s="99"/>
      <c r="AM21" s="1"/>
      <c r="AN21" s="1"/>
      <c r="AO21" s="1"/>
      <c r="AP21" s="1"/>
      <c r="AQ21" s="1"/>
      <c r="AR21" s="1"/>
      <c r="AS21" s="1"/>
      <c r="AT21" s="1"/>
      <c r="AU21" s="1"/>
      <c r="AV21" s="1"/>
      <c r="AW21" s="1"/>
      <c r="AX21" s="1"/>
    </row>
    <row r="22" spans="1:50" x14ac:dyDescent="0.2">
      <c r="A22" s="98"/>
      <c r="B22" s="98"/>
      <c r="C22" s="158" t="s">
        <v>138</v>
      </c>
      <c r="D22" s="158"/>
      <c r="E22" s="158"/>
      <c r="F22" s="158"/>
      <c r="G22" s="7"/>
      <c r="H22" s="7" t="s">
        <v>139</v>
      </c>
      <c r="I22" s="7"/>
      <c r="J22" s="7"/>
      <c r="K22" s="98"/>
      <c r="L22" s="98"/>
      <c r="M22" s="98"/>
      <c r="N22" s="98"/>
      <c r="O22" s="158" t="s">
        <v>141</v>
      </c>
      <c r="P22" s="158"/>
      <c r="Q22" s="158"/>
      <c r="R22" s="158"/>
      <c r="S22" s="7"/>
      <c r="T22" s="7" t="s">
        <v>139</v>
      </c>
      <c r="U22" s="7"/>
      <c r="V22" s="7"/>
      <c r="W22" s="7"/>
      <c r="X22" s="7"/>
      <c r="Y22" s="99"/>
      <c r="Z22" s="99"/>
      <c r="AA22" s="99"/>
      <c r="AB22" s="99"/>
      <c r="AC22" s="99"/>
      <c r="AD22" s="99"/>
      <c r="AE22" s="99"/>
      <c r="AF22" s="99"/>
      <c r="AG22" s="99"/>
      <c r="AH22" s="99"/>
      <c r="AI22" s="99"/>
      <c r="AJ22" s="99"/>
      <c r="AK22" s="99"/>
      <c r="AL22" s="99"/>
      <c r="AM22" s="1"/>
      <c r="AN22" s="1"/>
      <c r="AO22" s="1"/>
      <c r="AP22" s="1"/>
      <c r="AQ22" s="1"/>
      <c r="AR22" s="1"/>
      <c r="AS22" s="1"/>
      <c r="AT22" s="1"/>
      <c r="AU22" s="1"/>
      <c r="AV22" s="1"/>
      <c r="AW22" s="1"/>
      <c r="AX22" s="1"/>
    </row>
    <row r="23" spans="1:50" x14ac:dyDescent="0.2">
      <c r="A23" s="98"/>
      <c r="B23" s="98"/>
      <c r="C23" s="158" t="s">
        <v>138</v>
      </c>
      <c r="D23" s="158"/>
      <c r="E23" s="158"/>
      <c r="F23" s="158"/>
      <c r="G23" s="7"/>
      <c r="H23" s="7" t="s">
        <v>131</v>
      </c>
      <c r="I23" s="7"/>
      <c r="J23" s="98"/>
      <c r="K23" s="98"/>
      <c r="L23" s="98"/>
      <c r="M23" s="98"/>
      <c r="N23" s="98"/>
      <c r="O23" s="158" t="s">
        <v>147</v>
      </c>
      <c r="P23" s="158"/>
      <c r="Q23" s="158"/>
      <c r="R23" s="158"/>
      <c r="S23" s="7"/>
      <c r="T23" s="7" t="s">
        <v>148</v>
      </c>
      <c r="U23" s="7"/>
      <c r="V23" s="7"/>
      <c r="W23" s="7"/>
      <c r="X23" s="98"/>
      <c r="Y23" s="99"/>
      <c r="Z23" s="99"/>
      <c r="AA23" s="99"/>
      <c r="AB23" s="99"/>
      <c r="AC23" s="99"/>
      <c r="AD23" s="99"/>
      <c r="AE23" s="99"/>
      <c r="AF23" s="99"/>
      <c r="AG23" s="99"/>
      <c r="AH23" s="99"/>
      <c r="AI23" s="99"/>
      <c r="AJ23" s="99"/>
      <c r="AK23" s="99"/>
      <c r="AL23" s="99"/>
      <c r="AM23" s="1"/>
      <c r="AN23" s="1"/>
      <c r="AO23" s="1"/>
      <c r="AP23" s="1"/>
      <c r="AQ23" s="1"/>
      <c r="AR23" s="1"/>
      <c r="AS23" s="1"/>
      <c r="AT23" s="1"/>
      <c r="AU23" s="1"/>
      <c r="AV23" s="1"/>
      <c r="AW23" s="1"/>
      <c r="AX23" s="1"/>
    </row>
    <row r="24" spans="1:50" x14ac:dyDescent="0.2">
      <c r="A24" s="7"/>
      <c r="B24" s="7"/>
      <c r="C24" s="158" t="s">
        <v>149</v>
      </c>
      <c r="D24" s="158"/>
      <c r="E24" s="158"/>
      <c r="F24" s="158"/>
      <c r="G24" s="7"/>
      <c r="H24" s="7" t="s">
        <v>148</v>
      </c>
      <c r="I24" s="7"/>
      <c r="J24" s="7"/>
      <c r="K24" s="7"/>
      <c r="L24" s="7"/>
      <c r="M24" s="7"/>
      <c r="N24" s="7"/>
      <c r="O24" s="158" t="s">
        <v>150</v>
      </c>
      <c r="P24" s="158"/>
      <c r="Q24" s="158"/>
      <c r="R24" s="158"/>
      <c r="S24" s="7"/>
      <c r="T24" s="7" t="s">
        <v>151</v>
      </c>
      <c r="U24" s="7"/>
      <c r="V24" s="7"/>
      <c r="W24" s="7"/>
      <c r="X24" s="7"/>
      <c r="Y24" s="143"/>
      <c r="Z24" s="143"/>
      <c r="AA24" s="143"/>
      <c r="AB24" s="143"/>
      <c r="AC24" s="143"/>
      <c r="AD24" s="143"/>
      <c r="AE24" s="143"/>
      <c r="AF24" s="143"/>
      <c r="AG24" s="143"/>
      <c r="AH24" s="143"/>
      <c r="AI24" s="143"/>
      <c r="AJ24" s="143"/>
      <c r="AK24" s="143"/>
      <c r="AL24" s="143"/>
    </row>
    <row r="25" spans="1:50" ht="12.75" customHeight="1" x14ac:dyDescent="0.2">
      <c r="Y25" s="143"/>
      <c r="Z25" s="143"/>
      <c r="AA25" s="143"/>
      <c r="AB25" s="143"/>
      <c r="AC25" s="143"/>
      <c r="AD25" s="143"/>
      <c r="AE25" s="143"/>
      <c r="AF25" s="143"/>
      <c r="AG25" s="143"/>
      <c r="AH25" s="143"/>
      <c r="AI25" s="143"/>
      <c r="AJ25" s="143"/>
      <c r="AK25" s="143"/>
      <c r="AL25" s="143"/>
    </row>
    <row r="26" spans="1:50" x14ac:dyDescent="0.2">
      <c r="A26" s="7"/>
      <c r="B26" s="7"/>
      <c r="C26" s="158" t="s">
        <v>152</v>
      </c>
      <c r="D26" s="158"/>
      <c r="E26" s="158"/>
      <c r="F26" s="158"/>
      <c r="G26" s="7"/>
      <c r="H26" s="7" t="s">
        <v>151</v>
      </c>
      <c r="I26" s="7"/>
      <c r="J26" s="7"/>
      <c r="K26" s="7"/>
      <c r="L26" s="7"/>
      <c r="M26" s="7"/>
      <c r="N26" s="7"/>
      <c r="O26" s="158"/>
      <c r="P26" s="158"/>
      <c r="Q26" s="158"/>
      <c r="R26" s="158"/>
      <c r="S26" s="7"/>
      <c r="T26" s="7"/>
      <c r="U26" s="7"/>
      <c r="V26" s="7"/>
      <c r="W26" s="7"/>
      <c r="X26" s="7"/>
      <c r="Y26" s="143"/>
      <c r="Z26" s="143"/>
      <c r="AA26" s="143"/>
      <c r="AB26" s="143"/>
      <c r="AC26" s="143"/>
      <c r="AD26" s="143"/>
      <c r="AE26" s="143"/>
      <c r="AF26" s="143"/>
      <c r="AG26" s="143"/>
      <c r="AH26" s="143"/>
      <c r="AI26" s="143"/>
      <c r="AJ26" s="143"/>
      <c r="AK26" s="143"/>
      <c r="AL26" s="143"/>
    </row>
    <row r="27" spans="1:50" x14ac:dyDescent="0.2">
      <c r="A27" s="7"/>
      <c r="B27" s="7"/>
      <c r="C27" s="158"/>
      <c r="D27" s="162"/>
      <c r="E27" s="162"/>
      <c r="F27" s="7"/>
      <c r="G27" s="7"/>
      <c r="H27" s="7"/>
      <c r="I27" s="7"/>
      <c r="J27" s="7"/>
      <c r="K27" s="7"/>
      <c r="L27" s="7"/>
      <c r="M27" s="7"/>
      <c r="N27" s="7"/>
      <c r="O27" s="158"/>
      <c r="P27" s="162"/>
      <c r="Q27" s="162"/>
      <c r="R27" s="7"/>
      <c r="S27" s="7"/>
      <c r="T27" s="7"/>
      <c r="U27" s="7"/>
      <c r="V27" s="7"/>
      <c r="W27" s="7"/>
      <c r="X27" s="7"/>
      <c r="Y27" s="143"/>
      <c r="Z27" s="143"/>
      <c r="AA27" s="143"/>
      <c r="AB27" s="143"/>
      <c r="AC27" s="143"/>
      <c r="AD27" s="143"/>
      <c r="AE27" s="143"/>
      <c r="AF27" s="143"/>
      <c r="AG27" s="143"/>
      <c r="AH27" s="143"/>
      <c r="AI27" s="143"/>
      <c r="AJ27" s="143"/>
      <c r="AK27" s="143"/>
      <c r="AL27" s="143"/>
    </row>
    <row r="28" spans="1:50" x14ac:dyDescent="0.2">
      <c r="A28" s="7"/>
      <c r="B28" s="7"/>
      <c r="C28" s="158"/>
      <c r="D28" s="162"/>
      <c r="E28" s="162"/>
      <c r="F28" s="7"/>
      <c r="G28" s="7"/>
      <c r="H28" s="7"/>
      <c r="I28" s="7"/>
      <c r="J28" s="7"/>
      <c r="K28" s="7"/>
      <c r="L28" s="7"/>
      <c r="M28" s="7"/>
      <c r="N28" s="7"/>
      <c r="O28" s="158"/>
      <c r="P28" s="162"/>
      <c r="Q28" s="162"/>
      <c r="R28" s="7"/>
      <c r="S28" s="7"/>
      <c r="T28" s="7"/>
      <c r="U28" s="7"/>
      <c r="V28" s="7"/>
      <c r="W28" s="7"/>
      <c r="X28" s="7"/>
      <c r="Y28" s="143"/>
      <c r="Z28" s="143"/>
      <c r="AA28" s="143"/>
      <c r="AB28" s="143"/>
      <c r="AC28" s="143"/>
      <c r="AD28" s="143"/>
      <c r="AE28" s="143"/>
      <c r="AF28" s="143"/>
      <c r="AG28" s="143"/>
      <c r="AH28" s="143"/>
      <c r="AI28" s="143"/>
      <c r="AJ28" s="143"/>
      <c r="AK28" s="143"/>
      <c r="AL28" s="143"/>
    </row>
    <row r="29" spans="1:50" x14ac:dyDescent="0.2">
      <c r="A29" s="7"/>
      <c r="B29" s="7"/>
      <c r="C29" s="158"/>
      <c r="D29" s="162"/>
      <c r="E29" s="162"/>
      <c r="F29" s="7"/>
      <c r="G29" s="7"/>
      <c r="H29" s="7"/>
      <c r="I29" s="7"/>
      <c r="J29" s="7"/>
      <c r="K29" s="7"/>
      <c r="L29" s="7"/>
      <c r="M29" s="7"/>
      <c r="N29" s="7"/>
      <c r="O29" s="158"/>
      <c r="P29" s="162"/>
      <c r="Q29" s="162"/>
      <c r="R29" s="7"/>
      <c r="T29" s="7"/>
      <c r="U29" s="7"/>
      <c r="V29" s="7"/>
      <c r="W29" s="7"/>
      <c r="X29" s="7"/>
      <c r="Y29" s="143"/>
      <c r="Z29" s="143"/>
      <c r="AA29" s="143"/>
      <c r="AB29" s="143"/>
      <c r="AC29" s="143"/>
      <c r="AD29" s="143"/>
      <c r="AE29" s="143"/>
      <c r="AF29" s="143"/>
      <c r="AG29" s="143"/>
      <c r="AH29" s="143"/>
      <c r="AI29" s="143"/>
      <c r="AJ29" s="143"/>
      <c r="AK29" s="143"/>
      <c r="AL29" s="143"/>
    </row>
    <row r="30" spans="1:50" x14ac:dyDescent="0.2">
      <c r="A30" s="7"/>
      <c r="B30" s="7"/>
      <c r="C30" s="145"/>
      <c r="D30" s="7"/>
      <c r="E30" s="7"/>
      <c r="F30" s="7"/>
      <c r="G30" s="102" t="s">
        <v>104</v>
      </c>
      <c r="H30" s="7">
        <v>30</v>
      </c>
      <c r="I30" s="7"/>
      <c r="J30" s="7"/>
      <c r="K30" s="7"/>
      <c r="L30" s="7"/>
      <c r="M30" s="7"/>
      <c r="N30" s="7"/>
      <c r="O30" s="145"/>
      <c r="P30" s="7"/>
      <c r="Q30" s="7"/>
      <c r="R30" s="7"/>
      <c r="S30" s="102" t="s">
        <v>104</v>
      </c>
      <c r="T30" s="7">
        <v>30</v>
      </c>
      <c r="U30" s="7"/>
      <c r="V30" s="7"/>
      <c r="W30" s="7"/>
      <c r="X30" s="7"/>
      <c r="Y30" s="143"/>
      <c r="Z30" s="143"/>
      <c r="AA30" s="143"/>
      <c r="AB30" s="143"/>
      <c r="AC30" s="143"/>
      <c r="AD30" s="143"/>
      <c r="AE30" s="143"/>
      <c r="AF30" s="143"/>
      <c r="AG30" s="143"/>
      <c r="AH30" s="143"/>
      <c r="AI30" s="143"/>
      <c r="AJ30" s="143"/>
      <c r="AK30" s="143"/>
      <c r="AL30" s="143"/>
    </row>
    <row r="31" spans="1:50" x14ac:dyDescent="0.2">
      <c r="A31" s="7"/>
      <c r="B31" s="7"/>
      <c r="C31" s="145"/>
      <c r="D31" s="7"/>
      <c r="E31" s="7"/>
      <c r="F31" s="7"/>
      <c r="G31" s="102" t="s">
        <v>105</v>
      </c>
      <c r="H31" s="7">
        <v>12</v>
      </c>
      <c r="I31" s="7"/>
      <c r="J31" s="7"/>
      <c r="K31" s="7"/>
      <c r="L31" s="7"/>
      <c r="M31" s="7"/>
      <c r="N31" s="7"/>
      <c r="O31" s="145"/>
      <c r="P31" s="7"/>
      <c r="Q31" s="7"/>
      <c r="R31" s="7"/>
      <c r="S31" s="102" t="s">
        <v>105</v>
      </c>
      <c r="T31" s="7">
        <v>12</v>
      </c>
      <c r="U31" s="7"/>
      <c r="V31" s="7"/>
      <c r="W31" s="7"/>
      <c r="X31" s="7"/>
      <c r="Y31" s="143"/>
      <c r="Z31" s="143"/>
      <c r="AA31" s="143"/>
      <c r="AB31" s="143"/>
      <c r="AC31" s="143"/>
      <c r="AD31" s="143"/>
      <c r="AE31" s="143"/>
      <c r="AF31" s="143"/>
      <c r="AG31" s="143"/>
      <c r="AH31" s="143"/>
      <c r="AI31" s="143"/>
      <c r="AJ31" s="143"/>
      <c r="AK31" s="143"/>
      <c r="AL31" s="143"/>
    </row>
    <row r="32" spans="1:50" x14ac:dyDescent="0.2">
      <c r="A32" s="7"/>
      <c r="B32" s="7"/>
      <c r="C32" s="145"/>
      <c r="D32" s="7"/>
      <c r="E32" s="7"/>
      <c r="F32" s="7"/>
      <c r="G32" s="7"/>
      <c r="H32" s="7"/>
      <c r="I32" s="7"/>
      <c r="J32" s="7"/>
      <c r="K32" s="7"/>
      <c r="L32" s="7"/>
      <c r="M32" s="7"/>
      <c r="N32" s="7"/>
      <c r="O32" s="145"/>
      <c r="P32" s="7"/>
      <c r="Q32" s="7"/>
      <c r="R32" s="7"/>
      <c r="S32" s="7"/>
      <c r="T32" s="7"/>
      <c r="U32" s="7"/>
      <c r="V32" s="7"/>
      <c r="W32" s="7"/>
      <c r="X32" s="7"/>
      <c r="Y32" s="143"/>
      <c r="Z32" s="143"/>
      <c r="AA32" s="143"/>
      <c r="AB32" s="143"/>
      <c r="AC32" s="143"/>
      <c r="AD32" s="143"/>
      <c r="AE32" s="143"/>
      <c r="AF32" s="143"/>
      <c r="AG32" s="143"/>
      <c r="AH32" s="143"/>
      <c r="AI32" s="143"/>
      <c r="AJ32" s="143"/>
      <c r="AK32" s="143"/>
      <c r="AL32" s="143"/>
    </row>
    <row r="33" spans="1:38" x14ac:dyDescent="0.2">
      <c r="A33" s="7"/>
      <c r="B33" s="7"/>
      <c r="C33" s="145"/>
      <c r="D33" s="7"/>
      <c r="E33" s="7"/>
      <c r="F33" s="7"/>
      <c r="G33" s="7"/>
      <c r="H33" s="7"/>
      <c r="I33" s="7"/>
      <c r="J33" s="7"/>
      <c r="K33" s="7"/>
      <c r="L33" s="7"/>
      <c r="M33" s="7"/>
      <c r="N33" s="7"/>
      <c r="O33" s="145"/>
      <c r="P33" s="7"/>
      <c r="Q33" s="7"/>
      <c r="R33" s="7"/>
      <c r="S33" s="7"/>
      <c r="T33" s="7"/>
      <c r="U33" s="7"/>
      <c r="V33" s="7"/>
      <c r="W33" s="7"/>
      <c r="X33" s="7"/>
      <c r="Y33" s="143"/>
      <c r="Z33" s="143"/>
      <c r="AA33" s="143"/>
      <c r="AB33" s="143"/>
      <c r="AC33" s="143"/>
      <c r="AD33" s="143"/>
      <c r="AE33" s="143"/>
      <c r="AF33" s="143"/>
      <c r="AG33" s="143"/>
      <c r="AH33" s="143"/>
      <c r="AI33" s="143"/>
      <c r="AJ33" s="143"/>
      <c r="AK33" s="143"/>
      <c r="AL33" s="143"/>
    </row>
    <row r="34" spans="1:38" x14ac:dyDescent="0.2">
      <c r="A34" s="7"/>
      <c r="B34" s="103"/>
      <c r="C34" s="104"/>
      <c r="D34" s="7"/>
      <c r="E34" s="7"/>
      <c r="F34" s="7"/>
      <c r="G34" s="7"/>
      <c r="H34" s="7"/>
      <c r="I34" s="7"/>
      <c r="J34" s="7"/>
      <c r="K34" s="7"/>
      <c r="L34" s="7"/>
      <c r="M34" s="7"/>
      <c r="N34" s="7"/>
      <c r="O34" s="145"/>
      <c r="P34" s="7"/>
      <c r="Q34" s="7"/>
      <c r="R34" s="7"/>
      <c r="S34" s="7"/>
      <c r="T34" s="7"/>
      <c r="U34" s="7"/>
      <c r="V34" s="7"/>
      <c r="W34" s="7"/>
      <c r="X34" s="7"/>
      <c r="Y34" s="143"/>
      <c r="Z34" s="143"/>
      <c r="AA34" s="143"/>
      <c r="AB34" s="143"/>
      <c r="AC34" s="143"/>
      <c r="AD34" s="143"/>
      <c r="AE34" s="143"/>
      <c r="AF34" s="143"/>
      <c r="AG34" s="143"/>
      <c r="AH34" s="143"/>
      <c r="AI34" s="143"/>
      <c r="AJ34" s="143"/>
      <c r="AK34" s="143"/>
      <c r="AL34" s="143"/>
    </row>
    <row r="35" spans="1:38" x14ac:dyDescent="0.2">
      <c r="A35" s="7"/>
      <c r="B35" s="103"/>
      <c r="C35" s="104"/>
      <c r="D35" s="7"/>
      <c r="E35" s="7"/>
      <c r="F35" s="7"/>
      <c r="G35" s="7"/>
      <c r="H35" s="7"/>
      <c r="I35" s="7"/>
      <c r="J35" s="7"/>
      <c r="K35" s="7"/>
      <c r="L35" s="7"/>
      <c r="M35" s="7"/>
      <c r="N35" s="7"/>
      <c r="O35" s="7"/>
      <c r="P35" s="7"/>
      <c r="Q35" s="7"/>
      <c r="R35" s="7"/>
      <c r="S35" s="7"/>
      <c r="T35" s="7"/>
      <c r="U35" s="7"/>
      <c r="V35" s="7"/>
      <c r="W35" s="7"/>
      <c r="X35" s="7"/>
      <c r="Y35" s="143"/>
      <c r="Z35" s="143"/>
      <c r="AA35" s="143"/>
      <c r="AB35" s="143"/>
      <c r="AC35" s="143"/>
      <c r="AD35" s="143"/>
      <c r="AE35" s="143"/>
      <c r="AF35" s="143"/>
      <c r="AG35" s="143"/>
      <c r="AH35" s="143"/>
      <c r="AI35" s="143"/>
      <c r="AJ35" s="143"/>
      <c r="AK35" s="143"/>
      <c r="AL35" s="143"/>
    </row>
    <row r="36" spans="1:38" x14ac:dyDescent="0.2">
      <c r="A36" s="7"/>
      <c r="B36" s="7"/>
      <c r="C36" s="104"/>
      <c r="D36" s="7"/>
      <c r="E36" s="7"/>
      <c r="F36" s="7"/>
      <c r="G36" s="7"/>
      <c r="H36" s="7"/>
      <c r="I36" s="7"/>
      <c r="J36" s="7"/>
      <c r="K36" s="7"/>
      <c r="L36" s="7"/>
      <c r="M36" s="7"/>
      <c r="N36" s="7"/>
      <c r="O36" s="7"/>
      <c r="P36" s="7"/>
      <c r="Q36" s="7"/>
      <c r="R36" s="7"/>
      <c r="S36" s="7"/>
      <c r="T36" s="7"/>
      <c r="U36" s="7"/>
      <c r="V36" s="7"/>
      <c r="W36" s="7"/>
      <c r="X36" s="7"/>
      <c r="Y36" s="143"/>
      <c r="Z36" s="143"/>
      <c r="AA36" s="143"/>
      <c r="AB36" s="143"/>
      <c r="AC36" s="143"/>
      <c r="AD36" s="143"/>
      <c r="AE36" s="143"/>
      <c r="AF36" s="143"/>
      <c r="AG36" s="143"/>
      <c r="AH36" s="143"/>
      <c r="AI36" s="143"/>
      <c r="AJ36" s="143"/>
      <c r="AK36" s="143"/>
      <c r="AL36" s="143"/>
    </row>
    <row r="37" spans="1:38" x14ac:dyDescent="0.2">
      <c r="A37" s="7"/>
      <c r="C37" s="105" t="s">
        <v>132</v>
      </c>
      <c r="D37" s="7"/>
      <c r="E37" s="7"/>
      <c r="F37" s="7"/>
      <c r="G37" s="7"/>
      <c r="H37" s="7"/>
      <c r="I37" s="7"/>
      <c r="J37" s="7"/>
      <c r="K37" s="7"/>
      <c r="L37" s="7"/>
      <c r="M37" s="7"/>
      <c r="N37" s="7"/>
      <c r="O37" s="7"/>
      <c r="P37" s="7"/>
      <c r="Q37" s="7"/>
      <c r="R37" s="7"/>
      <c r="S37" s="7"/>
      <c r="T37" s="7"/>
      <c r="U37" s="7"/>
      <c r="V37" s="7"/>
      <c r="W37" s="7"/>
      <c r="X37" s="7"/>
      <c r="Y37" s="143"/>
      <c r="Z37" s="143"/>
      <c r="AA37" s="143"/>
      <c r="AB37" s="143"/>
      <c r="AC37" s="143"/>
      <c r="AD37" s="143"/>
      <c r="AE37" s="143"/>
      <c r="AF37" s="143"/>
      <c r="AG37" s="143"/>
      <c r="AH37" s="143"/>
      <c r="AI37" s="143"/>
      <c r="AJ37" s="143"/>
      <c r="AK37" s="143"/>
      <c r="AL37" s="143"/>
    </row>
    <row r="38" spans="1:38" x14ac:dyDescent="0.2">
      <c r="A38" s="7"/>
      <c r="B38" s="7"/>
      <c r="C38" s="7"/>
      <c r="D38" s="7"/>
      <c r="E38" s="7"/>
      <c r="F38" s="7"/>
      <c r="G38" s="7"/>
      <c r="H38" s="7"/>
      <c r="I38" s="7"/>
      <c r="J38" s="7"/>
      <c r="K38" s="7"/>
      <c r="L38" s="7"/>
      <c r="M38" s="7"/>
      <c r="N38" s="7"/>
      <c r="O38" s="7"/>
      <c r="P38" s="7"/>
      <c r="Q38" s="7"/>
      <c r="R38" s="7"/>
      <c r="S38" s="7"/>
      <c r="T38" s="7"/>
      <c r="U38" s="7"/>
      <c r="V38" s="7"/>
      <c r="W38" s="7"/>
      <c r="X38" s="7"/>
      <c r="Y38" s="143"/>
      <c r="Z38" s="143"/>
      <c r="AA38" s="143"/>
      <c r="AB38" s="143"/>
      <c r="AC38" s="143"/>
      <c r="AD38" s="143"/>
      <c r="AE38" s="143"/>
      <c r="AF38" s="143"/>
      <c r="AG38" s="143"/>
      <c r="AH38" s="143"/>
      <c r="AI38" s="143"/>
      <c r="AJ38" s="143"/>
      <c r="AK38" s="143"/>
      <c r="AL38" s="143"/>
    </row>
    <row r="39" spans="1:38" x14ac:dyDescent="0.2">
      <c r="A39" s="7"/>
      <c r="B39" s="7"/>
      <c r="C39" s="7"/>
      <c r="D39" s="7"/>
      <c r="E39" s="7"/>
      <c r="F39" s="7"/>
      <c r="G39" s="7"/>
      <c r="H39" s="7"/>
      <c r="I39" s="7"/>
      <c r="J39" s="7"/>
      <c r="K39" s="7"/>
      <c r="L39" s="7"/>
      <c r="M39" s="7"/>
      <c r="N39" s="7"/>
      <c r="O39" s="7"/>
      <c r="P39" s="7"/>
      <c r="Q39" s="7"/>
      <c r="R39" s="7"/>
      <c r="S39" s="7"/>
      <c r="T39" s="7"/>
      <c r="U39" s="7"/>
      <c r="V39" s="7"/>
      <c r="W39" s="7"/>
      <c r="X39" s="7"/>
      <c r="Y39" s="143"/>
      <c r="Z39" s="143"/>
      <c r="AA39" s="143"/>
      <c r="AB39" s="143"/>
      <c r="AC39" s="143"/>
      <c r="AD39" s="143"/>
      <c r="AE39" s="143"/>
      <c r="AF39" s="143"/>
      <c r="AG39" s="143"/>
      <c r="AH39" s="143"/>
      <c r="AI39" s="143"/>
      <c r="AJ39" s="143"/>
      <c r="AK39" s="143"/>
      <c r="AL39" s="143"/>
    </row>
    <row r="40" spans="1:38" x14ac:dyDescent="0.2">
      <c r="A40" s="7"/>
      <c r="B40" s="7"/>
      <c r="C40" s="7"/>
      <c r="D40" s="7"/>
      <c r="E40" s="7"/>
      <c r="F40" s="7"/>
      <c r="G40" s="7"/>
      <c r="H40" s="7"/>
      <c r="I40" s="7"/>
      <c r="J40" s="7"/>
      <c r="K40" s="7"/>
      <c r="L40" s="7"/>
      <c r="M40" s="7"/>
      <c r="N40" s="7"/>
      <c r="O40" s="7"/>
      <c r="P40" s="7"/>
      <c r="Q40" s="7"/>
      <c r="R40" s="7"/>
      <c r="S40" s="7"/>
      <c r="T40" s="7"/>
      <c r="U40" s="7"/>
      <c r="V40" s="7"/>
      <c r="W40" s="7"/>
      <c r="X40" s="7"/>
      <c r="Y40" s="143"/>
      <c r="Z40" s="143"/>
      <c r="AA40" s="143"/>
      <c r="AB40" s="143"/>
      <c r="AC40" s="143"/>
      <c r="AD40" s="143"/>
      <c r="AE40" s="143"/>
      <c r="AF40" s="143"/>
      <c r="AG40" s="143"/>
      <c r="AH40" s="143"/>
      <c r="AI40" s="143"/>
      <c r="AJ40" s="143"/>
      <c r="AK40" s="143"/>
      <c r="AL40" s="143"/>
    </row>
    <row r="41" spans="1:38" x14ac:dyDescent="0.2">
      <c r="A41" s="7"/>
      <c r="B41" s="7"/>
      <c r="C41" s="7"/>
      <c r="D41" s="7"/>
      <c r="E41" s="7"/>
      <c r="F41" s="7"/>
      <c r="G41" s="7"/>
      <c r="H41" s="7"/>
      <c r="I41" s="7"/>
      <c r="J41" s="7"/>
      <c r="K41" s="7"/>
      <c r="L41" s="7"/>
      <c r="M41" s="7"/>
      <c r="N41" s="7"/>
      <c r="O41" s="7"/>
      <c r="P41" s="7"/>
      <c r="Q41" s="7"/>
      <c r="R41" s="7"/>
      <c r="S41" s="7"/>
      <c r="T41" s="7"/>
      <c r="U41" s="7"/>
      <c r="V41" s="7"/>
      <c r="W41" s="7"/>
      <c r="X41" s="7"/>
      <c r="Y41" s="143"/>
      <c r="Z41" s="143"/>
      <c r="AA41" s="143"/>
      <c r="AB41" s="143"/>
      <c r="AC41" s="143"/>
      <c r="AD41" s="143"/>
      <c r="AE41" s="143"/>
      <c r="AF41" s="143"/>
      <c r="AG41" s="143"/>
      <c r="AH41" s="143"/>
      <c r="AI41" s="143"/>
      <c r="AJ41" s="143"/>
      <c r="AK41" s="143"/>
      <c r="AL41" s="143"/>
    </row>
    <row r="42" spans="1:38" x14ac:dyDescent="0.2">
      <c r="A42" s="7"/>
      <c r="B42" s="7"/>
      <c r="C42" s="7"/>
      <c r="D42" s="7"/>
      <c r="E42" s="7"/>
      <c r="F42" s="7"/>
      <c r="G42" s="7"/>
      <c r="H42" s="7"/>
      <c r="I42" s="7"/>
      <c r="J42" s="7"/>
      <c r="K42" s="7"/>
      <c r="L42" s="7"/>
      <c r="M42" s="7"/>
      <c r="N42" s="7"/>
      <c r="O42" s="7"/>
      <c r="P42" s="7"/>
      <c r="Q42" s="7"/>
      <c r="R42" s="7"/>
      <c r="S42" s="7"/>
      <c r="T42" s="7"/>
      <c r="U42" s="7"/>
      <c r="V42" s="7"/>
      <c r="W42" s="7"/>
      <c r="X42" s="7"/>
      <c r="Y42" s="143"/>
      <c r="Z42" s="143"/>
      <c r="AA42" s="143"/>
      <c r="AB42" s="143"/>
      <c r="AC42" s="143"/>
      <c r="AD42" s="143"/>
      <c r="AE42" s="143"/>
      <c r="AF42" s="143"/>
      <c r="AG42" s="143"/>
      <c r="AH42" s="143"/>
      <c r="AI42" s="143"/>
      <c r="AJ42" s="143"/>
      <c r="AK42" s="143"/>
      <c r="AL42" s="143"/>
    </row>
    <row r="43" spans="1:38" ht="12.75" customHeight="1" x14ac:dyDescent="0.2">
      <c r="A43" s="7"/>
      <c r="X43" s="7"/>
      <c r="Y43" s="143"/>
      <c r="Z43" s="143"/>
      <c r="AA43" s="143"/>
      <c r="AB43" s="143"/>
      <c r="AC43" s="143"/>
      <c r="AD43" s="143"/>
      <c r="AE43" s="143"/>
      <c r="AF43" s="143"/>
      <c r="AG43" s="143"/>
      <c r="AH43" s="143"/>
      <c r="AI43" s="143"/>
      <c r="AJ43" s="143"/>
      <c r="AK43" s="143"/>
      <c r="AL43" s="143"/>
    </row>
    <row r="44" spans="1:38" ht="41.25" customHeight="1" x14ac:dyDescent="0.2">
      <c r="A44" s="7"/>
      <c r="B44" s="163" t="s">
        <v>110</v>
      </c>
      <c r="C44" s="163"/>
      <c r="D44" s="163"/>
      <c r="E44" s="163"/>
      <c r="F44" s="163"/>
      <c r="G44" s="163"/>
      <c r="H44" s="163"/>
      <c r="I44" s="163"/>
      <c r="J44" s="163"/>
      <c r="K44" s="163"/>
      <c r="L44" s="163"/>
      <c r="M44" s="163"/>
      <c r="N44" s="163"/>
      <c r="O44" s="163"/>
      <c r="P44" s="163"/>
      <c r="Q44" s="163"/>
      <c r="R44" s="163"/>
      <c r="S44" s="163"/>
      <c r="T44" s="163"/>
      <c r="U44" s="163"/>
      <c r="V44" s="163"/>
      <c r="W44" s="163"/>
      <c r="X44" s="7"/>
      <c r="Y44" s="143"/>
      <c r="Z44" s="143"/>
      <c r="AA44" s="143"/>
      <c r="AB44" s="143"/>
      <c r="AC44" s="143"/>
      <c r="AD44" s="143"/>
      <c r="AE44" s="143"/>
      <c r="AF44" s="143"/>
      <c r="AG44" s="143"/>
      <c r="AH44" s="143"/>
      <c r="AI44" s="143"/>
      <c r="AJ44" s="143"/>
      <c r="AK44" s="143"/>
      <c r="AL44" s="143"/>
    </row>
    <row r="45" spans="1:38" x14ac:dyDescent="0.2">
      <c r="A45" s="7"/>
      <c r="B45" s="7"/>
      <c r="C45" s="7"/>
      <c r="D45" s="7"/>
      <c r="E45" s="7"/>
      <c r="F45" s="7"/>
      <c r="G45" s="7"/>
      <c r="H45" s="7"/>
      <c r="I45" s="7"/>
      <c r="J45" s="7"/>
      <c r="K45" s="7"/>
      <c r="L45" s="7"/>
      <c r="M45" s="7"/>
      <c r="N45" s="7"/>
      <c r="O45" s="7"/>
      <c r="P45" s="7"/>
      <c r="Q45" s="7"/>
      <c r="R45" s="7"/>
      <c r="S45" s="7"/>
      <c r="T45" s="7"/>
      <c r="U45" s="7"/>
      <c r="V45" s="7"/>
      <c r="W45" s="7"/>
      <c r="X45" s="7"/>
      <c r="Y45" s="143"/>
      <c r="Z45" s="143"/>
      <c r="AA45" s="143"/>
      <c r="AB45" s="143"/>
      <c r="AC45" s="143"/>
      <c r="AD45" s="143"/>
      <c r="AE45" s="143"/>
      <c r="AF45" s="143"/>
      <c r="AG45" s="143"/>
      <c r="AH45" s="143"/>
      <c r="AI45" s="143"/>
      <c r="AJ45" s="143"/>
      <c r="AK45" s="143"/>
      <c r="AL45" s="143"/>
    </row>
    <row r="46" spans="1:38" x14ac:dyDescent="0.2">
      <c r="A46" s="143"/>
      <c r="B46" s="143"/>
      <c r="C46" s="143"/>
      <c r="D46" s="143"/>
      <c r="E46" s="143"/>
      <c r="F46" s="143"/>
      <c r="G46" s="143"/>
      <c r="H46" s="143"/>
      <c r="I46" s="143"/>
      <c r="J46" s="143"/>
      <c r="K46" s="143"/>
      <c r="L46" s="143"/>
      <c r="M46" s="143"/>
      <c r="N46" s="143"/>
      <c r="O46" s="143"/>
      <c r="P46" s="143"/>
      <c r="Q46" s="143"/>
      <c r="R46" s="143"/>
      <c r="S46" s="143"/>
      <c r="T46" s="143"/>
      <c r="U46" s="143"/>
      <c r="V46" s="143"/>
      <c r="W46" s="143"/>
      <c r="X46" s="143"/>
      <c r="Y46" s="143"/>
      <c r="Z46" s="143"/>
      <c r="AA46" s="143"/>
      <c r="AB46" s="143"/>
      <c r="AC46" s="143"/>
      <c r="AD46" s="143"/>
      <c r="AE46" s="143"/>
      <c r="AF46" s="143"/>
      <c r="AG46" s="143"/>
      <c r="AH46" s="143"/>
      <c r="AI46" s="143"/>
      <c r="AJ46" s="143"/>
      <c r="AK46" s="143"/>
      <c r="AL46" s="143"/>
    </row>
    <row r="47" spans="1:38" x14ac:dyDescent="0.2">
      <c r="A47" s="143"/>
      <c r="B47" s="143"/>
      <c r="C47" s="143"/>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3"/>
      <c r="AI47" s="143"/>
      <c r="AJ47" s="143"/>
      <c r="AK47" s="143"/>
      <c r="AL47" s="143"/>
    </row>
    <row r="48" spans="1:38" x14ac:dyDescent="0.2">
      <c r="A48" s="143"/>
      <c r="B48" s="143"/>
      <c r="C48" s="143"/>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3"/>
      <c r="AI48" s="143"/>
      <c r="AJ48" s="143"/>
      <c r="AK48" s="143"/>
      <c r="AL48" s="143"/>
    </row>
    <row r="49" spans="1:38" x14ac:dyDescent="0.2">
      <c r="A49" s="143"/>
      <c r="B49" s="143"/>
      <c r="C49" s="143"/>
      <c r="D49" s="143"/>
      <c r="E49" s="143"/>
      <c r="F49" s="143"/>
      <c r="G49" s="143"/>
      <c r="H49" s="143"/>
      <c r="I49" s="143"/>
      <c r="J49" s="143"/>
      <c r="K49" s="143"/>
      <c r="L49" s="143"/>
      <c r="M49" s="143"/>
      <c r="N49" s="143"/>
      <c r="O49" s="143"/>
      <c r="P49" s="143"/>
      <c r="Q49" s="143"/>
      <c r="R49" s="143"/>
      <c r="S49" s="143"/>
      <c r="T49" s="143"/>
      <c r="U49" s="143"/>
      <c r="V49" s="143"/>
      <c r="W49" s="143"/>
      <c r="X49" s="143"/>
      <c r="Y49" s="143"/>
      <c r="Z49" s="143"/>
      <c r="AA49" s="143"/>
      <c r="AB49" s="143"/>
      <c r="AC49" s="143"/>
      <c r="AD49" s="143"/>
      <c r="AE49" s="143"/>
      <c r="AF49" s="143"/>
      <c r="AG49" s="143"/>
      <c r="AH49" s="143"/>
      <c r="AI49" s="143"/>
      <c r="AJ49" s="143"/>
      <c r="AK49" s="143"/>
      <c r="AL49" s="143"/>
    </row>
    <row r="50" spans="1:38" x14ac:dyDescent="0.2">
      <c r="A50" s="143"/>
      <c r="B50" s="143"/>
      <c r="C50" s="143"/>
      <c r="D50" s="143"/>
      <c r="E50" s="143"/>
      <c r="F50" s="143"/>
      <c r="G50" s="143"/>
      <c r="H50" s="143"/>
      <c r="I50" s="143"/>
      <c r="J50" s="143"/>
      <c r="K50" s="143"/>
      <c r="L50" s="143"/>
      <c r="M50" s="143"/>
      <c r="N50" s="143"/>
      <c r="O50" s="143"/>
      <c r="P50" s="143"/>
      <c r="Q50" s="143"/>
      <c r="R50" s="143"/>
      <c r="S50" s="143"/>
      <c r="T50" s="143"/>
      <c r="U50" s="143"/>
      <c r="V50" s="143"/>
      <c r="W50" s="143"/>
      <c r="X50" s="143"/>
      <c r="Y50" s="143"/>
      <c r="Z50" s="143"/>
      <c r="AA50" s="143"/>
      <c r="AB50" s="143"/>
      <c r="AC50" s="143"/>
      <c r="AD50" s="143"/>
      <c r="AE50" s="143"/>
      <c r="AF50" s="143"/>
      <c r="AG50" s="143"/>
      <c r="AH50" s="143"/>
      <c r="AI50" s="143"/>
      <c r="AJ50" s="143"/>
      <c r="AK50" s="143"/>
      <c r="AL50" s="143"/>
    </row>
    <row r="51" spans="1:38" x14ac:dyDescent="0.2">
      <c r="A51" s="143"/>
      <c r="B51" s="143"/>
      <c r="C51" s="143"/>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3"/>
      <c r="AI51" s="143"/>
      <c r="AJ51" s="143"/>
      <c r="AK51" s="143"/>
      <c r="AL51" s="143"/>
    </row>
    <row r="52" spans="1:38" x14ac:dyDescent="0.2">
      <c r="A52" s="143"/>
      <c r="B52" s="143"/>
      <c r="C52" s="143"/>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3"/>
      <c r="AI52" s="143"/>
      <c r="AJ52" s="143"/>
      <c r="AK52" s="143"/>
      <c r="AL52" s="143"/>
    </row>
    <row r="53" spans="1:38" x14ac:dyDescent="0.2">
      <c r="A53" s="143"/>
      <c r="B53" s="143"/>
      <c r="C53" s="143"/>
      <c r="D53" s="143"/>
      <c r="E53" s="143"/>
      <c r="F53" s="143"/>
      <c r="G53" s="143"/>
      <c r="H53" s="143"/>
      <c r="I53" s="143"/>
      <c r="J53" s="143"/>
      <c r="K53" s="143"/>
      <c r="L53" s="143"/>
      <c r="M53" s="143"/>
      <c r="N53" s="143"/>
      <c r="O53" s="143"/>
      <c r="P53" s="143"/>
      <c r="Q53" s="143"/>
      <c r="R53" s="143"/>
      <c r="S53" s="143"/>
      <c r="T53" s="143"/>
      <c r="U53" s="143"/>
      <c r="V53" s="143"/>
      <c r="W53" s="143"/>
      <c r="X53" s="143"/>
      <c r="Y53" s="143"/>
      <c r="Z53" s="143"/>
      <c r="AA53" s="143"/>
      <c r="AB53" s="143"/>
      <c r="AC53" s="143"/>
      <c r="AD53" s="143"/>
      <c r="AE53" s="143"/>
      <c r="AF53" s="143"/>
      <c r="AG53" s="143"/>
      <c r="AH53" s="143"/>
      <c r="AI53" s="143"/>
      <c r="AJ53" s="143"/>
      <c r="AK53" s="143"/>
      <c r="AL53" s="143"/>
    </row>
    <row r="54" spans="1:38" x14ac:dyDescent="0.2">
      <c r="A54" s="143"/>
      <c r="B54" s="143"/>
      <c r="C54" s="143"/>
      <c r="D54" s="143"/>
      <c r="E54" s="143"/>
      <c r="F54" s="143"/>
      <c r="G54" s="143"/>
      <c r="H54" s="143"/>
      <c r="I54" s="143"/>
      <c r="J54" s="143"/>
      <c r="K54" s="143"/>
      <c r="L54" s="143"/>
      <c r="M54" s="143"/>
      <c r="N54" s="143"/>
      <c r="O54" s="143"/>
      <c r="P54" s="143"/>
      <c r="Q54" s="143"/>
      <c r="R54" s="143"/>
      <c r="S54" s="143"/>
      <c r="T54" s="143"/>
      <c r="U54" s="143"/>
      <c r="V54" s="143"/>
      <c r="W54" s="143"/>
      <c r="X54" s="143"/>
      <c r="Y54" s="143"/>
      <c r="Z54" s="143"/>
      <c r="AA54" s="143"/>
      <c r="AB54" s="143"/>
      <c r="AC54" s="143"/>
      <c r="AD54" s="143"/>
      <c r="AE54" s="143"/>
      <c r="AF54" s="143"/>
      <c r="AG54" s="143"/>
      <c r="AH54" s="143"/>
      <c r="AI54" s="143"/>
      <c r="AJ54" s="143"/>
      <c r="AK54" s="143"/>
      <c r="AL54" s="143"/>
    </row>
    <row r="55" spans="1:38" x14ac:dyDescent="0.2">
      <c r="A55" s="143"/>
      <c r="B55" s="143"/>
      <c r="C55" s="143"/>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3"/>
      <c r="AI55" s="143"/>
      <c r="AJ55" s="143"/>
      <c r="AK55" s="143"/>
      <c r="AL55" s="143"/>
    </row>
    <row r="56" spans="1:38" x14ac:dyDescent="0.2">
      <c r="A56" s="143"/>
      <c r="B56" s="143"/>
      <c r="C56" s="143"/>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3"/>
      <c r="AI56" s="143"/>
      <c r="AJ56" s="143"/>
      <c r="AK56" s="143"/>
      <c r="AL56" s="143"/>
    </row>
    <row r="57" spans="1:38" x14ac:dyDescent="0.2">
      <c r="A57" s="143"/>
      <c r="B57" s="143"/>
      <c r="C57" s="143"/>
      <c r="D57" s="143"/>
      <c r="E57" s="143"/>
      <c r="F57" s="143"/>
      <c r="G57" s="143"/>
      <c r="H57" s="143"/>
      <c r="I57" s="143"/>
      <c r="J57" s="143"/>
      <c r="K57" s="143"/>
      <c r="L57" s="143"/>
      <c r="M57" s="143"/>
      <c r="N57" s="143"/>
      <c r="O57" s="143"/>
      <c r="P57" s="143"/>
      <c r="Q57" s="143"/>
      <c r="R57" s="143"/>
      <c r="S57" s="143"/>
      <c r="T57" s="143"/>
      <c r="U57" s="143"/>
      <c r="V57" s="143"/>
      <c r="W57" s="143"/>
      <c r="X57" s="143"/>
      <c r="Y57" s="143"/>
      <c r="Z57" s="143"/>
      <c r="AA57" s="143"/>
      <c r="AB57" s="143"/>
      <c r="AC57" s="143"/>
      <c r="AD57" s="143"/>
      <c r="AE57" s="143"/>
      <c r="AF57" s="143"/>
      <c r="AG57" s="143"/>
      <c r="AH57" s="143"/>
      <c r="AI57" s="143"/>
      <c r="AJ57" s="143"/>
      <c r="AK57" s="143"/>
      <c r="AL57" s="143"/>
    </row>
    <row r="58" spans="1:38" x14ac:dyDescent="0.2">
      <c r="A58" s="143"/>
      <c r="B58" s="143"/>
      <c r="C58" s="143"/>
      <c r="D58" s="143"/>
      <c r="E58" s="143"/>
      <c r="F58" s="143"/>
      <c r="G58" s="143"/>
      <c r="H58" s="143"/>
      <c r="I58" s="143"/>
      <c r="J58" s="143"/>
      <c r="K58" s="143"/>
      <c r="L58" s="143"/>
      <c r="M58" s="143"/>
      <c r="N58" s="143"/>
      <c r="O58" s="143"/>
      <c r="P58" s="143"/>
      <c r="Q58" s="143"/>
      <c r="R58" s="143"/>
      <c r="S58" s="143"/>
      <c r="T58" s="143"/>
      <c r="U58" s="143"/>
      <c r="V58" s="143"/>
      <c r="W58" s="143"/>
      <c r="X58" s="143"/>
      <c r="Y58" s="143"/>
      <c r="Z58" s="143"/>
      <c r="AA58" s="143"/>
      <c r="AB58" s="143"/>
      <c r="AC58" s="143"/>
      <c r="AD58" s="143"/>
      <c r="AE58" s="143"/>
      <c r="AF58" s="143"/>
      <c r="AG58" s="143"/>
      <c r="AH58" s="143"/>
      <c r="AI58" s="143"/>
      <c r="AJ58" s="143"/>
      <c r="AK58" s="143"/>
      <c r="AL58" s="143"/>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topLeftCell="A6" zoomScale="80" zoomScaleNormal="80" workbookViewId="0">
      <selection activeCell="AG42" sqref="AG42:BE51"/>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1" t="s">
        <v>108</v>
      </c>
      <c r="B1" s="71" t="s">
        <v>142</v>
      </c>
    </row>
    <row r="2" spans="1:57" ht="54" x14ac:dyDescent="0.25">
      <c r="A2" s="72" t="s">
        <v>107</v>
      </c>
      <c r="B2" s="72" t="s">
        <v>153</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76" t="s">
        <v>5</v>
      </c>
      <c r="E4" s="177"/>
      <c r="G4" s="170" t="s">
        <v>6</v>
      </c>
      <c r="H4" s="171"/>
      <c r="I4" s="171"/>
      <c r="J4" s="171"/>
      <c r="K4" s="171"/>
      <c r="L4" s="171"/>
      <c r="M4" s="171"/>
      <c r="N4" s="171"/>
      <c r="O4" s="171"/>
      <c r="P4" s="171"/>
      <c r="Q4" s="171"/>
      <c r="R4" s="171"/>
      <c r="T4" s="170" t="s">
        <v>7</v>
      </c>
      <c r="U4" s="171"/>
      <c r="V4" s="171"/>
      <c r="W4" s="171"/>
      <c r="X4" s="171"/>
      <c r="Y4" s="171"/>
      <c r="Z4" s="171"/>
      <c r="AA4" s="171"/>
      <c r="AB4" s="171"/>
      <c r="AC4" s="171"/>
      <c r="AD4" s="171"/>
      <c r="AE4" s="171"/>
      <c r="AF4" s="4"/>
      <c r="AG4" s="170" t="s">
        <v>34</v>
      </c>
      <c r="AH4" s="171"/>
      <c r="AI4" s="171"/>
      <c r="AJ4" s="171"/>
      <c r="AK4" s="171"/>
      <c r="AL4" s="171"/>
      <c r="AM4" s="171"/>
      <c r="AN4" s="171"/>
      <c r="AO4" s="171"/>
      <c r="AP4" s="171"/>
      <c r="AQ4" s="171"/>
      <c r="AR4" s="171"/>
      <c r="AT4" s="170" t="s">
        <v>35</v>
      </c>
      <c r="AU4" s="171"/>
      <c r="AV4" s="171"/>
      <c r="AW4" s="171"/>
      <c r="AX4" s="171"/>
      <c r="AY4" s="171"/>
      <c r="AZ4" s="171"/>
      <c r="BA4" s="171"/>
      <c r="BB4" s="171"/>
      <c r="BC4" s="171"/>
      <c r="BD4" s="171"/>
      <c r="BE4" s="171"/>
    </row>
    <row r="5" spans="1:57" x14ac:dyDescent="0.2">
      <c r="A5" s="32"/>
      <c r="B5" s="32"/>
      <c r="C5" s="3"/>
      <c r="D5" s="178" t="s">
        <v>8</v>
      </c>
      <c r="E5" s="180" t="s">
        <v>9</v>
      </c>
      <c r="F5" s="5"/>
      <c r="G5" s="168" t="s">
        <v>0</v>
      </c>
      <c r="H5" s="164" t="s">
        <v>1</v>
      </c>
      <c r="I5" s="164" t="s">
        <v>10</v>
      </c>
      <c r="J5" s="164" t="s">
        <v>2</v>
      </c>
      <c r="K5" s="164" t="s">
        <v>11</v>
      </c>
      <c r="L5" s="166" t="s">
        <v>12</v>
      </c>
      <c r="M5" s="5"/>
      <c r="N5" s="168" t="s">
        <v>3</v>
      </c>
      <c r="O5" s="164" t="s">
        <v>4</v>
      </c>
      <c r="P5" s="166" t="s">
        <v>13</v>
      </c>
      <c r="Q5" s="2"/>
      <c r="R5" s="172" t="s">
        <v>14</v>
      </c>
      <c r="S5" s="2"/>
      <c r="T5" s="168" t="s">
        <v>0</v>
      </c>
      <c r="U5" s="164" t="s">
        <v>1</v>
      </c>
      <c r="V5" s="164" t="s">
        <v>10</v>
      </c>
      <c r="W5" s="164" t="s">
        <v>2</v>
      </c>
      <c r="X5" s="164" t="s">
        <v>11</v>
      </c>
      <c r="Y5" s="166" t="s">
        <v>12</v>
      </c>
      <c r="Z5" s="2"/>
      <c r="AA5" s="168" t="s">
        <v>3</v>
      </c>
      <c r="AB5" s="164" t="s">
        <v>4</v>
      </c>
      <c r="AC5" s="166" t="s">
        <v>13</v>
      </c>
      <c r="AD5" s="1"/>
      <c r="AE5" s="174" t="s">
        <v>14</v>
      </c>
      <c r="AF5" s="38"/>
      <c r="AG5" s="168" t="s">
        <v>0</v>
      </c>
      <c r="AH5" s="164" t="s">
        <v>1</v>
      </c>
      <c r="AI5" s="164" t="s">
        <v>10</v>
      </c>
      <c r="AJ5" s="164" t="s">
        <v>2</v>
      </c>
      <c r="AK5" s="164" t="s">
        <v>11</v>
      </c>
      <c r="AL5" s="166" t="s">
        <v>12</v>
      </c>
      <c r="AM5" s="5"/>
      <c r="AN5" s="168" t="s">
        <v>3</v>
      </c>
      <c r="AO5" s="164" t="s">
        <v>4</v>
      </c>
      <c r="AP5" s="166" t="s">
        <v>13</v>
      </c>
      <c r="AQ5" s="2"/>
      <c r="AR5" s="172" t="s">
        <v>14</v>
      </c>
      <c r="AS5" s="2"/>
      <c r="AT5" s="168" t="s">
        <v>0</v>
      </c>
      <c r="AU5" s="164" t="s">
        <v>1</v>
      </c>
      <c r="AV5" s="164" t="s">
        <v>10</v>
      </c>
      <c r="AW5" s="164" t="s">
        <v>2</v>
      </c>
      <c r="AX5" s="164" t="s">
        <v>11</v>
      </c>
      <c r="AY5" s="166" t="s">
        <v>12</v>
      </c>
      <c r="AZ5" s="2"/>
      <c r="BA5" s="168" t="s">
        <v>3</v>
      </c>
      <c r="BB5" s="164" t="s">
        <v>4</v>
      </c>
      <c r="BC5" s="166" t="s">
        <v>13</v>
      </c>
      <c r="BD5" s="1"/>
      <c r="BE5" s="174" t="s">
        <v>14</v>
      </c>
    </row>
    <row r="6" spans="1:57" x14ac:dyDescent="0.2">
      <c r="A6" s="32"/>
      <c r="B6" s="32"/>
      <c r="C6" s="3"/>
      <c r="D6" s="179"/>
      <c r="E6" s="181"/>
      <c r="F6" s="5"/>
      <c r="G6" s="169"/>
      <c r="H6" s="165"/>
      <c r="I6" s="165"/>
      <c r="J6" s="165"/>
      <c r="K6" s="165"/>
      <c r="L6" s="167"/>
      <c r="M6" s="5"/>
      <c r="N6" s="169"/>
      <c r="O6" s="165"/>
      <c r="P6" s="167"/>
      <c r="Q6" s="2"/>
      <c r="R6" s="173"/>
      <c r="S6" s="2"/>
      <c r="T6" s="169"/>
      <c r="U6" s="165"/>
      <c r="V6" s="165"/>
      <c r="W6" s="165"/>
      <c r="X6" s="165"/>
      <c r="Y6" s="167"/>
      <c r="Z6" s="2"/>
      <c r="AA6" s="169"/>
      <c r="AB6" s="165"/>
      <c r="AC6" s="167"/>
      <c r="AD6" s="1"/>
      <c r="AE6" s="175"/>
      <c r="AF6" s="39"/>
      <c r="AG6" s="169"/>
      <c r="AH6" s="165"/>
      <c r="AI6" s="165"/>
      <c r="AJ6" s="165"/>
      <c r="AK6" s="165"/>
      <c r="AL6" s="167"/>
      <c r="AM6" s="5"/>
      <c r="AN6" s="169"/>
      <c r="AO6" s="165"/>
      <c r="AP6" s="167"/>
      <c r="AQ6" s="2"/>
      <c r="AR6" s="173"/>
      <c r="AS6" s="2"/>
      <c r="AT6" s="169"/>
      <c r="AU6" s="165"/>
      <c r="AV6" s="165"/>
      <c r="AW6" s="165"/>
      <c r="AX6" s="165"/>
      <c r="AY6" s="167"/>
      <c r="AZ6" s="2"/>
      <c r="BA6" s="169"/>
      <c r="BB6" s="165"/>
      <c r="BC6" s="167"/>
      <c r="BD6" s="1"/>
      <c r="BE6" s="175"/>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29">
        <v>41.862690717977401</v>
      </c>
      <c r="H8" s="189">
        <v>48.487101385060598</v>
      </c>
      <c r="I8" s="189">
        <v>50.285308801414402</v>
      </c>
      <c r="J8" s="189">
        <v>49.008687657682003</v>
      </c>
      <c r="K8" s="189">
        <v>47.021902523135601</v>
      </c>
      <c r="L8" s="190">
        <v>47.333155437406603</v>
      </c>
      <c r="M8" s="191"/>
      <c r="N8" s="192">
        <v>51.077944147089099</v>
      </c>
      <c r="O8" s="193">
        <v>54.369626358543101</v>
      </c>
      <c r="P8" s="194">
        <v>52.7237852528161</v>
      </c>
      <c r="Q8" s="191"/>
      <c r="R8" s="195">
        <v>48.873411045551499</v>
      </c>
      <c r="S8" s="67"/>
      <c r="T8" s="29">
        <v>3.20753127695074</v>
      </c>
      <c r="U8" s="189">
        <v>8.5776556787321194</v>
      </c>
      <c r="V8" s="189">
        <v>11.4224093438068</v>
      </c>
      <c r="W8" s="189">
        <v>11.430108506163799</v>
      </c>
      <c r="X8" s="189">
        <v>9.6357530754641605</v>
      </c>
      <c r="Y8" s="190">
        <v>8.9524616646461599</v>
      </c>
      <c r="Z8" s="191"/>
      <c r="AA8" s="192">
        <v>13.6958177864107</v>
      </c>
      <c r="AB8" s="193">
        <v>20.9060950003283</v>
      </c>
      <c r="AC8" s="194">
        <v>17.302696902007099</v>
      </c>
      <c r="AD8" s="191"/>
      <c r="AE8" s="195">
        <v>11.396773196008899</v>
      </c>
      <c r="AF8" s="29"/>
      <c r="AG8" s="29">
        <v>43.362804464826901</v>
      </c>
      <c r="AH8" s="189">
        <v>51.5329508585829</v>
      </c>
      <c r="AI8" s="189">
        <v>54.648660873094101</v>
      </c>
      <c r="AJ8" s="189">
        <v>55.412796082641997</v>
      </c>
      <c r="AK8" s="189">
        <v>55.500732508805299</v>
      </c>
      <c r="AL8" s="190">
        <v>52.091624553766401</v>
      </c>
      <c r="AM8" s="191"/>
      <c r="AN8" s="192">
        <v>59.824095465329997</v>
      </c>
      <c r="AO8" s="193">
        <v>59.916862138025401</v>
      </c>
      <c r="AP8" s="194">
        <v>59.8704788481555</v>
      </c>
      <c r="AQ8" s="191"/>
      <c r="AR8" s="195">
        <v>54.314264162172499</v>
      </c>
      <c r="AS8" s="67"/>
      <c r="AT8" s="29">
        <v>3.2433662894309299</v>
      </c>
      <c r="AU8" s="189">
        <v>0.34318337580164299</v>
      </c>
      <c r="AV8" s="189">
        <v>-1.2163108625347201</v>
      </c>
      <c r="AW8" s="189">
        <v>0.29921848797643702</v>
      </c>
      <c r="AX8" s="189">
        <v>5.2378099302111796</v>
      </c>
      <c r="AY8" s="190">
        <v>1.47803062125121</v>
      </c>
      <c r="AZ8" s="191"/>
      <c r="BA8" s="192">
        <v>6.7719222245347899</v>
      </c>
      <c r="BB8" s="193">
        <v>3.92861050989498</v>
      </c>
      <c r="BC8" s="194">
        <v>5.3299748860571698</v>
      </c>
      <c r="BD8" s="191"/>
      <c r="BE8" s="195">
        <v>2.66040653511048</v>
      </c>
    </row>
    <row r="9" spans="1:57" x14ac:dyDescent="0.2">
      <c r="A9" s="20" t="s">
        <v>18</v>
      </c>
      <c r="B9" s="3" t="str">
        <f>TRIM(A9)</f>
        <v>Virginia</v>
      </c>
      <c r="C9" s="10"/>
      <c r="D9" s="24" t="s">
        <v>16</v>
      </c>
      <c r="E9" s="27" t="s">
        <v>17</v>
      </c>
      <c r="F9" s="3"/>
      <c r="G9" s="30">
        <v>39.364850861571398</v>
      </c>
      <c r="H9" s="191">
        <v>49.227781259501398</v>
      </c>
      <c r="I9" s="191">
        <v>51.957383701810002</v>
      </c>
      <c r="J9" s="191">
        <v>50.509745034406997</v>
      </c>
      <c r="K9" s="191">
        <v>46.799123846635901</v>
      </c>
      <c r="L9" s="196">
        <v>47.571776940785099</v>
      </c>
      <c r="M9" s="191"/>
      <c r="N9" s="197">
        <v>47.274802861379399</v>
      </c>
      <c r="O9" s="198">
        <v>49.262009790235801</v>
      </c>
      <c r="P9" s="199">
        <v>48.268406325807597</v>
      </c>
      <c r="Q9" s="191"/>
      <c r="R9" s="200">
        <v>47.7708333148666</v>
      </c>
      <c r="S9" s="67"/>
      <c r="T9" s="30">
        <v>10.1976397921211</v>
      </c>
      <c r="U9" s="191">
        <v>17.3855255419614</v>
      </c>
      <c r="V9" s="191">
        <v>20.611081267740602</v>
      </c>
      <c r="W9" s="191">
        <v>19.391236522357602</v>
      </c>
      <c r="X9" s="191">
        <v>15.176312817051</v>
      </c>
      <c r="Y9" s="196">
        <v>16.782968904817899</v>
      </c>
      <c r="Z9" s="191"/>
      <c r="AA9" s="197">
        <v>14.7649366739098</v>
      </c>
      <c r="AB9" s="198">
        <v>24.6948293212096</v>
      </c>
      <c r="AC9" s="199">
        <v>19.6261117868921</v>
      </c>
      <c r="AD9" s="191"/>
      <c r="AE9" s="200">
        <v>17.589832801711701</v>
      </c>
      <c r="AF9" s="30"/>
      <c r="AG9" s="30">
        <v>40.831897421568101</v>
      </c>
      <c r="AH9" s="191">
        <v>52.1907458548527</v>
      </c>
      <c r="AI9" s="191">
        <v>56.362360618888601</v>
      </c>
      <c r="AJ9" s="191">
        <v>56.888605327335</v>
      </c>
      <c r="AK9" s="191">
        <v>55.351163559649599</v>
      </c>
      <c r="AL9" s="196">
        <v>52.324943851759897</v>
      </c>
      <c r="AM9" s="191"/>
      <c r="AN9" s="197">
        <v>56.273079054346603</v>
      </c>
      <c r="AO9" s="198">
        <v>56.421157526623801</v>
      </c>
      <c r="AP9" s="199">
        <v>56.347118290485199</v>
      </c>
      <c r="AQ9" s="191"/>
      <c r="AR9" s="200">
        <v>53.4742198816528</v>
      </c>
      <c r="AS9" s="67"/>
      <c r="AT9" s="30">
        <v>4.3476002241727096</v>
      </c>
      <c r="AU9" s="191">
        <v>1.8491564476212701</v>
      </c>
      <c r="AV9" s="191">
        <v>0.90428677610885799</v>
      </c>
      <c r="AW9" s="191">
        <v>2.8231403240958399</v>
      </c>
      <c r="AX9" s="191">
        <v>9.20423359135774</v>
      </c>
      <c r="AY9" s="196">
        <v>3.7190494354510402</v>
      </c>
      <c r="AZ9" s="191"/>
      <c r="BA9" s="197">
        <v>9.0289836925662197</v>
      </c>
      <c r="BB9" s="198">
        <v>7.0737439106864697</v>
      </c>
      <c r="BC9" s="199">
        <v>8.0412367371281093</v>
      </c>
      <c r="BD9" s="191"/>
      <c r="BE9" s="200">
        <v>4.9840939214061697</v>
      </c>
    </row>
    <row r="10" spans="1:57" x14ac:dyDescent="0.2">
      <c r="A10" s="21" t="s">
        <v>19</v>
      </c>
      <c r="B10" s="3" t="str">
        <f t="shared" ref="B10:B45" si="0">TRIM(A10)</f>
        <v>Norfolk/Virginia Beach, VA</v>
      </c>
      <c r="C10" s="3"/>
      <c r="D10" s="24" t="s">
        <v>16</v>
      </c>
      <c r="E10" s="27" t="s">
        <v>17</v>
      </c>
      <c r="F10" s="3"/>
      <c r="G10" s="30">
        <v>37.482036542804302</v>
      </c>
      <c r="H10" s="191">
        <v>44.169575035926897</v>
      </c>
      <c r="I10" s="191">
        <v>45.927427632929501</v>
      </c>
      <c r="J10" s="191">
        <v>44.308150277150403</v>
      </c>
      <c r="K10" s="191">
        <v>41.387805378772299</v>
      </c>
      <c r="L10" s="196">
        <v>42.654998973516697</v>
      </c>
      <c r="M10" s="191"/>
      <c r="N10" s="197">
        <v>44.238862656538601</v>
      </c>
      <c r="O10" s="198">
        <v>48.1908232395811</v>
      </c>
      <c r="P10" s="199">
        <v>46.214842948059903</v>
      </c>
      <c r="Q10" s="191"/>
      <c r="R10" s="200">
        <v>43.672097251957602</v>
      </c>
      <c r="S10" s="67"/>
      <c r="T10" s="30">
        <v>3.84332265901591</v>
      </c>
      <c r="U10" s="191">
        <v>12.6120214191036</v>
      </c>
      <c r="V10" s="191">
        <v>17.457884300956799</v>
      </c>
      <c r="W10" s="191">
        <v>15.8226914893915</v>
      </c>
      <c r="X10" s="191">
        <v>7.8678398985117397</v>
      </c>
      <c r="Y10" s="196">
        <v>11.637213253344701</v>
      </c>
      <c r="Z10" s="191"/>
      <c r="AA10" s="197">
        <v>11.262121325994</v>
      </c>
      <c r="AB10" s="198">
        <v>12.179204350340401</v>
      </c>
      <c r="AC10" s="199">
        <v>11.738389514917101</v>
      </c>
      <c r="AD10" s="191"/>
      <c r="AE10" s="200">
        <v>11.6677845253648</v>
      </c>
      <c r="AF10" s="30"/>
      <c r="AG10" s="30">
        <v>39.191270860076997</v>
      </c>
      <c r="AH10" s="191">
        <v>45.756097560975597</v>
      </c>
      <c r="AI10" s="191">
        <v>48.127727856225903</v>
      </c>
      <c r="AJ10" s="191">
        <v>50.8318356867779</v>
      </c>
      <c r="AK10" s="191">
        <v>52.130937098844598</v>
      </c>
      <c r="AL10" s="196">
        <v>47.2075738125802</v>
      </c>
      <c r="AM10" s="191"/>
      <c r="AN10" s="197">
        <v>56.5044929396662</v>
      </c>
      <c r="AO10" s="198">
        <v>56.387034659820202</v>
      </c>
      <c r="AP10" s="199">
        <v>56.445763799743197</v>
      </c>
      <c r="AQ10" s="191"/>
      <c r="AR10" s="200">
        <v>49.847056666055302</v>
      </c>
      <c r="AS10" s="67"/>
      <c r="AT10" s="30">
        <v>4.7603174392501098</v>
      </c>
      <c r="AU10" s="191">
        <v>1.33036880933182</v>
      </c>
      <c r="AV10" s="191">
        <v>0.19308463702404599</v>
      </c>
      <c r="AW10" s="191">
        <v>6.3380212778552298</v>
      </c>
      <c r="AX10" s="191">
        <v>11.840189265510899</v>
      </c>
      <c r="AY10" s="196">
        <v>4.89878380773012</v>
      </c>
      <c r="AZ10" s="191"/>
      <c r="BA10" s="197">
        <v>4.1156144025285597</v>
      </c>
      <c r="BB10" s="198">
        <v>-4.1393749073921002</v>
      </c>
      <c r="BC10" s="199">
        <v>-0.17797528687522601</v>
      </c>
      <c r="BD10" s="191"/>
      <c r="BE10" s="200">
        <v>3.2006711742852501</v>
      </c>
    </row>
    <row r="11" spans="1:57" x14ac:dyDescent="0.2">
      <c r="A11" s="21" t="s">
        <v>20</v>
      </c>
      <c r="B11" s="2" t="s">
        <v>71</v>
      </c>
      <c r="C11" s="3"/>
      <c r="D11" s="24" t="s">
        <v>16</v>
      </c>
      <c r="E11" s="27" t="s">
        <v>17</v>
      </c>
      <c r="F11" s="3"/>
      <c r="G11" s="30">
        <v>42.873882475479498</v>
      </c>
      <c r="H11" s="191">
        <v>53.5717385643607</v>
      </c>
      <c r="I11" s="191">
        <v>56.796285044700902</v>
      </c>
      <c r="J11" s="191">
        <v>56.010762954604601</v>
      </c>
      <c r="K11" s="191">
        <v>50.221334953563002</v>
      </c>
      <c r="L11" s="196">
        <v>51.894800798541702</v>
      </c>
      <c r="M11" s="191"/>
      <c r="N11" s="197">
        <v>49.552990191823604</v>
      </c>
      <c r="O11" s="198">
        <v>52.182970228278698</v>
      </c>
      <c r="P11" s="199">
        <v>50.867980210051201</v>
      </c>
      <c r="Q11" s="191"/>
      <c r="R11" s="200">
        <v>51.601423487544402</v>
      </c>
      <c r="S11" s="67"/>
      <c r="T11" s="30">
        <v>6.2334183745461198</v>
      </c>
      <c r="U11" s="191">
        <v>14.666598209967599</v>
      </c>
      <c r="V11" s="191">
        <v>15.664042433724299</v>
      </c>
      <c r="W11" s="191">
        <v>15.640745993956701</v>
      </c>
      <c r="X11" s="191">
        <v>12.490604099143599</v>
      </c>
      <c r="Y11" s="196">
        <v>13.177767118501199</v>
      </c>
      <c r="Z11" s="191"/>
      <c r="AA11" s="197">
        <v>9.5039530512497397</v>
      </c>
      <c r="AB11" s="198">
        <v>22.695793455233702</v>
      </c>
      <c r="AC11" s="199">
        <v>15.895353760058001</v>
      </c>
      <c r="AD11" s="191"/>
      <c r="AE11" s="200">
        <v>13.930205640797499</v>
      </c>
      <c r="AF11" s="30"/>
      <c r="AG11" s="30">
        <v>41.697288599943398</v>
      </c>
      <c r="AH11" s="191">
        <v>54.042095192537602</v>
      </c>
      <c r="AI11" s="191">
        <v>59.193102998412698</v>
      </c>
      <c r="AJ11" s="191">
        <v>58.936531060424798</v>
      </c>
      <c r="AK11" s="191">
        <v>57.2927311865364</v>
      </c>
      <c r="AL11" s="196">
        <v>54.232349807570998</v>
      </c>
      <c r="AM11" s="191"/>
      <c r="AN11" s="197">
        <v>59.005022721836802</v>
      </c>
      <c r="AO11" s="198">
        <v>61.370702963623302</v>
      </c>
      <c r="AP11" s="199">
        <v>60.187862842729999</v>
      </c>
      <c r="AQ11" s="191"/>
      <c r="AR11" s="200">
        <v>55.933924960473597</v>
      </c>
      <c r="AS11" s="67"/>
      <c r="AT11" s="30">
        <v>-1.91277582381513</v>
      </c>
      <c r="AU11" s="191">
        <v>-1.6830046894419299</v>
      </c>
      <c r="AV11" s="191">
        <v>-3.4994567147362501</v>
      </c>
      <c r="AW11" s="191">
        <v>-3.2570298227350101</v>
      </c>
      <c r="AX11" s="191">
        <v>4.03569500359343</v>
      </c>
      <c r="AY11" s="196">
        <v>-1.3269334818068901</v>
      </c>
      <c r="AZ11" s="191"/>
      <c r="BA11" s="197">
        <v>6.1749169455934796</v>
      </c>
      <c r="BB11" s="198">
        <v>6.4902842217199499</v>
      </c>
      <c r="BC11" s="199">
        <v>6.3354657064441504</v>
      </c>
      <c r="BD11" s="191"/>
      <c r="BE11" s="200">
        <v>0.90859590025505599</v>
      </c>
    </row>
    <row r="12" spans="1:57" x14ac:dyDescent="0.2">
      <c r="A12" s="21" t="s">
        <v>21</v>
      </c>
      <c r="B12" s="3" t="str">
        <f t="shared" si="0"/>
        <v>Virginia Area</v>
      </c>
      <c r="C12" s="3"/>
      <c r="D12" s="24" t="s">
        <v>16</v>
      </c>
      <c r="E12" s="27" t="s">
        <v>17</v>
      </c>
      <c r="F12" s="3"/>
      <c r="G12" s="30">
        <v>34.305709534367999</v>
      </c>
      <c r="H12" s="191">
        <v>45.902623798965202</v>
      </c>
      <c r="I12" s="191">
        <v>49.394863266814397</v>
      </c>
      <c r="J12" s="191">
        <v>48.0829637841832</v>
      </c>
      <c r="K12" s="191">
        <v>48.567997043606702</v>
      </c>
      <c r="L12" s="196">
        <v>45.250831485587497</v>
      </c>
      <c r="M12" s="191"/>
      <c r="N12" s="197">
        <v>49.168936700678699</v>
      </c>
      <c r="O12" s="198">
        <v>47.816150330116798</v>
      </c>
      <c r="P12" s="199">
        <v>48.492543515397699</v>
      </c>
      <c r="Q12" s="191"/>
      <c r="R12" s="200">
        <v>46.177371039470003</v>
      </c>
      <c r="S12" s="67"/>
      <c r="T12" s="30">
        <v>5.3284630666211097</v>
      </c>
      <c r="U12" s="191">
        <v>8.8510996123030008</v>
      </c>
      <c r="V12" s="191">
        <v>11.159152984825999</v>
      </c>
      <c r="W12" s="191">
        <v>6.6198253958511799</v>
      </c>
      <c r="X12" s="191">
        <v>10.4912926278684</v>
      </c>
      <c r="Y12" s="196">
        <v>8.6556426757722598</v>
      </c>
      <c r="Z12" s="191"/>
      <c r="AA12" s="197">
        <v>19.446438701767502</v>
      </c>
      <c r="AB12" s="198">
        <v>45.995154865573099</v>
      </c>
      <c r="AC12" s="199">
        <v>31.2100846596602</v>
      </c>
      <c r="AD12" s="191"/>
      <c r="AE12" s="200">
        <v>14.5652235600203</v>
      </c>
      <c r="AF12" s="30"/>
      <c r="AG12" s="30">
        <v>36.526690227057401</v>
      </c>
      <c r="AH12" s="191">
        <v>48.342688194396302</v>
      </c>
      <c r="AI12" s="191">
        <v>51.384750421546201</v>
      </c>
      <c r="AJ12" s="191">
        <v>48.983669415378898</v>
      </c>
      <c r="AK12" s="191">
        <v>48.7186150185942</v>
      </c>
      <c r="AL12" s="196">
        <v>46.791282655394603</v>
      </c>
      <c r="AM12" s="191"/>
      <c r="AN12" s="197">
        <v>51.589720500121203</v>
      </c>
      <c r="AO12" s="198">
        <v>51.928560708389597</v>
      </c>
      <c r="AP12" s="199">
        <v>51.7591406042554</v>
      </c>
      <c r="AQ12" s="191"/>
      <c r="AR12" s="200">
        <v>48.211057000699398</v>
      </c>
      <c r="AS12" s="67"/>
      <c r="AT12" s="30">
        <v>3.21915261036321</v>
      </c>
      <c r="AU12" s="191">
        <v>0.86971810525621196</v>
      </c>
      <c r="AV12" s="191">
        <v>1.2687608037509399</v>
      </c>
      <c r="AW12" s="191">
        <v>-3.8125032678700501</v>
      </c>
      <c r="AX12" s="191">
        <v>0.80699282683437101</v>
      </c>
      <c r="AY12" s="196">
        <v>0.27785707445194602</v>
      </c>
      <c r="AZ12" s="191"/>
      <c r="BA12" s="197">
        <v>6.8344748527432504</v>
      </c>
      <c r="BB12" s="198">
        <v>17.171157397558101</v>
      </c>
      <c r="BC12" s="199">
        <v>11.7812080910129</v>
      </c>
      <c r="BD12" s="191"/>
      <c r="BE12" s="200">
        <v>3.5470227774686598</v>
      </c>
    </row>
    <row r="13" spans="1:57" x14ac:dyDescent="0.2">
      <c r="A13" s="34" t="s">
        <v>22</v>
      </c>
      <c r="B13" s="2" t="s">
        <v>87</v>
      </c>
      <c r="C13" s="3"/>
      <c r="D13" s="24" t="s">
        <v>16</v>
      </c>
      <c r="E13" s="27" t="s">
        <v>17</v>
      </c>
      <c r="F13" s="3"/>
      <c r="G13" s="30">
        <v>41.653418124006301</v>
      </c>
      <c r="H13" s="191">
        <v>50.0078184724442</v>
      </c>
      <c r="I13" s="191">
        <v>52.191778441865303</v>
      </c>
      <c r="J13" s="191">
        <v>47.553686844117003</v>
      </c>
      <c r="K13" s="191">
        <v>41.126902494961399</v>
      </c>
      <c r="L13" s="196">
        <v>46.506763037416</v>
      </c>
      <c r="M13" s="191"/>
      <c r="N13" s="197">
        <v>43.7539092362221</v>
      </c>
      <c r="O13" s="198">
        <v>49.547397317395202</v>
      </c>
      <c r="P13" s="199">
        <v>46.650653276808598</v>
      </c>
      <c r="Q13" s="191"/>
      <c r="R13" s="200">
        <v>46.547874789489398</v>
      </c>
      <c r="S13" s="67"/>
      <c r="T13" s="30">
        <v>20.1426242605699</v>
      </c>
      <c r="U13" s="191">
        <v>31.554862720525399</v>
      </c>
      <c r="V13" s="191">
        <v>36.519593920473604</v>
      </c>
      <c r="W13" s="191">
        <v>33.6600621791153</v>
      </c>
      <c r="X13" s="191">
        <v>21.129573156275701</v>
      </c>
      <c r="Y13" s="196">
        <v>28.867563757816399</v>
      </c>
      <c r="Z13" s="191"/>
      <c r="AA13" s="197">
        <v>14.046778764008099</v>
      </c>
      <c r="AB13" s="198">
        <v>22.9252690333307</v>
      </c>
      <c r="AC13" s="199">
        <v>18.595608530537799</v>
      </c>
      <c r="AD13" s="191"/>
      <c r="AE13" s="200">
        <v>25.7488307447477</v>
      </c>
      <c r="AF13" s="30"/>
      <c r="AG13" s="30">
        <v>45.004725538548399</v>
      </c>
      <c r="AH13" s="191">
        <v>57.519005273026302</v>
      </c>
      <c r="AI13" s="191">
        <v>63.944406181629297</v>
      </c>
      <c r="AJ13" s="191">
        <v>64.847143071304203</v>
      </c>
      <c r="AK13" s="191">
        <v>60.892047442028201</v>
      </c>
      <c r="AL13" s="196">
        <v>58.441477178661202</v>
      </c>
      <c r="AM13" s="191"/>
      <c r="AN13" s="197">
        <v>59.059632778365597</v>
      </c>
      <c r="AO13" s="198">
        <v>59.035733606797699</v>
      </c>
      <c r="AP13" s="199">
        <v>59.047683192581601</v>
      </c>
      <c r="AQ13" s="191"/>
      <c r="AR13" s="200">
        <v>58.614679004440497</v>
      </c>
      <c r="AS13" s="67"/>
      <c r="AT13" s="30">
        <v>7.1017675401114104</v>
      </c>
      <c r="AU13" s="191">
        <v>3.4451562022701601</v>
      </c>
      <c r="AV13" s="191">
        <v>3.0449254722119301</v>
      </c>
      <c r="AW13" s="191">
        <v>8.1675507981155793</v>
      </c>
      <c r="AX13" s="191">
        <v>15.280376335437101</v>
      </c>
      <c r="AY13" s="196">
        <v>7.2516455284266197</v>
      </c>
      <c r="AZ13" s="191"/>
      <c r="BA13" s="197">
        <v>12.947876556520299</v>
      </c>
      <c r="BB13" s="198">
        <v>7.2264458038361399</v>
      </c>
      <c r="BC13" s="199">
        <v>10.0134107799816</v>
      </c>
      <c r="BD13" s="191"/>
      <c r="BE13" s="200">
        <v>8.0321768401416893</v>
      </c>
    </row>
    <row r="14" spans="1:57" x14ac:dyDescent="0.2">
      <c r="A14" s="21" t="s">
        <v>23</v>
      </c>
      <c r="B14" s="3" t="str">
        <f t="shared" si="0"/>
        <v>Arlington, VA</v>
      </c>
      <c r="C14" s="3"/>
      <c r="D14" s="24" t="s">
        <v>16</v>
      </c>
      <c r="E14" s="27" t="s">
        <v>17</v>
      </c>
      <c r="F14" s="3"/>
      <c r="G14" s="30">
        <v>43.680917622523403</v>
      </c>
      <c r="H14" s="191">
        <v>55.6725755995828</v>
      </c>
      <c r="I14" s="191">
        <v>57.528675703858099</v>
      </c>
      <c r="J14" s="191">
        <v>53.107403545359702</v>
      </c>
      <c r="K14" s="191">
        <v>41.720542231491102</v>
      </c>
      <c r="L14" s="196">
        <v>50.342022940562998</v>
      </c>
      <c r="M14" s="191"/>
      <c r="N14" s="197">
        <v>40.500521376433703</v>
      </c>
      <c r="O14" s="198">
        <v>41.438998957247101</v>
      </c>
      <c r="P14" s="199">
        <v>40.969760166840402</v>
      </c>
      <c r="Q14" s="191"/>
      <c r="R14" s="200">
        <v>47.664233576642303</v>
      </c>
      <c r="S14" s="67"/>
      <c r="T14" s="30">
        <v>35.1709621958803</v>
      </c>
      <c r="U14" s="191">
        <v>62.670667082049199</v>
      </c>
      <c r="V14" s="191">
        <v>77.005690451362995</v>
      </c>
      <c r="W14" s="191">
        <v>74.303066427912796</v>
      </c>
      <c r="X14" s="191">
        <v>56.726936165741101</v>
      </c>
      <c r="Y14" s="196">
        <v>61.219563289696403</v>
      </c>
      <c r="Z14" s="191"/>
      <c r="AA14" s="197">
        <v>31.9875767250827</v>
      </c>
      <c r="AB14" s="198">
        <v>27.217858059435901</v>
      </c>
      <c r="AC14" s="199">
        <v>29.5315333671563</v>
      </c>
      <c r="AD14" s="191"/>
      <c r="AE14" s="200">
        <v>52.082597129930903</v>
      </c>
      <c r="AF14" s="30"/>
      <c r="AG14" s="30">
        <v>47.541710114702802</v>
      </c>
      <c r="AH14" s="191">
        <v>62.419186652763202</v>
      </c>
      <c r="AI14" s="191">
        <v>67.301876955161603</v>
      </c>
      <c r="AJ14" s="191">
        <v>69.233576642335706</v>
      </c>
      <c r="AK14" s="191">
        <v>64.150156412930102</v>
      </c>
      <c r="AL14" s="196">
        <v>62.129301355578697</v>
      </c>
      <c r="AM14" s="191"/>
      <c r="AN14" s="197">
        <v>59.968717413972797</v>
      </c>
      <c r="AO14" s="198">
        <v>56.100104275286697</v>
      </c>
      <c r="AP14" s="199">
        <v>58.034410844629797</v>
      </c>
      <c r="AQ14" s="191"/>
      <c r="AR14" s="200">
        <v>60.959332638164703</v>
      </c>
      <c r="AS14" s="67"/>
      <c r="AT14" s="30">
        <v>8.3473645127740106</v>
      </c>
      <c r="AU14" s="191">
        <v>9.7912229755012306E-2</v>
      </c>
      <c r="AV14" s="191">
        <v>-3.1851886531463398</v>
      </c>
      <c r="AW14" s="191">
        <v>3.4953072904323599</v>
      </c>
      <c r="AX14" s="191">
        <v>14.0761095278416</v>
      </c>
      <c r="AY14" s="196">
        <v>3.9357887199159398</v>
      </c>
      <c r="AZ14" s="191"/>
      <c r="BA14" s="197">
        <v>22.065905528977201</v>
      </c>
      <c r="BB14" s="198">
        <v>13.934142309409401</v>
      </c>
      <c r="BC14" s="199">
        <v>17.995439340480299</v>
      </c>
      <c r="BD14" s="191"/>
      <c r="BE14" s="200">
        <v>7.4172425360998799</v>
      </c>
    </row>
    <row r="15" spans="1:57" x14ac:dyDescent="0.2">
      <c r="A15" s="21" t="s">
        <v>24</v>
      </c>
      <c r="B15" s="3" t="str">
        <f t="shared" si="0"/>
        <v>Suburban Virginia Area</v>
      </c>
      <c r="C15" s="3"/>
      <c r="D15" s="24" t="s">
        <v>16</v>
      </c>
      <c r="E15" s="27" t="s">
        <v>17</v>
      </c>
      <c r="F15" s="3"/>
      <c r="G15" s="30">
        <v>38.916750250752202</v>
      </c>
      <c r="H15" s="191">
        <v>48.5456369107321</v>
      </c>
      <c r="I15" s="191">
        <v>50.488966900702103</v>
      </c>
      <c r="J15" s="191">
        <v>49.799398194583702</v>
      </c>
      <c r="K15" s="191">
        <v>43.430290872617803</v>
      </c>
      <c r="L15" s="196">
        <v>46.236208625877602</v>
      </c>
      <c r="M15" s="191"/>
      <c r="N15" s="197">
        <v>41.361584754262701</v>
      </c>
      <c r="O15" s="198">
        <v>44.044633901705097</v>
      </c>
      <c r="P15" s="199">
        <v>42.703109327983903</v>
      </c>
      <c r="Q15" s="191"/>
      <c r="R15" s="200">
        <v>45.226751683622197</v>
      </c>
      <c r="S15" s="67"/>
      <c r="T15" s="30">
        <v>11.832971839706801</v>
      </c>
      <c r="U15" s="191">
        <v>17.275650928506298</v>
      </c>
      <c r="V15" s="191">
        <v>17.6155038131661</v>
      </c>
      <c r="W15" s="191">
        <v>22.082910264516901</v>
      </c>
      <c r="X15" s="191">
        <v>18.351631409119499</v>
      </c>
      <c r="Y15" s="196">
        <v>17.584735035778198</v>
      </c>
      <c r="Z15" s="191"/>
      <c r="AA15" s="197">
        <v>14.637261366271501</v>
      </c>
      <c r="AB15" s="198">
        <v>17.177568802664599</v>
      </c>
      <c r="AC15" s="199">
        <v>15.933407316081899</v>
      </c>
      <c r="AD15" s="191"/>
      <c r="AE15" s="200">
        <v>17.134638087358599</v>
      </c>
      <c r="AF15" s="30"/>
      <c r="AG15" s="30">
        <v>40.277081243731097</v>
      </c>
      <c r="AH15" s="191">
        <v>52.573345035105298</v>
      </c>
      <c r="AI15" s="191">
        <v>57.713766298896601</v>
      </c>
      <c r="AJ15" s="191">
        <v>58.359453360080202</v>
      </c>
      <c r="AK15" s="191">
        <v>54.883400200601798</v>
      </c>
      <c r="AL15" s="196">
        <v>52.761409227683004</v>
      </c>
      <c r="AM15" s="191"/>
      <c r="AN15" s="197">
        <v>52.955742226680002</v>
      </c>
      <c r="AO15" s="198">
        <v>52.513791374122299</v>
      </c>
      <c r="AP15" s="199">
        <v>52.734766800401196</v>
      </c>
      <c r="AQ15" s="191"/>
      <c r="AR15" s="200">
        <v>52.753797105602501</v>
      </c>
      <c r="AS15" s="67"/>
      <c r="AT15" s="30">
        <v>2.47940663361147</v>
      </c>
      <c r="AU15" s="191">
        <v>-1.38751835367417</v>
      </c>
      <c r="AV15" s="191">
        <v>0.65929219684626195</v>
      </c>
      <c r="AW15" s="191">
        <v>3.4817727793123199</v>
      </c>
      <c r="AX15" s="191">
        <v>11.135142485758299</v>
      </c>
      <c r="AY15" s="196">
        <v>3.1577432184458099</v>
      </c>
      <c r="AZ15" s="191"/>
      <c r="BA15" s="197">
        <v>8.2088841289624206</v>
      </c>
      <c r="BB15" s="198">
        <v>2.6168600314260502</v>
      </c>
      <c r="BC15" s="199">
        <v>5.3504188056703601</v>
      </c>
      <c r="BD15" s="191"/>
      <c r="BE15" s="200">
        <v>3.7735042135749901</v>
      </c>
    </row>
    <row r="16" spans="1:57" x14ac:dyDescent="0.2">
      <c r="A16" s="21" t="s">
        <v>25</v>
      </c>
      <c r="B16" s="3" t="str">
        <f t="shared" si="0"/>
        <v>Alexandria, VA</v>
      </c>
      <c r="C16" s="3"/>
      <c r="D16" s="24" t="s">
        <v>16</v>
      </c>
      <c r="E16" s="27" t="s">
        <v>17</v>
      </c>
      <c r="F16" s="3"/>
      <c r="G16" s="30">
        <v>37.611697806661198</v>
      </c>
      <c r="H16" s="191">
        <v>43.715910409655301</v>
      </c>
      <c r="I16" s="191">
        <v>47.487524660554698</v>
      </c>
      <c r="J16" s="191">
        <v>45.178136242311702</v>
      </c>
      <c r="K16" s="191">
        <v>38.911454102355798</v>
      </c>
      <c r="L16" s="196">
        <v>42.580944644307699</v>
      </c>
      <c r="M16" s="191"/>
      <c r="N16" s="197">
        <v>41.951955436927001</v>
      </c>
      <c r="O16" s="198">
        <v>48.032958106069302</v>
      </c>
      <c r="P16" s="199">
        <v>44.992456771498198</v>
      </c>
      <c r="Q16" s="191"/>
      <c r="R16" s="200">
        <v>43.2699481092193</v>
      </c>
      <c r="S16" s="67"/>
      <c r="T16" s="30">
        <v>11.7834719072673</v>
      </c>
      <c r="U16" s="191">
        <v>21.810352306515298</v>
      </c>
      <c r="V16" s="191">
        <v>31.257652432544401</v>
      </c>
      <c r="W16" s="191">
        <v>34.363990689569498</v>
      </c>
      <c r="X16" s="191">
        <v>20.081584165334501</v>
      </c>
      <c r="Y16" s="196">
        <v>23.9676517845032</v>
      </c>
      <c r="Z16" s="191"/>
      <c r="AA16" s="197">
        <v>9.0269653824151792</v>
      </c>
      <c r="AB16" s="198">
        <v>13.2430912632139</v>
      </c>
      <c r="AC16" s="199">
        <v>11.237631816970399</v>
      </c>
      <c r="AD16" s="191"/>
      <c r="AE16" s="200">
        <v>19.891493772648399</v>
      </c>
      <c r="AF16" s="30"/>
      <c r="AG16" s="30">
        <v>41.885226877103399</v>
      </c>
      <c r="AH16" s="191">
        <v>55.439828246489398</v>
      </c>
      <c r="AI16" s="191">
        <v>62.359289776024099</v>
      </c>
      <c r="AJ16" s="191">
        <v>65.304050133457096</v>
      </c>
      <c r="AK16" s="191">
        <v>60.688174538702498</v>
      </c>
      <c r="AL16" s="196">
        <v>57.135313914355301</v>
      </c>
      <c r="AM16" s="191"/>
      <c r="AN16" s="197">
        <v>59.951259138911396</v>
      </c>
      <c r="AO16" s="198">
        <v>59.4058256933967</v>
      </c>
      <c r="AP16" s="199">
        <v>59.678542416154102</v>
      </c>
      <c r="AQ16" s="191"/>
      <c r="AR16" s="200">
        <v>57.861950629154897</v>
      </c>
      <c r="AS16" s="67"/>
      <c r="AT16" s="30">
        <v>6.2884306585185596</v>
      </c>
      <c r="AU16" s="191">
        <v>8.4827862909804406</v>
      </c>
      <c r="AV16" s="191">
        <v>6.4499686650938797</v>
      </c>
      <c r="AW16" s="191">
        <v>14.588995809601199</v>
      </c>
      <c r="AX16" s="191">
        <v>21.939260041799798</v>
      </c>
      <c r="AY16" s="196">
        <v>11.657093900124799</v>
      </c>
      <c r="AZ16" s="191"/>
      <c r="BA16" s="197">
        <v>15.7066691987855</v>
      </c>
      <c r="BB16" s="198">
        <v>6.3155600125018099</v>
      </c>
      <c r="BC16" s="199">
        <v>10.834107232459999</v>
      </c>
      <c r="BD16" s="191"/>
      <c r="BE16" s="200">
        <v>11.4133562232995</v>
      </c>
    </row>
    <row r="17" spans="1:57" x14ac:dyDescent="0.2">
      <c r="A17" s="21" t="s">
        <v>26</v>
      </c>
      <c r="B17" s="3" t="str">
        <f t="shared" si="0"/>
        <v>Fairfax/Tysons Corner, VA</v>
      </c>
      <c r="C17" s="3"/>
      <c r="D17" s="24" t="s">
        <v>16</v>
      </c>
      <c r="E17" s="27" t="s">
        <v>17</v>
      </c>
      <c r="F17" s="3"/>
      <c r="G17" s="30">
        <v>42.304158051918201</v>
      </c>
      <c r="H17" s="191">
        <v>56.363427521249697</v>
      </c>
      <c r="I17" s="191">
        <v>60.372157133011697</v>
      </c>
      <c r="J17" s="191">
        <v>56.581667815299703</v>
      </c>
      <c r="K17" s="191">
        <v>48.173673328738801</v>
      </c>
      <c r="L17" s="196">
        <v>52.759016770043601</v>
      </c>
      <c r="M17" s="191"/>
      <c r="N17" s="197">
        <v>46.198024351022198</v>
      </c>
      <c r="O17" s="198">
        <v>50.562830232023799</v>
      </c>
      <c r="P17" s="199">
        <v>48.380427291522999</v>
      </c>
      <c r="Q17" s="191"/>
      <c r="R17" s="200">
        <v>51.507991204752003</v>
      </c>
      <c r="S17" s="67"/>
      <c r="T17" s="30">
        <v>19.032018185745098</v>
      </c>
      <c r="U17" s="191">
        <v>36.492855399109096</v>
      </c>
      <c r="V17" s="191">
        <v>41.374734844755501</v>
      </c>
      <c r="W17" s="191">
        <v>44.118403455391302</v>
      </c>
      <c r="X17" s="191">
        <v>28.132496207816299</v>
      </c>
      <c r="Y17" s="196">
        <v>34.318534576046503</v>
      </c>
      <c r="Z17" s="191"/>
      <c r="AA17" s="197">
        <v>7.6875574355232503</v>
      </c>
      <c r="AB17" s="198">
        <v>7.28641717532894</v>
      </c>
      <c r="AC17" s="199">
        <v>7.4775662751879599</v>
      </c>
      <c r="AD17" s="191"/>
      <c r="AE17" s="200">
        <v>25.881873624038001</v>
      </c>
      <c r="AF17" s="30"/>
      <c r="AG17" s="30">
        <v>42.861245118309199</v>
      </c>
      <c r="AH17" s="191">
        <v>60.6219848380427</v>
      </c>
      <c r="AI17" s="191">
        <v>69.432000918906496</v>
      </c>
      <c r="AJ17" s="191">
        <v>71.465081552951901</v>
      </c>
      <c r="AK17" s="191">
        <v>64.0449115552492</v>
      </c>
      <c r="AL17" s="196">
        <v>61.685044796691898</v>
      </c>
      <c r="AM17" s="191"/>
      <c r="AN17" s="197">
        <v>58.735354927636102</v>
      </c>
      <c r="AO17" s="198">
        <v>57.698713530898203</v>
      </c>
      <c r="AP17" s="199">
        <v>58.217034229267099</v>
      </c>
      <c r="AQ17" s="191"/>
      <c r="AR17" s="200">
        <v>60.694184634570497</v>
      </c>
      <c r="AS17" s="67"/>
      <c r="AT17" s="30">
        <v>5.6275844245347999</v>
      </c>
      <c r="AU17" s="191">
        <v>4.8213522671580904</v>
      </c>
      <c r="AV17" s="191">
        <v>2.5703380333920598</v>
      </c>
      <c r="AW17" s="191">
        <v>8.2103360463260007</v>
      </c>
      <c r="AX17" s="191">
        <v>17.581526119888</v>
      </c>
      <c r="AY17" s="196">
        <v>7.6097117117224702</v>
      </c>
      <c r="AZ17" s="191"/>
      <c r="BA17" s="197">
        <v>13.605116911266601</v>
      </c>
      <c r="BB17" s="198">
        <v>4.97842455537611</v>
      </c>
      <c r="BC17" s="199">
        <v>9.1598951995683109</v>
      </c>
      <c r="BD17" s="191"/>
      <c r="BE17" s="200">
        <v>8.0301477333722495</v>
      </c>
    </row>
    <row r="18" spans="1:57" x14ac:dyDescent="0.2">
      <c r="A18" s="21" t="s">
        <v>27</v>
      </c>
      <c r="B18" s="3" t="str">
        <f t="shared" si="0"/>
        <v>I-95 Fredericksburg, VA</v>
      </c>
      <c r="C18" s="3"/>
      <c r="D18" s="24" t="s">
        <v>16</v>
      </c>
      <c r="E18" s="27" t="s">
        <v>17</v>
      </c>
      <c r="F18" s="3"/>
      <c r="G18" s="30">
        <v>41.969375209567403</v>
      </c>
      <c r="H18" s="191">
        <v>48.653179836816797</v>
      </c>
      <c r="I18" s="191">
        <v>51.201520062590802</v>
      </c>
      <c r="J18" s="191">
        <v>54.778137923326199</v>
      </c>
      <c r="K18" s="191">
        <v>51.436235609701498</v>
      </c>
      <c r="L18" s="196">
        <v>49.607689728400501</v>
      </c>
      <c r="M18" s="191"/>
      <c r="N18" s="197">
        <v>54.800491784955803</v>
      </c>
      <c r="O18" s="198">
        <v>57.091762601989402</v>
      </c>
      <c r="P18" s="199">
        <v>55.946127193472599</v>
      </c>
      <c r="Q18" s="191"/>
      <c r="R18" s="200">
        <v>51.418671861278298</v>
      </c>
      <c r="S18" s="67"/>
      <c r="T18" s="30">
        <v>14.546773654472</v>
      </c>
      <c r="U18" s="191">
        <v>17.257763243597399</v>
      </c>
      <c r="V18" s="191">
        <v>13.336558653968</v>
      </c>
      <c r="W18" s="191">
        <v>14.2368997962694</v>
      </c>
      <c r="X18" s="191">
        <v>5.7827778966883496</v>
      </c>
      <c r="Y18" s="196">
        <v>12.8040823514725</v>
      </c>
      <c r="Z18" s="191"/>
      <c r="AA18" s="197">
        <v>10.632983296016899</v>
      </c>
      <c r="AB18" s="198">
        <v>29.488521016670799</v>
      </c>
      <c r="AC18" s="199">
        <v>19.5126122339563</v>
      </c>
      <c r="AD18" s="191"/>
      <c r="AE18" s="200">
        <v>14.8074695473678</v>
      </c>
      <c r="AF18" s="30"/>
      <c r="AG18" s="30">
        <v>44.471140414594601</v>
      </c>
      <c r="AH18" s="191">
        <v>52.205861808834598</v>
      </c>
      <c r="AI18" s="191">
        <v>56.788019334469503</v>
      </c>
      <c r="AJ18" s="191">
        <v>59.006454136514698</v>
      </c>
      <c r="AK18" s="191">
        <v>58.774552261741697</v>
      </c>
      <c r="AL18" s="196">
        <v>54.249041674582799</v>
      </c>
      <c r="AM18" s="191"/>
      <c r="AN18" s="197">
        <v>59.467463887569501</v>
      </c>
      <c r="AO18" s="198">
        <v>59.5345198513592</v>
      </c>
      <c r="AP18" s="199">
        <v>59.500991869464301</v>
      </c>
      <c r="AQ18" s="191"/>
      <c r="AR18" s="200">
        <v>55.749580905244599</v>
      </c>
      <c r="AS18" s="67"/>
      <c r="AT18" s="30">
        <v>8.6865559977496201</v>
      </c>
      <c r="AU18" s="191">
        <v>6.6404832752099399</v>
      </c>
      <c r="AV18" s="191">
        <v>8.7540812354848008</v>
      </c>
      <c r="AW18" s="191">
        <v>7.8040470460885603</v>
      </c>
      <c r="AX18" s="191">
        <v>15.7181641531305</v>
      </c>
      <c r="AY18" s="196">
        <v>9.5431997191393307</v>
      </c>
      <c r="AZ18" s="191"/>
      <c r="BA18" s="197">
        <v>11.219555383167</v>
      </c>
      <c r="BB18" s="198">
        <v>10.764026498497699</v>
      </c>
      <c r="BC18" s="199">
        <v>10.991195207729699</v>
      </c>
      <c r="BD18" s="191"/>
      <c r="BE18" s="200">
        <v>9.9806961492015898</v>
      </c>
    </row>
    <row r="19" spans="1:57" x14ac:dyDescent="0.2">
      <c r="A19" s="21" t="s">
        <v>28</v>
      </c>
      <c r="B19" s="3" t="str">
        <f t="shared" si="0"/>
        <v>Dulles Airport Area, VA</v>
      </c>
      <c r="C19" s="3"/>
      <c r="D19" s="24" t="s">
        <v>16</v>
      </c>
      <c r="E19" s="27" t="s">
        <v>17</v>
      </c>
      <c r="F19" s="3"/>
      <c r="G19" s="30">
        <v>50.7778410168848</v>
      </c>
      <c r="H19" s="191">
        <v>63.71656232214</v>
      </c>
      <c r="I19" s="191">
        <v>66.3156896224625</v>
      </c>
      <c r="J19" s="191">
        <v>63.375071143995399</v>
      </c>
      <c r="K19" s="191">
        <v>57.275659267691097</v>
      </c>
      <c r="L19" s="196">
        <v>60.292164674634698</v>
      </c>
      <c r="M19" s="191"/>
      <c r="N19" s="197">
        <v>49.886169607285098</v>
      </c>
      <c r="O19" s="198">
        <v>52.5327262379055</v>
      </c>
      <c r="P19" s="199">
        <v>51.209447922595302</v>
      </c>
      <c r="Q19" s="191"/>
      <c r="R19" s="200">
        <v>57.697102745480599</v>
      </c>
      <c r="S19" s="67"/>
      <c r="T19" s="30">
        <v>18.141690576031699</v>
      </c>
      <c r="U19" s="191">
        <v>21.311179338992201</v>
      </c>
      <c r="V19" s="191">
        <v>27.271072273803</v>
      </c>
      <c r="W19" s="191">
        <v>34.4536123968605</v>
      </c>
      <c r="X19" s="191">
        <v>32.1225382932166</v>
      </c>
      <c r="Y19" s="196">
        <v>26.613545816733001</v>
      </c>
      <c r="Z19" s="191"/>
      <c r="AA19" s="197">
        <v>16.9966629588431</v>
      </c>
      <c r="AB19" s="198">
        <v>18.815704784381001</v>
      </c>
      <c r="AC19" s="199">
        <v>17.922673656618599</v>
      </c>
      <c r="AD19" s="191"/>
      <c r="AE19" s="200">
        <v>24.2906352171882</v>
      </c>
      <c r="AF19" s="30"/>
      <c r="AG19" s="30">
        <v>49.4270635222518</v>
      </c>
      <c r="AH19" s="191">
        <v>66.779193609737504</v>
      </c>
      <c r="AI19" s="191">
        <v>72.551350323316797</v>
      </c>
      <c r="AJ19" s="191">
        <v>73.499904906808595</v>
      </c>
      <c r="AK19" s="191">
        <v>66.940852034994194</v>
      </c>
      <c r="AL19" s="196">
        <v>65.839672879421798</v>
      </c>
      <c r="AM19" s="191"/>
      <c r="AN19" s="197">
        <v>57.940281475846298</v>
      </c>
      <c r="AO19" s="198">
        <v>58.772346899961903</v>
      </c>
      <c r="AP19" s="199">
        <v>58.356314187904097</v>
      </c>
      <c r="AQ19" s="191"/>
      <c r="AR19" s="200">
        <v>63.701570396130997</v>
      </c>
      <c r="AS19" s="67"/>
      <c r="AT19" s="30">
        <v>3.68839433890424</v>
      </c>
      <c r="AU19" s="191">
        <v>2.1231970746142199</v>
      </c>
      <c r="AV19" s="191">
        <v>-3.4461494130670699E-2</v>
      </c>
      <c r="AW19" s="191">
        <v>5.9785942933940097</v>
      </c>
      <c r="AX19" s="191">
        <v>9.9035138067138799</v>
      </c>
      <c r="AY19" s="196">
        <v>4.2102323426318096</v>
      </c>
      <c r="AZ19" s="191"/>
      <c r="BA19" s="197">
        <v>12.409744157970399</v>
      </c>
      <c r="BB19" s="198">
        <v>5.7526061052953201</v>
      </c>
      <c r="BC19" s="199">
        <v>8.9559024430171306</v>
      </c>
      <c r="BD19" s="191"/>
      <c r="BE19" s="200">
        <v>5.4119607981274704</v>
      </c>
    </row>
    <row r="20" spans="1:57" x14ac:dyDescent="0.2">
      <c r="A20" s="21" t="s">
        <v>29</v>
      </c>
      <c r="B20" s="3" t="str">
        <f t="shared" si="0"/>
        <v>Williamsburg, VA</v>
      </c>
      <c r="C20" s="3"/>
      <c r="D20" s="24" t="s">
        <v>16</v>
      </c>
      <c r="E20" s="27" t="s">
        <v>17</v>
      </c>
      <c r="F20" s="3"/>
      <c r="G20" s="30">
        <v>35.7440708887151</v>
      </c>
      <c r="H20" s="191">
        <v>39.640344018764601</v>
      </c>
      <c r="I20" s="191">
        <v>38.493614803231601</v>
      </c>
      <c r="J20" s="191">
        <v>35.5225436538962</v>
      </c>
      <c r="K20" s="191">
        <v>39.666406046390399</v>
      </c>
      <c r="L20" s="196">
        <v>37.8133958821996</v>
      </c>
      <c r="M20" s="191"/>
      <c r="N20" s="197">
        <v>50.390930414386197</v>
      </c>
      <c r="O20" s="198">
        <v>58.470158978368502</v>
      </c>
      <c r="P20" s="199">
        <v>54.430544696377297</v>
      </c>
      <c r="Q20" s="191"/>
      <c r="R20" s="200">
        <v>42.561152686250402</v>
      </c>
      <c r="S20" s="67"/>
      <c r="T20" s="30">
        <v>8.6807209023984804</v>
      </c>
      <c r="U20" s="191">
        <v>9.3216406398579892</v>
      </c>
      <c r="V20" s="191">
        <v>5.7779655616273304</v>
      </c>
      <c r="W20" s="191">
        <v>-6.9948591914922398</v>
      </c>
      <c r="X20" s="191">
        <v>-8.7565357760667801</v>
      </c>
      <c r="Y20" s="196">
        <v>0.99320118883011299</v>
      </c>
      <c r="Z20" s="191"/>
      <c r="AA20" s="197">
        <v>9.9007667316323396</v>
      </c>
      <c r="AB20" s="198">
        <v>26.942447279845101</v>
      </c>
      <c r="AC20" s="199">
        <v>18.440989070621502</v>
      </c>
      <c r="AD20" s="191"/>
      <c r="AE20" s="200">
        <v>6.7386129186424402</v>
      </c>
      <c r="AF20" s="30"/>
      <c r="AG20" s="30">
        <v>36.170836591086697</v>
      </c>
      <c r="AH20" s="191">
        <v>38.327469377117502</v>
      </c>
      <c r="AI20" s="191">
        <v>40.295152462861601</v>
      </c>
      <c r="AJ20" s="191">
        <v>44.901615845712698</v>
      </c>
      <c r="AK20" s="191">
        <v>50.837242637477097</v>
      </c>
      <c r="AL20" s="196">
        <v>42.106463382851103</v>
      </c>
      <c r="AM20" s="191"/>
      <c r="AN20" s="197">
        <v>62.939796716184503</v>
      </c>
      <c r="AO20" s="198">
        <v>65.184388845452105</v>
      </c>
      <c r="AP20" s="199">
        <v>64.062092780818304</v>
      </c>
      <c r="AQ20" s="191"/>
      <c r="AR20" s="200">
        <v>48.379500353698901</v>
      </c>
      <c r="AS20" s="67"/>
      <c r="AT20" s="30">
        <v>9.7602745565373397</v>
      </c>
      <c r="AU20" s="191">
        <v>7.7590459746805696</v>
      </c>
      <c r="AV20" s="191">
        <v>9.3347994321148295</v>
      </c>
      <c r="AW20" s="191">
        <v>17.440897493930201</v>
      </c>
      <c r="AX20" s="191">
        <v>24.908072206312799</v>
      </c>
      <c r="AY20" s="196">
        <v>14.227243143141701</v>
      </c>
      <c r="AZ20" s="191"/>
      <c r="BA20" s="197">
        <v>11.8621143216349</v>
      </c>
      <c r="BB20" s="198">
        <v>0.81975097701000399</v>
      </c>
      <c r="BC20" s="199">
        <v>5.9578984334564096</v>
      </c>
      <c r="BD20" s="191"/>
      <c r="BE20" s="200">
        <v>10.951259712876301</v>
      </c>
    </row>
    <row r="21" spans="1:57" x14ac:dyDescent="0.2">
      <c r="A21" s="21" t="s">
        <v>30</v>
      </c>
      <c r="B21" s="3" t="str">
        <f t="shared" si="0"/>
        <v>Virginia Beach, VA</v>
      </c>
      <c r="C21" s="3"/>
      <c r="D21" s="24" t="s">
        <v>16</v>
      </c>
      <c r="E21" s="27" t="s">
        <v>17</v>
      </c>
      <c r="F21" s="3"/>
      <c r="G21" s="30">
        <v>30.201609690015101</v>
      </c>
      <c r="H21" s="191">
        <v>33.907084229819098</v>
      </c>
      <c r="I21" s="191">
        <v>36.098493903896703</v>
      </c>
      <c r="J21" s="191">
        <v>35.970993704677603</v>
      </c>
      <c r="K21" s="191">
        <v>33.413020957845198</v>
      </c>
      <c r="L21" s="196">
        <v>33.9182404972507</v>
      </c>
      <c r="M21" s="191"/>
      <c r="N21" s="197">
        <v>38.775998087497001</v>
      </c>
      <c r="O21" s="198">
        <v>43.286317634871303</v>
      </c>
      <c r="P21" s="199">
        <v>41.031157861184099</v>
      </c>
      <c r="Q21" s="191"/>
      <c r="R21" s="200">
        <v>35.950502601231697</v>
      </c>
      <c r="S21" s="67"/>
      <c r="T21" s="30">
        <v>8.6011450762195292</v>
      </c>
      <c r="U21" s="191">
        <v>12.927602534459901</v>
      </c>
      <c r="V21" s="191">
        <v>18.962885347593399</v>
      </c>
      <c r="W21" s="191">
        <v>21.6092931875197</v>
      </c>
      <c r="X21" s="191">
        <v>10.141818428041599</v>
      </c>
      <c r="Y21" s="196">
        <v>14.5151359737643</v>
      </c>
      <c r="Z21" s="191"/>
      <c r="AA21" s="197">
        <v>16.439366205298501</v>
      </c>
      <c r="AB21" s="198">
        <v>16.239328135080299</v>
      </c>
      <c r="AC21" s="199">
        <v>16.3337641867607</v>
      </c>
      <c r="AD21" s="191"/>
      <c r="AE21" s="200">
        <v>15.1018971726348</v>
      </c>
      <c r="AF21" s="30"/>
      <c r="AG21" s="30">
        <v>32.343214598772803</v>
      </c>
      <c r="AH21" s="191">
        <v>37.230058171965801</v>
      </c>
      <c r="AI21" s="191">
        <v>39.278030121922001</v>
      </c>
      <c r="AJ21" s="191">
        <v>42.575105586102403</v>
      </c>
      <c r="AK21" s="191">
        <v>45.053390708422903</v>
      </c>
      <c r="AL21" s="196">
        <v>39.295959837437202</v>
      </c>
      <c r="AM21" s="191"/>
      <c r="AN21" s="197">
        <v>51.731213642521297</v>
      </c>
      <c r="AO21" s="198">
        <v>51.842776316837899</v>
      </c>
      <c r="AP21" s="199">
        <v>51.786994979679598</v>
      </c>
      <c r="AQ21" s="191"/>
      <c r="AR21" s="200">
        <v>42.864827020935003</v>
      </c>
      <c r="AS21" s="67"/>
      <c r="AT21" s="30">
        <v>8.5258011115816199</v>
      </c>
      <c r="AU21" s="191">
        <v>1.3096865471172501</v>
      </c>
      <c r="AV21" s="191">
        <v>-3.4801359495379001</v>
      </c>
      <c r="AW21" s="191">
        <v>5.9921172106839302</v>
      </c>
      <c r="AX21" s="191">
        <v>15.1084084773189</v>
      </c>
      <c r="AY21" s="196">
        <v>5.3208955608817901</v>
      </c>
      <c r="AZ21" s="191"/>
      <c r="BA21" s="197">
        <v>9.3454311109548307</v>
      </c>
      <c r="BB21" s="198">
        <v>-0.62725309636003401</v>
      </c>
      <c r="BC21" s="199">
        <v>4.1154800817356199</v>
      </c>
      <c r="BD21" s="191"/>
      <c r="BE21" s="200">
        <v>4.9016625995711403</v>
      </c>
    </row>
    <row r="22" spans="1:57" x14ac:dyDescent="0.2">
      <c r="A22" s="34" t="s">
        <v>31</v>
      </c>
      <c r="B22" s="3" t="str">
        <f t="shared" si="0"/>
        <v>Norfolk/Portsmouth, VA</v>
      </c>
      <c r="C22" s="3"/>
      <c r="D22" s="24" t="s">
        <v>16</v>
      </c>
      <c r="E22" s="27" t="s">
        <v>17</v>
      </c>
      <c r="F22" s="3"/>
      <c r="G22" s="30">
        <v>42.258460459407303</v>
      </c>
      <c r="H22" s="191">
        <v>53.4455549710678</v>
      </c>
      <c r="I22" s="191">
        <v>55.146414167981703</v>
      </c>
      <c r="J22" s="191">
        <v>53.129931614939501</v>
      </c>
      <c r="K22" s="191">
        <v>43.819042609153001</v>
      </c>
      <c r="L22" s="196">
        <v>49.559880764509899</v>
      </c>
      <c r="M22" s="191"/>
      <c r="N22" s="197">
        <v>41.574609854462501</v>
      </c>
      <c r="O22" s="198">
        <v>41.574609854462501</v>
      </c>
      <c r="P22" s="199">
        <v>41.574609854462501</v>
      </c>
      <c r="Q22" s="191"/>
      <c r="R22" s="200">
        <v>47.278374790210599</v>
      </c>
      <c r="S22" s="67"/>
      <c r="T22" s="30">
        <v>11.319740747235</v>
      </c>
      <c r="U22" s="191">
        <v>30.461264601190901</v>
      </c>
      <c r="V22" s="191">
        <v>39.397199740478101</v>
      </c>
      <c r="W22" s="191">
        <v>40.936741673196103</v>
      </c>
      <c r="X22" s="191">
        <v>18.110067478010901</v>
      </c>
      <c r="Y22" s="196">
        <v>28.203183101500802</v>
      </c>
      <c r="Z22" s="191"/>
      <c r="AA22" s="197">
        <v>12.970167178553901</v>
      </c>
      <c r="AB22" s="198">
        <v>2.0092842052143101</v>
      </c>
      <c r="AC22" s="199">
        <v>7.2103014148615303</v>
      </c>
      <c r="AD22" s="191"/>
      <c r="AE22" s="200">
        <v>22.191789494133399</v>
      </c>
      <c r="AF22" s="30"/>
      <c r="AG22" s="30">
        <v>45.197889182057999</v>
      </c>
      <c r="AH22" s="191">
        <v>54.133685136323599</v>
      </c>
      <c r="AI22" s="191">
        <v>56.266490765171497</v>
      </c>
      <c r="AJ22" s="191">
        <v>57.832014072119598</v>
      </c>
      <c r="AK22" s="191">
        <v>54.925241864555801</v>
      </c>
      <c r="AL22" s="196">
        <v>53.671064204045699</v>
      </c>
      <c r="AM22" s="191"/>
      <c r="AN22" s="197">
        <v>57.405452946350003</v>
      </c>
      <c r="AO22" s="198">
        <v>56.007036059806502</v>
      </c>
      <c r="AP22" s="199">
        <v>56.706244503078203</v>
      </c>
      <c r="AQ22" s="191"/>
      <c r="AR22" s="200">
        <v>54.538258575197801</v>
      </c>
      <c r="AS22" s="67"/>
      <c r="AT22" s="30">
        <v>8.2960267168797905</v>
      </c>
      <c r="AU22" s="191">
        <v>4.5112116127514099</v>
      </c>
      <c r="AV22" s="191">
        <v>4.5152476793685903</v>
      </c>
      <c r="AW22" s="191">
        <v>8.3517155318935092</v>
      </c>
      <c r="AX22" s="191">
        <v>6.8642934550599302</v>
      </c>
      <c r="AY22" s="196">
        <v>6.4311970728632701</v>
      </c>
      <c r="AZ22" s="191"/>
      <c r="BA22" s="197">
        <v>5.3497910868349399</v>
      </c>
      <c r="BB22" s="198">
        <v>-0.52905651804946296</v>
      </c>
      <c r="BC22" s="199">
        <v>2.3622258706477002</v>
      </c>
      <c r="BD22" s="191"/>
      <c r="BE22" s="200">
        <v>5.1890387414716903</v>
      </c>
    </row>
    <row r="23" spans="1:57" x14ac:dyDescent="0.2">
      <c r="A23" s="35" t="s">
        <v>32</v>
      </c>
      <c r="B23" s="3" t="str">
        <f t="shared" si="0"/>
        <v>Newport News/Hampton, VA</v>
      </c>
      <c r="C23" s="3"/>
      <c r="D23" s="24" t="s">
        <v>16</v>
      </c>
      <c r="E23" s="27" t="s">
        <v>17</v>
      </c>
      <c r="F23" s="3"/>
      <c r="G23" s="30">
        <v>41.915405290705799</v>
      </c>
      <c r="H23" s="191">
        <v>48.903663884566399</v>
      </c>
      <c r="I23" s="191">
        <v>51.492431744235297</v>
      </c>
      <c r="J23" s="191">
        <v>51.860234828122699</v>
      </c>
      <c r="K23" s="191">
        <v>46.795869288442397</v>
      </c>
      <c r="L23" s="196">
        <v>48.1935210072145</v>
      </c>
      <c r="M23" s="191"/>
      <c r="N23" s="197">
        <v>46.2300183901541</v>
      </c>
      <c r="O23" s="198">
        <v>48.875371339651998</v>
      </c>
      <c r="P23" s="199">
        <v>47.552694864903003</v>
      </c>
      <c r="Q23" s="191"/>
      <c r="R23" s="200">
        <v>48.010427823697</v>
      </c>
      <c r="S23" s="67"/>
      <c r="T23" s="30">
        <v>-9.0895034172544804</v>
      </c>
      <c r="U23" s="191">
        <v>5.2785103830439697</v>
      </c>
      <c r="V23" s="191">
        <v>10.7143061984535</v>
      </c>
      <c r="W23" s="191">
        <v>17.161967919014302</v>
      </c>
      <c r="X23" s="191">
        <v>11.332501351647201</v>
      </c>
      <c r="Y23" s="196">
        <v>6.9239877481859402</v>
      </c>
      <c r="Z23" s="191"/>
      <c r="AA23" s="197">
        <v>7.1962409066759596</v>
      </c>
      <c r="AB23" s="198">
        <v>4.3766383942706497</v>
      </c>
      <c r="AC23" s="199">
        <v>5.7284593459695303</v>
      </c>
      <c r="AD23" s="191"/>
      <c r="AE23" s="200">
        <v>6.58293059294967</v>
      </c>
      <c r="AF23" s="30"/>
      <c r="AG23" s="30">
        <v>43.867590889800503</v>
      </c>
      <c r="AH23" s="191">
        <v>52.097184891780998</v>
      </c>
      <c r="AI23" s="191">
        <v>55.096194652709002</v>
      </c>
      <c r="AJ23" s="191">
        <v>57.886546894893101</v>
      </c>
      <c r="AK23" s="191">
        <v>57.129721318432502</v>
      </c>
      <c r="AL23" s="196">
        <v>53.215447729523198</v>
      </c>
      <c r="AM23" s="191"/>
      <c r="AN23" s="197">
        <v>56.436553968029401</v>
      </c>
      <c r="AO23" s="198">
        <v>55.778752298769199</v>
      </c>
      <c r="AP23" s="199">
        <v>56.107653133399303</v>
      </c>
      <c r="AQ23" s="191"/>
      <c r="AR23" s="200">
        <v>54.041792130630697</v>
      </c>
      <c r="AS23" s="67"/>
      <c r="AT23" s="30">
        <v>-1.96295515153793</v>
      </c>
      <c r="AU23" s="191">
        <v>-0.56483455094368595</v>
      </c>
      <c r="AV23" s="191">
        <v>-0.45428758065812702</v>
      </c>
      <c r="AW23" s="191">
        <v>5.4511187305160602</v>
      </c>
      <c r="AX23" s="191">
        <v>6.0751500732730701</v>
      </c>
      <c r="AY23" s="196">
        <v>1.85216629068867</v>
      </c>
      <c r="AZ23" s="191"/>
      <c r="BA23" s="197">
        <v>-9.6937140582977204</v>
      </c>
      <c r="BB23" s="198">
        <v>-16.040302861264198</v>
      </c>
      <c r="BC23" s="199">
        <v>-12.963995574795399</v>
      </c>
      <c r="BD23" s="191"/>
      <c r="BE23" s="200">
        <v>-3.04378123886953</v>
      </c>
    </row>
    <row r="24" spans="1:57" x14ac:dyDescent="0.2">
      <c r="A24" s="36" t="s">
        <v>33</v>
      </c>
      <c r="B24" s="3" t="str">
        <f t="shared" si="0"/>
        <v>Chesapeake/Suffolk, VA</v>
      </c>
      <c r="C24" s="3"/>
      <c r="D24" s="25" t="s">
        <v>16</v>
      </c>
      <c r="E24" s="28" t="s">
        <v>17</v>
      </c>
      <c r="F24" s="3"/>
      <c r="G24" s="31">
        <v>45.203415369161199</v>
      </c>
      <c r="H24" s="201">
        <v>57.090239410681299</v>
      </c>
      <c r="I24" s="201">
        <v>60.739996651598801</v>
      </c>
      <c r="J24" s="201">
        <v>55.750878955298802</v>
      </c>
      <c r="K24" s="201">
        <v>51.6323455549974</v>
      </c>
      <c r="L24" s="202">
        <v>54.083375188347503</v>
      </c>
      <c r="M24" s="191"/>
      <c r="N24" s="203">
        <v>47.999330319772298</v>
      </c>
      <c r="O24" s="204">
        <v>50.795245270383298</v>
      </c>
      <c r="P24" s="205">
        <v>49.397287795077801</v>
      </c>
      <c r="Q24" s="191"/>
      <c r="R24" s="206">
        <v>52.7444930759847</v>
      </c>
      <c r="S24" s="67"/>
      <c r="T24" s="31">
        <v>1.8039738077740199</v>
      </c>
      <c r="U24" s="201">
        <v>8.4901118212785391</v>
      </c>
      <c r="V24" s="201">
        <v>16.223455257995099</v>
      </c>
      <c r="W24" s="201">
        <v>10.570041311412901</v>
      </c>
      <c r="X24" s="201">
        <v>12.6189382604315</v>
      </c>
      <c r="Y24" s="202">
        <v>10.1249480776808</v>
      </c>
      <c r="Z24" s="191"/>
      <c r="AA24" s="203">
        <v>7.72524346178154</v>
      </c>
      <c r="AB24" s="204">
        <v>4.1884836851073803</v>
      </c>
      <c r="AC24" s="205">
        <v>5.8773418829258004</v>
      </c>
      <c r="AD24" s="191"/>
      <c r="AE24" s="206">
        <v>8.9553205104268301</v>
      </c>
      <c r="AF24" s="31"/>
      <c r="AG24" s="31">
        <v>46.207935710698102</v>
      </c>
      <c r="AH24" s="201">
        <v>57.734806629834203</v>
      </c>
      <c r="AI24" s="201">
        <v>60.790222668675703</v>
      </c>
      <c r="AJ24" s="201">
        <v>60.786037167252601</v>
      </c>
      <c r="AK24" s="201">
        <v>60.0870584295998</v>
      </c>
      <c r="AL24" s="202">
        <v>57.121212121212103</v>
      </c>
      <c r="AM24" s="191"/>
      <c r="AN24" s="203">
        <v>57.487862045873001</v>
      </c>
      <c r="AO24" s="204">
        <v>55.713209442491198</v>
      </c>
      <c r="AP24" s="205">
        <v>56.600535744182103</v>
      </c>
      <c r="AQ24" s="191"/>
      <c r="AR24" s="206">
        <v>56.972447442060698</v>
      </c>
      <c r="AS24" s="67"/>
      <c r="AT24" s="31">
        <v>-1.0407343126011599</v>
      </c>
      <c r="AU24" s="201">
        <v>-4.9871513930985696</v>
      </c>
      <c r="AV24" s="201">
        <v>-5.2736263634087903</v>
      </c>
      <c r="AW24" s="201">
        <v>-3.4232770143240199</v>
      </c>
      <c r="AX24" s="201">
        <v>5.0924865833891904</v>
      </c>
      <c r="AY24" s="202">
        <v>-2.1058196947146399</v>
      </c>
      <c r="AZ24" s="191"/>
      <c r="BA24" s="203">
        <v>1.5236254792352999</v>
      </c>
      <c r="BB24" s="204">
        <v>-5.3542761004713997</v>
      </c>
      <c r="BC24" s="205">
        <v>-1.98202275176436</v>
      </c>
      <c r="BD24" s="191"/>
      <c r="BE24" s="206">
        <v>-2.0707118310425701</v>
      </c>
    </row>
    <row r="25" spans="1:57" x14ac:dyDescent="0.2">
      <c r="A25" s="35" t="s">
        <v>109</v>
      </c>
      <c r="B25" s="3" t="s">
        <v>109</v>
      </c>
      <c r="C25" s="9"/>
      <c r="D25" s="23" t="s">
        <v>16</v>
      </c>
      <c r="E25" s="26" t="s">
        <v>17</v>
      </c>
      <c r="F25" s="3"/>
      <c r="G25" s="29">
        <v>40.487316421895798</v>
      </c>
      <c r="H25" s="189">
        <v>51.535380507343099</v>
      </c>
      <c r="I25" s="189">
        <v>57.443257676902498</v>
      </c>
      <c r="J25" s="189">
        <v>54.739652870493899</v>
      </c>
      <c r="K25" s="189">
        <v>46.428571428571402</v>
      </c>
      <c r="L25" s="190">
        <v>50.126835781041301</v>
      </c>
      <c r="M25" s="191"/>
      <c r="N25" s="192">
        <v>48.6648865153538</v>
      </c>
      <c r="O25" s="193">
        <v>55.907877169559399</v>
      </c>
      <c r="P25" s="194">
        <v>52.286381842456599</v>
      </c>
      <c r="Q25" s="191"/>
      <c r="R25" s="195">
        <v>50.743848941445698</v>
      </c>
      <c r="S25" s="67"/>
      <c r="T25" s="29">
        <v>34.478935698447799</v>
      </c>
      <c r="U25" s="189">
        <v>45.112781954887197</v>
      </c>
      <c r="V25" s="189">
        <v>47.094017094016998</v>
      </c>
      <c r="W25" s="189">
        <v>50.735294117647001</v>
      </c>
      <c r="X25" s="189">
        <v>37.722772277227698</v>
      </c>
      <c r="Y25" s="190">
        <v>43.465800534963599</v>
      </c>
      <c r="Z25" s="191"/>
      <c r="AA25" s="192">
        <v>34.626038781163402</v>
      </c>
      <c r="AB25" s="193">
        <v>76.501580611169601</v>
      </c>
      <c r="AC25" s="194">
        <v>54.183070866141698</v>
      </c>
      <c r="AD25" s="191"/>
      <c r="AE25" s="195">
        <v>46.462978254885698</v>
      </c>
      <c r="AG25" s="29">
        <v>38.885180240320402</v>
      </c>
      <c r="AH25" s="189">
        <v>56.091455273698202</v>
      </c>
      <c r="AI25" s="189">
        <v>63.659879839786299</v>
      </c>
      <c r="AJ25" s="189">
        <v>64.218958611481895</v>
      </c>
      <c r="AK25" s="189">
        <v>58.194259012015998</v>
      </c>
      <c r="AL25" s="190">
        <v>56.2099465954606</v>
      </c>
      <c r="AM25" s="191"/>
      <c r="AN25" s="192">
        <v>60.3304405874499</v>
      </c>
      <c r="AO25" s="193">
        <v>64.719626168224195</v>
      </c>
      <c r="AP25" s="194">
        <v>62.525033377837097</v>
      </c>
      <c r="AQ25" s="191"/>
      <c r="AR25" s="195">
        <v>58.014257104711</v>
      </c>
      <c r="AS25" s="67"/>
      <c r="AT25" s="29">
        <v>2.1257944334867398</v>
      </c>
      <c r="AU25" s="189">
        <v>8.6998706338939105</v>
      </c>
      <c r="AV25" s="189">
        <v>-2.6208884811951199E-2</v>
      </c>
      <c r="AW25" s="189">
        <v>3.14971183487468</v>
      </c>
      <c r="AX25" s="189">
        <v>8.4940883634100803</v>
      </c>
      <c r="AY25" s="190">
        <v>4.38218613444075</v>
      </c>
      <c r="AZ25" s="191"/>
      <c r="BA25" s="192">
        <v>4.72190034762456</v>
      </c>
      <c r="BB25" s="193">
        <v>5.5956432947583297</v>
      </c>
      <c r="BC25" s="194">
        <v>5.17229279247666</v>
      </c>
      <c r="BD25" s="191"/>
      <c r="BE25" s="195">
        <v>4.62421532375956</v>
      </c>
    </row>
    <row r="26" spans="1:57" x14ac:dyDescent="0.2">
      <c r="A26" s="35" t="s">
        <v>43</v>
      </c>
      <c r="B26" s="3" t="str">
        <f t="shared" si="0"/>
        <v>Richmond North/Glen Allen, VA</v>
      </c>
      <c r="C26" s="10"/>
      <c r="D26" s="24" t="s">
        <v>16</v>
      </c>
      <c r="E26" s="27" t="s">
        <v>17</v>
      </c>
      <c r="F26" s="3"/>
      <c r="G26" s="30">
        <v>40.251133589117501</v>
      </c>
      <c r="H26" s="191">
        <v>50.947564236716602</v>
      </c>
      <c r="I26" s="191">
        <v>54.598302522962399</v>
      </c>
      <c r="J26" s="191">
        <v>53.830949889547703</v>
      </c>
      <c r="K26" s="191">
        <v>47.6688757121264</v>
      </c>
      <c r="L26" s="196">
        <v>49.459365190094097</v>
      </c>
      <c r="M26" s="191"/>
      <c r="N26" s="197">
        <v>49.226834089059402</v>
      </c>
      <c r="O26" s="198">
        <v>54.365771421927597</v>
      </c>
      <c r="P26" s="199">
        <v>51.7963027554935</v>
      </c>
      <c r="Q26" s="191"/>
      <c r="R26" s="200">
        <v>50.127061637351098</v>
      </c>
      <c r="S26" s="67"/>
      <c r="T26" s="30">
        <v>8.8805737928579092</v>
      </c>
      <c r="U26" s="191">
        <v>14.070403759181</v>
      </c>
      <c r="V26" s="191">
        <v>12.2533458020217</v>
      </c>
      <c r="W26" s="191">
        <v>13.5418958439537</v>
      </c>
      <c r="X26" s="191">
        <v>9.5931167154702504</v>
      </c>
      <c r="Y26" s="196">
        <v>11.8095905391103</v>
      </c>
      <c r="Z26" s="191"/>
      <c r="AA26" s="197">
        <v>6.6754313004748997</v>
      </c>
      <c r="AB26" s="198">
        <v>24.606529873718799</v>
      </c>
      <c r="AC26" s="199">
        <v>15.3896781223263</v>
      </c>
      <c r="AD26" s="191"/>
      <c r="AE26" s="200">
        <v>12.8432097893566</v>
      </c>
      <c r="AG26" s="30">
        <v>38.789094291361401</v>
      </c>
      <c r="AH26" s="191">
        <v>51.459132658993099</v>
      </c>
      <c r="AI26" s="191">
        <v>58.841995116846803</v>
      </c>
      <c r="AJ26" s="191">
        <v>58.6530635972561</v>
      </c>
      <c r="AK26" s="191">
        <v>57.362515986513102</v>
      </c>
      <c r="AL26" s="196">
        <v>53.0211603301941</v>
      </c>
      <c r="AM26" s="191"/>
      <c r="AN26" s="197">
        <v>61.158586210905703</v>
      </c>
      <c r="AO26" s="198">
        <v>65.937100337169994</v>
      </c>
      <c r="AP26" s="199">
        <v>63.547843274037902</v>
      </c>
      <c r="AQ26" s="191"/>
      <c r="AR26" s="200">
        <v>56.028784028435197</v>
      </c>
      <c r="AS26" s="67"/>
      <c r="AT26" s="30">
        <v>0.68762689830844004</v>
      </c>
      <c r="AU26" s="191">
        <v>-3.8057436080269098</v>
      </c>
      <c r="AV26" s="191">
        <v>-3.96145797000348</v>
      </c>
      <c r="AW26" s="191">
        <v>-3.0872549661486399</v>
      </c>
      <c r="AX26" s="191">
        <v>7.6270870741991299</v>
      </c>
      <c r="AY26" s="196">
        <v>-0.74933953596532199</v>
      </c>
      <c r="AZ26" s="191"/>
      <c r="BA26" s="197">
        <v>11.155662874703999</v>
      </c>
      <c r="BB26" s="198">
        <v>10.7953400824351</v>
      </c>
      <c r="BC26" s="199">
        <v>10.9684357633573</v>
      </c>
      <c r="BD26" s="191"/>
      <c r="BE26" s="200">
        <v>2.7672527788288201</v>
      </c>
    </row>
    <row r="27" spans="1:57" x14ac:dyDescent="0.2">
      <c r="A27" s="21" t="s">
        <v>44</v>
      </c>
      <c r="B27" s="3" t="str">
        <f t="shared" si="0"/>
        <v>Richmond West/Midlothian, VA</v>
      </c>
      <c r="C27" s="3"/>
      <c r="D27" s="24" t="s">
        <v>16</v>
      </c>
      <c r="E27" s="27" t="s">
        <v>17</v>
      </c>
      <c r="F27" s="3"/>
      <c r="G27" s="30">
        <v>43.137813211845099</v>
      </c>
      <c r="H27" s="191">
        <v>55.3530751708428</v>
      </c>
      <c r="I27" s="191">
        <v>56.520501138952099</v>
      </c>
      <c r="J27" s="191">
        <v>58.684510250569403</v>
      </c>
      <c r="K27" s="191">
        <v>54.498861047835902</v>
      </c>
      <c r="L27" s="196">
        <v>53.638952164009098</v>
      </c>
      <c r="M27" s="191"/>
      <c r="N27" s="197">
        <v>51.651480637813201</v>
      </c>
      <c r="O27" s="198">
        <v>52.9612756264236</v>
      </c>
      <c r="P27" s="199">
        <v>52.306378132118397</v>
      </c>
      <c r="Q27" s="191"/>
      <c r="R27" s="200">
        <v>53.258216726325998</v>
      </c>
      <c r="S27" s="67"/>
      <c r="T27" s="30">
        <v>1.27005347593582</v>
      </c>
      <c r="U27" s="191">
        <v>19.8520345252774</v>
      </c>
      <c r="V27" s="191">
        <v>16.4906103286384</v>
      </c>
      <c r="W27" s="191">
        <v>17.369020501138898</v>
      </c>
      <c r="X27" s="191">
        <v>16.636197440585001</v>
      </c>
      <c r="Y27" s="196">
        <v>14.6003163401873</v>
      </c>
      <c r="Z27" s="191"/>
      <c r="AA27" s="197">
        <v>8.6878370281605708</v>
      </c>
      <c r="AB27" s="198">
        <v>6.5902578796561597</v>
      </c>
      <c r="AC27" s="199">
        <v>7.6157000585823003</v>
      </c>
      <c r="AD27" s="191"/>
      <c r="AE27" s="200">
        <v>12.5505028797386</v>
      </c>
      <c r="AG27" s="30">
        <v>42.874430523917901</v>
      </c>
      <c r="AH27" s="191">
        <v>53.075170842824598</v>
      </c>
      <c r="AI27" s="191">
        <v>56.257118451025001</v>
      </c>
      <c r="AJ27" s="191">
        <v>57.132687927107</v>
      </c>
      <c r="AK27" s="191">
        <v>59.602790432801797</v>
      </c>
      <c r="AL27" s="196">
        <v>53.788439635535298</v>
      </c>
      <c r="AM27" s="191"/>
      <c r="AN27" s="197">
        <v>63.0908314350797</v>
      </c>
      <c r="AO27" s="198">
        <v>65.852790432801797</v>
      </c>
      <c r="AP27" s="199">
        <v>64.471810933940702</v>
      </c>
      <c r="AQ27" s="191"/>
      <c r="AR27" s="200">
        <v>56.8408314350797</v>
      </c>
      <c r="AS27" s="67"/>
      <c r="AT27" s="30">
        <v>1.2949882273797499</v>
      </c>
      <c r="AU27" s="191">
        <v>1.63576881134133</v>
      </c>
      <c r="AV27" s="191">
        <v>-0.54115278127359601</v>
      </c>
      <c r="AW27" s="191">
        <v>0.53864461981711098</v>
      </c>
      <c r="AX27" s="191">
        <v>11.254318363008201</v>
      </c>
      <c r="AY27" s="196">
        <v>2.84182159675531</v>
      </c>
      <c r="AZ27" s="191"/>
      <c r="BA27" s="197">
        <v>10.704471646265301</v>
      </c>
      <c r="BB27" s="198">
        <v>8.0219523587108803</v>
      </c>
      <c r="BC27" s="199">
        <v>9.3180446590223198</v>
      </c>
      <c r="BD27" s="191"/>
      <c r="BE27" s="200">
        <v>4.8548971054458097</v>
      </c>
    </row>
    <row r="28" spans="1:57" x14ac:dyDescent="0.2">
      <c r="A28" s="21" t="s">
        <v>45</v>
      </c>
      <c r="B28" s="3" t="str">
        <f t="shared" si="0"/>
        <v>Petersburg/Chester, VA</v>
      </c>
      <c r="C28" s="3"/>
      <c r="D28" s="24" t="s">
        <v>16</v>
      </c>
      <c r="E28" s="27" t="s">
        <v>17</v>
      </c>
      <c r="F28" s="3"/>
      <c r="G28" s="30">
        <v>45.011337868480702</v>
      </c>
      <c r="H28" s="191">
        <v>52.683295540438301</v>
      </c>
      <c r="I28" s="191">
        <v>54.875283446711997</v>
      </c>
      <c r="J28" s="191">
        <v>52.853363567649197</v>
      </c>
      <c r="K28" s="191">
        <v>48.941798941798901</v>
      </c>
      <c r="L28" s="196">
        <v>50.873015873015802</v>
      </c>
      <c r="M28" s="191"/>
      <c r="N28" s="197">
        <v>48.658352229780803</v>
      </c>
      <c r="O28" s="198">
        <v>48.941798941798901</v>
      </c>
      <c r="P28" s="199">
        <v>48.800075585789799</v>
      </c>
      <c r="Q28" s="191"/>
      <c r="R28" s="200">
        <v>50.280747219522702</v>
      </c>
      <c r="S28" s="67"/>
      <c r="T28" s="30">
        <v>-6.3205946952302599</v>
      </c>
      <c r="U28" s="191">
        <v>0.56858036391102296</v>
      </c>
      <c r="V28" s="191">
        <v>3.6337706972627601</v>
      </c>
      <c r="W28" s="191">
        <v>-1.0655181788760499</v>
      </c>
      <c r="X28" s="191">
        <v>-1.46607449189074</v>
      </c>
      <c r="Y28" s="196">
        <v>-0.82361474354710096</v>
      </c>
      <c r="Z28" s="191"/>
      <c r="AA28" s="197">
        <v>-0.41094485738031999</v>
      </c>
      <c r="AB28" s="198">
        <v>11.7255100251225</v>
      </c>
      <c r="AC28" s="199">
        <v>5.3263332647308399</v>
      </c>
      <c r="AD28" s="191"/>
      <c r="AE28" s="200">
        <v>0.80862098492591095</v>
      </c>
      <c r="AG28" s="30">
        <v>44.375473843820998</v>
      </c>
      <c r="AH28" s="191">
        <v>53.525398028809697</v>
      </c>
      <c r="AI28" s="191">
        <v>56.472706595905898</v>
      </c>
      <c r="AJ28" s="191">
        <v>54.629454131918102</v>
      </c>
      <c r="AK28" s="191">
        <v>53.5017058377558</v>
      </c>
      <c r="AL28" s="196">
        <v>52.500947687642103</v>
      </c>
      <c r="AM28" s="191"/>
      <c r="AN28" s="197">
        <v>52.9852160727824</v>
      </c>
      <c r="AO28" s="198">
        <v>52.421341925701199</v>
      </c>
      <c r="AP28" s="199">
        <v>52.703278999241803</v>
      </c>
      <c r="AQ28" s="191"/>
      <c r="AR28" s="200">
        <v>52.558756633813402</v>
      </c>
      <c r="AS28" s="67"/>
      <c r="AT28" s="30">
        <v>-9.0889944779667093</v>
      </c>
      <c r="AU28" s="191">
        <v>-8.6580255038526506</v>
      </c>
      <c r="AV28" s="191">
        <v>-8.2702310810660897</v>
      </c>
      <c r="AW28" s="191">
        <v>-11.3999555741075</v>
      </c>
      <c r="AX28" s="191">
        <v>-7.1294448256564902</v>
      </c>
      <c r="AY28" s="196">
        <v>-8.9292055910613506</v>
      </c>
      <c r="AZ28" s="191"/>
      <c r="BA28" s="197">
        <v>-4.4771032350959903</v>
      </c>
      <c r="BB28" s="198">
        <v>-0.96530950053653897</v>
      </c>
      <c r="BC28" s="199">
        <v>-2.7622898032601402</v>
      </c>
      <c r="BD28" s="191"/>
      <c r="BE28" s="200">
        <v>-7.2438145381862302</v>
      </c>
    </row>
    <row r="29" spans="1:57" x14ac:dyDescent="0.2">
      <c r="A29" s="69" t="s">
        <v>97</v>
      </c>
      <c r="B29" s="37" t="s">
        <v>70</v>
      </c>
      <c r="C29" s="3"/>
      <c r="D29" s="24" t="s">
        <v>16</v>
      </c>
      <c r="E29" s="27" t="s">
        <v>17</v>
      </c>
      <c r="F29" s="3"/>
      <c r="G29" s="30">
        <v>35.373872266680202</v>
      </c>
      <c r="H29" s="191">
        <v>46.913706101228399</v>
      </c>
      <c r="I29" s="191">
        <v>49.4928385748509</v>
      </c>
      <c r="J29" s="191">
        <v>48.437738926550701</v>
      </c>
      <c r="K29" s="191">
        <v>46.113461440440297</v>
      </c>
      <c r="L29" s="196">
        <v>45.266323461950101</v>
      </c>
      <c r="M29" s="191"/>
      <c r="N29" s="197">
        <v>47.696145817422703</v>
      </c>
      <c r="O29" s="198">
        <v>46.713507458887001</v>
      </c>
      <c r="P29" s="199">
        <v>47.204826638154799</v>
      </c>
      <c r="Q29" s="191"/>
      <c r="R29" s="200">
        <v>45.820624995450402</v>
      </c>
      <c r="S29" s="67"/>
      <c r="T29" s="30">
        <v>5.8525930935271404</v>
      </c>
      <c r="U29" s="191">
        <v>9.1727523997203999</v>
      </c>
      <c r="V29" s="191">
        <v>7.7364714602151397</v>
      </c>
      <c r="W29" s="191">
        <v>5.1429415113599699</v>
      </c>
      <c r="X29" s="191">
        <v>4.7070470582605903</v>
      </c>
      <c r="Y29" s="196">
        <v>6.5402017122905001</v>
      </c>
      <c r="Z29" s="191"/>
      <c r="AA29" s="197">
        <v>20.6325188718234</v>
      </c>
      <c r="AB29" s="198">
        <v>47.210922492210102</v>
      </c>
      <c r="AC29" s="199">
        <v>32.466204436886102</v>
      </c>
      <c r="AD29" s="191"/>
      <c r="AE29" s="200">
        <v>13.0541975060969</v>
      </c>
      <c r="AG29" s="30">
        <v>36.889528955954297</v>
      </c>
      <c r="AH29" s="191">
        <v>49.088754078303403</v>
      </c>
      <c r="AI29" s="191">
        <v>50.908696982055403</v>
      </c>
      <c r="AJ29" s="191">
        <v>48.775234502446899</v>
      </c>
      <c r="AK29" s="191">
        <v>47.268811174551303</v>
      </c>
      <c r="AL29" s="196">
        <v>46.586205138662301</v>
      </c>
      <c r="AM29" s="191"/>
      <c r="AN29" s="197">
        <v>48.902330319622997</v>
      </c>
      <c r="AO29" s="198">
        <v>49.015662804023897</v>
      </c>
      <c r="AP29" s="199">
        <v>48.958996561823497</v>
      </c>
      <c r="AQ29" s="191"/>
      <c r="AR29" s="200">
        <v>47.264552768575399</v>
      </c>
      <c r="AS29" s="67"/>
      <c r="AT29" s="30">
        <v>3.3659631055868102</v>
      </c>
      <c r="AU29" s="191">
        <v>1.78684006275784</v>
      </c>
      <c r="AV29" s="191">
        <v>0.350493669255592</v>
      </c>
      <c r="AW29" s="191">
        <v>-3.16230842534305</v>
      </c>
      <c r="AX29" s="191">
        <v>1.7228494471935301</v>
      </c>
      <c r="AY29" s="196">
        <v>0.62578729047221304</v>
      </c>
      <c r="AZ29" s="191"/>
      <c r="BA29" s="197">
        <v>8.1855339715815099</v>
      </c>
      <c r="BB29" s="198">
        <v>15.1482854711321</v>
      </c>
      <c r="BC29" s="199">
        <v>11.5623985004086</v>
      </c>
      <c r="BD29" s="191"/>
      <c r="BE29" s="200">
        <v>3.62877792497817</v>
      </c>
    </row>
    <row r="30" spans="1:57" x14ac:dyDescent="0.2">
      <c r="A30" s="21" t="s">
        <v>47</v>
      </c>
      <c r="B30" s="3" t="str">
        <f t="shared" si="0"/>
        <v>Roanoke, VA</v>
      </c>
      <c r="C30" s="3"/>
      <c r="D30" s="24" t="s">
        <v>16</v>
      </c>
      <c r="E30" s="27" t="s">
        <v>17</v>
      </c>
      <c r="F30" s="3"/>
      <c r="G30" s="30">
        <v>36.897617748681498</v>
      </c>
      <c r="H30" s="191">
        <v>50.100018185124497</v>
      </c>
      <c r="I30" s="191">
        <v>52.500454628114198</v>
      </c>
      <c r="J30" s="191">
        <v>52.191307510456397</v>
      </c>
      <c r="K30" s="191">
        <v>50.263684306237401</v>
      </c>
      <c r="L30" s="196">
        <v>48.390616475722801</v>
      </c>
      <c r="M30" s="191"/>
      <c r="N30" s="197">
        <v>56.973995271867601</v>
      </c>
      <c r="O30" s="198">
        <v>57.792325877432198</v>
      </c>
      <c r="P30" s="199">
        <v>57.383160574649899</v>
      </c>
      <c r="Q30" s="191"/>
      <c r="R30" s="200">
        <v>50.959914789701998</v>
      </c>
      <c r="S30" s="67"/>
      <c r="T30" s="30">
        <v>-7.3261138558277201</v>
      </c>
      <c r="U30" s="191">
        <v>1.82469759344699</v>
      </c>
      <c r="V30" s="191">
        <v>4.1890465557936398</v>
      </c>
      <c r="W30" s="191">
        <v>-1.9480141229138199</v>
      </c>
      <c r="X30" s="191">
        <v>-4.7393606151124699</v>
      </c>
      <c r="Y30" s="196">
        <v>-1.4041646616215999</v>
      </c>
      <c r="Z30" s="191"/>
      <c r="AA30" s="197">
        <v>3.8869534896368099</v>
      </c>
      <c r="AB30" s="198">
        <v>32.892763003139798</v>
      </c>
      <c r="AC30" s="199">
        <v>16.715183206552101</v>
      </c>
      <c r="AD30" s="191"/>
      <c r="AE30" s="200">
        <v>3.7792187086661202</v>
      </c>
      <c r="AG30" s="30">
        <v>39.861793053282398</v>
      </c>
      <c r="AH30" s="191">
        <v>53.887070376432</v>
      </c>
      <c r="AI30" s="191">
        <v>57.160392798690602</v>
      </c>
      <c r="AJ30" s="191">
        <v>54.0734679032551</v>
      </c>
      <c r="AK30" s="191">
        <v>52.8096017457719</v>
      </c>
      <c r="AL30" s="196">
        <v>51.558465175486397</v>
      </c>
      <c r="AM30" s="191"/>
      <c r="AN30" s="197">
        <v>54.909983633387803</v>
      </c>
      <c r="AO30" s="198">
        <v>58.874340789234402</v>
      </c>
      <c r="AP30" s="199">
        <v>56.892162211311103</v>
      </c>
      <c r="AQ30" s="191"/>
      <c r="AR30" s="200">
        <v>53.082378614293503</v>
      </c>
      <c r="AS30" s="67"/>
      <c r="AT30" s="30">
        <v>-10.243315067491499</v>
      </c>
      <c r="AU30" s="191">
        <v>-6.5321611169850602</v>
      </c>
      <c r="AV30" s="191">
        <v>-2.1145298856417098</v>
      </c>
      <c r="AW30" s="191">
        <v>-10.7605658302066</v>
      </c>
      <c r="AX30" s="191">
        <v>-9.9299886370664101</v>
      </c>
      <c r="AY30" s="196">
        <v>-7.8274868007058096</v>
      </c>
      <c r="AZ30" s="191"/>
      <c r="BA30" s="197">
        <v>-4.5043762897601898</v>
      </c>
      <c r="BB30" s="198">
        <v>9.7942035650803305</v>
      </c>
      <c r="BC30" s="199">
        <v>2.3954434657207</v>
      </c>
      <c r="BD30" s="191"/>
      <c r="BE30" s="200">
        <v>-4.9206890684661797</v>
      </c>
    </row>
    <row r="31" spans="1:57" x14ac:dyDescent="0.2">
      <c r="A31" s="21" t="s">
        <v>48</v>
      </c>
      <c r="B31" s="3" t="str">
        <f t="shared" si="0"/>
        <v>Charlottesville, VA</v>
      </c>
      <c r="C31" s="3"/>
      <c r="D31" s="24" t="s">
        <v>16</v>
      </c>
      <c r="E31" s="27" t="s">
        <v>17</v>
      </c>
      <c r="F31" s="3"/>
      <c r="G31" s="30">
        <v>31.542380731820199</v>
      </c>
      <c r="H31" s="191">
        <v>42.774432607688702</v>
      </c>
      <c r="I31" s="191">
        <v>50.4168596572487</v>
      </c>
      <c r="J31" s="191">
        <v>46.248263084761398</v>
      </c>
      <c r="K31" s="191">
        <v>48.610467809170899</v>
      </c>
      <c r="L31" s="196">
        <v>43.918480778137997</v>
      </c>
      <c r="M31" s="191"/>
      <c r="N31" s="197">
        <v>38.953219082908703</v>
      </c>
      <c r="O31" s="198">
        <v>40.5511811023622</v>
      </c>
      <c r="P31" s="199">
        <v>39.752200092635398</v>
      </c>
      <c r="Q31" s="191"/>
      <c r="R31" s="200">
        <v>42.7281148679944</v>
      </c>
      <c r="S31" s="67"/>
      <c r="T31" s="30">
        <v>-1.97670176704226</v>
      </c>
      <c r="U31" s="191">
        <v>8.7161996434260303</v>
      </c>
      <c r="V31" s="191">
        <v>27.219548859668301</v>
      </c>
      <c r="W31" s="191">
        <v>25.411956653272</v>
      </c>
      <c r="X31" s="191">
        <v>33.623295073611303</v>
      </c>
      <c r="Y31" s="196">
        <v>19.078933212632599</v>
      </c>
      <c r="Z31" s="191"/>
      <c r="AA31" s="197">
        <v>13.992267510678801</v>
      </c>
      <c r="AB31" s="198">
        <v>21.7980592768028</v>
      </c>
      <c r="AC31" s="199">
        <v>17.8443694620934</v>
      </c>
      <c r="AD31" s="191"/>
      <c r="AE31" s="200">
        <v>18.748250647833</v>
      </c>
      <c r="AG31" s="30">
        <v>35.079898100972599</v>
      </c>
      <c r="AH31" s="191">
        <v>47.1283001389532</v>
      </c>
      <c r="AI31" s="191">
        <v>51.800602130615999</v>
      </c>
      <c r="AJ31" s="191">
        <v>53.080129689671097</v>
      </c>
      <c r="AK31" s="191">
        <v>55.008105604446499</v>
      </c>
      <c r="AL31" s="196">
        <v>48.419407132931902</v>
      </c>
      <c r="AM31" s="191"/>
      <c r="AN31" s="197">
        <v>55.112320518758601</v>
      </c>
      <c r="AO31" s="198">
        <v>52.9295970356646</v>
      </c>
      <c r="AP31" s="199">
        <v>54.020958777211597</v>
      </c>
      <c r="AQ31" s="191"/>
      <c r="AR31" s="200">
        <v>50.019850459868898</v>
      </c>
      <c r="AS31" s="67"/>
      <c r="AT31" s="30">
        <v>-3.1121149614951</v>
      </c>
      <c r="AU31" s="191">
        <v>-3.3230343017895199</v>
      </c>
      <c r="AV31" s="191">
        <v>-5.9003179746024603</v>
      </c>
      <c r="AW31" s="191">
        <v>-0.86219766769010397</v>
      </c>
      <c r="AX31" s="191">
        <v>11.1770537252458</v>
      </c>
      <c r="AY31" s="196">
        <v>-0.38112408057070501</v>
      </c>
      <c r="AZ31" s="191"/>
      <c r="BA31" s="197">
        <v>5.4094263774193099</v>
      </c>
      <c r="BB31" s="198">
        <v>-4.4569192939426499</v>
      </c>
      <c r="BC31" s="199">
        <v>0.33356632126934499</v>
      </c>
      <c r="BD31" s="191"/>
      <c r="BE31" s="200">
        <v>-0.16168154510933699</v>
      </c>
    </row>
    <row r="32" spans="1:57" x14ac:dyDescent="0.2">
      <c r="A32" s="21" t="s">
        <v>49</v>
      </c>
      <c r="B32" t="s">
        <v>72</v>
      </c>
      <c r="C32" s="3"/>
      <c r="D32" s="24" t="s">
        <v>16</v>
      </c>
      <c r="E32" s="27" t="s">
        <v>17</v>
      </c>
      <c r="F32" s="3"/>
      <c r="G32" s="30">
        <v>44.812864664864001</v>
      </c>
      <c r="H32" s="191">
        <v>58.275224135477401</v>
      </c>
      <c r="I32" s="191">
        <v>58.830226270101001</v>
      </c>
      <c r="J32" s="191">
        <v>58.616763910630397</v>
      </c>
      <c r="K32" s="191">
        <v>57.037142450547798</v>
      </c>
      <c r="L32" s="196">
        <v>55.5144442863241</v>
      </c>
      <c r="M32" s="191"/>
      <c r="N32" s="197">
        <v>59.2429201650775</v>
      </c>
      <c r="O32" s="198">
        <v>55.699444997865299</v>
      </c>
      <c r="P32" s="199">
        <v>57.471182581471403</v>
      </c>
      <c r="Q32" s="191"/>
      <c r="R32" s="200">
        <v>56.073512370651898</v>
      </c>
      <c r="S32" s="67"/>
      <c r="T32" s="30">
        <v>34.0610133167065</v>
      </c>
      <c r="U32" s="191">
        <v>24.4853267947849</v>
      </c>
      <c r="V32" s="191">
        <v>24.293362486094999</v>
      </c>
      <c r="W32" s="191">
        <v>22.6515785797496</v>
      </c>
      <c r="X32" s="191">
        <v>23.5621589503519</v>
      </c>
      <c r="Y32" s="196">
        <v>25.301271799900501</v>
      </c>
      <c r="Z32" s="191"/>
      <c r="AA32" s="197">
        <v>28.754104198973302</v>
      </c>
      <c r="AB32" s="198">
        <v>55.011739255610401</v>
      </c>
      <c r="AC32" s="199">
        <v>40.267944173157197</v>
      </c>
      <c r="AD32" s="191"/>
      <c r="AE32" s="200">
        <v>29.342682745551301</v>
      </c>
      <c r="AG32" s="30">
        <v>46.906885479842998</v>
      </c>
      <c r="AH32" s="191">
        <v>59.568319657509797</v>
      </c>
      <c r="AI32" s="191">
        <v>61.698180520870402</v>
      </c>
      <c r="AJ32" s="191">
        <v>58.790581519800199</v>
      </c>
      <c r="AK32" s="191">
        <v>58.0413842311808</v>
      </c>
      <c r="AL32" s="196">
        <v>57.001070281840803</v>
      </c>
      <c r="AM32" s="191"/>
      <c r="AN32" s="197">
        <v>63.6104174099179</v>
      </c>
      <c r="AO32" s="198">
        <v>60.353193007491903</v>
      </c>
      <c r="AP32" s="199">
        <v>61.981805208704898</v>
      </c>
      <c r="AQ32" s="191"/>
      <c r="AR32" s="200">
        <v>58.424137403802</v>
      </c>
      <c r="AS32" s="67"/>
      <c r="AT32" s="30">
        <v>35.060602297023699</v>
      </c>
      <c r="AU32" s="191">
        <v>20.457800907903099</v>
      </c>
      <c r="AV32" s="191">
        <v>18.0176125804275</v>
      </c>
      <c r="AW32" s="191">
        <v>16.024878541599101</v>
      </c>
      <c r="AX32" s="191">
        <v>24.595997266235202</v>
      </c>
      <c r="AY32" s="196">
        <v>21.945690429355601</v>
      </c>
      <c r="AZ32" s="191"/>
      <c r="BA32" s="197">
        <v>34.455859579290703</v>
      </c>
      <c r="BB32" s="198">
        <v>36.613586118124601</v>
      </c>
      <c r="BC32" s="199">
        <v>35.497794932692798</v>
      </c>
      <c r="BD32" s="191"/>
      <c r="BE32" s="200">
        <v>25.7581521464578</v>
      </c>
    </row>
    <row r="33" spans="1:57" x14ac:dyDescent="0.2">
      <c r="A33" s="21" t="s">
        <v>50</v>
      </c>
      <c r="B33" s="3" t="str">
        <f t="shared" si="0"/>
        <v>Staunton &amp; Harrisonburg, VA</v>
      </c>
      <c r="C33" s="3"/>
      <c r="D33" s="24" t="s">
        <v>16</v>
      </c>
      <c r="E33" s="27" t="s">
        <v>17</v>
      </c>
      <c r="F33" s="3"/>
      <c r="G33" s="30">
        <v>30.758200394335901</v>
      </c>
      <c r="H33" s="191">
        <v>41.871303100914098</v>
      </c>
      <c r="I33" s="191">
        <v>45.599569815379098</v>
      </c>
      <c r="J33" s="191">
        <v>47.392005735794903</v>
      </c>
      <c r="K33" s="191">
        <v>46.6929557268327</v>
      </c>
      <c r="L33" s="196">
        <v>42.462806954651299</v>
      </c>
      <c r="M33" s="191"/>
      <c r="N33" s="197">
        <v>51.532532711955497</v>
      </c>
      <c r="O33" s="198">
        <v>52.500448108980102</v>
      </c>
      <c r="P33" s="199">
        <v>52.016490410467803</v>
      </c>
      <c r="Q33" s="191"/>
      <c r="R33" s="200">
        <v>45.192430799170303</v>
      </c>
      <c r="S33" s="67"/>
      <c r="T33" s="30">
        <v>2.3499305484554398</v>
      </c>
      <c r="U33" s="191">
        <v>5.09282510972014</v>
      </c>
      <c r="V33" s="191">
        <v>12.426525579296699</v>
      </c>
      <c r="W33" s="191">
        <v>7.7916867816184299</v>
      </c>
      <c r="X33" s="191">
        <v>0.349369590961978</v>
      </c>
      <c r="Y33" s="196">
        <v>5.6549809878159598</v>
      </c>
      <c r="Z33" s="191"/>
      <c r="AA33" s="197">
        <v>8.9450094520758405</v>
      </c>
      <c r="AB33" s="198">
        <v>56.742504873544902</v>
      </c>
      <c r="AC33" s="199">
        <v>28.759861082636</v>
      </c>
      <c r="AD33" s="191"/>
      <c r="AE33" s="200">
        <v>12.280742440578599</v>
      </c>
      <c r="AG33" s="30">
        <v>34.360996594371699</v>
      </c>
      <c r="AH33" s="191">
        <v>45.317261157913599</v>
      </c>
      <c r="AI33" s="191">
        <v>48.9648682559598</v>
      </c>
      <c r="AJ33" s="191">
        <v>44.940849614626202</v>
      </c>
      <c r="AK33" s="191">
        <v>44.555475891736798</v>
      </c>
      <c r="AL33" s="196">
        <v>43.6278903029216</v>
      </c>
      <c r="AM33" s="191"/>
      <c r="AN33" s="197">
        <v>53.410109338591099</v>
      </c>
      <c r="AO33" s="198">
        <v>56.506542391109498</v>
      </c>
      <c r="AP33" s="199">
        <v>54.958325864850302</v>
      </c>
      <c r="AQ33" s="191"/>
      <c r="AR33" s="200">
        <v>46.865157606329802</v>
      </c>
      <c r="AS33" s="67"/>
      <c r="AT33" s="30">
        <v>11.7546452875411</v>
      </c>
      <c r="AU33" s="191">
        <v>6.8870228283713901</v>
      </c>
      <c r="AV33" s="191">
        <v>12.9467770710321</v>
      </c>
      <c r="AW33" s="191">
        <v>0.244022918016497</v>
      </c>
      <c r="AX33" s="191">
        <v>3.6005374393231202</v>
      </c>
      <c r="AY33" s="196">
        <v>6.7559152400649998</v>
      </c>
      <c r="AZ33" s="191"/>
      <c r="BA33" s="197">
        <v>11.885878404102799</v>
      </c>
      <c r="BB33" s="198">
        <v>33.095549325400803</v>
      </c>
      <c r="BC33" s="199">
        <v>21.8698144525925</v>
      </c>
      <c r="BD33" s="191"/>
      <c r="BE33" s="200">
        <v>11.384191759494099</v>
      </c>
    </row>
    <row r="34" spans="1:57" x14ac:dyDescent="0.2">
      <c r="A34" s="21" t="s">
        <v>51</v>
      </c>
      <c r="B34" s="3" t="str">
        <f t="shared" si="0"/>
        <v>Blacksburg &amp; Wytheville, VA</v>
      </c>
      <c r="C34" s="3"/>
      <c r="D34" s="24" t="s">
        <v>16</v>
      </c>
      <c r="E34" s="27" t="s">
        <v>17</v>
      </c>
      <c r="F34" s="3"/>
      <c r="G34" s="30">
        <v>34.815402937673603</v>
      </c>
      <c r="H34" s="191">
        <v>42.159587137753</v>
      </c>
      <c r="I34" s="191">
        <v>47.260817784835197</v>
      </c>
      <c r="J34" s="191">
        <v>45.295752282651797</v>
      </c>
      <c r="K34" s="191">
        <v>63.676061929337003</v>
      </c>
      <c r="L34" s="196">
        <v>46.641524414450103</v>
      </c>
      <c r="M34" s="191"/>
      <c r="N34" s="197">
        <v>60.877332274712103</v>
      </c>
      <c r="O34" s="198">
        <v>49.821357681619602</v>
      </c>
      <c r="P34" s="199">
        <v>55.349344978165902</v>
      </c>
      <c r="Q34" s="191"/>
      <c r="R34" s="200">
        <v>49.129473146940299</v>
      </c>
      <c r="S34" s="67"/>
      <c r="T34" s="30">
        <v>22.8305800012315</v>
      </c>
      <c r="U34" s="191">
        <v>11.8327509931961</v>
      </c>
      <c r="V34" s="191">
        <v>17.9314057235968</v>
      </c>
      <c r="W34" s="191">
        <v>3.9080669316627099</v>
      </c>
      <c r="X34" s="191">
        <v>43.971468279317399</v>
      </c>
      <c r="Y34" s="196">
        <v>20.248383173469101</v>
      </c>
      <c r="Z34" s="191"/>
      <c r="AA34" s="197">
        <v>51.3438795387612</v>
      </c>
      <c r="AB34" s="198">
        <v>91.717175527902896</v>
      </c>
      <c r="AC34" s="199">
        <v>67.189742248260401</v>
      </c>
      <c r="AD34" s="191"/>
      <c r="AE34" s="200">
        <v>32.195558273482497</v>
      </c>
      <c r="AG34" s="30">
        <v>37.892020643112303</v>
      </c>
      <c r="AH34" s="191">
        <v>44.174275506153201</v>
      </c>
      <c r="AI34" s="191">
        <v>48.863636363636303</v>
      </c>
      <c r="AJ34" s="191">
        <v>44.625843588725601</v>
      </c>
      <c r="AK34" s="191">
        <v>49.369789599047202</v>
      </c>
      <c r="AL34" s="196">
        <v>44.985113140134899</v>
      </c>
      <c r="AM34" s="191"/>
      <c r="AN34" s="197">
        <v>54.466057959507701</v>
      </c>
      <c r="AO34" s="198">
        <v>55.418816990869303</v>
      </c>
      <c r="AP34" s="199">
        <v>54.942437475188498</v>
      </c>
      <c r="AQ34" s="191"/>
      <c r="AR34" s="200">
        <v>47.8300629501502</v>
      </c>
      <c r="AS34" s="67"/>
      <c r="AT34" s="30">
        <v>20.3403745320472</v>
      </c>
      <c r="AU34" s="191">
        <v>7.0193779401196696</v>
      </c>
      <c r="AV34" s="191">
        <v>10.5039713829644</v>
      </c>
      <c r="AW34" s="191">
        <v>-1.7909896112243799</v>
      </c>
      <c r="AX34" s="191">
        <v>2.3887963553817002</v>
      </c>
      <c r="AY34" s="196">
        <v>6.7815830949356801</v>
      </c>
      <c r="AZ34" s="191"/>
      <c r="BA34" s="197">
        <v>20.972815206137</v>
      </c>
      <c r="BB34" s="198">
        <v>53.7374214694158</v>
      </c>
      <c r="BC34" s="199">
        <v>35.541373474820404</v>
      </c>
      <c r="BD34" s="191"/>
      <c r="BE34" s="200">
        <v>14.7743589840862</v>
      </c>
    </row>
    <row r="35" spans="1:57" x14ac:dyDescent="0.2">
      <c r="A35" s="21" t="s">
        <v>52</v>
      </c>
      <c r="B35" s="3" t="str">
        <f t="shared" si="0"/>
        <v>Lynchburg, VA</v>
      </c>
      <c r="C35" s="3"/>
      <c r="D35" s="24" t="s">
        <v>16</v>
      </c>
      <c r="E35" s="27" t="s">
        <v>17</v>
      </c>
      <c r="F35" s="3"/>
      <c r="G35" s="30">
        <v>32.439099599136597</v>
      </c>
      <c r="H35" s="191">
        <v>49.583718778908398</v>
      </c>
      <c r="I35" s="191">
        <v>52.019734813444302</v>
      </c>
      <c r="J35" s="191">
        <v>46.931853222325003</v>
      </c>
      <c r="K35" s="191">
        <v>40.240518038852898</v>
      </c>
      <c r="L35" s="196">
        <v>44.2429848905334</v>
      </c>
      <c r="M35" s="191"/>
      <c r="N35" s="197">
        <v>36.201048411964202</v>
      </c>
      <c r="O35" s="198">
        <v>36.077705827937002</v>
      </c>
      <c r="P35" s="199">
        <v>36.139377119950602</v>
      </c>
      <c r="Q35" s="191"/>
      <c r="R35" s="200">
        <v>41.927668384652598</v>
      </c>
      <c r="S35" s="67"/>
      <c r="T35" s="30">
        <v>19.669328556532101</v>
      </c>
      <c r="U35" s="191">
        <v>21.800946835718499</v>
      </c>
      <c r="V35" s="191">
        <v>13.695610213334</v>
      </c>
      <c r="W35" s="191">
        <v>15.106158412154899</v>
      </c>
      <c r="X35" s="191">
        <v>20.375647084706099</v>
      </c>
      <c r="Y35" s="196">
        <v>17.810770852874299</v>
      </c>
      <c r="Z35" s="191"/>
      <c r="AA35" s="197">
        <v>30.6240594772718</v>
      </c>
      <c r="AB35" s="198">
        <v>20.0801005877778</v>
      </c>
      <c r="AC35" s="199">
        <v>25.1393356989336</v>
      </c>
      <c r="AD35" s="191"/>
      <c r="AE35" s="200">
        <v>19.534746640458302</v>
      </c>
      <c r="AG35" s="30">
        <v>32.207832254085702</v>
      </c>
      <c r="AH35" s="191">
        <v>47.725871106999598</v>
      </c>
      <c r="AI35" s="191">
        <v>51.996608078939197</v>
      </c>
      <c r="AJ35" s="191">
        <v>49.884366327474503</v>
      </c>
      <c r="AK35" s="191">
        <v>48.327166204131899</v>
      </c>
      <c r="AL35" s="196">
        <v>46.028368794326198</v>
      </c>
      <c r="AM35" s="191"/>
      <c r="AN35" s="197">
        <v>49.9383287079864</v>
      </c>
      <c r="AO35" s="198">
        <v>43.154486586493903</v>
      </c>
      <c r="AP35" s="199">
        <v>46.546407647240201</v>
      </c>
      <c r="AQ35" s="191"/>
      <c r="AR35" s="200">
        <v>46.176379895158803</v>
      </c>
      <c r="AS35" s="67"/>
      <c r="AT35" s="30">
        <v>1.2292329350692199</v>
      </c>
      <c r="AU35" s="191">
        <v>-3.4071545672872099</v>
      </c>
      <c r="AV35" s="191">
        <v>-7.3512294107593501</v>
      </c>
      <c r="AW35" s="191">
        <v>-8.3380256159282293</v>
      </c>
      <c r="AX35" s="191">
        <v>-3.7604930527157201</v>
      </c>
      <c r="AY35" s="196">
        <v>-4.8945434332828901</v>
      </c>
      <c r="AZ35" s="191"/>
      <c r="BA35" s="197">
        <v>-5.1073286737973502</v>
      </c>
      <c r="BB35" s="198">
        <v>3.7098423087659</v>
      </c>
      <c r="BC35" s="199">
        <v>-1.21406149337195</v>
      </c>
      <c r="BD35" s="191"/>
      <c r="BE35" s="200">
        <v>-3.86297394981609</v>
      </c>
    </row>
    <row r="36" spans="1:57" x14ac:dyDescent="0.2">
      <c r="A36" s="21" t="s">
        <v>77</v>
      </c>
      <c r="B36" s="3" t="str">
        <f t="shared" si="0"/>
        <v>Central Virginia</v>
      </c>
      <c r="C36" s="3"/>
      <c r="D36" s="24" t="s">
        <v>16</v>
      </c>
      <c r="E36" s="27" t="s">
        <v>17</v>
      </c>
      <c r="F36" s="3"/>
      <c r="G36" s="30">
        <v>39.9547635785677</v>
      </c>
      <c r="H36" s="191">
        <v>51.731515725769398</v>
      </c>
      <c r="I36" s="191">
        <v>55.283186111196002</v>
      </c>
      <c r="J36" s="191">
        <v>53.525690008252504</v>
      </c>
      <c r="K36" s="191">
        <v>48.901182871290104</v>
      </c>
      <c r="L36" s="196">
        <v>49.879267659015099</v>
      </c>
      <c r="M36" s="191"/>
      <c r="N36" s="197">
        <v>46.926674206070203</v>
      </c>
      <c r="O36" s="198">
        <v>48.965369685484603</v>
      </c>
      <c r="P36" s="199">
        <v>47.946021945777403</v>
      </c>
      <c r="Q36" s="191"/>
      <c r="R36" s="200">
        <v>49.326911740947203</v>
      </c>
      <c r="S36" s="67"/>
      <c r="T36" s="30">
        <v>6.4037376636581298</v>
      </c>
      <c r="U36" s="191">
        <v>14.9493159015844</v>
      </c>
      <c r="V36" s="191">
        <v>16.028864528096602</v>
      </c>
      <c r="W36" s="191">
        <v>15.885152960320999</v>
      </c>
      <c r="X36" s="191">
        <v>15.003931765121701</v>
      </c>
      <c r="Y36" s="196">
        <v>13.9265012953151</v>
      </c>
      <c r="Z36" s="191"/>
      <c r="AA36" s="197">
        <v>12.8475626645409</v>
      </c>
      <c r="AB36" s="198">
        <v>24.081902656529</v>
      </c>
      <c r="AC36" s="199">
        <v>18.3176613031738</v>
      </c>
      <c r="AD36" s="191"/>
      <c r="AE36" s="200">
        <v>15.112965216433601</v>
      </c>
      <c r="AG36" s="30">
        <v>39.656135037361601</v>
      </c>
      <c r="AH36" s="191">
        <v>52.499827914553798</v>
      </c>
      <c r="AI36" s="191">
        <v>57.266212361088797</v>
      </c>
      <c r="AJ36" s="191">
        <v>56.951869612769499</v>
      </c>
      <c r="AK36" s="191">
        <v>55.842109691087501</v>
      </c>
      <c r="AL36" s="196">
        <v>52.443230923372198</v>
      </c>
      <c r="AM36" s="191"/>
      <c r="AN36" s="197">
        <v>57.397762124375703</v>
      </c>
      <c r="AO36" s="198">
        <v>58.037919984091602</v>
      </c>
      <c r="AP36" s="199">
        <v>57.717841054233602</v>
      </c>
      <c r="AQ36" s="191"/>
      <c r="AR36" s="200">
        <v>53.9502623893326</v>
      </c>
      <c r="AS36" s="67"/>
      <c r="AT36" s="30">
        <v>-1.5225647164274601</v>
      </c>
      <c r="AU36" s="191">
        <v>-1.55617276938924</v>
      </c>
      <c r="AV36" s="191">
        <v>-3.8663976741927102</v>
      </c>
      <c r="AW36" s="191">
        <v>-3.12810636283738</v>
      </c>
      <c r="AX36" s="191">
        <v>4.50384140949647</v>
      </c>
      <c r="AY36" s="196">
        <v>-1.19769208312271</v>
      </c>
      <c r="AZ36" s="191"/>
      <c r="BA36" s="197">
        <v>5.6964951626142604</v>
      </c>
      <c r="BB36" s="198">
        <v>5.3460849800139503</v>
      </c>
      <c r="BC36" s="199">
        <v>5.5200275625621096</v>
      </c>
      <c r="BD36" s="191"/>
      <c r="BE36" s="200">
        <v>0.763451431724263</v>
      </c>
    </row>
    <row r="37" spans="1:57" x14ac:dyDescent="0.2">
      <c r="A37" s="21" t="s">
        <v>78</v>
      </c>
      <c r="B37" s="3" t="str">
        <f t="shared" si="0"/>
        <v>Chesapeake Bay</v>
      </c>
      <c r="C37" s="3"/>
      <c r="D37" s="24" t="s">
        <v>16</v>
      </c>
      <c r="E37" s="27" t="s">
        <v>17</v>
      </c>
      <c r="F37" s="3"/>
      <c r="G37" s="30">
        <v>34.401876465988998</v>
      </c>
      <c r="H37" s="191">
        <v>45.269741985926501</v>
      </c>
      <c r="I37" s="191">
        <v>49.100860046911599</v>
      </c>
      <c r="J37" s="191">
        <v>50.039093041438598</v>
      </c>
      <c r="K37" s="191">
        <v>42.5332290852228</v>
      </c>
      <c r="L37" s="196">
        <v>44.268960125097699</v>
      </c>
      <c r="M37" s="191"/>
      <c r="N37" s="197">
        <v>39.796716184519099</v>
      </c>
      <c r="O37" s="198">
        <v>42.7677873338545</v>
      </c>
      <c r="P37" s="199">
        <v>41.282251759186799</v>
      </c>
      <c r="Q37" s="191"/>
      <c r="R37" s="200">
        <v>43.415614877694601</v>
      </c>
      <c r="S37" s="67"/>
      <c r="T37" s="30">
        <v>7.0559610705596096</v>
      </c>
      <c r="U37" s="191">
        <v>8.4269662921348303</v>
      </c>
      <c r="V37" s="191">
        <v>10.758377425043999</v>
      </c>
      <c r="W37" s="191">
        <v>20.527306967984899</v>
      </c>
      <c r="X37" s="191">
        <v>5.2224371373307497</v>
      </c>
      <c r="Y37" s="196">
        <v>10.585937499999901</v>
      </c>
      <c r="Z37" s="191"/>
      <c r="AA37" s="197">
        <v>22.062350119904</v>
      </c>
      <c r="AB37" s="198">
        <v>28.4037558685446</v>
      </c>
      <c r="AC37" s="199">
        <v>25.266903914590699</v>
      </c>
      <c r="AD37" s="191"/>
      <c r="AE37" s="200">
        <v>14.222744637084901</v>
      </c>
      <c r="AG37" s="30">
        <v>35.946051602814599</v>
      </c>
      <c r="AH37" s="191">
        <v>49.433150899139903</v>
      </c>
      <c r="AI37" s="191">
        <v>52.052384675527698</v>
      </c>
      <c r="AJ37" s="191">
        <v>51.778733385457301</v>
      </c>
      <c r="AK37" s="191">
        <v>49.980453479280598</v>
      </c>
      <c r="AL37" s="196">
        <v>47.838154808444003</v>
      </c>
      <c r="AM37" s="191"/>
      <c r="AN37" s="197">
        <v>43.491008600469101</v>
      </c>
      <c r="AO37" s="198">
        <v>44.1360437842064</v>
      </c>
      <c r="AP37" s="199">
        <v>43.813526192337697</v>
      </c>
      <c r="AQ37" s="191"/>
      <c r="AR37" s="200">
        <v>46.688260918128002</v>
      </c>
      <c r="AS37" s="67"/>
      <c r="AT37" s="30">
        <v>-2.4920466595970301</v>
      </c>
      <c r="AU37" s="191">
        <v>-5.2454102660172301</v>
      </c>
      <c r="AV37" s="191">
        <v>-6.4629434492448103</v>
      </c>
      <c r="AW37" s="191">
        <v>-4.4372294372294299</v>
      </c>
      <c r="AX37" s="191">
        <v>-0.77609623593325505</v>
      </c>
      <c r="AY37" s="196">
        <v>-4.0310563877342904</v>
      </c>
      <c r="AZ37" s="191"/>
      <c r="BA37" s="197">
        <v>-6.3157894736842097</v>
      </c>
      <c r="BB37" s="198">
        <v>-1.5693112467306001</v>
      </c>
      <c r="BC37" s="199">
        <v>-3.9837224245020302</v>
      </c>
      <c r="BD37" s="191"/>
      <c r="BE37" s="200">
        <v>-4.0183696900114798</v>
      </c>
    </row>
    <row r="38" spans="1:57" x14ac:dyDescent="0.2">
      <c r="A38" s="21" t="s">
        <v>79</v>
      </c>
      <c r="B38" s="3" t="str">
        <f t="shared" si="0"/>
        <v>Coastal Virginia - Eastern Shore</v>
      </c>
      <c r="C38" s="3"/>
      <c r="D38" s="24" t="s">
        <v>16</v>
      </c>
      <c r="E38" s="27" t="s">
        <v>17</v>
      </c>
      <c r="F38" s="3"/>
      <c r="G38" s="30">
        <v>31.245339299030501</v>
      </c>
      <c r="H38" s="191">
        <v>39.597315436241601</v>
      </c>
      <c r="I38" s="191">
        <v>41.610738255033503</v>
      </c>
      <c r="J38" s="191">
        <v>43.251304996271401</v>
      </c>
      <c r="K38" s="191">
        <v>39.149888143176703</v>
      </c>
      <c r="L38" s="196">
        <v>38.9709172259507</v>
      </c>
      <c r="M38" s="191"/>
      <c r="N38" s="197">
        <v>36.316947909024201</v>
      </c>
      <c r="O38" s="198">
        <v>34.7762289068231</v>
      </c>
      <c r="P38" s="199">
        <v>35.546588407923601</v>
      </c>
      <c r="Q38" s="191"/>
      <c r="R38" s="200">
        <v>37.981126073587099</v>
      </c>
      <c r="S38" s="67"/>
      <c r="T38" s="30">
        <v>15.0469416241228</v>
      </c>
      <c r="U38" s="191">
        <v>12.153343129078801</v>
      </c>
      <c r="V38" s="191">
        <v>9.6385690536297002</v>
      </c>
      <c r="W38" s="191">
        <v>10.711005302398901</v>
      </c>
      <c r="X38" s="191">
        <v>13.8041282866432</v>
      </c>
      <c r="Y38" s="196">
        <v>12.058945006938901</v>
      </c>
      <c r="Z38" s="191"/>
      <c r="AA38" s="197">
        <v>6.64854232588704</v>
      </c>
      <c r="AB38" s="198">
        <v>28.377030103336899</v>
      </c>
      <c r="AC38" s="199">
        <v>16.275400805873399</v>
      </c>
      <c r="AD38" s="191"/>
      <c r="AE38" s="200">
        <v>13.121860530873301</v>
      </c>
      <c r="AG38" s="30">
        <v>31.582826607702199</v>
      </c>
      <c r="AH38" s="191">
        <v>41.311958724893998</v>
      </c>
      <c r="AI38" s="191">
        <v>42.786069651741201</v>
      </c>
      <c r="AJ38" s="191">
        <v>42.122719734660002</v>
      </c>
      <c r="AK38" s="191">
        <v>41.680486456605799</v>
      </c>
      <c r="AL38" s="196">
        <v>39.896812235120599</v>
      </c>
      <c r="AM38" s="191"/>
      <c r="AN38" s="197">
        <v>44.511196067722501</v>
      </c>
      <c r="AO38" s="198">
        <v>42.945567085381299</v>
      </c>
      <c r="AP38" s="199">
        <v>43.728381576551897</v>
      </c>
      <c r="AQ38" s="191"/>
      <c r="AR38" s="200">
        <v>41.001023058156903</v>
      </c>
      <c r="AS38" s="67"/>
      <c r="AT38" s="30">
        <v>8.2385378705908696</v>
      </c>
      <c r="AU38" s="191">
        <v>1.52492830225661</v>
      </c>
      <c r="AV38" s="191">
        <v>-2.0896309591283999</v>
      </c>
      <c r="AW38" s="191">
        <v>-1.86067915223185</v>
      </c>
      <c r="AX38" s="191">
        <v>5.9409552510829897</v>
      </c>
      <c r="AY38" s="196">
        <v>1.8638268073851201</v>
      </c>
      <c r="AZ38" s="191"/>
      <c r="BA38" s="197">
        <v>13.079305711189001</v>
      </c>
      <c r="BB38" s="198">
        <v>17.522314120262301</v>
      </c>
      <c r="BC38" s="199">
        <v>15.218267787025001</v>
      </c>
      <c r="BD38" s="191"/>
      <c r="BE38" s="200">
        <v>5.6137640926314996</v>
      </c>
    </row>
    <row r="39" spans="1:57" x14ac:dyDescent="0.2">
      <c r="A39" s="21" t="s">
        <v>80</v>
      </c>
      <c r="B39" s="3" t="str">
        <f t="shared" si="0"/>
        <v>Coastal Virginia - Hampton Roads</v>
      </c>
      <c r="C39" s="3"/>
      <c r="D39" s="24" t="s">
        <v>16</v>
      </c>
      <c r="E39" s="27" t="s">
        <v>17</v>
      </c>
      <c r="F39" s="3"/>
      <c r="G39" s="30">
        <v>37.635977373365002</v>
      </c>
      <c r="H39" s="191">
        <v>44.037472164631801</v>
      </c>
      <c r="I39" s="191">
        <v>45.657682561621698</v>
      </c>
      <c r="J39" s="191">
        <v>44.134735979932898</v>
      </c>
      <c r="K39" s="191">
        <v>41.316644910286897</v>
      </c>
      <c r="L39" s="196">
        <v>42.556502597967601</v>
      </c>
      <c r="M39" s="191"/>
      <c r="N39" s="197">
        <v>44.672246538175997</v>
      </c>
      <c r="O39" s="198">
        <v>48.608871483785002</v>
      </c>
      <c r="P39" s="199">
        <v>46.640559010980503</v>
      </c>
      <c r="Q39" s="191"/>
      <c r="R39" s="200">
        <v>43.723375858828497</v>
      </c>
      <c r="S39" s="67"/>
      <c r="T39" s="30">
        <v>4.15406664090861</v>
      </c>
      <c r="U39" s="191">
        <v>12.1985615597509</v>
      </c>
      <c r="V39" s="191">
        <v>16.702494204073901</v>
      </c>
      <c r="W39" s="191">
        <v>15.187856189006</v>
      </c>
      <c r="X39" s="191">
        <v>7.6009827663601497</v>
      </c>
      <c r="Y39" s="196">
        <v>11.275646316998399</v>
      </c>
      <c r="Z39" s="191"/>
      <c r="AA39" s="197">
        <v>12.3313800433066</v>
      </c>
      <c r="AB39" s="198">
        <v>13.134593858236601</v>
      </c>
      <c r="AC39" s="199">
        <v>12.748507082968001</v>
      </c>
      <c r="AD39" s="191"/>
      <c r="AE39" s="200">
        <v>11.720447132892399</v>
      </c>
      <c r="AG39" s="30">
        <v>39.202581239917002</v>
      </c>
      <c r="AH39" s="191">
        <v>45.678727817469401</v>
      </c>
      <c r="AI39" s="191">
        <v>48.0045325343781</v>
      </c>
      <c r="AJ39" s="191">
        <v>50.717651276535797</v>
      </c>
      <c r="AK39" s="191">
        <v>52.018514250595302</v>
      </c>
      <c r="AL39" s="196">
        <v>47.124401423779098</v>
      </c>
      <c r="AM39" s="191"/>
      <c r="AN39" s="197">
        <v>56.574735602161198</v>
      </c>
      <c r="AO39" s="198">
        <v>56.433253949962797</v>
      </c>
      <c r="AP39" s="199">
        <v>56.503994776062001</v>
      </c>
      <c r="AQ39" s="191"/>
      <c r="AR39" s="200">
        <v>49.8042852387171</v>
      </c>
      <c r="AS39" s="67"/>
      <c r="AT39" s="30">
        <v>4.6320180594221299</v>
      </c>
      <c r="AU39" s="191">
        <v>1.1033118891137901</v>
      </c>
      <c r="AV39" s="191">
        <v>-6.8671549395882894E-2</v>
      </c>
      <c r="AW39" s="191">
        <v>6.0006160379859104</v>
      </c>
      <c r="AX39" s="191">
        <v>11.4791353097786</v>
      </c>
      <c r="AY39" s="196">
        <v>4.6308916299569098</v>
      </c>
      <c r="AZ39" s="191"/>
      <c r="BA39" s="197">
        <v>4.2255362041813003</v>
      </c>
      <c r="BB39" s="198">
        <v>-4.01169920252112</v>
      </c>
      <c r="BC39" s="199">
        <v>-5.7382556850726102E-2</v>
      </c>
      <c r="BD39" s="191"/>
      <c r="BE39" s="200">
        <v>3.0637344547077401</v>
      </c>
    </row>
    <row r="40" spans="1:57" x14ac:dyDescent="0.2">
      <c r="A40" s="20" t="s">
        <v>81</v>
      </c>
      <c r="B40" s="3" t="str">
        <f t="shared" si="0"/>
        <v>Northern Virginia</v>
      </c>
      <c r="C40" s="3"/>
      <c r="D40" s="24" t="s">
        <v>16</v>
      </c>
      <c r="E40" s="27" t="s">
        <v>17</v>
      </c>
      <c r="F40" s="3"/>
      <c r="G40" s="30">
        <v>43.192027481031197</v>
      </c>
      <c r="H40" s="191">
        <v>53.588011022611397</v>
      </c>
      <c r="I40" s="191">
        <v>56.432373258842603</v>
      </c>
      <c r="J40" s="191">
        <v>54.552489524744203</v>
      </c>
      <c r="K40" s="191">
        <v>47.5633233928504</v>
      </c>
      <c r="L40" s="196">
        <v>51.065644936016</v>
      </c>
      <c r="M40" s="191"/>
      <c r="N40" s="197">
        <v>46.143973424936704</v>
      </c>
      <c r="O40" s="198">
        <v>49.328073685402501</v>
      </c>
      <c r="P40" s="199">
        <v>47.736023555169602</v>
      </c>
      <c r="Q40" s="191"/>
      <c r="R40" s="200">
        <v>50.114324541488401</v>
      </c>
      <c r="S40" s="67"/>
      <c r="T40" s="30">
        <v>18.737405113814301</v>
      </c>
      <c r="U40" s="191">
        <v>28.683219121241699</v>
      </c>
      <c r="V40" s="191">
        <v>33.398301791437099</v>
      </c>
      <c r="W40" s="191">
        <v>35.815230103033599</v>
      </c>
      <c r="X40" s="191">
        <v>26.122727198389398</v>
      </c>
      <c r="Y40" s="196">
        <v>28.822388655230899</v>
      </c>
      <c r="Z40" s="191"/>
      <c r="AA40" s="197">
        <v>14.8539737343746</v>
      </c>
      <c r="AB40" s="198">
        <v>18.937352614892902</v>
      </c>
      <c r="AC40" s="199">
        <v>16.928114750056899</v>
      </c>
      <c r="AD40" s="191"/>
      <c r="AE40" s="200">
        <v>25.352089775665998</v>
      </c>
      <c r="AG40" s="30">
        <v>44.869470802058203</v>
      </c>
      <c r="AH40" s="191">
        <v>59.026469713492602</v>
      </c>
      <c r="AI40" s="191">
        <v>65.115872858511807</v>
      </c>
      <c r="AJ40" s="191">
        <v>66.927256676438702</v>
      </c>
      <c r="AK40" s="191">
        <v>62.2149206663928</v>
      </c>
      <c r="AL40" s="196">
        <v>59.630756332036</v>
      </c>
      <c r="AM40" s="191"/>
      <c r="AN40" s="197">
        <v>58.305126353108903</v>
      </c>
      <c r="AO40" s="198">
        <v>57.525716740547701</v>
      </c>
      <c r="AP40" s="199">
        <v>57.915421546828298</v>
      </c>
      <c r="AQ40" s="191"/>
      <c r="AR40" s="200">
        <v>59.1406616706861</v>
      </c>
      <c r="AS40" s="67"/>
      <c r="AT40" s="30">
        <v>5.9731068004135599</v>
      </c>
      <c r="AU40" s="191">
        <v>3.2812192457335798</v>
      </c>
      <c r="AV40" s="191">
        <v>1.9693669428829199</v>
      </c>
      <c r="AW40" s="191">
        <v>7.1306840738184798</v>
      </c>
      <c r="AX40" s="191">
        <v>15.015752290157099</v>
      </c>
      <c r="AY40" s="196">
        <v>6.5158389088288597</v>
      </c>
      <c r="AZ40" s="191"/>
      <c r="BA40" s="197">
        <v>14.327584329657601</v>
      </c>
      <c r="BB40" s="198">
        <v>7.7029718786359203</v>
      </c>
      <c r="BC40" s="199">
        <v>10.938741487293001</v>
      </c>
      <c r="BD40" s="191"/>
      <c r="BE40" s="200">
        <v>7.71683425881338</v>
      </c>
    </row>
    <row r="41" spans="1:57" x14ac:dyDescent="0.2">
      <c r="A41" s="22" t="s">
        <v>82</v>
      </c>
      <c r="B41" s="3" t="str">
        <f t="shared" si="0"/>
        <v>Shenandoah Valley</v>
      </c>
      <c r="C41" s="3"/>
      <c r="D41" s="25" t="s">
        <v>16</v>
      </c>
      <c r="E41" s="28" t="s">
        <v>17</v>
      </c>
      <c r="F41" s="3"/>
      <c r="G41" s="31">
        <v>32.017210832700499</v>
      </c>
      <c r="H41" s="201">
        <v>41.415675356449803</v>
      </c>
      <c r="I41" s="201">
        <v>44.081667088500801</v>
      </c>
      <c r="J41" s="201">
        <v>45.169999156331698</v>
      </c>
      <c r="K41" s="201">
        <v>44.916898675440798</v>
      </c>
      <c r="L41" s="202">
        <v>41.5202902218847</v>
      </c>
      <c r="M41" s="191"/>
      <c r="N41" s="203">
        <v>48.603729013751703</v>
      </c>
      <c r="O41" s="204">
        <v>50.215135408757199</v>
      </c>
      <c r="P41" s="205">
        <v>49.409432211254497</v>
      </c>
      <c r="Q41" s="191"/>
      <c r="R41" s="206">
        <v>43.774330790276103</v>
      </c>
      <c r="S41" s="67"/>
      <c r="T41" s="31">
        <v>5.6621949402951701</v>
      </c>
      <c r="U41" s="201">
        <v>6.9973289406895596</v>
      </c>
      <c r="V41" s="201">
        <v>8.3086283643390608</v>
      </c>
      <c r="W41" s="201">
        <v>4.09933858560297</v>
      </c>
      <c r="X41" s="201">
        <v>-0.78739197760984303</v>
      </c>
      <c r="Y41" s="202">
        <v>4.6518799178660499</v>
      </c>
      <c r="Z41" s="191"/>
      <c r="AA41" s="203">
        <v>8.6850097275706606</v>
      </c>
      <c r="AB41" s="204">
        <v>56.5656186855092</v>
      </c>
      <c r="AC41" s="205">
        <v>28.6826112952313</v>
      </c>
      <c r="AD41" s="191"/>
      <c r="AE41" s="206">
        <v>11.358320797770199</v>
      </c>
      <c r="AG41" s="31">
        <v>35.824753099390598</v>
      </c>
      <c r="AH41" s="201">
        <v>45.692372347131702</v>
      </c>
      <c r="AI41" s="201">
        <v>48.4828745534776</v>
      </c>
      <c r="AJ41" s="201">
        <v>45.284723681445598</v>
      </c>
      <c r="AK41" s="201">
        <v>44.454717377600304</v>
      </c>
      <c r="AL41" s="202">
        <v>43.9478882118092</v>
      </c>
      <c r="AM41" s="191"/>
      <c r="AN41" s="203">
        <v>50.458079428451299</v>
      </c>
      <c r="AO41" s="204">
        <v>53.256986761924701</v>
      </c>
      <c r="AP41" s="205">
        <v>51.857533095188003</v>
      </c>
      <c r="AQ41" s="191"/>
      <c r="AR41" s="206">
        <v>46.207786749917403</v>
      </c>
      <c r="AS41" s="67"/>
      <c r="AT41" s="31">
        <v>11.2177420856847</v>
      </c>
      <c r="AU41" s="201">
        <v>7.0527106801077002</v>
      </c>
      <c r="AV41" s="201">
        <v>9.8273173552850004</v>
      </c>
      <c r="AW41" s="201">
        <v>6.9694546460225895E-2</v>
      </c>
      <c r="AX41" s="201">
        <v>2.9161936875119601</v>
      </c>
      <c r="AY41" s="202">
        <v>5.9054764503496902</v>
      </c>
      <c r="AZ41" s="191"/>
      <c r="BA41" s="203">
        <v>9.7894503194433007</v>
      </c>
      <c r="BB41" s="204">
        <v>28.170432170223499</v>
      </c>
      <c r="BC41" s="205">
        <v>18.5170850282123</v>
      </c>
      <c r="BD41" s="191"/>
      <c r="BE41" s="206">
        <v>9.6520699861288506</v>
      </c>
    </row>
    <row r="42" spans="1:57" x14ac:dyDescent="0.2">
      <c r="A42" s="19" t="s">
        <v>83</v>
      </c>
      <c r="B42" s="3" t="str">
        <f t="shared" si="0"/>
        <v>Southern Virginia</v>
      </c>
      <c r="C42" s="9"/>
      <c r="D42" s="23" t="s">
        <v>16</v>
      </c>
      <c r="E42" s="26" t="s">
        <v>17</v>
      </c>
      <c r="F42" s="3"/>
      <c r="G42" s="29">
        <v>42.838107928047897</v>
      </c>
      <c r="H42" s="189">
        <v>59.915611814345901</v>
      </c>
      <c r="I42" s="189">
        <v>63.335554075060998</v>
      </c>
      <c r="J42" s="189">
        <v>60.026648900732802</v>
      </c>
      <c r="K42" s="189">
        <v>54.785698423273303</v>
      </c>
      <c r="L42" s="190">
        <v>56.1803242282922</v>
      </c>
      <c r="M42" s="191"/>
      <c r="N42" s="192">
        <v>52.631578947368403</v>
      </c>
      <c r="O42" s="193">
        <v>50.943815234288202</v>
      </c>
      <c r="P42" s="194">
        <v>51.787697090828303</v>
      </c>
      <c r="Q42" s="191"/>
      <c r="R42" s="195">
        <v>54.925287903302497</v>
      </c>
      <c r="S42" s="67"/>
      <c r="T42" s="29">
        <v>4.7421906522412201</v>
      </c>
      <c r="U42" s="189">
        <v>10.746914512036399</v>
      </c>
      <c r="V42" s="189">
        <v>10.7479068032897</v>
      </c>
      <c r="W42" s="189">
        <v>9.9686180790124705</v>
      </c>
      <c r="X42" s="189">
        <v>10.9519044129754</v>
      </c>
      <c r="Y42" s="190">
        <v>9.6620523301197903</v>
      </c>
      <c r="Z42" s="191"/>
      <c r="AA42" s="192">
        <v>25.025206694898099</v>
      </c>
      <c r="AB42" s="193">
        <v>47.6928243933273</v>
      </c>
      <c r="AC42" s="194">
        <v>35.233817914677999</v>
      </c>
      <c r="AD42" s="191"/>
      <c r="AE42" s="195">
        <v>15.5481093069961</v>
      </c>
      <c r="AF42" s="29"/>
      <c r="AG42" s="29">
        <v>42.612480217047199</v>
      </c>
      <c r="AH42" s="189">
        <v>59.4505991408546</v>
      </c>
      <c r="AI42" s="189">
        <v>60.744969477730002</v>
      </c>
      <c r="AJ42" s="189">
        <v>56.675333484060502</v>
      </c>
      <c r="AK42" s="189">
        <v>55.171829075288201</v>
      </c>
      <c r="AL42" s="190">
        <v>54.931042278996102</v>
      </c>
      <c r="AM42" s="191"/>
      <c r="AN42" s="192">
        <v>53.3291883337101</v>
      </c>
      <c r="AO42" s="193">
        <v>52.441781596201601</v>
      </c>
      <c r="AP42" s="194">
        <v>52.8854849649559</v>
      </c>
      <c r="AQ42" s="191"/>
      <c r="AR42" s="195">
        <v>54.346597332127502</v>
      </c>
      <c r="AS42" s="67"/>
      <c r="AT42" s="29">
        <v>1.7460141724875999</v>
      </c>
      <c r="AU42" s="189">
        <v>1.7771276683144701</v>
      </c>
      <c r="AV42" s="189">
        <v>-0.98644116957362105</v>
      </c>
      <c r="AW42" s="189">
        <v>-6.0497980887256801</v>
      </c>
      <c r="AX42" s="189">
        <v>1.2942179120219499</v>
      </c>
      <c r="AY42" s="190">
        <v>-0.64408390922942604</v>
      </c>
      <c r="AZ42" s="191"/>
      <c r="BA42" s="192">
        <v>9.6913162882948107</v>
      </c>
      <c r="BB42" s="193">
        <v>12.5048601717821</v>
      </c>
      <c r="BC42" s="194">
        <v>11.068475561533299</v>
      </c>
      <c r="BD42" s="191"/>
      <c r="BE42" s="195">
        <v>2.35680120244864</v>
      </c>
    </row>
    <row r="43" spans="1:57" x14ac:dyDescent="0.2">
      <c r="A43" s="20" t="s">
        <v>84</v>
      </c>
      <c r="B43" s="3" t="str">
        <f t="shared" si="0"/>
        <v>Southwest Virginia - Blue Ridge Highlands</v>
      </c>
      <c r="C43" s="10"/>
      <c r="D43" s="24" t="s">
        <v>16</v>
      </c>
      <c r="E43" s="27" t="s">
        <v>17</v>
      </c>
      <c r="F43" s="3"/>
      <c r="G43" s="30">
        <v>38.270625566636397</v>
      </c>
      <c r="H43" s="191">
        <v>46.804170444242899</v>
      </c>
      <c r="I43" s="191">
        <v>49.818676337261998</v>
      </c>
      <c r="J43" s="191">
        <v>49.2973708068902</v>
      </c>
      <c r="K43" s="191">
        <v>60.244786944696202</v>
      </c>
      <c r="L43" s="196">
        <v>48.887126019945597</v>
      </c>
      <c r="M43" s="191"/>
      <c r="N43" s="197">
        <v>62.341341795104199</v>
      </c>
      <c r="O43" s="198">
        <v>54.385766092475002</v>
      </c>
      <c r="P43" s="199">
        <v>58.363553943789597</v>
      </c>
      <c r="Q43" s="191"/>
      <c r="R43" s="200">
        <v>51.594676855329602</v>
      </c>
      <c r="S43" s="67"/>
      <c r="T43" s="30">
        <v>32.390012230124903</v>
      </c>
      <c r="U43" s="191">
        <v>18.511590798395201</v>
      </c>
      <c r="V43" s="191">
        <v>22.122743602459298</v>
      </c>
      <c r="W43" s="191">
        <v>9.6296158638138802</v>
      </c>
      <c r="X43" s="191">
        <v>33.6053188274403</v>
      </c>
      <c r="Y43" s="196">
        <v>22.675663602099799</v>
      </c>
      <c r="Z43" s="191"/>
      <c r="AA43" s="197">
        <v>43.137404350119901</v>
      </c>
      <c r="AB43" s="198">
        <v>91.128356037227505</v>
      </c>
      <c r="AC43" s="199">
        <v>62.101631528502601</v>
      </c>
      <c r="AD43" s="191"/>
      <c r="AE43" s="200">
        <v>33.141585544455701</v>
      </c>
      <c r="AF43" s="30"/>
      <c r="AG43" s="30">
        <v>41.121017661423103</v>
      </c>
      <c r="AH43" s="191">
        <v>48.4042251121585</v>
      </c>
      <c r="AI43" s="191">
        <v>52.177863592481103</v>
      </c>
      <c r="AJ43" s="191">
        <v>48.691010278834597</v>
      </c>
      <c r="AK43" s="191">
        <v>51.601453802032999</v>
      </c>
      <c r="AL43" s="196">
        <v>48.399114089386103</v>
      </c>
      <c r="AM43" s="191"/>
      <c r="AN43" s="197">
        <v>57.0617297972627</v>
      </c>
      <c r="AO43" s="198">
        <v>58.208870463967202</v>
      </c>
      <c r="AP43" s="199">
        <v>57.635300130615001</v>
      </c>
      <c r="AQ43" s="191"/>
      <c r="AR43" s="200">
        <v>51.038024386879997</v>
      </c>
      <c r="AS43" s="67"/>
      <c r="AT43" s="30">
        <v>29.622830004386199</v>
      </c>
      <c r="AU43" s="191">
        <v>14.989295658706499</v>
      </c>
      <c r="AV43" s="191">
        <v>16.924962271993401</v>
      </c>
      <c r="AW43" s="191">
        <v>6.1585286365321901</v>
      </c>
      <c r="AX43" s="191">
        <v>10.910982562765399</v>
      </c>
      <c r="AY43" s="196">
        <v>14.7797893944726</v>
      </c>
      <c r="AZ43" s="191"/>
      <c r="BA43" s="197">
        <v>27.885384922982599</v>
      </c>
      <c r="BB43" s="198">
        <v>53.7284446363198</v>
      </c>
      <c r="BC43" s="199">
        <v>39.7487604990636</v>
      </c>
      <c r="BD43" s="191"/>
      <c r="BE43" s="200">
        <v>21.801312167862498</v>
      </c>
    </row>
    <row r="44" spans="1:57" x14ac:dyDescent="0.2">
      <c r="A44" s="21" t="s">
        <v>85</v>
      </c>
      <c r="B44" s="3" t="str">
        <f t="shared" si="0"/>
        <v>Southwest Virginia - Heart of Appalachia</v>
      </c>
      <c r="C44" s="3"/>
      <c r="D44" s="24" t="s">
        <v>16</v>
      </c>
      <c r="E44" s="27" t="s">
        <v>17</v>
      </c>
      <c r="F44" s="3"/>
      <c r="G44" s="30">
        <v>31.4599483204134</v>
      </c>
      <c r="H44" s="191">
        <v>41.472868217054199</v>
      </c>
      <c r="I44" s="191">
        <v>44.638242894056802</v>
      </c>
      <c r="J44" s="191">
        <v>42.829457364341003</v>
      </c>
      <c r="K44" s="191">
        <v>39.793281653746703</v>
      </c>
      <c r="L44" s="196">
        <v>40.038759689922401</v>
      </c>
      <c r="M44" s="191"/>
      <c r="N44" s="197">
        <v>49.806201550387499</v>
      </c>
      <c r="O44" s="198">
        <v>36.3695090439276</v>
      </c>
      <c r="P44" s="199">
        <v>43.087855297157603</v>
      </c>
      <c r="Q44" s="191"/>
      <c r="R44" s="200">
        <v>40.909929863418199</v>
      </c>
      <c r="S44" s="67"/>
      <c r="T44" s="30">
        <v>-10.3699903734103</v>
      </c>
      <c r="U44" s="191">
        <v>-12.792941361244701</v>
      </c>
      <c r="V44" s="191">
        <v>-6.6771698919933797</v>
      </c>
      <c r="W44" s="191">
        <v>-5.5672207126136604</v>
      </c>
      <c r="X44" s="191">
        <v>-0.48255035646461802</v>
      </c>
      <c r="Y44" s="196">
        <v>-7.2443912157886396</v>
      </c>
      <c r="Z44" s="191"/>
      <c r="AA44" s="197">
        <v>40.521186121773098</v>
      </c>
      <c r="AB44" s="198">
        <v>6.9734749814309103</v>
      </c>
      <c r="AC44" s="199">
        <v>24.0964395377007</v>
      </c>
      <c r="AD44" s="191"/>
      <c r="AE44" s="200">
        <v>0.38477602915002901</v>
      </c>
      <c r="AF44" s="30"/>
      <c r="AG44" s="30">
        <v>32.154392764857803</v>
      </c>
      <c r="AH44" s="191">
        <v>43.297803617570999</v>
      </c>
      <c r="AI44" s="191">
        <v>44.9612403100775</v>
      </c>
      <c r="AJ44" s="191">
        <v>44.153746770025798</v>
      </c>
      <c r="AK44" s="191">
        <v>40.907622739018002</v>
      </c>
      <c r="AL44" s="196">
        <v>41.094961240309999</v>
      </c>
      <c r="AM44" s="191"/>
      <c r="AN44" s="197">
        <v>43.8307493540051</v>
      </c>
      <c r="AO44" s="198">
        <v>37.160852713178201</v>
      </c>
      <c r="AP44" s="199">
        <v>40.495801033591697</v>
      </c>
      <c r="AQ44" s="191"/>
      <c r="AR44" s="200">
        <v>40.923772609819103</v>
      </c>
      <c r="AS44" s="67"/>
      <c r="AT44" s="30">
        <v>-10.4974469591216</v>
      </c>
      <c r="AU44" s="191">
        <v>-18.323000770748699</v>
      </c>
      <c r="AV44" s="191">
        <v>-18.262518397819601</v>
      </c>
      <c r="AW44" s="191">
        <v>-17.8021857055124</v>
      </c>
      <c r="AX44" s="191">
        <v>-10.41631373053</v>
      </c>
      <c r="AY44" s="196">
        <v>-15.555114294766501</v>
      </c>
      <c r="AZ44" s="191"/>
      <c r="BA44" s="197">
        <v>-4.9106699344986797</v>
      </c>
      <c r="BB44" s="198">
        <v>-7.3052034467844402</v>
      </c>
      <c r="BC44" s="199">
        <v>-6.0245176253802502</v>
      </c>
      <c r="BD44" s="191"/>
      <c r="BE44" s="200">
        <v>-13.062358892074499</v>
      </c>
    </row>
    <row r="45" spans="1:57" x14ac:dyDescent="0.2">
      <c r="A45" s="22" t="s">
        <v>86</v>
      </c>
      <c r="B45" s="3" t="str">
        <f t="shared" si="0"/>
        <v>Virginia Mountains</v>
      </c>
      <c r="C45" s="3"/>
      <c r="D45" s="25" t="s">
        <v>16</v>
      </c>
      <c r="E45" s="28" t="s">
        <v>17</v>
      </c>
      <c r="F45" s="3"/>
      <c r="G45" s="30">
        <v>33.862068965517203</v>
      </c>
      <c r="H45" s="191">
        <v>46.344827586206797</v>
      </c>
      <c r="I45" s="191">
        <v>48.937931034482702</v>
      </c>
      <c r="J45" s="191">
        <v>47.903448275861997</v>
      </c>
      <c r="K45" s="191">
        <v>46.013793103448201</v>
      </c>
      <c r="L45" s="196">
        <v>44.6124137931034</v>
      </c>
      <c r="M45" s="191"/>
      <c r="N45" s="197">
        <v>52.013793103448201</v>
      </c>
      <c r="O45" s="198">
        <v>53.462068965517197</v>
      </c>
      <c r="P45" s="199">
        <v>52.737931034482699</v>
      </c>
      <c r="Q45" s="191"/>
      <c r="R45" s="200">
        <v>46.933990147783199</v>
      </c>
      <c r="S45" s="67"/>
      <c r="T45" s="30">
        <v>-9.8397218801313606</v>
      </c>
      <c r="U45" s="191">
        <v>-0.57256263954353703</v>
      </c>
      <c r="V45" s="191">
        <v>1.34513090676883</v>
      </c>
      <c r="W45" s="191">
        <v>-5.18667607567897</v>
      </c>
      <c r="X45" s="191">
        <v>-6.5226462556402698</v>
      </c>
      <c r="Y45" s="196">
        <v>-3.93794887862044</v>
      </c>
      <c r="Z45" s="191"/>
      <c r="AA45" s="197">
        <v>4.5388141649478504</v>
      </c>
      <c r="AB45" s="198">
        <v>31.487294703163801</v>
      </c>
      <c r="AC45" s="199">
        <v>16.657509631832198</v>
      </c>
      <c r="AD45" s="191"/>
      <c r="AE45" s="200">
        <v>1.83395289795552</v>
      </c>
      <c r="AF45" s="31"/>
      <c r="AG45" s="30">
        <v>36.555172413793102</v>
      </c>
      <c r="AH45" s="191">
        <v>50.796551724137899</v>
      </c>
      <c r="AI45" s="191">
        <v>53.696551724137898</v>
      </c>
      <c r="AJ45" s="191">
        <v>51.303448275862003</v>
      </c>
      <c r="AK45" s="191">
        <v>49.5</v>
      </c>
      <c r="AL45" s="196">
        <v>48.370344827586202</v>
      </c>
      <c r="AM45" s="191"/>
      <c r="AN45" s="197">
        <v>52.475862068965498</v>
      </c>
      <c r="AO45" s="198">
        <v>55.3827586206896</v>
      </c>
      <c r="AP45" s="199">
        <v>53.929310344827499</v>
      </c>
      <c r="AQ45" s="191"/>
      <c r="AR45" s="200">
        <v>49.958620689655099</v>
      </c>
      <c r="AS45" s="67"/>
      <c r="AT45" s="30">
        <v>-12.6459536008289</v>
      </c>
      <c r="AU45" s="191">
        <v>-6.7160380551272798</v>
      </c>
      <c r="AV45" s="191">
        <v>-3.6645432876718198</v>
      </c>
      <c r="AW45" s="191">
        <v>-9.4280268104724101</v>
      </c>
      <c r="AX45" s="191">
        <v>-8.7575816109716005</v>
      </c>
      <c r="AY45" s="196">
        <v>-8.0183975845164905</v>
      </c>
      <c r="AZ45" s="191"/>
      <c r="BA45" s="197">
        <v>-3.2909115932570598</v>
      </c>
      <c r="BB45" s="198">
        <v>7.6007881773398998</v>
      </c>
      <c r="BC45" s="199">
        <v>2.0111861344427702</v>
      </c>
      <c r="BD45" s="191"/>
      <c r="BE45" s="200">
        <v>-5.1419553189806999</v>
      </c>
    </row>
    <row r="46" spans="1:57" x14ac:dyDescent="0.2">
      <c r="A46" s="75" t="s">
        <v>111</v>
      </c>
      <c r="B46" s="3" t="s">
        <v>117</v>
      </c>
      <c r="D46" s="25" t="s">
        <v>16</v>
      </c>
      <c r="E46" s="28" t="s">
        <v>17</v>
      </c>
      <c r="G46" s="30">
        <v>35.018726591760199</v>
      </c>
      <c r="H46" s="191">
        <v>51.841448189762701</v>
      </c>
      <c r="I46" s="191">
        <v>53.838951310861397</v>
      </c>
      <c r="J46" s="191">
        <v>46.8476903870162</v>
      </c>
      <c r="K46" s="191">
        <v>41.385767790262101</v>
      </c>
      <c r="L46" s="196">
        <v>45.786516853932497</v>
      </c>
      <c r="M46" s="191"/>
      <c r="N46" s="197">
        <v>49.411035337879703</v>
      </c>
      <c r="O46" s="198">
        <v>57.098574085554802</v>
      </c>
      <c r="P46" s="199">
        <v>53.254804711717199</v>
      </c>
      <c r="Q46" s="191"/>
      <c r="R46" s="200">
        <v>47.930758276966799</v>
      </c>
      <c r="S46" s="67"/>
      <c r="T46" s="30">
        <v>17.432860691287601</v>
      </c>
      <c r="U46" s="191">
        <v>69.271773137828703</v>
      </c>
      <c r="V46" s="191">
        <v>60.077840487409098</v>
      </c>
      <c r="W46" s="191">
        <v>48.0221833384077</v>
      </c>
      <c r="X46" s="191">
        <v>17.217284364693299</v>
      </c>
      <c r="Y46" s="196">
        <v>42.1629483838176</v>
      </c>
      <c r="Z46" s="191"/>
      <c r="AA46" s="197">
        <v>18.337045285820299</v>
      </c>
      <c r="AB46" s="198">
        <v>31.1965811965811</v>
      </c>
      <c r="AC46" s="199">
        <v>24.900036350417999</v>
      </c>
      <c r="AD46" s="191"/>
      <c r="AE46" s="200">
        <v>36.216005966582699</v>
      </c>
      <c r="AG46" s="30">
        <v>34.0863062782364</v>
      </c>
      <c r="AH46" s="191">
        <v>50.101261878797303</v>
      </c>
      <c r="AI46" s="191">
        <v>58.412525315469601</v>
      </c>
      <c r="AJ46" s="191">
        <v>62.743417977878103</v>
      </c>
      <c r="AK46" s="191">
        <v>61.902165446331203</v>
      </c>
      <c r="AL46" s="196">
        <v>53.449135379342501</v>
      </c>
      <c r="AM46" s="191"/>
      <c r="AN46" s="197">
        <v>63.259454432734003</v>
      </c>
      <c r="AO46" s="198">
        <v>66.483261004339695</v>
      </c>
      <c r="AP46" s="199">
        <v>64.8713577185368</v>
      </c>
      <c r="AQ46" s="191"/>
      <c r="AR46" s="200">
        <v>56.724593879863903</v>
      </c>
      <c r="AS46" s="67"/>
      <c r="AT46" s="30">
        <v>-1.0239207438425699</v>
      </c>
      <c r="AU46" s="191">
        <v>7.1617243964860897</v>
      </c>
      <c r="AV46" s="191">
        <v>7.5563964998317603</v>
      </c>
      <c r="AW46" s="191">
        <v>25.6816307957994</v>
      </c>
      <c r="AX46" s="191">
        <v>29.211508074968901</v>
      </c>
      <c r="AY46" s="196">
        <v>14.5351295185885</v>
      </c>
      <c r="AZ46" s="191"/>
      <c r="BA46" s="197">
        <v>10.489983757444501</v>
      </c>
      <c r="BB46" s="198">
        <v>8.48507840161861</v>
      </c>
      <c r="BC46" s="199">
        <v>9.4534518828451795</v>
      </c>
      <c r="BD46" s="191"/>
      <c r="BE46" s="200">
        <v>12.847023807517999</v>
      </c>
    </row>
    <row r="47" spans="1:57" x14ac:dyDescent="0.2">
      <c r="A47" s="75" t="s">
        <v>112</v>
      </c>
      <c r="B47" s="3" t="s">
        <v>118</v>
      </c>
      <c r="D47" s="25" t="s">
        <v>16</v>
      </c>
      <c r="E47" s="28" t="s">
        <v>17</v>
      </c>
      <c r="G47" s="30">
        <v>36.811203092520302</v>
      </c>
      <c r="H47" s="191">
        <v>49.768425659166297</v>
      </c>
      <c r="I47" s="191">
        <v>54.009700594434904</v>
      </c>
      <c r="J47" s="191">
        <v>48.451916414426798</v>
      </c>
      <c r="K47" s="191">
        <v>41.526567229495598</v>
      </c>
      <c r="L47" s="196">
        <v>46.113562598008798</v>
      </c>
      <c r="M47" s="191"/>
      <c r="N47" s="197">
        <v>44.144998358921903</v>
      </c>
      <c r="O47" s="198">
        <v>48.4482695744137</v>
      </c>
      <c r="P47" s="199">
        <v>46.296633966667798</v>
      </c>
      <c r="Q47" s="191"/>
      <c r="R47" s="200">
        <v>46.165868703339903</v>
      </c>
      <c r="S47" s="67"/>
      <c r="T47" s="30">
        <v>20.1238346624421</v>
      </c>
      <c r="U47" s="191">
        <v>36.580337506790499</v>
      </c>
      <c r="V47" s="191">
        <v>44.867292397062599</v>
      </c>
      <c r="W47" s="191">
        <v>43.091990283532198</v>
      </c>
      <c r="X47" s="191">
        <v>27.442291116192902</v>
      </c>
      <c r="Y47" s="196">
        <v>34.984336834491103</v>
      </c>
      <c r="Z47" s="191"/>
      <c r="AA47" s="197">
        <v>20.041609275311298</v>
      </c>
      <c r="AB47" s="198">
        <v>24.996348947233599</v>
      </c>
      <c r="AC47" s="199">
        <v>22.584082882895199</v>
      </c>
      <c r="AD47" s="191"/>
      <c r="AE47" s="200">
        <v>31.1821657578041</v>
      </c>
      <c r="AG47" s="30">
        <v>39.026077458699298</v>
      </c>
      <c r="AH47" s="191">
        <v>55.953215309698201</v>
      </c>
      <c r="AI47" s="191">
        <v>62.448459472989498</v>
      </c>
      <c r="AJ47" s="191">
        <v>64.195148591453105</v>
      </c>
      <c r="AK47" s="191">
        <v>59.886224002184399</v>
      </c>
      <c r="AL47" s="196">
        <v>56.301824967004897</v>
      </c>
      <c r="AM47" s="191"/>
      <c r="AN47" s="197">
        <v>60.721794930141499</v>
      </c>
      <c r="AO47" s="198">
        <v>60.235743867473701</v>
      </c>
      <c r="AP47" s="199">
        <v>60.4787693988076</v>
      </c>
      <c r="AQ47" s="191"/>
      <c r="AR47" s="200">
        <v>57.495237661805703</v>
      </c>
      <c r="AS47" s="67"/>
      <c r="AT47" s="30">
        <v>3.2479686034318802</v>
      </c>
      <c r="AU47" s="191">
        <v>-1.47785209164136</v>
      </c>
      <c r="AV47" s="191">
        <v>-4.6614210949935702</v>
      </c>
      <c r="AW47" s="191">
        <v>1.3831577547628999</v>
      </c>
      <c r="AX47" s="191">
        <v>10.404661441770701</v>
      </c>
      <c r="AY47" s="196">
        <v>1.3882755219720599</v>
      </c>
      <c r="AZ47" s="191"/>
      <c r="BA47" s="197">
        <v>13.607904216319501</v>
      </c>
      <c r="BB47" s="198">
        <v>3.7951696654877098</v>
      </c>
      <c r="BC47" s="199">
        <v>8.4997614423497492</v>
      </c>
      <c r="BD47" s="191"/>
      <c r="BE47" s="200">
        <v>3.4257936441528201</v>
      </c>
    </row>
    <row r="48" spans="1:57" x14ac:dyDescent="0.2">
      <c r="A48" s="75" t="s">
        <v>113</v>
      </c>
      <c r="B48" s="3" t="s">
        <v>119</v>
      </c>
      <c r="D48" s="25" t="s">
        <v>16</v>
      </c>
      <c r="E48" s="28" t="s">
        <v>17</v>
      </c>
      <c r="G48" s="30">
        <v>39.2416041149555</v>
      </c>
      <c r="H48" s="191">
        <v>50.692305391907603</v>
      </c>
      <c r="I48" s="191">
        <v>55.007625826131097</v>
      </c>
      <c r="J48" s="191">
        <v>51.424982804509703</v>
      </c>
      <c r="K48" s="191">
        <v>46.161667513980603</v>
      </c>
      <c r="L48" s="196">
        <v>48.505637130296897</v>
      </c>
      <c r="M48" s="191"/>
      <c r="N48" s="197">
        <v>45.796824067705302</v>
      </c>
      <c r="O48" s="198">
        <v>49.612727653338901</v>
      </c>
      <c r="P48" s="199">
        <v>47.704775860522098</v>
      </c>
      <c r="Q48" s="191"/>
      <c r="R48" s="200">
        <v>48.276819624646997</v>
      </c>
      <c r="S48" s="67"/>
      <c r="T48" s="30">
        <v>16.9233176088451</v>
      </c>
      <c r="U48" s="191">
        <v>27.251076953980402</v>
      </c>
      <c r="V48" s="191">
        <v>35.818323999921901</v>
      </c>
      <c r="W48" s="191">
        <v>33.921574777700997</v>
      </c>
      <c r="X48" s="191">
        <v>24.777181892117898</v>
      </c>
      <c r="Y48" s="196">
        <v>28.122647082384901</v>
      </c>
      <c r="Z48" s="191"/>
      <c r="AA48" s="197">
        <v>18.568394591418102</v>
      </c>
      <c r="AB48" s="198">
        <v>25.202498822284099</v>
      </c>
      <c r="AC48" s="199">
        <v>21.927886417706699</v>
      </c>
      <c r="AD48" s="191"/>
      <c r="AE48" s="200">
        <v>26.310818118709101</v>
      </c>
      <c r="AG48" s="30">
        <v>40.492071105248897</v>
      </c>
      <c r="AH48" s="191">
        <v>54.019155250457104</v>
      </c>
      <c r="AI48" s="191">
        <v>60.0085434215653</v>
      </c>
      <c r="AJ48" s="191">
        <v>61.746455229473298</v>
      </c>
      <c r="AK48" s="191">
        <v>59.6660571360052</v>
      </c>
      <c r="AL48" s="196">
        <v>55.186456428550002</v>
      </c>
      <c r="AM48" s="191"/>
      <c r="AN48" s="197">
        <v>60.4776821847177</v>
      </c>
      <c r="AO48" s="198">
        <v>60.228873767199197</v>
      </c>
      <c r="AP48" s="199">
        <v>60.353277975958498</v>
      </c>
      <c r="AQ48" s="191"/>
      <c r="AR48" s="200">
        <v>56.662691156381001</v>
      </c>
      <c r="AS48" s="67"/>
      <c r="AT48" s="30">
        <v>6.2779070453095702</v>
      </c>
      <c r="AU48" s="191">
        <v>1.4858648508383601</v>
      </c>
      <c r="AV48" s="191">
        <v>-4.0499119657022601E-3</v>
      </c>
      <c r="AW48" s="191">
        <v>5.5817007409365003</v>
      </c>
      <c r="AX48" s="191">
        <v>15.7865620210721</v>
      </c>
      <c r="AY48" s="196">
        <v>5.5785345007679901</v>
      </c>
      <c r="AZ48" s="191"/>
      <c r="BA48" s="197">
        <v>14.391628379470699</v>
      </c>
      <c r="BB48" s="198">
        <v>7.92040783142434</v>
      </c>
      <c r="BC48" s="199">
        <v>11.0684978114991</v>
      </c>
      <c r="BD48" s="191"/>
      <c r="BE48" s="200">
        <v>7.1909323637412097</v>
      </c>
    </row>
    <row r="49" spans="1:57" x14ac:dyDescent="0.2">
      <c r="A49" s="75" t="s">
        <v>114</v>
      </c>
      <c r="B49" s="3" t="s">
        <v>120</v>
      </c>
      <c r="D49" s="25" t="s">
        <v>16</v>
      </c>
      <c r="E49" s="28" t="s">
        <v>17</v>
      </c>
      <c r="G49" s="30">
        <v>37.214539224085101</v>
      </c>
      <c r="H49" s="191">
        <v>50.282707134989501</v>
      </c>
      <c r="I49" s="191">
        <v>52.909068657447001</v>
      </c>
      <c r="J49" s="191">
        <v>52.916411699914299</v>
      </c>
      <c r="K49" s="191">
        <v>49.137192510096597</v>
      </c>
      <c r="L49" s="196">
        <v>48.4919838453065</v>
      </c>
      <c r="M49" s="191"/>
      <c r="N49" s="197">
        <v>49.545955207440898</v>
      </c>
      <c r="O49" s="198">
        <v>50.9802961693795</v>
      </c>
      <c r="P49" s="199">
        <v>50.263125688410199</v>
      </c>
      <c r="Q49" s="191"/>
      <c r="R49" s="200">
        <v>48.998024371907597</v>
      </c>
      <c r="S49" s="67"/>
      <c r="T49" s="30">
        <v>8.6002636423528394</v>
      </c>
      <c r="U49" s="191">
        <v>13.0810849667601</v>
      </c>
      <c r="V49" s="191">
        <v>13.517131095137399</v>
      </c>
      <c r="W49" s="191">
        <v>15.1751224624579</v>
      </c>
      <c r="X49" s="191">
        <v>12.7474492024448</v>
      </c>
      <c r="Y49" s="196">
        <v>12.841152077697901</v>
      </c>
      <c r="Z49" s="191"/>
      <c r="AA49" s="197">
        <v>17.2616249853039</v>
      </c>
      <c r="AB49" s="198">
        <v>32.686237461823403</v>
      </c>
      <c r="AC49" s="199">
        <v>24.607713837821599</v>
      </c>
      <c r="AD49" s="191"/>
      <c r="AE49" s="200">
        <v>16.053067900076101</v>
      </c>
      <c r="AG49" s="30">
        <v>40.115652918859297</v>
      </c>
      <c r="AH49" s="191">
        <v>54.206339493329999</v>
      </c>
      <c r="AI49" s="191">
        <v>58.612164973687399</v>
      </c>
      <c r="AJ49" s="191">
        <v>58.262146616081203</v>
      </c>
      <c r="AK49" s="191">
        <v>57.008934035001801</v>
      </c>
      <c r="AL49" s="196">
        <v>53.641047607391897</v>
      </c>
      <c r="AM49" s="191"/>
      <c r="AN49" s="197">
        <v>57.638599926569498</v>
      </c>
      <c r="AO49" s="198">
        <v>57.5253946885326</v>
      </c>
      <c r="AP49" s="199">
        <v>57.581997307550999</v>
      </c>
      <c r="AQ49" s="191"/>
      <c r="AR49" s="200">
        <v>54.7670332360088</v>
      </c>
      <c r="AS49" s="67"/>
      <c r="AT49" s="30">
        <v>5.6044029494228296</v>
      </c>
      <c r="AU49" s="191">
        <v>3.0960337986889201</v>
      </c>
      <c r="AV49" s="191">
        <v>2.9384640006096099</v>
      </c>
      <c r="AW49" s="191">
        <v>2.9403467384308799</v>
      </c>
      <c r="AX49" s="191">
        <v>9.8140704036474897</v>
      </c>
      <c r="AY49" s="196">
        <v>4.7610130878993697</v>
      </c>
      <c r="AZ49" s="191"/>
      <c r="BA49" s="197">
        <v>9.6247679772225698</v>
      </c>
      <c r="BB49" s="198">
        <v>9.2296605044737507</v>
      </c>
      <c r="BC49" s="199">
        <v>9.4270517818194808</v>
      </c>
      <c r="BD49" s="191"/>
      <c r="BE49" s="200">
        <v>6.1204571301244597</v>
      </c>
    </row>
    <row r="50" spans="1:57" x14ac:dyDescent="0.2">
      <c r="A50" s="75" t="s">
        <v>115</v>
      </c>
      <c r="B50" s="3" t="s">
        <v>121</v>
      </c>
      <c r="D50" s="25" t="s">
        <v>16</v>
      </c>
      <c r="E50" s="28" t="s">
        <v>17</v>
      </c>
      <c r="G50" s="30">
        <v>43.402218437888301</v>
      </c>
      <c r="H50" s="191">
        <v>49.928660192387298</v>
      </c>
      <c r="I50" s="191">
        <v>51.806508031481499</v>
      </c>
      <c r="J50" s="191">
        <v>52.055046716067501</v>
      </c>
      <c r="K50" s="191">
        <v>50.057532102913399</v>
      </c>
      <c r="L50" s="196">
        <v>49.449993096147601</v>
      </c>
      <c r="M50" s="191"/>
      <c r="N50" s="197">
        <v>48.294748469646002</v>
      </c>
      <c r="O50" s="198">
        <v>48.359184424909003</v>
      </c>
      <c r="P50" s="199">
        <v>48.326966447277499</v>
      </c>
      <c r="Q50" s="191"/>
      <c r="R50" s="200">
        <v>49.1291283393276</v>
      </c>
      <c r="S50" s="67"/>
      <c r="T50" s="30">
        <v>7.7937101658989896</v>
      </c>
      <c r="U50" s="191">
        <v>8.1928216391929407</v>
      </c>
      <c r="V50" s="191">
        <v>8.7602497481936101</v>
      </c>
      <c r="W50" s="191">
        <v>7.3595335941141897</v>
      </c>
      <c r="X50" s="191">
        <v>10.8289719805188</v>
      </c>
      <c r="Y50" s="196">
        <v>8.5864164036288209</v>
      </c>
      <c r="Z50" s="191"/>
      <c r="AA50" s="197">
        <v>9.9285266314302696</v>
      </c>
      <c r="AB50" s="198">
        <v>23.436775789484699</v>
      </c>
      <c r="AC50" s="199">
        <v>16.296179479041498</v>
      </c>
      <c r="AD50" s="191"/>
      <c r="AE50" s="200">
        <v>10.6480030685599</v>
      </c>
      <c r="AG50" s="30">
        <v>43.108223509589799</v>
      </c>
      <c r="AH50" s="191">
        <v>51.244027973319099</v>
      </c>
      <c r="AI50" s="191">
        <v>53.787476631199901</v>
      </c>
      <c r="AJ50" s="191">
        <v>52.601149398758203</v>
      </c>
      <c r="AK50" s="191">
        <v>51.793339026472999</v>
      </c>
      <c r="AL50" s="196">
        <v>50.506843307868003</v>
      </c>
      <c r="AM50" s="191"/>
      <c r="AN50" s="197">
        <v>52.020679945530503</v>
      </c>
      <c r="AO50" s="198">
        <v>52.818104184457702</v>
      </c>
      <c r="AP50" s="199">
        <v>52.419392064994099</v>
      </c>
      <c r="AQ50" s="191"/>
      <c r="AR50" s="200">
        <v>51.053285809903997</v>
      </c>
      <c r="AS50" s="67"/>
      <c r="AT50" s="30">
        <v>3.1973272242773798</v>
      </c>
      <c r="AU50" s="191">
        <v>2.9068705228085401</v>
      </c>
      <c r="AV50" s="191">
        <v>3.7096360244408002</v>
      </c>
      <c r="AW50" s="191">
        <v>0.120899439314999</v>
      </c>
      <c r="AX50" s="191">
        <v>3.7448637853851898</v>
      </c>
      <c r="AY50" s="196">
        <v>2.7004191699087201</v>
      </c>
      <c r="AZ50" s="191"/>
      <c r="BA50" s="197">
        <v>2.3274366229656498</v>
      </c>
      <c r="BB50" s="198">
        <v>7.4796173802057799</v>
      </c>
      <c r="BC50" s="199">
        <v>4.8598220935039</v>
      </c>
      <c r="BD50" s="191"/>
      <c r="BE50" s="200">
        <v>3.3246321422570402</v>
      </c>
    </row>
    <row r="51" spans="1:57" x14ac:dyDescent="0.2">
      <c r="A51" s="76" t="s">
        <v>116</v>
      </c>
      <c r="B51" s="3" t="s">
        <v>122</v>
      </c>
      <c r="D51" s="25" t="s">
        <v>16</v>
      </c>
      <c r="E51" s="28" t="s">
        <v>17</v>
      </c>
      <c r="G51" s="31">
        <v>41.920435777822803</v>
      </c>
      <c r="H51" s="201">
        <v>45.446643293831301</v>
      </c>
      <c r="I51" s="201">
        <v>46.165213108104098</v>
      </c>
      <c r="J51" s="201">
        <v>47.776200272361102</v>
      </c>
      <c r="K51" s="201">
        <v>47.289427172369798</v>
      </c>
      <c r="L51" s="202">
        <v>45.719583924897798</v>
      </c>
      <c r="M51" s="191"/>
      <c r="N51" s="203">
        <v>47.663199374148803</v>
      </c>
      <c r="O51" s="204">
        <v>47.370556022368298</v>
      </c>
      <c r="P51" s="205">
        <v>47.516877698258597</v>
      </c>
      <c r="Q51" s="191"/>
      <c r="R51" s="206">
        <v>46.233096431572299</v>
      </c>
      <c r="S51" s="67"/>
      <c r="T51" s="31">
        <v>2.0305876712339401</v>
      </c>
      <c r="U51" s="201">
        <v>3.9411621523796598</v>
      </c>
      <c r="V51" s="201">
        <v>4.8771012016391397</v>
      </c>
      <c r="W51" s="201">
        <v>4.9049959755235601</v>
      </c>
      <c r="X51" s="201">
        <v>5.9554024263134</v>
      </c>
      <c r="Y51" s="202">
        <v>4.3817709391476001</v>
      </c>
      <c r="Z51" s="191"/>
      <c r="AA51" s="203">
        <v>8.0955599132635108</v>
      </c>
      <c r="AB51" s="204">
        <v>15.4175437053139</v>
      </c>
      <c r="AC51" s="205">
        <v>11.6253624322191</v>
      </c>
      <c r="AD51" s="191"/>
      <c r="AE51" s="206">
        <v>6.4094448618615596</v>
      </c>
      <c r="AG51" s="31">
        <v>42.644788624190902</v>
      </c>
      <c r="AH51" s="201">
        <v>45.828199515850798</v>
      </c>
      <c r="AI51" s="201">
        <v>46.751561888471699</v>
      </c>
      <c r="AJ51" s="201">
        <v>46.893617638105702</v>
      </c>
      <c r="AK51" s="201">
        <v>47.228463333671499</v>
      </c>
      <c r="AL51" s="202">
        <v>45.869312177748597</v>
      </c>
      <c r="AM51" s="191"/>
      <c r="AN51" s="203">
        <v>49.064316465421001</v>
      </c>
      <c r="AO51" s="204">
        <v>49.7151637264991</v>
      </c>
      <c r="AP51" s="205">
        <v>49.3897400959601</v>
      </c>
      <c r="AQ51" s="191"/>
      <c r="AR51" s="206">
        <v>46.875145601514099</v>
      </c>
      <c r="AS51" s="67"/>
      <c r="AT51" s="31">
        <v>3.4167310878824502</v>
      </c>
      <c r="AU51" s="201">
        <v>2.2231633875000498</v>
      </c>
      <c r="AV51" s="201">
        <v>2.0692915592933598</v>
      </c>
      <c r="AW51" s="201">
        <v>-9.4428612070632193E-3</v>
      </c>
      <c r="AX51" s="201">
        <v>1.6801898177460399</v>
      </c>
      <c r="AY51" s="202">
        <v>1.83348606565084</v>
      </c>
      <c r="AZ51" s="191"/>
      <c r="BA51" s="203">
        <v>2.5579525615851502</v>
      </c>
      <c r="BB51" s="204">
        <v>5.7074830113638404</v>
      </c>
      <c r="BC51" s="205">
        <v>4.1192777418819704</v>
      </c>
      <c r="BD51" s="191"/>
      <c r="BE51" s="206">
        <v>2.5119245209732499</v>
      </c>
    </row>
  </sheetData>
  <sheetProtection formatCells="0" formatColumns="0" formatRows="0"/>
  <mergeCells count="47">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 ref="T5:T6"/>
    <mergeCell ref="U5:U6"/>
    <mergeCell ref="V5:V6"/>
    <mergeCell ref="W5:W6"/>
    <mergeCell ref="X5:X6"/>
    <mergeCell ref="Y5:Y6"/>
    <mergeCell ref="AT5:AT6"/>
    <mergeCell ref="AB5:AB6"/>
    <mergeCell ref="AC5:AC6"/>
    <mergeCell ref="AE5:AE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AV5:AV6"/>
    <mergeCell ref="AW5:AW6"/>
    <mergeCell ref="AX5:AX6"/>
    <mergeCell ref="AY5:AY6"/>
    <mergeCell ref="BA5:BA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O9" zoomScale="80" zoomScaleNormal="80" workbookViewId="0">
      <selection activeCell="AG42" sqref="AG42:BE51"/>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6" t="s">
        <v>5</v>
      </c>
      <c r="E2" s="177"/>
      <c r="G2" s="170" t="s">
        <v>36</v>
      </c>
      <c r="H2" s="171"/>
      <c r="I2" s="171"/>
      <c r="J2" s="171"/>
      <c r="K2" s="171"/>
      <c r="L2" s="171"/>
      <c r="M2" s="171"/>
      <c r="N2" s="171"/>
      <c r="O2" s="171"/>
      <c r="P2" s="171"/>
      <c r="Q2" s="171"/>
      <c r="R2" s="171"/>
      <c r="T2" s="170" t="s">
        <v>37</v>
      </c>
      <c r="U2" s="171"/>
      <c r="V2" s="171"/>
      <c r="W2" s="171"/>
      <c r="X2" s="171"/>
      <c r="Y2" s="171"/>
      <c r="Z2" s="171"/>
      <c r="AA2" s="171"/>
      <c r="AB2" s="171"/>
      <c r="AC2" s="171"/>
      <c r="AD2" s="171"/>
      <c r="AE2" s="171"/>
      <c r="AF2" s="4"/>
      <c r="AG2" s="170" t="s">
        <v>38</v>
      </c>
      <c r="AH2" s="171"/>
      <c r="AI2" s="171"/>
      <c r="AJ2" s="171"/>
      <c r="AK2" s="171"/>
      <c r="AL2" s="171"/>
      <c r="AM2" s="171"/>
      <c r="AN2" s="171"/>
      <c r="AO2" s="171"/>
      <c r="AP2" s="171"/>
      <c r="AQ2" s="171"/>
      <c r="AR2" s="171"/>
      <c r="AT2" s="170" t="s">
        <v>39</v>
      </c>
      <c r="AU2" s="171"/>
      <c r="AV2" s="171"/>
      <c r="AW2" s="171"/>
      <c r="AX2" s="171"/>
      <c r="AY2" s="171"/>
      <c r="AZ2" s="171"/>
      <c r="BA2" s="171"/>
      <c r="BB2" s="171"/>
      <c r="BC2" s="171"/>
      <c r="BD2" s="171"/>
      <c r="BE2" s="171"/>
    </row>
    <row r="3" spans="1:57" x14ac:dyDescent="0.2">
      <c r="A3" s="32"/>
      <c r="B3" s="32"/>
      <c r="C3" s="3"/>
      <c r="D3" s="178" t="s">
        <v>8</v>
      </c>
      <c r="E3" s="180" t="s">
        <v>9</v>
      </c>
      <c r="F3" s="5"/>
      <c r="G3" s="168" t="s">
        <v>0</v>
      </c>
      <c r="H3" s="164" t="s">
        <v>1</v>
      </c>
      <c r="I3" s="164" t="s">
        <v>10</v>
      </c>
      <c r="J3" s="164" t="s">
        <v>2</v>
      </c>
      <c r="K3" s="164" t="s">
        <v>11</v>
      </c>
      <c r="L3" s="166" t="s">
        <v>12</v>
      </c>
      <c r="M3" s="5"/>
      <c r="N3" s="168" t="s">
        <v>3</v>
      </c>
      <c r="O3" s="164" t="s">
        <v>4</v>
      </c>
      <c r="P3" s="166" t="s">
        <v>13</v>
      </c>
      <c r="Q3" s="2"/>
      <c r="R3" s="172" t="s">
        <v>14</v>
      </c>
      <c r="S3" s="2"/>
      <c r="T3" s="168" t="s">
        <v>0</v>
      </c>
      <c r="U3" s="164" t="s">
        <v>1</v>
      </c>
      <c r="V3" s="164" t="s">
        <v>10</v>
      </c>
      <c r="W3" s="164" t="s">
        <v>2</v>
      </c>
      <c r="X3" s="164" t="s">
        <v>11</v>
      </c>
      <c r="Y3" s="166" t="s">
        <v>12</v>
      </c>
      <c r="Z3" s="2"/>
      <c r="AA3" s="168" t="s">
        <v>3</v>
      </c>
      <c r="AB3" s="164" t="s">
        <v>4</v>
      </c>
      <c r="AC3" s="166" t="s">
        <v>13</v>
      </c>
      <c r="AD3" s="1"/>
      <c r="AE3" s="174" t="s">
        <v>14</v>
      </c>
      <c r="AF3" s="38"/>
      <c r="AG3" s="168" t="s">
        <v>0</v>
      </c>
      <c r="AH3" s="164" t="s">
        <v>1</v>
      </c>
      <c r="AI3" s="164" t="s">
        <v>10</v>
      </c>
      <c r="AJ3" s="164" t="s">
        <v>2</v>
      </c>
      <c r="AK3" s="164" t="s">
        <v>11</v>
      </c>
      <c r="AL3" s="166" t="s">
        <v>12</v>
      </c>
      <c r="AM3" s="5"/>
      <c r="AN3" s="168" t="s">
        <v>3</v>
      </c>
      <c r="AO3" s="164" t="s">
        <v>4</v>
      </c>
      <c r="AP3" s="166" t="s">
        <v>13</v>
      </c>
      <c r="AQ3" s="2"/>
      <c r="AR3" s="172" t="s">
        <v>14</v>
      </c>
      <c r="AS3" s="2"/>
      <c r="AT3" s="168" t="s">
        <v>0</v>
      </c>
      <c r="AU3" s="164" t="s">
        <v>1</v>
      </c>
      <c r="AV3" s="164" t="s">
        <v>10</v>
      </c>
      <c r="AW3" s="164" t="s">
        <v>2</v>
      </c>
      <c r="AX3" s="164" t="s">
        <v>11</v>
      </c>
      <c r="AY3" s="166" t="s">
        <v>12</v>
      </c>
      <c r="AZ3" s="2"/>
      <c r="BA3" s="168" t="s">
        <v>3</v>
      </c>
      <c r="BB3" s="164" t="s">
        <v>4</v>
      </c>
      <c r="BC3" s="166" t="s">
        <v>13</v>
      </c>
      <c r="BD3" s="1"/>
      <c r="BE3" s="174" t="s">
        <v>14</v>
      </c>
    </row>
    <row r="4" spans="1:57" x14ac:dyDescent="0.2">
      <c r="A4" s="32"/>
      <c r="B4" s="32"/>
      <c r="C4" s="3"/>
      <c r="D4" s="179"/>
      <c r="E4" s="181"/>
      <c r="F4" s="5"/>
      <c r="G4" s="169"/>
      <c r="H4" s="165"/>
      <c r="I4" s="165"/>
      <c r="J4" s="165"/>
      <c r="K4" s="165"/>
      <c r="L4" s="167"/>
      <c r="M4" s="5"/>
      <c r="N4" s="169"/>
      <c r="O4" s="165"/>
      <c r="P4" s="167"/>
      <c r="Q4" s="2"/>
      <c r="R4" s="173"/>
      <c r="S4" s="2"/>
      <c r="T4" s="169"/>
      <c r="U4" s="165"/>
      <c r="V4" s="165"/>
      <c r="W4" s="165"/>
      <c r="X4" s="165"/>
      <c r="Y4" s="167"/>
      <c r="Z4" s="2"/>
      <c r="AA4" s="169"/>
      <c r="AB4" s="165"/>
      <c r="AC4" s="167"/>
      <c r="AD4" s="1"/>
      <c r="AE4" s="175"/>
      <c r="AF4" s="39"/>
      <c r="AG4" s="169"/>
      <c r="AH4" s="165"/>
      <c r="AI4" s="165"/>
      <c r="AJ4" s="165"/>
      <c r="AK4" s="165"/>
      <c r="AL4" s="167"/>
      <c r="AM4" s="5"/>
      <c r="AN4" s="169"/>
      <c r="AO4" s="165"/>
      <c r="AP4" s="167"/>
      <c r="AQ4" s="2"/>
      <c r="AR4" s="173"/>
      <c r="AS4" s="2"/>
      <c r="AT4" s="169"/>
      <c r="AU4" s="165"/>
      <c r="AV4" s="165"/>
      <c r="AW4" s="165"/>
      <c r="AX4" s="165"/>
      <c r="AY4" s="167"/>
      <c r="AZ4" s="2"/>
      <c r="BA4" s="169"/>
      <c r="BB4" s="165"/>
      <c r="BC4" s="167"/>
      <c r="BD4" s="1"/>
      <c r="BE4" s="175"/>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207">
        <v>129.926395836365</v>
      </c>
      <c r="H6" s="208">
        <v>130.901751934841</v>
      </c>
      <c r="I6" s="208">
        <v>131.00051748553199</v>
      </c>
      <c r="J6" s="208">
        <v>129.17116831773899</v>
      </c>
      <c r="K6" s="208">
        <v>129.67657852440601</v>
      </c>
      <c r="L6" s="209">
        <v>130.14839995581099</v>
      </c>
      <c r="M6" s="210"/>
      <c r="N6" s="211">
        <v>144.494909290712</v>
      </c>
      <c r="O6" s="212">
        <v>152.145508968505</v>
      </c>
      <c r="P6" s="213">
        <v>148.43962080853899</v>
      </c>
      <c r="Q6" s="210"/>
      <c r="R6" s="214">
        <v>135.786462830137</v>
      </c>
      <c r="S6" s="67"/>
      <c r="T6" s="29">
        <v>0.44303149134160602</v>
      </c>
      <c r="U6" s="189">
        <v>3.5791838065283499</v>
      </c>
      <c r="V6" s="189">
        <v>3.43791381203794</v>
      </c>
      <c r="W6" s="189">
        <v>2.02884554673297</v>
      </c>
      <c r="X6" s="189">
        <v>0.54231146205644998</v>
      </c>
      <c r="Y6" s="190">
        <v>2.03865027947566</v>
      </c>
      <c r="Z6" s="191"/>
      <c r="AA6" s="192">
        <v>2.2705753553568502</v>
      </c>
      <c r="AB6" s="193">
        <v>4.1091326313169398</v>
      </c>
      <c r="AC6" s="194">
        <v>3.28763894028602</v>
      </c>
      <c r="AD6" s="191"/>
      <c r="AE6" s="195">
        <v>2.65056544333703</v>
      </c>
      <c r="AF6" s="29"/>
      <c r="AG6" s="207">
        <v>135.49790890981001</v>
      </c>
      <c r="AH6" s="208">
        <v>139.76551269915799</v>
      </c>
      <c r="AI6" s="208">
        <v>146.319235648947</v>
      </c>
      <c r="AJ6" s="208">
        <v>149.42629254745501</v>
      </c>
      <c r="AK6" s="208">
        <v>148.304747351651</v>
      </c>
      <c r="AL6" s="209">
        <v>144.30511413075601</v>
      </c>
      <c r="AM6" s="210"/>
      <c r="AN6" s="211">
        <v>158.15561865990699</v>
      </c>
      <c r="AO6" s="212">
        <v>159.57253828115</v>
      </c>
      <c r="AP6" s="213">
        <v>158.86462804408399</v>
      </c>
      <c r="AQ6" s="210"/>
      <c r="AR6" s="214">
        <v>148.890745291288</v>
      </c>
      <c r="AS6" s="67"/>
      <c r="AT6" s="29">
        <v>2.1636125449545398</v>
      </c>
      <c r="AU6" s="189">
        <v>2.82780707983243</v>
      </c>
      <c r="AV6" s="189">
        <v>3.1566099741203399</v>
      </c>
      <c r="AW6" s="189">
        <v>4.6331440215205504</v>
      </c>
      <c r="AX6" s="189">
        <v>4.6403918762741601</v>
      </c>
      <c r="AY6" s="190">
        <v>3.56737154701722</v>
      </c>
      <c r="AZ6" s="191"/>
      <c r="BA6" s="192">
        <v>2.9492578295190701</v>
      </c>
      <c r="BB6" s="193">
        <v>1.40577445574307</v>
      </c>
      <c r="BC6" s="194">
        <v>2.1510857558004801</v>
      </c>
      <c r="BD6" s="191"/>
      <c r="BE6" s="195">
        <v>3.1792651025608598</v>
      </c>
    </row>
    <row r="7" spans="1:57" x14ac:dyDescent="0.2">
      <c r="A7" s="20" t="s">
        <v>18</v>
      </c>
      <c r="B7" s="3" t="str">
        <f>TRIM(A7)</f>
        <v>Virginia</v>
      </c>
      <c r="C7" s="10"/>
      <c r="D7" s="24" t="s">
        <v>16</v>
      </c>
      <c r="E7" s="27" t="s">
        <v>17</v>
      </c>
      <c r="F7" s="3"/>
      <c r="G7" s="215">
        <v>100.61009852301299</v>
      </c>
      <c r="H7" s="210">
        <v>108.609059398752</v>
      </c>
      <c r="I7" s="210">
        <v>110.679703013112</v>
      </c>
      <c r="J7" s="210">
        <v>107.18170382919099</v>
      </c>
      <c r="K7" s="210">
        <v>102.535783452884</v>
      </c>
      <c r="L7" s="216">
        <v>106.239536658918</v>
      </c>
      <c r="M7" s="210"/>
      <c r="N7" s="217">
        <v>106.62577794299</v>
      </c>
      <c r="O7" s="218">
        <v>107.377714948174</v>
      </c>
      <c r="P7" s="219">
        <v>107.00948574412401</v>
      </c>
      <c r="Q7" s="210"/>
      <c r="R7" s="220">
        <v>106.461835116434</v>
      </c>
      <c r="S7" s="67"/>
      <c r="T7" s="30">
        <v>4.4139127321679998</v>
      </c>
      <c r="U7" s="191">
        <v>9.1932831340485794</v>
      </c>
      <c r="V7" s="191">
        <v>10.9813212411104</v>
      </c>
      <c r="W7" s="191">
        <v>10.2903664187739</v>
      </c>
      <c r="X7" s="191">
        <v>5.7774195310930301</v>
      </c>
      <c r="Y7" s="196">
        <v>8.4114695677948195</v>
      </c>
      <c r="Z7" s="191"/>
      <c r="AA7" s="197">
        <v>2.9701667495687101</v>
      </c>
      <c r="AB7" s="198">
        <v>2.0032223888640601</v>
      </c>
      <c r="AC7" s="199">
        <v>2.5077623071016202</v>
      </c>
      <c r="AD7" s="191"/>
      <c r="AE7" s="200">
        <v>6.6630712101555796</v>
      </c>
      <c r="AF7" s="30"/>
      <c r="AG7" s="215">
        <v>103.541129324614</v>
      </c>
      <c r="AH7" s="210">
        <v>115.715923277097</v>
      </c>
      <c r="AI7" s="210">
        <v>121.83287729447299</v>
      </c>
      <c r="AJ7" s="210">
        <v>122.97411267474099</v>
      </c>
      <c r="AK7" s="210">
        <v>116.35484189614699</v>
      </c>
      <c r="AL7" s="216">
        <v>116.846996065455</v>
      </c>
      <c r="AM7" s="210"/>
      <c r="AN7" s="217">
        <v>118.813842060897</v>
      </c>
      <c r="AO7" s="218">
        <v>118.76274600063201</v>
      </c>
      <c r="AP7" s="219">
        <v>118.788260461051</v>
      </c>
      <c r="AQ7" s="210"/>
      <c r="AR7" s="220">
        <v>117.431483782797</v>
      </c>
      <c r="AS7" s="67"/>
      <c r="AT7" s="30">
        <v>0.87241329118283995</v>
      </c>
      <c r="AU7" s="191">
        <v>2.1305871570087298</v>
      </c>
      <c r="AV7" s="191">
        <v>3.0036085540441801</v>
      </c>
      <c r="AW7" s="191">
        <v>6.3364330297390499</v>
      </c>
      <c r="AX7" s="191">
        <v>6.2545046323537203</v>
      </c>
      <c r="AY7" s="196">
        <v>3.86158025079878</v>
      </c>
      <c r="AZ7" s="191"/>
      <c r="BA7" s="197">
        <v>4.62276756027667</v>
      </c>
      <c r="BB7" s="198">
        <v>2.12477351030256</v>
      </c>
      <c r="BC7" s="199">
        <v>3.3462141151038298</v>
      </c>
      <c r="BD7" s="191"/>
      <c r="BE7" s="200">
        <v>3.7234520242301499</v>
      </c>
    </row>
    <row r="8" spans="1:57" x14ac:dyDescent="0.2">
      <c r="A8" s="21" t="s">
        <v>19</v>
      </c>
      <c r="B8" s="3" t="str">
        <f t="shared" ref="B8:B43" si="0">TRIM(A8)</f>
        <v>Norfolk/Virginia Beach, VA</v>
      </c>
      <c r="C8" s="3"/>
      <c r="D8" s="24" t="s">
        <v>16</v>
      </c>
      <c r="E8" s="27" t="s">
        <v>17</v>
      </c>
      <c r="F8" s="3"/>
      <c r="G8" s="215">
        <v>88.307830658633407</v>
      </c>
      <c r="H8" s="210">
        <v>92.191755926097997</v>
      </c>
      <c r="I8" s="210">
        <v>92.769380991227493</v>
      </c>
      <c r="J8" s="210">
        <v>91.964142760338206</v>
      </c>
      <c r="K8" s="210">
        <v>88.995845597718201</v>
      </c>
      <c r="L8" s="216">
        <v>90.966082805712901</v>
      </c>
      <c r="M8" s="210"/>
      <c r="N8" s="217">
        <v>104.00818121700701</v>
      </c>
      <c r="O8" s="218">
        <v>103.947281095905</v>
      </c>
      <c r="P8" s="219">
        <v>103.9764292215</v>
      </c>
      <c r="Q8" s="210"/>
      <c r="R8" s="220">
        <v>94.899755753103804</v>
      </c>
      <c r="S8" s="67"/>
      <c r="T8" s="30">
        <v>-4.7827657362256701</v>
      </c>
      <c r="U8" s="191">
        <v>-2.4334716538143399</v>
      </c>
      <c r="V8" s="191">
        <v>-1.93576276713267</v>
      </c>
      <c r="W8" s="191">
        <v>-3.0366395278548999</v>
      </c>
      <c r="X8" s="191">
        <v>-7.6462554239127796</v>
      </c>
      <c r="Y8" s="196">
        <v>-3.8720737687366098</v>
      </c>
      <c r="Z8" s="191"/>
      <c r="AA8" s="197">
        <v>-2.5320349285833501</v>
      </c>
      <c r="AB8" s="198">
        <v>-4.7543204853492798</v>
      </c>
      <c r="AC8" s="199">
        <v>-3.6987124977868402</v>
      </c>
      <c r="AD8" s="191"/>
      <c r="AE8" s="200">
        <v>-3.8122293713020601</v>
      </c>
      <c r="AF8" s="30"/>
      <c r="AG8" s="215">
        <v>91.862453989518499</v>
      </c>
      <c r="AH8" s="210">
        <v>94.789408959432095</v>
      </c>
      <c r="AI8" s="210">
        <v>97.259933598282203</v>
      </c>
      <c r="AJ8" s="210">
        <v>100.323519655033</v>
      </c>
      <c r="AK8" s="210">
        <v>103.79363819133199</v>
      </c>
      <c r="AL8" s="216">
        <v>97.987614267417499</v>
      </c>
      <c r="AM8" s="210"/>
      <c r="AN8" s="217">
        <v>115.765488668014</v>
      </c>
      <c r="AO8" s="218">
        <v>116.867941840161</v>
      </c>
      <c r="AP8" s="219">
        <v>116.31614172897</v>
      </c>
      <c r="AQ8" s="210"/>
      <c r="AR8" s="220">
        <v>103.917568818612</v>
      </c>
      <c r="AS8" s="67"/>
      <c r="AT8" s="30">
        <v>-0.97778707101378204</v>
      </c>
      <c r="AU8" s="191">
        <v>-1.3146028014681499</v>
      </c>
      <c r="AV8" s="191">
        <v>-0.97089378397603598</v>
      </c>
      <c r="AW8" s="191">
        <v>2.35944595758715</v>
      </c>
      <c r="AX8" s="191">
        <v>7.6299403035730604</v>
      </c>
      <c r="AY8" s="196">
        <v>1.5801424135734301</v>
      </c>
      <c r="AZ8" s="191"/>
      <c r="BA8" s="197">
        <v>0.59448793595903004</v>
      </c>
      <c r="BB8" s="198">
        <v>-4.8351035367314399</v>
      </c>
      <c r="BC8" s="199">
        <v>-2.3365545987844398</v>
      </c>
      <c r="BD8" s="191"/>
      <c r="BE8" s="200">
        <v>-0.112570537764205</v>
      </c>
    </row>
    <row r="9" spans="1:57" ht="14.25" x14ac:dyDescent="0.25">
      <c r="A9" s="21" t="s">
        <v>20</v>
      </c>
      <c r="B9" s="73" t="s">
        <v>71</v>
      </c>
      <c r="C9" s="3"/>
      <c r="D9" s="24" t="s">
        <v>16</v>
      </c>
      <c r="E9" s="27" t="s">
        <v>17</v>
      </c>
      <c r="F9" s="3"/>
      <c r="G9" s="215">
        <v>92.062122249215506</v>
      </c>
      <c r="H9" s="210">
        <v>99.234980913804193</v>
      </c>
      <c r="I9" s="210">
        <v>101.319562963245</v>
      </c>
      <c r="J9" s="210">
        <v>99.467755656283799</v>
      </c>
      <c r="K9" s="210">
        <v>94.602275838230199</v>
      </c>
      <c r="L9" s="216">
        <v>97.659661154412206</v>
      </c>
      <c r="M9" s="210"/>
      <c r="N9" s="217">
        <v>95.391037108074897</v>
      </c>
      <c r="O9" s="218">
        <v>97.329384805389196</v>
      </c>
      <c r="P9" s="219">
        <v>96.3852651053664</v>
      </c>
      <c r="Q9" s="210"/>
      <c r="R9" s="220">
        <v>97.300723365373003</v>
      </c>
      <c r="S9" s="67"/>
      <c r="T9" s="30">
        <v>0.83871453792080697</v>
      </c>
      <c r="U9" s="191">
        <v>3.03523406641524</v>
      </c>
      <c r="V9" s="191">
        <v>4.6953262175080299</v>
      </c>
      <c r="W9" s="191">
        <v>6.1301525029341297</v>
      </c>
      <c r="X9" s="191">
        <v>3.6081008691743599</v>
      </c>
      <c r="Y9" s="196">
        <v>3.8857944609402102</v>
      </c>
      <c r="Z9" s="191"/>
      <c r="AA9" s="197">
        <v>0.13881022656268999</v>
      </c>
      <c r="AB9" s="198">
        <v>0.849222922711798</v>
      </c>
      <c r="AC9" s="199">
        <v>0.54280034870180005</v>
      </c>
      <c r="AD9" s="191"/>
      <c r="AE9" s="200">
        <v>2.9405977341355101</v>
      </c>
      <c r="AF9" s="30"/>
      <c r="AG9" s="215">
        <v>92.170480296709599</v>
      </c>
      <c r="AH9" s="210">
        <v>102.75537981854301</v>
      </c>
      <c r="AI9" s="210">
        <v>106.705550796187</v>
      </c>
      <c r="AJ9" s="210">
        <v>107.29769299957501</v>
      </c>
      <c r="AK9" s="210">
        <v>105.293569836239</v>
      </c>
      <c r="AL9" s="216">
        <v>103.51355934929001</v>
      </c>
      <c r="AM9" s="210"/>
      <c r="AN9" s="217">
        <v>108.86075957548699</v>
      </c>
      <c r="AO9" s="218">
        <v>109.68469634898101</v>
      </c>
      <c r="AP9" s="219">
        <v>109.280824158267</v>
      </c>
      <c r="AQ9" s="210"/>
      <c r="AR9" s="220">
        <v>105.286668518703</v>
      </c>
      <c r="AS9" s="67"/>
      <c r="AT9" s="30">
        <v>-2.5166076400497199</v>
      </c>
      <c r="AU9" s="191">
        <v>-0.82793746516355904</v>
      </c>
      <c r="AV9" s="191">
        <v>-2.2626587330565302</v>
      </c>
      <c r="AW9" s="191">
        <v>0.71526792883935097</v>
      </c>
      <c r="AX9" s="191">
        <v>3.1079663489894802</v>
      </c>
      <c r="AY9" s="196">
        <v>-0.277308126776598</v>
      </c>
      <c r="AZ9" s="191"/>
      <c r="BA9" s="197">
        <v>1.43550641397168</v>
      </c>
      <c r="BB9" s="198">
        <v>-0.244910929384308</v>
      </c>
      <c r="BC9" s="199">
        <v>0.57041364676074002</v>
      </c>
      <c r="BD9" s="191"/>
      <c r="BE9" s="200">
        <v>6.4110217409961798E-2</v>
      </c>
    </row>
    <row r="10" spans="1:57" x14ac:dyDescent="0.2">
      <c r="A10" s="21" t="s">
        <v>21</v>
      </c>
      <c r="B10" s="3" t="str">
        <f t="shared" si="0"/>
        <v>Virginia Area</v>
      </c>
      <c r="C10" s="3"/>
      <c r="D10" s="24" t="s">
        <v>16</v>
      </c>
      <c r="E10" s="27" t="s">
        <v>17</v>
      </c>
      <c r="F10" s="3"/>
      <c r="G10" s="215">
        <v>95.289644516259301</v>
      </c>
      <c r="H10" s="210">
        <v>100.489972325651</v>
      </c>
      <c r="I10" s="210">
        <v>103.87693444309301</v>
      </c>
      <c r="J10" s="210">
        <v>100.867659237198</v>
      </c>
      <c r="K10" s="210">
        <v>104.97462193266099</v>
      </c>
      <c r="L10" s="216">
        <v>101.48384732388</v>
      </c>
      <c r="M10" s="210"/>
      <c r="N10" s="217">
        <v>111.73115404479</v>
      </c>
      <c r="O10" s="218">
        <v>113.205596485299</v>
      </c>
      <c r="P10" s="219">
        <v>112.458092211749</v>
      </c>
      <c r="Q10" s="210"/>
      <c r="R10" s="220">
        <v>104.777743746919</v>
      </c>
      <c r="S10" s="67"/>
      <c r="T10" s="30">
        <v>2.1085999245905702</v>
      </c>
      <c r="U10" s="191">
        <v>6.5466625807479799</v>
      </c>
      <c r="V10" s="191">
        <v>7.4136848314919099</v>
      </c>
      <c r="W10" s="191">
        <v>8.5739981713483804</v>
      </c>
      <c r="X10" s="191">
        <v>12.610464634887601</v>
      </c>
      <c r="Y10" s="196">
        <v>7.8090056653483497</v>
      </c>
      <c r="Z10" s="191"/>
      <c r="AA10" s="197">
        <v>6.4002642281549402</v>
      </c>
      <c r="AB10" s="198">
        <v>5.7037299373202801</v>
      </c>
      <c r="AC10" s="199">
        <v>6.1577397339886</v>
      </c>
      <c r="AD10" s="191"/>
      <c r="AE10" s="200">
        <v>7.7685097240319498</v>
      </c>
      <c r="AF10" s="30"/>
      <c r="AG10" s="215">
        <v>96.383682612957202</v>
      </c>
      <c r="AH10" s="210">
        <v>102.263653662382</v>
      </c>
      <c r="AI10" s="210">
        <v>104.700608086847</v>
      </c>
      <c r="AJ10" s="210">
        <v>108.115490769339</v>
      </c>
      <c r="AK10" s="210">
        <v>110.13223428591699</v>
      </c>
      <c r="AL10" s="216">
        <v>104.74461671936299</v>
      </c>
      <c r="AM10" s="210"/>
      <c r="AN10" s="217">
        <v>125.078597563022</v>
      </c>
      <c r="AO10" s="218">
        <v>125.80117563361399</v>
      </c>
      <c r="AP10" s="219">
        <v>125.441069184143</v>
      </c>
      <c r="AQ10" s="210"/>
      <c r="AR10" s="220">
        <v>111.094803055707</v>
      </c>
      <c r="AS10" s="67"/>
      <c r="AT10" s="30">
        <v>1.43885826183897</v>
      </c>
      <c r="AU10" s="191">
        <v>3.2867585595617399</v>
      </c>
      <c r="AV10" s="191">
        <v>4.4161273279904796</v>
      </c>
      <c r="AW10" s="191">
        <v>10.009230984602199</v>
      </c>
      <c r="AX10" s="191">
        <v>10.213376299849701</v>
      </c>
      <c r="AY10" s="196">
        <v>6.1146614646860504</v>
      </c>
      <c r="AZ10" s="191"/>
      <c r="BA10" s="197">
        <v>10.1915871277223</v>
      </c>
      <c r="BB10" s="198">
        <v>9.7037556079426892</v>
      </c>
      <c r="BC10" s="199">
        <v>9.9715060434577207</v>
      </c>
      <c r="BD10" s="191"/>
      <c r="BE10" s="200">
        <v>7.7889096731129603</v>
      </c>
    </row>
    <row r="11" spans="1:57" x14ac:dyDescent="0.2">
      <c r="A11" s="34" t="s">
        <v>22</v>
      </c>
      <c r="B11" s="3" t="str">
        <f t="shared" si="0"/>
        <v>Washington, DC</v>
      </c>
      <c r="C11" s="3"/>
      <c r="D11" s="24" t="s">
        <v>16</v>
      </c>
      <c r="E11" s="27" t="s">
        <v>17</v>
      </c>
      <c r="F11" s="3"/>
      <c r="G11" s="215">
        <v>136.581048262628</v>
      </c>
      <c r="H11" s="210">
        <v>143.97168088248</v>
      </c>
      <c r="I11" s="210">
        <v>142.78759333544099</v>
      </c>
      <c r="J11" s="210">
        <v>134.26939989038999</v>
      </c>
      <c r="K11" s="210">
        <v>124.810926027628</v>
      </c>
      <c r="L11" s="216">
        <v>137.00904980722601</v>
      </c>
      <c r="M11" s="210"/>
      <c r="N11" s="217">
        <v>124.073281777389</v>
      </c>
      <c r="O11" s="218">
        <v>130.916113439116</v>
      </c>
      <c r="P11" s="219">
        <v>127.707148350574</v>
      </c>
      <c r="Q11" s="210"/>
      <c r="R11" s="220">
        <v>134.34547893343401</v>
      </c>
      <c r="S11" s="67"/>
      <c r="T11" s="30">
        <v>14.645227110044001</v>
      </c>
      <c r="U11" s="191">
        <v>19.157497392522</v>
      </c>
      <c r="V11" s="191">
        <v>20.136577005824002</v>
      </c>
      <c r="W11" s="191">
        <v>14.5155436642511</v>
      </c>
      <c r="X11" s="191">
        <v>7.1758526390273598</v>
      </c>
      <c r="Y11" s="196">
        <v>15.565651169892099</v>
      </c>
      <c r="Z11" s="191"/>
      <c r="AA11" s="197">
        <v>4.56137455552755</v>
      </c>
      <c r="AB11" s="198">
        <v>9.9230176416880695</v>
      </c>
      <c r="AC11" s="199">
        <v>7.4209608094978803</v>
      </c>
      <c r="AD11" s="191"/>
      <c r="AE11" s="200">
        <v>13.223389166331801</v>
      </c>
      <c r="AF11" s="30"/>
      <c r="AG11" s="215">
        <v>148.45212995013</v>
      </c>
      <c r="AH11" s="210">
        <v>171.79331131180999</v>
      </c>
      <c r="AI11" s="210">
        <v>185.66121488880901</v>
      </c>
      <c r="AJ11" s="210">
        <v>182.484807317318</v>
      </c>
      <c r="AK11" s="210">
        <v>161.408251875004</v>
      </c>
      <c r="AL11" s="216">
        <v>171.44171620444999</v>
      </c>
      <c r="AM11" s="210"/>
      <c r="AN11" s="217">
        <v>148.10611881603299</v>
      </c>
      <c r="AO11" s="218">
        <v>147.54568301425701</v>
      </c>
      <c r="AP11" s="219">
        <v>147.825957623345</v>
      </c>
      <c r="AQ11" s="210"/>
      <c r="AR11" s="220">
        <v>164.644507624357</v>
      </c>
      <c r="AS11" s="67"/>
      <c r="AT11" s="30">
        <v>4.4521746161851103</v>
      </c>
      <c r="AU11" s="191">
        <v>6.4151890736414501</v>
      </c>
      <c r="AV11" s="191">
        <v>7.8308937869573603</v>
      </c>
      <c r="AW11" s="191">
        <v>10.0641059003565</v>
      </c>
      <c r="AX11" s="191">
        <v>6.94247913557101</v>
      </c>
      <c r="AY11" s="196">
        <v>7.2666913072466697</v>
      </c>
      <c r="AZ11" s="191"/>
      <c r="BA11" s="197">
        <v>6.31264098221311</v>
      </c>
      <c r="BB11" s="198">
        <v>5.7163522603050101</v>
      </c>
      <c r="BC11" s="199">
        <v>6.0117585916197704</v>
      </c>
      <c r="BD11" s="191"/>
      <c r="BE11" s="200">
        <v>6.8656991122154496</v>
      </c>
    </row>
    <row r="12" spans="1:57" x14ac:dyDescent="0.2">
      <c r="A12" s="21" t="s">
        <v>23</v>
      </c>
      <c r="B12" s="3" t="str">
        <f t="shared" si="0"/>
        <v>Arlington, VA</v>
      </c>
      <c r="C12" s="3"/>
      <c r="D12" s="24" t="s">
        <v>16</v>
      </c>
      <c r="E12" s="27" t="s">
        <v>17</v>
      </c>
      <c r="F12" s="3"/>
      <c r="G12" s="215">
        <v>136.61502029123801</v>
      </c>
      <c r="H12" s="210">
        <v>159.44953174751799</v>
      </c>
      <c r="I12" s="210">
        <v>152.987922784121</v>
      </c>
      <c r="J12" s="210">
        <v>147.7891183978</v>
      </c>
      <c r="K12" s="210">
        <v>129.71774056485799</v>
      </c>
      <c r="L12" s="216">
        <v>146.62191474377499</v>
      </c>
      <c r="M12" s="210"/>
      <c r="N12" s="217">
        <v>111.126297631307</v>
      </c>
      <c r="O12" s="218">
        <v>111.629904378459</v>
      </c>
      <c r="P12" s="219">
        <v>111.380984983456</v>
      </c>
      <c r="Q12" s="210"/>
      <c r="R12" s="220">
        <v>137.967252554927</v>
      </c>
      <c r="S12" s="67"/>
      <c r="T12" s="30">
        <v>18.950171619759299</v>
      </c>
      <c r="U12" s="191">
        <v>24.6904827297788</v>
      </c>
      <c r="V12" s="191">
        <v>30.8648927694809</v>
      </c>
      <c r="W12" s="191">
        <v>27.960763884050301</v>
      </c>
      <c r="X12" s="191">
        <v>15.2242018148208</v>
      </c>
      <c r="Y12" s="196">
        <v>24.3906887038723</v>
      </c>
      <c r="Z12" s="191"/>
      <c r="AA12" s="197">
        <v>0.77231806716635298</v>
      </c>
      <c r="AB12" s="198">
        <v>2.7208774500928601</v>
      </c>
      <c r="AC12" s="199">
        <v>1.76432438244377</v>
      </c>
      <c r="AD12" s="191"/>
      <c r="AE12" s="200">
        <v>19.5104830740237</v>
      </c>
      <c r="AF12" s="30"/>
      <c r="AG12" s="215">
        <v>149.506737401984</v>
      </c>
      <c r="AH12" s="210">
        <v>184.94009522218499</v>
      </c>
      <c r="AI12" s="210">
        <v>196.26546229228799</v>
      </c>
      <c r="AJ12" s="210">
        <v>192.32425446193199</v>
      </c>
      <c r="AK12" s="210">
        <v>163.11490328348501</v>
      </c>
      <c r="AL12" s="216">
        <v>179.10966852404999</v>
      </c>
      <c r="AM12" s="210"/>
      <c r="AN12" s="217">
        <v>130.41941662319499</v>
      </c>
      <c r="AO12" s="218">
        <v>124.466287639405</v>
      </c>
      <c r="AP12" s="219">
        <v>127.542062033959</v>
      </c>
      <c r="AQ12" s="210"/>
      <c r="AR12" s="220">
        <v>165.08300736767501</v>
      </c>
      <c r="AS12" s="67"/>
      <c r="AT12" s="30">
        <v>0.69628484541392599</v>
      </c>
      <c r="AU12" s="191">
        <v>3.3291981331892599</v>
      </c>
      <c r="AV12" s="191">
        <v>5.7616586497572104</v>
      </c>
      <c r="AW12" s="191">
        <v>6.6295408540351701</v>
      </c>
      <c r="AX12" s="191">
        <v>2.79053050471085</v>
      </c>
      <c r="AY12" s="196">
        <v>3.8152542577803001</v>
      </c>
      <c r="AZ12" s="191"/>
      <c r="BA12" s="197">
        <v>2.05755927749169</v>
      </c>
      <c r="BB12" s="198">
        <v>1.29154860617152</v>
      </c>
      <c r="BC12" s="199">
        <v>1.7634612997157999</v>
      </c>
      <c r="BD12" s="191"/>
      <c r="BE12" s="200">
        <v>2.6375386032192898</v>
      </c>
    </row>
    <row r="13" spans="1:57" x14ac:dyDescent="0.2">
      <c r="A13" s="21" t="s">
        <v>24</v>
      </c>
      <c r="B13" s="3" t="str">
        <f t="shared" si="0"/>
        <v>Suburban Virginia Area</v>
      </c>
      <c r="C13" s="3"/>
      <c r="D13" s="24" t="s">
        <v>16</v>
      </c>
      <c r="E13" s="27" t="s">
        <v>17</v>
      </c>
      <c r="F13" s="3"/>
      <c r="G13" s="215">
        <v>116.746353092783</v>
      </c>
      <c r="H13" s="210">
        <v>116.506872417355</v>
      </c>
      <c r="I13" s="210">
        <v>118.933091631487</v>
      </c>
      <c r="J13" s="210">
        <v>113.46997230614301</v>
      </c>
      <c r="K13" s="210">
        <v>110.262081408775</v>
      </c>
      <c r="L13" s="216">
        <v>115.249711481099</v>
      </c>
      <c r="M13" s="210"/>
      <c r="N13" s="217">
        <v>122.848402546226</v>
      </c>
      <c r="O13" s="218">
        <v>127.523498434386</v>
      </c>
      <c r="P13" s="219">
        <v>125.259384908984</v>
      </c>
      <c r="Q13" s="210"/>
      <c r="R13" s="220">
        <v>117.95003603817599</v>
      </c>
      <c r="S13" s="67"/>
      <c r="T13" s="30">
        <v>11.7886708265415</v>
      </c>
      <c r="U13" s="191">
        <v>11.063146824963599</v>
      </c>
      <c r="V13" s="191">
        <v>11.782117712048199</v>
      </c>
      <c r="W13" s="191">
        <v>8.26682602919964</v>
      </c>
      <c r="X13" s="191">
        <v>4.2572020767548704</v>
      </c>
      <c r="Y13" s="196">
        <v>9.4636689757570807</v>
      </c>
      <c r="Z13" s="191"/>
      <c r="AA13" s="197">
        <v>7.7053097577786902</v>
      </c>
      <c r="AB13" s="198">
        <v>5.2836590912855002</v>
      </c>
      <c r="AC13" s="199">
        <v>6.4551315855408102</v>
      </c>
      <c r="AD13" s="191"/>
      <c r="AE13" s="200">
        <v>8.5499392590243701</v>
      </c>
      <c r="AF13" s="30"/>
      <c r="AG13" s="215">
        <v>119.83249338521399</v>
      </c>
      <c r="AH13" s="210">
        <v>128.42852381803999</v>
      </c>
      <c r="AI13" s="210">
        <v>133.17060772280399</v>
      </c>
      <c r="AJ13" s="210">
        <v>135.86567162575801</v>
      </c>
      <c r="AK13" s="210">
        <v>133.07348315248399</v>
      </c>
      <c r="AL13" s="216">
        <v>130.76515416146799</v>
      </c>
      <c r="AM13" s="210"/>
      <c r="AN13" s="217">
        <v>136.610881325836</v>
      </c>
      <c r="AO13" s="218">
        <v>137.60660021487399</v>
      </c>
      <c r="AP13" s="219">
        <v>137.106654581116</v>
      </c>
      <c r="AQ13" s="210"/>
      <c r="AR13" s="220">
        <v>132.57635781825499</v>
      </c>
      <c r="AS13" s="67"/>
      <c r="AT13" s="30">
        <v>7.7493483332042699</v>
      </c>
      <c r="AU13" s="191">
        <v>7.6351179634334496</v>
      </c>
      <c r="AV13" s="191">
        <v>7.2123576612958198</v>
      </c>
      <c r="AW13" s="191">
        <v>11.546034703505001</v>
      </c>
      <c r="AX13" s="191">
        <v>12.528384999182199</v>
      </c>
      <c r="AY13" s="196">
        <v>9.4150181671637494</v>
      </c>
      <c r="AZ13" s="191"/>
      <c r="BA13" s="197">
        <v>4.5563614799472898</v>
      </c>
      <c r="BB13" s="198">
        <v>2.8268241417045501</v>
      </c>
      <c r="BC13" s="199">
        <v>3.6519488415652099</v>
      </c>
      <c r="BD13" s="191"/>
      <c r="BE13" s="200">
        <v>7.7004330679076904</v>
      </c>
    </row>
    <row r="14" spans="1:57" x14ac:dyDescent="0.2">
      <c r="A14" s="21" t="s">
        <v>25</v>
      </c>
      <c r="B14" s="3" t="str">
        <f t="shared" si="0"/>
        <v>Alexandria, VA</v>
      </c>
      <c r="C14" s="3"/>
      <c r="D14" s="24" t="s">
        <v>16</v>
      </c>
      <c r="E14" s="27" t="s">
        <v>17</v>
      </c>
      <c r="F14" s="3"/>
      <c r="G14" s="215">
        <v>117.180675717371</v>
      </c>
      <c r="H14" s="210">
        <v>124.245983541279</v>
      </c>
      <c r="I14" s="210">
        <v>125.596048387096</v>
      </c>
      <c r="J14" s="210">
        <v>123.367207808887</v>
      </c>
      <c r="K14" s="210">
        <v>116.19396659707699</v>
      </c>
      <c r="L14" s="216">
        <v>121.640855227297</v>
      </c>
      <c r="M14" s="210"/>
      <c r="N14" s="217">
        <v>112.268262793914</v>
      </c>
      <c r="O14" s="218">
        <v>112.47923894660499</v>
      </c>
      <c r="P14" s="219">
        <v>112.38087954604001</v>
      </c>
      <c r="Q14" s="210"/>
      <c r="R14" s="220">
        <v>118.88982643678099</v>
      </c>
      <c r="S14" s="67"/>
      <c r="T14" s="30">
        <v>7.3548566328505496</v>
      </c>
      <c r="U14" s="191">
        <v>11.7561098538999</v>
      </c>
      <c r="V14" s="191">
        <v>12.0094495810797</v>
      </c>
      <c r="W14" s="191">
        <v>14.650612799600699</v>
      </c>
      <c r="X14" s="191">
        <v>5.6103967082843704</v>
      </c>
      <c r="Y14" s="196">
        <v>10.519193735619201</v>
      </c>
      <c r="Z14" s="191"/>
      <c r="AA14" s="197">
        <v>5.9535706974346896</v>
      </c>
      <c r="AB14" s="198">
        <v>4.3001507833687898</v>
      </c>
      <c r="AC14" s="199">
        <v>5.08123115645762</v>
      </c>
      <c r="AD14" s="191"/>
      <c r="AE14" s="200">
        <v>9.0080093415493501</v>
      </c>
      <c r="AF14" s="30"/>
      <c r="AG14" s="215">
        <v>122.92584678257199</v>
      </c>
      <c r="AH14" s="210">
        <v>141.38463760531599</v>
      </c>
      <c r="AI14" s="210">
        <v>151.75163301386399</v>
      </c>
      <c r="AJ14" s="210">
        <v>150.57786885245901</v>
      </c>
      <c r="AK14" s="210">
        <v>136.435991968639</v>
      </c>
      <c r="AL14" s="216">
        <v>141.991473488579</v>
      </c>
      <c r="AM14" s="210"/>
      <c r="AN14" s="217">
        <v>131.41523277197001</v>
      </c>
      <c r="AO14" s="218">
        <v>129.644055967962</v>
      </c>
      <c r="AP14" s="219">
        <v>130.533691298006</v>
      </c>
      <c r="AQ14" s="210"/>
      <c r="AR14" s="220">
        <v>138.615044231306</v>
      </c>
      <c r="AS14" s="67"/>
      <c r="AT14" s="30">
        <v>1.1526854143110801</v>
      </c>
      <c r="AU14" s="191">
        <v>6.4357666946824397</v>
      </c>
      <c r="AV14" s="191">
        <v>8.2094204047589905</v>
      </c>
      <c r="AW14" s="191">
        <v>8.9373457075369291</v>
      </c>
      <c r="AX14" s="191">
        <v>4.7344558476971397</v>
      </c>
      <c r="AY14" s="196">
        <v>6.3689912715373103</v>
      </c>
      <c r="AZ14" s="191"/>
      <c r="BA14" s="197">
        <v>6.8110583046371502</v>
      </c>
      <c r="BB14" s="198">
        <v>3.59375305259212</v>
      </c>
      <c r="BC14" s="199">
        <v>5.15826163847436</v>
      </c>
      <c r="BD14" s="191"/>
      <c r="BE14" s="200">
        <v>6.0418444143023002</v>
      </c>
    </row>
    <row r="15" spans="1:57" x14ac:dyDescent="0.2">
      <c r="A15" s="21" t="s">
        <v>26</v>
      </c>
      <c r="B15" s="3" t="str">
        <f t="shared" si="0"/>
        <v>Fairfax/Tysons Corner, VA</v>
      </c>
      <c r="C15" s="3"/>
      <c r="D15" s="24" t="s">
        <v>16</v>
      </c>
      <c r="E15" s="27" t="s">
        <v>17</v>
      </c>
      <c r="F15" s="3"/>
      <c r="G15" s="215">
        <v>132.000757534618</v>
      </c>
      <c r="H15" s="210">
        <v>148.61972080701</v>
      </c>
      <c r="I15" s="210">
        <v>156.04185502283099</v>
      </c>
      <c r="J15" s="210">
        <v>145.75083637840001</v>
      </c>
      <c r="K15" s="210">
        <v>123.949592274678</v>
      </c>
      <c r="L15" s="216">
        <v>142.53265522946899</v>
      </c>
      <c r="M15" s="210"/>
      <c r="N15" s="217">
        <v>119.38285430134199</v>
      </c>
      <c r="O15" s="218">
        <v>120.96366878691499</v>
      </c>
      <c r="P15" s="219">
        <v>120.208916191832</v>
      </c>
      <c r="Q15" s="210"/>
      <c r="R15" s="220">
        <v>136.54172889455199</v>
      </c>
      <c r="S15" s="67"/>
      <c r="T15" s="30">
        <v>13.4619175271703</v>
      </c>
      <c r="U15" s="191">
        <v>23.77024074609</v>
      </c>
      <c r="V15" s="191">
        <v>30.594120711633099</v>
      </c>
      <c r="W15" s="191">
        <v>22.788726587913001</v>
      </c>
      <c r="X15" s="191">
        <v>5.5779376988254299</v>
      </c>
      <c r="Y15" s="196">
        <v>20.296241126541801</v>
      </c>
      <c r="Z15" s="191"/>
      <c r="AA15" s="197">
        <v>1.9527623721110099</v>
      </c>
      <c r="AB15" s="198">
        <v>4.0954095988352099</v>
      </c>
      <c r="AC15" s="199">
        <v>3.0690593938314201</v>
      </c>
      <c r="AD15" s="191"/>
      <c r="AE15" s="200">
        <v>15.8099252049431</v>
      </c>
      <c r="AF15" s="30"/>
      <c r="AG15" s="215">
        <v>131.85330497119099</v>
      </c>
      <c r="AH15" s="210">
        <v>161.743191227322</v>
      </c>
      <c r="AI15" s="210">
        <v>180.49805823234999</v>
      </c>
      <c r="AJ15" s="210">
        <v>176.076958251295</v>
      </c>
      <c r="AK15" s="210">
        <v>145.409999103259</v>
      </c>
      <c r="AL15" s="216">
        <v>161.74116864979601</v>
      </c>
      <c r="AM15" s="210"/>
      <c r="AN15" s="217">
        <v>128.22980150581699</v>
      </c>
      <c r="AO15" s="218">
        <v>127.077870900313</v>
      </c>
      <c r="AP15" s="219">
        <v>127.658964165043</v>
      </c>
      <c r="AQ15" s="210"/>
      <c r="AR15" s="220">
        <v>152.40082985813001</v>
      </c>
      <c r="AS15" s="67"/>
      <c r="AT15" s="30">
        <v>0.75135188606078396</v>
      </c>
      <c r="AU15" s="191">
        <v>2.1692816974625302</v>
      </c>
      <c r="AV15" s="191">
        <v>5.5195971576147898</v>
      </c>
      <c r="AW15" s="191">
        <v>5.2248726748760896</v>
      </c>
      <c r="AX15" s="191">
        <v>0.56168628874597903</v>
      </c>
      <c r="AY15" s="196">
        <v>3.0796980913456702</v>
      </c>
      <c r="AZ15" s="191"/>
      <c r="BA15" s="197">
        <v>3.39799606674387</v>
      </c>
      <c r="BB15" s="198">
        <v>4.4815904426591597</v>
      </c>
      <c r="BC15" s="199">
        <v>3.9696109313067902</v>
      </c>
      <c r="BD15" s="191"/>
      <c r="BE15" s="200">
        <v>3.21493689960923</v>
      </c>
    </row>
    <row r="16" spans="1:57" x14ac:dyDescent="0.2">
      <c r="A16" s="21" t="s">
        <v>27</v>
      </c>
      <c r="B16" s="3" t="str">
        <f t="shared" si="0"/>
        <v>I-95 Fredericksburg, VA</v>
      </c>
      <c r="C16" s="3"/>
      <c r="D16" s="24" t="s">
        <v>16</v>
      </c>
      <c r="E16" s="27" t="s">
        <v>17</v>
      </c>
      <c r="F16" s="3"/>
      <c r="G16" s="215">
        <v>87.287525965379402</v>
      </c>
      <c r="H16" s="210">
        <v>91.355639788651501</v>
      </c>
      <c r="I16" s="210">
        <v>91.807387033398797</v>
      </c>
      <c r="J16" s="210">
        <v>92.486011018159502</v>
      </c>
      <c r="K16" s="210">
        <v>90.590015210777906</v>
      </c>
      <c r="L16" s="216">
        <v>90.851414473684201</v>
      </c>
      <c r="M16" s="210"/>
      <c r="N16" s="217">
        <v>94.666604119926504</v>
      </c>
      <c r="O16" s="218">
        <v>96.591049334377402</v>
      </c>
      <c r="P16" s="219">
        <v>95.648530616322006</v>
      </c>
      <c r="Q16" s="210"/>
      <c r="R16" s="220">
        <v>92.342701922181107</v>
      </c>
      <c r="S16" s="67"/>
      <c r="T16" s="30">
        <v>4.3110287020331599</v>
      </c>
      <c r="U16" s="191">
        <v>6.8513652606214697</v>
      </c>
      <c r="V16" s="191">
        <v>7.0150476342730403</v>
      </c>
      <c r="W16" s="191">
        <v>6.5046177280701203</v>
      </c>
      <c r="X16" s="191">
        <v>3.4029487973783201</v>
      </c>
      <c r="Y16" s="196">
        <v>5.62426778163747</v>
      </c>
      <c r="Z16" s="191"/>
      <c r="AA16" s="197">
        <v>4.2755582876166596</v>
      </c>
      <c r="AB16" s="198">
        <v>7.7013459704019196</v>
      </c>
      <c r="AC16" s="199">
        <v>5.9622586102047599</v>
      </c>
      <c r="AD16" s="191"/>
      <c r="AE16" s="200">
        <v>5.7959168770319396</v>
      </c>
      <c r="AF16" s="30"/>
      <c r="AG16" s="215">
        <v>88.872467646689202</v>
      </c>
      <c r="AH16" s="210">
        <v>93.431962001605498</v>
      </c>
      <c r="AI16" s="210">
        <v>95.405540467404606</v>
      </c>
      <c r="AJ16" s="210">
        <v>96.706260713101898</v>
      </c>
      <c r="AK16" s="210">
        <v>96.418943715535207</v>
      </c>
      <c r="AL16" s="216">
        <v>94.457054067138401</v>
      </c>
      <c r="AM16" s="210"/>
      <c r="AN16" s="217">
        <v>98.910279552715593</v>
      </c>
      <c r="AO16" s="218">
        <v>98.525806269945505</v>
      </c>
      <c r="AP16" s="219">
        <v>98.717934588655098</v>
      </c>
      <c r="AQ16" s="210"/>
      <c r="AR16" s="220">
        <v>95.756351888312096</v>
      </c>
      <c r="AS16" s="67"/>
      <c r="AT16" s="30">
        <v>2.90279577289192</v>
      </c>
      <c r="AU16" s="191">
        <v>3.6938683681008699</v>
      </c>
      <c r="AV16" s="191">
        <v>3.8665927333158199</v>
      </c>
      <c r="AW16" s="191">
        <v>4.7412628262832204</v>
      </c>
      <c r="AX16" s="191">
        <v>7.5083444707369598</v>
      </c>
      <c r="AY16" s="196">
        <v>4.6487750936327101</v>
      </c>
      <c r="AZ16" s="191"/>
      <c r="BA16" s="197">
        <v>5.5503057611802102</v>
      </c>
      <c r="BB16" s="198">
        <v>4.4386964493682202</v>
      </c>
      <c r="BC16" s="199">
        <v>4.9916070233690304</v>
      </c>
      <c r="BD16" s="191"/>
      <c r="BE16" s="200">
        <v>4.7682688742445496</v>
      </c>
    </row>
    <row r="17" spans="1:57" x14ac:dyDescent="0.2">
      <c r="A17" s="21" t="s">
        <v>28</v>
      </c>
      <c r="B17" s="3" t="str">
        <f t="shared" si="0"/>
        <v>Dulles Airport Area, VA</v>
      </c>
      <c r="C17" s="3"/>
      <c r="D17" s="24" t="s">
        <v>16</v>
      </c>
      <c r="E17" s="27" t="s">
        <v>17</v>
      </c>
      <c r="F17" s="3"/>
      <c r="G17" s="215">
        <v>104.982258546609</v>
      </c>
      <c r="H17" s="210">
        <v>121.939999999999</v>
      </c>
      <c r="I17" s="210">
        <v>128.27693176941699</v>
      </c>
      <c r="J17" s="210">
        <v>120.226650202065</v>
      </c>
      <c r="K17" s="210">
        <v>109.54894998343801</v>
      </c>
      <c r="L17" s="216">
        <v>117.763242605412</v>
      </c>
      <c r="M17" s="210"/>
      <c r="N17" s="217">
        <v>98.693226849210802</v>
      </c>
      <c r="O17" s="218">
        <v>95.404331888768496</v>
      </c>
      <c r="P17" s="219">
        <v>97.006286005371805</v>
      </c>
      <c r="Q17" s="210"/>
      <c r="R17" s="220">
        <v>112.499535429926</v>
      </c>
      <c r="S17" s="67"/>
      <c r="T17" s="30">
        <v>8.7549015136456401</v>
      </c>
      <c r="U17" s="191">
        <v>16.684316682730199</v>
      </c>
      <c r="V17" s="191">
        <v>21.6300016430359</v>
      </c>
      <c r="W17" s="191">
        <v>21.798291827147299</v>
      </c>
      <c r="X17" s="191">
        <v>13.844955390215301</v>
      </c>
      <c r="Y17" s="196">
        <v>17.0366121725345</v>
      </c>
      <c r="Z17" s="191"/>
      <c r="AA17" s="197">
        <v>4.9268405773113404</v>
      </c>
      <c r="AB17" s="198">
        <v>2.2935300993146202</v>
      </c>
      <c r="AC17" s="199">
        <v>3.5783540647599898</v>
      </c>
      <c r="AD17" s="191"/>
      <c r="AE17" s="200">
        <v>13.9131912835345</v>
      </c>
      <c r="AF17" s="30"/>
      <c r="AG17" s="215">
        <v>107.54762733875199</v>
      </c>
      <c r="AH17" s="210">
        <v>129.65817728728999</v>
      </c>
      <c r="AI17" s="210">
        <v>141.84452716429601</v>
      </c>
      <c r="AJ17" s="210">
        <v>139.04152699162199</v>
      </c>
      <c r="AK17" s="210">
        <v>118.78053625967701</v>
      </c>
      <c r="AL17" s="216">
        <v>128.90724200932999</v>
      </c>
      <c r="AM17" s="210"/>
      <c r="AN17" s="217">
        <v>103.730853028064</v>
      </c>
      <c r="AO17" s="218">
        <v>102.981778577784</v>
      </c>
      <c r="AP17" s="219">
        <v>103.35364565934699</v>
      </c>
      <c r="AQ17" s="210"/>
      <c r="AR17" s="220">
        <v>122.21885028363</v>
      </c>
      <c r="AS17" s="67"/>
      <c r="AT17" s="30">
        <v>2.2272181041892098</v>
      </c>
      <c r="AU17" s="191">
        <v>3.5054517225041302</v>
      </c>
      <c r="AV17" s="191">
        <v>6.3921192558411803</v>
      </c>
      <c r="AW17" s="191">
        <v>8.4294013731326096</v>
      </c>
      <c r="AX17" s="191">
        <v>0.25250881549205501</v>
      </c>
      <c r="AY17" s="196">
        <v>4.4350367884366904</v>
      </c>
      <c r="AZ17" s="191"/>
      <c r="BA17" s="197">
        <v>3.8958703585535899</v>
      </c>
      <c r="BB17" s="198">
        <v>3.20013615026423</v>
      </c>
      <c r="BC17" s="199">
        <v>3.5464499744537799</v>
      </c>
      <c r="BD17" s="191"/>
      <c r="BE17" s="200">
        <v>4.0585902927971897</v>
      </c>
    </row>
    <row r="18" spans="1:57" x14ac:dyDescent="0.2">
      <c r="A18" s="21" t="s">
        <v>29</v>
      </c>
      <c r="B18" s="3" t="str">
        <f t="shared" si="0"/>
        <v>Williamsburg, VA</v>
      </c>
      <c r="C18" s="3"/>
      <c r="D18" s="24" t="s">
        <v>16</v>
      </c>
      <c r="E18" s="27" t="s">
        <v>17</v>
      </c>
      <c r="F18" s="3"/>
      <c r="G18" s="215">
        <v>93.652307692307602</v>
      </c>
      <c r="H18" s="210">
        <v>93.247366863905299</v>
      </c>
      <c r="I18" s="210">
        <v>89.941425186188198</v>
      </c>
      <c r="J18" s="210">
        <v>92.643829787233997</v>
      </c>
      <c r="K18" s="210">
        <v>95.882795663600504</v>
      </c>
      <c r="L18" s="216">
        <v>93.090361155145004</v>
      </c>
      <c r="M18" s="210"/>
      <c r="N18" s="217">
        <v>140.50573054047001</v>
      </c>
      <c r="O18" s="218">
        <v>128.46841542233099</v>
      </c>
      <c r="P18" s="219">
        <v>134.04039262628601</v>
      </c>
      <c r="Q18" s="210"/>
      <c r="R18" s="220">
        <v>108.05325154179199</v>
      </c>
      <c r="S18" s="67"/>
      <c r="T18" s="30">
        <v>-24.477105626407099</v>
      </c>
      <c r="U18" s="191">
        <v>-24.795394232622002</v>
      </c>
      <c r="V18" s="191">
        <v>-26.382989592879099</v>
      </c>
      <c r="W18" s="191">
        <v>-27.140167263011101</v>
      </c>
      <c r="X18" s="191">
        <v>-28.982899621762002</v>
      </c>
      <c r="Y18" s="196">
        <v>-26.611187907097499</v>
      </c>
      <c r="Z18" s="191"/>
      <c r="AA18" s="197">
        <v>-13.2163125780197</v>
      </c>
      <c r="AB18" s="198">
        <v>-25.1083095670506</v>
      </c>
      <c r="AC18" s="199">
        <v>-19.607338830483201</v>
      </c>
      <c r="AD18" s="191"/>
      <c r="AE18" s="200">
        <v>-22.807965034891801</v>
      </c>
      <c r="AF18" s="30"/>
      <c r="AG18" s="215">
        <v>107.234509592002</v>
      </c>
      <c r="AH18" s="210">
        <v>104.02800594985101</v>
      </c>
      <c r="AI18" s="210">
        <v>110.51767159835001</v>
      </c>
      <c r="AJ18" s="210">
        <v>121.63145469056001</v>
      </c>
      <c r="AK18" s="210">
        <v>135.30910925985199</v>
      </c>
      <c r="AL18" s="216">
        <v>117.128856015473</v>
      </c>
      <c r="AM18" s="210"/>
      <c r="AN18" s="217">
        <v>164.54456211180101</v>
      </c>
      <c r="AO18" s="218">
        <v>165.132862212004</v>
      </c>
      <c r="AP18" s="219">
        <v>164.84386534109601</v>
      </c>
      <c r="AQ18" s="210"/>
      <c r="AR18" s="220">
        <v>135.18091367335501</v>
      </c>
      <c r="AS18" s="67"/>
      <c r="AT18" s="30">
        <v>-9.26053994714343</v>
      </c>
      <c r="AU18" s="191">
        <v>-6.8952000252732804</v>
      </c>
      <c r="AV18" s="191">
        <v>-0.57718964807378603</v>
      </c>
      <c r="AW18" s="191">
        <v>7.6913585594278802</v>
      </c>
      <c r="AX18" s="191">
        <v>14.595510403963299</v>
      </c>
      <c r="AY18" s="196">
        <v>2.3653101076049001</v>
      </c>
      <c r="AZ18" s="191"/>
      <c r="BA18" s="197">
        <v>4.4077488571875296</v>
      </c>
      <c r="BB18" s="198">
        <v>-7.3625591596157403</v>
      </c>
      <c r="BC18" s="199">
        <v>-2.2534691566035101</v>
      </c>
      <c r="BD18" s="191"/>
      <c r="BE18" s="200">
        <v>-0.531264856269135</v>
      </c>
    </row>
    <row r="19" spans="1:57" x14ac:dyDescent="0.2">
      <c r="A19" s="21" t="s">
        <v>30</v>
      </c>
      <c r="B19" s="3" t="str">
        <f t="shared" si="0"/>
        <v>Virginia Beach, VA</v>
      </c>
      <c r="C19" s="3"/>
      <c r="D19" s="24" t="s">
        <v>16</v>
      </c>
      <c r="E19" s="27" t="s">
        <v>17</v>
      </c>
      <c r="F19" s="3"/>
      <c r="G19" s="215">
        <v>97.299515699208399</v>
      </c>
      <c r="H19" s="210">
        <v>98.360729259694395</v>
      </c>
      <c r="I19" s="210">
        <v>98.856540618101505</v>
      </c>
      <c r="J19" s="210">
        <v>98.667351816570601</v>
      </c>
      <c r="K19" s="210">
        <v>96.012726424994</v>
      </c>
      <c r="L19" s="216">
        <v>97.879709825204301</v>
      </c>
      <c r="M19" s="210"/>
      <c r="N19" s="217">
        <v>107.33908148376401</v>
      </c>
      <c r="O19" s="218">
        <v>111.627907455817</v>
      </c>
      <c r="P19" s="219">
        <v>109.60135597203301</v>
      </c>
      <c r="Q19" s="210"/>
      <c r="R19" s="220">
        <v>101.70205029448999</v>
      </c>
      <c r="S19" s="67"/>
      <c r="T19" s="30">
        <v>2.1014302433223402</v>
      </c>
      <c r="U19" s="191">
        <v>1.6921159520928399</v>
      </c>
      <c r="V19" s="191">
        <v>1.4635024873779101</v>
      </c>
      <c r="W19" s="191">
        <v>2.07719029630994</v>
      </c>
      <c r="X19" s="191">
        <v>1.50754098122478</v>
      </c>
      <c r="Y19" s="196">
        <v>1.7988110454153601</v>
      </c>
      <c r="Z19" s="191"/>
      <c r="AA19" s="197">
        <v>1.79627952154002</v>
      </c>
      <c r="AB19" s="198">
        <v>3.7449873316056599</v>
      </c>
      <c r="AC19" s="199">
        <v>2.8331088619482401</v>
      </c>
      <c r="AD19" s="191"/>
      <c r="AE19" s="200">
        <v>2.1968825551785698</v>
      </c>
      <c r="AF19" s="30"/>
      <c r="AG19" s="215">
        <v>98.898058367724005</v>
      </c>
      <c r="AH19" s="210">
        <v>101.18211513270499</v>
      </c>
      <c r="AI19" s="210">
        <v>101.790994938121</v>
      </c>
      <c r="AJ19" s="210">
        <v>105.389811988208</v>
      </c>
      <c r="AK19" s="210">
        <v>107.057380592527</v>
      </c>
      <c r="AL19" s="216">
        <v>103.186828243346</v>
      </c>
      <c r="AM19" s="210"/>
      <c r="AN19" s="217">
        <v>115.754193206762</v>
      </c>
      <c r="AO19" s="218">
        <v>116.99876534604</v>
      </c>
      <c r="AP19" s="219">
        <v>116.37714955953</v>
      </c>
      <c r="AQ19" s="210"/>
      <c r="AR19" s="220">
        <v>107.739925911097</v>
      </c>
      <c r="AS19" s="67"/>
      <c r="AT19" s="30">
        <v>1.7953074995681699</v>
      </c>
      <c r="AU19" s="191">
        <v>-0.56039098539512799</v>
      </c>
      <c r="AV19" s="191">
        <v>-2.7502812908572398</v>
      </c>
      <c r="AW19" s="191">
        <v>1.40707464672186</v>
      </c>
      <c r="AX19" s="191">
        <v>6.4006564186824297</v>
      </c>
      <c r="AY19" s="196">
        <v>1.27844541878064</v>
      </c>
      <c r="AZ19" s="191"/>
      <c r="BA19" s="197">
        <v>2.7287474327643499</v>
      </c>
      <c r="BB19" s="198">
        <v>-0.1994467869448</v>
      </c>
      <c r="BC19" s="199">
        <v>1.1383855233286999</v>
      </c>
      <c r="BD19" s="191"/>
      <c r="BE19" s="200">
        <v>1.19350834615173</v>
      </c>
    </row>
    <row r="20" spans="1:57" x14ac:dyDescent="0.2">
      <c r="A20" s="34" t="s">
        <v>31</v>
      </c>
      <c r="B20" s="3" t="str">
        <f t="shared" si="0"/>
        <v>Norfolk/Portsmouth, VA</v>
      </c>
      <c r="C20" s="3"/>
      <c r="D20" s="24" t="s">
        <v>16</v>
      </c>
      <c r="E20" s="27" t="s">
        <v>17</v>
      </c>
      <c r="F20" s="3"/>
      <c r="G20" s="215">
        <v>96.046428340248895</v>
      </c>
      <c r="H20" s="210">
        <v>105.291205741469</v>
      </c>
      <c r="I20" s="210">
        <v>107.61520670906199</v>
      </c>
      <c r="J20" s="210">
        <v>104.55083290429</v>
      </c>
      <c r="K20" s="210">
        <v>93.762370948379299</v>
      </c>
      <c r="L20" s="216">
        <v>102.034425502405</v>
      </c>
      <c r="M20" s="210"/>
      <c r="N20" s="217">
        <v>96.969050189793293</v>
      </c>
      <c r="O20" s="218">
        <v>97.6824351750316</v>
      </c>
      <c r="P20" s="219">
        <v>97.325742682412397</v>
      </c>
      <c r="Q20" s="210"/>
      <c r="R20" s="220">
        <v>100.851392020769</v>
      </c>
      <c r="S20" s="67"/>
      <c r="T20" s="30">
        <v>3.4563687088203099</v>
      </c>
      <c r="U20" s="191">
        <v>12.8078199838332</v>
      </c>
      <c r="V20" s="191">
        <v>13.4024795805505</v>
      </c>
      <c r="W20" s="191">
        <v>10.8492725504313</v>
      </c>
      <c r="X20" s="191">
        <v>4.2426117379566</v>
      </c>
      <c r="Y20" s="196">
        <v>9.5982204997754295</v>
      </c>
      <c r="Z20" s="191"/>
      <c r="AA20" s="197">
        <v>4.5226502507847002</v>
      </c>
      <c r="AB20" s="198">
        <v>5.10495464076988</v>
      </c>
      <c r="AC20" s="199">
        <v>4.8093200594511796</v>
      </c>
      <c r="AD20" s="191"/>
      <c r="AE20" s="200">
        <v>8.4071138284145803</v>
      </c>
      <c r="AF20" s="30"/>
      <c r="AG20" s="215">
        <v>95.062111548939399</v>
      </c>
      <c r="AH20" s="210">
        <v>101.406783168155</v>
      </c>
      <c r="AI20" s="210">
        <v>105.127391223134</v>
      </c>
      <c r="AJ20" s="210">
        <v>103.88644780625</v>
      </c>
      <c r="AK20" s="210">
        <v>101.901325724579</v>
      </c>
      <c r="AL20" s="216">
        <v>101.753885150104</v>
      </c>
      <c r="AM20" s="210"/>
      <c r="AN20" s="217">
        <v>105.694864585567</v>
      </c>
      <c r="AO20" s="218">
        <v>106.63562708856701</v>
      </c>
      <c r="AP20" s="219">
        <v>106.15944586661401</v>
      </c>
      <c r="AQ20" s="210"/>
      <c r="AR20" s="220">
        <v>103.062653446448</v>
      </c>
      <c r="AS20" s="67"/>
      <c r="AT20" s="30">
        <v>0.25541115704218698</v>
      </c>
      <c r="AU20" s="191">
        <v>-0.74283205437125599</v>
      </c>
      <c r="AV20" s="191">
        <v>-0.72126174445357705</v>
      </c>
      <c r="AW20" s="191">
        <v>-2.1766037966822398</v>
      </c>
      <c r="AX20" s="191">
        <v>2.6059086228403299</v>
      </c>
      <c r="AY20" s="196">
        <v>-0.258261851378628</v>
      </c>
      <c r="AZ20" s="191"/>
      <c r="BA20" s="197">
        <v>1.43329967578954</v>
      </c>
      <c r="BB20" s="198">
        <v>1.51380944625474</v>
      </c>
      <c r="BC20" s="199">
        <v>1.46146997836454</v>
      </c>
      <c r="BD20" s="191"/>
      <c r="BE20" s="200">
        <v>0.240846669132218</v>
      </c>
    </row>
    <row r="21" spans="1:57" x14ac:dyDescent="0.2">
      <c r="A21" s="35" t="s">
        <v>32</v>
      </c>
      <c r="B21" s="3" t="str">
        <f t="shared" si="0"/>
        <v>Newport News/Hampton, VA</v>
      </c>
      <c r="C21" s="3"/>
      <c r="D21" s="24" t="s">
        <v>16</v>
      </c>
      <c r="E21" s="27" t="s">
        <v>17</v>
      </c>
      <c r="F21" s="3"/>
      <c r="G21" s="215">
        <v>72.224985858926701</v>
      </c>
      <c r="H21" s="210">
        <v>78.153065924211703</v>
      </c>
      <c r="I21" s="210">
        <v>79.257150796703201</v>
      </c>
      <c r="J21" s="210">
        <v>80.576961374795403</v>
      </c>
      <c r="K21" s="210">
        <v>76.610549939540505</v>
      </c>
      <c r="L21" s="216">
        <v>77.579937213807597</v>
      </c>
      <c r="M21" s="210"/>
      <c r="N21" s="217">
        <v>80.118526835985307</v>
      </c>
      <c r="O21" s="218">
        <v>81.728781939218507</v>
      </c>
      <c r="P21" s="219">
        <v>80.946048981109598</v>
      </c>
      <c r="Q21" s="210"/>
      <c r="R21" s="220">
        <v>78.532514113734806</v>
      </c>
      <c r="S21" s="67"/>
      <c r="T21" s="30">
        <v>-4.6360440396659897</v>
      </c>
      <c r="U21" s="191">
        <v>2.6470940256998099</v>
      </c>
      <c r="V21" s="191">
        <v>2.3899212755275401</v>
      </c>
      <c r="W21" s="191">
        <v>7.52521981861881</v>
      </c>
      <c r="X21" s="191">
        <v>5.9380679329006796</v>
      </c>
      <c r="Y21" s="196">
        <v>2.9333234728778801</v>
      </c>
      <c r="Z21" s="191"/>
      <c r="AA21" s="197">
        <v>4.1061483420672804</v>
      </c>
      <c r="AB21" s="198">
        <v>4.4845625721340401</v>
      </c>
      <c r="AC21" s="199">
        <v>4.2908645361868096</v>
      </c>
      <c r="AD21" s="191"/>
      <c r="AE21" s="200">
        <v>3.3186518420344102</v>
      </c>
      <c r="AF21" s="30"/>
      <c r="AG21" s="215">
        <v>73.667458166720394</v>
      </c>
      <c r="AH21" s="210">
        <v>80.0040571923155</v>
      </c>
      <c r="AI21" s="210">
        <v>81.286092875023996</v>
      </c>
      <c r="AJ21" s="210">
        <v>82.684401857282495</v>
      </c>
      <c r="AK21" s="210">
        <v>83.391910820849304</v>
      </c>
      <c r="AL21" s="216">
        <v>80.535357747620793</v>
      </c>
      <c r="AM21" s="210"/>
      <c r="AN21" s="217">
        <v>87.585967752851204</v>
      </c>
      <c r="AO21" s="218">
        <v>87.566309548567006</v>
      </c>
      <c r="AP21" s="219">
        <v>87.576196268515602</v>
      </c>
      <c r="AQ21" s="210"/>
      <c r="AR21" s="220">
        <v>82.623926136342305</v>
      </c>
      <c r="AS21" s="67"/>
      <c r="AT21" s="30">
        <v>-2.1320325645360101</v>
      </c>
      <c r="AU21" s="191">
        <v>-0.38581492421131902</v>
      </c>
      <c r="AV21" s="191">
        <v>-1.90638471012578</v>
      </c>
      <c r="AW21" s="191">
        <v>1.1621434441504399</v>
      </c>
      <c r="AX21" s="191">
        <v>3.6290916421435999</v>
      </c>
      <c r="AY21" s="196">
        <v>0.26557745194719401</v>
      </c>
      <c r="AZ21" s="191"/>
      <c r="BA21" s="197">
        <v>-16.766311850408101</v>
      </c>
      <c r="BB21" s="198">
        <v>-19.732856140882401</v>
      </c>
      <c r="BC21" s="199">
        <v>-18.3212903582195</v>
      </c>
      <c r="BD21" s="191"/>
      <c r="BE21" s="200">
        <v>-7.3831714556439003</v>
      </c>
    </row>
    <row r="22" spans="1:57" x14ac:dyDescent="0.2">
      <c r="A22" s="36" t="s">
        <v>33</v>
      </c>
      <c r="B22" s="3" t="str">
        <f t="shared" si="0"/>
        <v>Chesapeake/Suffolk, VA</v>
      </c>
      <c r="C22" s="3"/>
      <c r="D22" s="25" t="s">
        <v>16</v>
      </c>
      <c r="E22" s="28" t="s">
        <v>17</v>
      </c>
      <c r="F22" s="3"/>
      <c r="G22" s="221">
        <v>80.998594333333301</v>
      </c>
      <c r="H22" s="222">
        <v>86.075767155425197</v>
      </c>
      <c r="I22" s="222">
        <v>88.158946692392504</v>
      </c>
      <c r="J22" s="222">
        <v>83.404570180180102</v>
      </c>
      <c r="K22" s="222">
        <v>82.080590693904</v>
      </c>
      <c r="L22" s="223">
        <v>84.381438193412507</v>
      </c>
      <c r="M22" s="210"/>
      <c r="N22" s="224">
        <v>82.179435577258403</v>
      </c>
      <c r="O22" s="225">
        <v>84.129012195121902</v>
      </c>
      <c r="P22" s="226">
        <v>83.181810676156502</v>
      </c>
      <c r="Q22" s="210"/>
      <c r="R22" s="227">
        <v>84.060438693148299</v>
      </c>
      <c r="S22" s="67"/>
      <c r="T22" s="31">
        <v>1.4540672170248401</v>
      </c>
      <c r="U22" s="201">
        <v>0.99927360546627897</v>
      </c>
      <c r="V22" s="201">
        <v>5.1434969102104802</v>
      </c>
      <c r="W22" s="201">
        <v>2.21298256466982</v>
      </c>
      <c r="X22" s="201">
        <v>-1.11428703485112E-2</v>
      </c>
      <c r="Y22" s="202">
        <v>2.1229965813832501</v>
      </c>
      <c r="Z22" s="191"/>
      <c r="AA22" s="203">
        <v>3.15321862293762</v>
      </c>
      <c r="AB22" s="204">
        <v>1.6028330305401399</v>
      </c>
      <c r="AC22" s="205">
        <v>2.3082698019257002</v>
      </c>
      <c r="AD22" s="191"/>
      <c r="AE22" s="206">
        <v>2.1847633911041502</v>
      </c>
      <c r="AF22" s="31"/>
      <c r="AG22" s="221">
        <v>83.520576938405696</v>
      </c>
      <c r="AH22" s="222">
        <v>88.133192764970204</v>
      </c>
      <c r="AI22" s="222">
        <v>90.021774524924197</v>
      </c>
      <c r="AJ22" s="222">
        <v>89.299764917716701</v>
      </c>
      <c r="AK22" s="222">
        <v>88.998153810253498</v>
      </c>
      <c r="AL22" s="223">
        <v>88.219157723815499</v>
      </c>
      <c r="AM22" s="210"/>
      <c r="AN22" s="224">
        <v>89.484624586821894</v>
      </c>
      <c r="AO22" s="225">
        <v>88.570059890316202</v>
      </c>
      <c r="AP22" s="226">
        <v>89.034511051541799</v>
      </c>
      <c r="AQ22" s="210"/>
      <c r="AR22" s="227">
        <v>88.450595085167294</v>
      </c>
      <c r="AS22" s="67"/>
      <c r="AT22" s="31">
        <v>2.6432296962950801</v>
      </c>
      <c r="AU22" s="201">
        <v>0.55395522356780003</v>
      </c>
      <c r="AV22" s="201">
        <v>1.0264887790035599</v>
      </c>
      <c r="AW22" s="201">
        <v>1.37144645586855</v>
      </c>
      <c r="AX22" s="201">
        <v>4.1880065213313902</v>
      </c>
      <c r="AY22" s="202">
        <v>1.8423124163409199</v>
      </c>
      <c r="AZ22" s="191"/>
      <c r="BA22" s="203">
        <v>2.8014121581829299</v>
      </c>
      <c r="BB22" s="204">
        <v>0.17277093977537</v>
      </c>
      <c r="BC22" s="205">
        <v>1.46961265677979</v>
      </c>
      <c r="BD22" s="191"/>
      <c r="BE22" s="206">
        <v>1.7358815436147701</v>
      </c>
    </row>
    <row r="23" spans="1:57" x14ac:dyDescent="0.2">
      <c r="A23" s="35" t="s">
        <v>109</v>
      </c>
      <c r="B23" s="3" t="s">
        <v>109</v>
      </c>
      <c r="C23" s="9"/>
      <c r="D23" s="23" t="s">
        <v>16</v>
      </c>
      <c r="E23" s="26" t="s">
        <v>17</v>
      </c>
      <c r="F23" s="3"/>
      <c r="G23" s="207">
        <v>142.35523495465699</v>
      </c>
      <c r="H23" s="208">
        <v>152.99381476683899</v>
      </c>
      <c r="I23" s="208">
        <v>154.14632190586801</v>
      </c>
      <c r="J23" s="208">
        <v>152.31328048780401</v>
      </c>
      <c r="K23" s="208">
        <v>148.38259525521201</v>
      </c>
      <c r="L23" s="209">
        <v>150.536574776934</v>
      </c>
      <c r="M23" s="210"/>
      <c r="N23" s="211">
        <v>145.18574074073999</v>
      </c>
      <c r="O23" s="212">
        <v>141.89031044776101</v>
      </c>
      <c r="P23" s="213">
        <v>143.42390041493701</v>
      </c>
      <c r="Q23" s="210"/>
      <c r="R23" s="214">
        <v>148.442606652884</v>
      </c>
      <c r="S23" s="67"/>
      <c r="T23" s="29">
        <v>-7.1125319477025304</v>
      </c>
      <c r="U23" s="189">
        <v>-4.3623437813610098</v>
      </c>
      <c r="V23" s="189">
        <v>-4.2255214431095602</v>
      </c>
      <c r="W23" s="189">
        <v>-2.07384431363834</v>
      </c>
      <c r="X23" s="189">
        <v>-4.7487621347717397</v>
      </c>
      <c r="Y23" s="190">
        <v>-4.30103489780769</v>
      </c>
      <c r="Z23" s="191"/>
      <c r="AA23" s="192">
        <v>-13.184689553571401</v>
      </c>
      <c r="AB23" s="193">
        <v>-18.047875684864401</v>
      </c>
      <c r="AC23" s="194">
        <v>-15.6290210526794</v>
      </c>
      <c r="AD23" s="191"/>
      <c r="AE23" s="195">
        <v>-7.71421933066891</v>
      </c>
      <c r="AF23" s="29"/>
      <c r="AG23" s="207">
        <v>144.42164163090101</v>
      </c>
      <c r="AH23" s="208">
        <v>160.94527819101401</v>
      </c>
      <c r="AI23" s="208">
        <v>170.73779001179699</v>
      </c>
      <c r="AJ23" s="208">
        <v>172.34882666320101</v>
      </c>
      <c r="AK23" s="208">
        <v>162.08780757097699</v>
      </c>
      <c r="AL23" s="209">
        <v>163.719442712508</v>
      </c>
      <c r="AM23" s="210"/>
      <c r="AN23" s="211">
        <v>160.03828354080201</v>
      </c>
      <c r="AO23" s="212">
        <v>160.91464930376401</v>
      </c>
      <c r="AP23" s="213">
        <v>160.491846389963</v>
      </c>
      <c r="AQ23" s="210"/>
      <c r="AR23" s="214">
        <v>162.725570920747</v>
      </c>
      <c r="AS23" s="67"/>
      <c r="AT23" s="29">
        <v>-9.5579299275235297</v>
      </c>
      <c r="AU23" s="189">
        <v>-4.0408812071557803</v>
      </c>
      <c r="AV23" s="189">
        <v>-3.5930720427255198</v>
      </c>
      <c r="AW23" s="189">
        <v>-1.8182748779062301</v>
      </c>
      <c r="AX23" s="189">
        <v>-4.9670544320974201</v>
      </c>
      <c r="AY23" s="190">
        <v>-4.3565094151095103</v>
      </c>
      <c r="AZ23" s="191"/>
      <c r="BA23" s="192">
        <v>-14.1103711422841</v>
      </c>
      <c r="BB23" s="193">
        <v>-14.5025228251654</v>
      </c>
      <c r="BC23" s="194">
        <v>-14.3125275105438</v>
      </c>
      <c r="BD23" s="191"/>
      <c r="BE23" s="195">
        <v>-7.6028906782994996</v>
      </c>
    </row>
    <row r="24" spans="1:57" x14ac:dyDescent="0.2">
      <c r="A24" s="35" t="s">
        <v>43</v>
      </c>
      <c r="B24" s="3" t="str">
        <f t="shared" si="0"/>
        <v>Richmond North/Glen Allen, VA</v>
      </c>
      <c r="C24" s="10"/>
      <c r="D24" s="24" t="s">
        <v>16</v>
      </c>
      <c r="E24" s="27" t="s">
        <v>17</v>
      </c>
      <c r="F24" s="3"/>
      <c r="G24" s="215">
        <v>86.760077989601299</v>
      </c>
      <c r="H24" s="210">
        <v>95.174157918758496</v>
      </c>
      <c r="I24" s="210">
        <v>97.923675468483793</v>
      </c>
      <c r="J24" s="210">
        <v>95.925853131749406</v>
      </c>
      <c r="K24" s="210">
        <v>89.462646341463397</v>
      </c>
      <c r="L24" s="216">
        <v>93.474362012223693</v>
      </c>
      <c r="M24" s="210"/>
      <c r="N24" s="217">
        <v>91.0617949929145</v>
      </c>
      <c r="O24" s="218">
        <v>95.926026518391694</v>
      </c>
      <c r="P24" s="219">
        <v>93.614561167227805</v>
      </c>
      <c r="Q24" s="210"/>
      <c r="R24" s="220">
        <v>93.515752816434699</v>
      </c>
      <c r="S24" s="67"/>
      <c r="T24" s="30">
        <v>-2.2118315709763299</v>
      </c>
      <c r="U24" s="191">
        <v>2.7168665539764998</v>
      </c>
      <c r="V24" s="191">
        <v>5.0101690109650896</v>
      </c>
      <c r="W24" s="191">
        <v>5.8772115205627102</v>
      </c>
      <c r="X24" s="191">
        <v>0.88834121386418896</v>
      </c>
      <c r="Y24" s="196">
        <v>2.8249886477976802</v>
      </c>
      <c r="Z24" s="191"/>
      <c r="AA24" s="197">
        <v>-1.7999513778598599</v>
      </c>
      <c r="AB24" s="198">
        <v>2.7292963524490998</v>
      </c>
      <c r="AC24" s="199">
        <v>0.61199387098302305</v>
      </c>
      <c r="AD24" s="191"/>
      <c r="AE24" s="200">
        <v>2.1764450421755899</v>
      </c>
      <c r="AF24" s="30"/>
      <c r="AG24" s="215">
        <v>85.803773698014197</v>
      </c>
      <c r="AH24" s="210">
        <v>98.371008246723903</v>
      </c>
      <c r="AI24" s="210">
        <v>102.493416320885</v>
      </c>
      <c r="AJ24" s="210">
        <v>103.144835224738</v>
      </c>
      <c r="AK24" s="210">
        <v>102.54310159614801</v>
      </c>
      <c r="AL24" s="216">
        <v>99.4061437170392</v>
      </c>
      <c r="AM24" s="210"/>
      <c r="AN24" s="217">
        <v>106.648654531628</v>
      </c>
      <c r="AO24" s="218">
        <v>108.741275732863</v>
      </c>
      <c r="AP24" s="219">
        <v>107.73430407537801</v>
      </c>
      <c r="AQ24" s="210"/>
      <c r="AR24" s="220">
        <v>102.104943416362</v>
      </c>
      <c r="AS24" s="67"/>
      <c r="AT24" s="30">
        <v>-4.0242361855433799</v>
      </c>
      <c r="AU24" s="191">
        <v>-2.5976175534221002</v>
      </c>
      <c r="AV24" s="191">
        <v>-3.4966905734577902</v>
      </c>
      <c r="AW24" s="191">
        <v>0.26656647161493502</v>
      </c>
      <c r="AX24" s="191">
        <v>3.74129611535911</v>
      </c>
      <c r="AY24" s="196">
        <v>-1.1025227737697401</v>
      </c>
      <c r="AZ24" s="191"/>
      <c r="BA24" s="197">
        <v>5.3790689985857902</v>
      </c>
      <c r="BB24" s="198">
        <v>4.1327419645964696</v>
      </c>
      <c r="BC24" s="199">
        <v>4.7200772834525297</v>
      </c>
      <c r="BD24" s="191"/>
      <c r="BE24" s="200">
        <v>0.87049047442649596</v>
      </c>
    </row>
    <row r="25" spans="1:57" x14ac:dyDescent="0.2">
      <c r="A25" s="35" t="s">
        <v>44</v>
      </c>
      <c r="B25" s="3" t="str">
        <f t="shared" si="0"/>
        <v>Richmond West/Midlothian, VA</v>
      </c>
      <c r="C25" s="3"/>
      <c r="D25" s="24" t="s">
        <v>16</v>
      </c>
      <c r="E25" s="27" t="s">
        <v>17</v>
      </c>
      <c r="F25" s="3"/>
      <c r="G25" s="215">
        <v>74.948841518151795</v>
      </c>
      <c r="H25" s="210">
        <v>81.255780041152207</v>
      </c>
      <c r="I25" s="210">
        <v>83.413060654911803</v>
      </c>
      <c r="J25" s="210">
        <v>82.299373944687005</v>
      </c>
      <c r="K25" s="210">
        <v>79.554900574712605</v>
      </c>
      <c r="L25" s="216">
        <v>80.578696899883198</v>
      </c>
      <c r="M25" s="210"/>
      <c r="N25" s="217">
        <v>83.597078886438794</v>
      </c>
      <c r="O25" s="218">
        <v>83.922364516128994</v>
      </c>
      <c r="P25" s="219">
        <v>83.761758056613999</v>
      </c>
      <c r="Q25" s="210"/>
      <c r="R25" s="220">
        <v>81.471889192698299</v>
      </c>
      <c r="S25" s="67"/>
      <c r="T25" s="30">
        <v>-5.3758939881554504</v>
      </c>
      <c r="U25" s="191">
        <v>0.47321255104336202</v>
      </c>
      <c r="V25" s="191">
        <v>1.6216437122054199</v>
      </c>
      <c r="W25" s="191">
        <v>2.8389996854091599</v>
      </c>
      <c r="X25" s="191">
        <v>2.3313508853274398</v>
      </c>
      <c r="Y25" s="196">
        <v>0.70486063352614203</v>
      </c>
      <c r="Z25" s="191"/>
      <c r="AA25" s="197">
        <v>1.69871446732627</v>
      </c>
      <c r="AB25" s="198">
        <v>-4.4442650081433204</v>
      </c>
      <c r="AC25" s="199">
        <v>-1.54449926918352</v>
      </c>
      <c r="AD25" s="191"/>
      <c r="AE25" s="200">
        <v>-3.4489373549407898E-2</v>
      </c>
      <c r="AF25" s="30"/>
      <c r="AG25" s="215">
        <v>76.775732774364897</v>
      </c>
      <c r="AH25" s="210">
        <v>81.9685067462446</v>
      </c>
      <c r="AI25" s="210">
        <v>84.491035303049401</v>
      </c>
      <c r="AJ25" s="210">
        <v>84.542271093944606</v>
      </c>
      <c r="AK25" s="210">
        <v>92.425970464588502</v>
      </c>
      <c r="AL25" s="216">
        <v>84.532675029776797</v>
      </c>
      <c r="AM25" s="210"/>
      <c r="AN25" s="217">
        <v>102.589338745345</v>
      </c>
      <c r="AO25" s="218">
        <v>101.38633046157101</v>
      </c>
      <c r="AP25" s="219">
        <v>101.974950447167</v>
      </c>
      <c r="AQ25" s="210"/>
      <c r="AR25" s="220">
        <v>90.185226723320497</v>
      </c>
      <c r="AS25" s="67"/>
      <c r="AT25" s="30">
        <v>-2.8719138852083201</v>
      </c>
      <c r="AU25" s="191">
        <v>-3.4602659559970799</v>
      </c>
      <c r="AV25" s="191">
        <v>-2.8335350612584902</v>
      </c>
      <c r="AW25" s="191">
        <v>-1.0012136057758001</v>
      </c>
      <c r="AX25" s="191">
        <v>10.273958506176299</v>
      </c>
      <c r="AY25" s="196">
        <v>0.29502716630166498</v>
      </c>
      <c r="AZ25" s="191"/>
      <c r="BA25" s="197">
        <v>9.8159912307752393</v>
      </c>
      <c r="BB25" s="198">
        <v>3.4670218864251399</v>
      </c>
      <c r="BC25" s="199">
        <v>6.4666596349032099</v>
      </c>
      <c r="BD25" s="191"/>
      <c r="BE25" s="200">
        <v>2.64910320746251</v>
      </c>
    </row>
    <row r="26" spans="1:57" x14ac:dyDescent="0.2">
      <c r="A26" s="35" t="s">
        <v>45</v>
      </c>
      <c r="B26" s="3" t="str">
        <f t="shared" si="0"/>
        <v>Petersburg/Chester, VA</v>
      </c>
      <c r="C26" s="3"/>
      <c r="D26" s="24" t="s">
        <v>16</v>
      </c>
      <c r="E26" s="27" t="s">
        <v>17</v>
      </c>
      <c r="F26" s="3"/>
      <c r="G26" s="215">
        <v>84.457351301427295</v>
      </c>
      <c r="H26" s="210">
        <v>88.499084648493493</v>
      </c>
      <c r="I26" s="210">
        <v>88.194870902203803</v>
      </c>
      <c r="J26" s="210">
        <v>86.809483303539494</v>
      </c>
      <c r="K26" s="210">
        <v>83.505102818532805</v>
      </c>
      <c r="L26" s="216">
        <v>86.406292623133396</v>
      </c>
      <c r="M26" s="210"/>
      <c r="N26" s="217">
        <v>84.158563339805795</v>
      </c>
      <c r="O26" s="218">
        <v>85.243654401544404</v>
      </c>
      <c r="P26" s="219">
        <v>84.702684511132603</v>
      </c>
      <c r="Q26" s="210"/>
      <c r="R26" s="220">
        <v>85.933881160742999</v>
      </c>
      <c r="S26" s="67"/>
      <c r="T26" s="30">
        <v>5.7772367567842302</v>
      </c>
      <c r="U26" s="191">
        <v>5.2990582191876801</v>
      </c>
      <c r="V26" s="191">
        <v>5.4107429827750799</v>
      </c>
      <c r="W26" s="191">
        <v>6.12932060758639</v>
      </c>
      <c r="X26" s="191">
        <v>6.6020187230312599</v>
      </c>
      <c r="Y26" s="196">
        <v>5.8826016101344702</v>
      </c>
      <c r="Z26" s="191"/>
      <c r="AA26" s="197">
        <v>4.6539479558343499</v>
      </c>
      <c r="AB26" s="198">
        <v>5.8782589435040498</v>
      </c>
      <c r="AC26" s="199">
        <v>5.2718109664061403</v>
      </c>
      <c r="AD26" s="191"/>
      <c r="AE26" s="200">
        <v>5.6972476091106099</v>
      </c>
      <c r="AF26" s="30"/>
      <c r="AG26" s="215">
        <v>84.426742423918796</v>
      </c>
      <c r="AH26" s="210">
        <v>90.273702115793199</v>
      </c>
      <c r="AI26" s="210">
        <v>90.437162460144293</v>
      </c>
      <c r="AJ26" s="210">
        <v>89.8245318240957</v>
      </c>
      <c r="AK26" s="210">
        <v>88.076774962359394</v>
      </c>
      <c r="AL26" s="216">
        <v>88.779223047347401</v>
      </c>
      <c r="AM26" s="210"/>
      <c r="AN26" s="217">
        <v>90.498917537113201</v>
      </c>
      <c r="AO26" s="218">
        <v>89.709067685076306</v>
      </c>
      <c r="AP26" s="219">
        <v>90.106105268599606</v>
      </c>
      <c r="AQ26" s="210"/>
      <c r="AR26" s="220">
        <v>89.159374701200306</v>
      </c>
      <c r="AS26" s="67"/>
      <c r="AT26" s="30">
        <v>4.0762806910470104</v>
      </c>
      <c r="AU26" s="191">
        <v>4.2099865424567096</v>
      </c>
      <c r="AV26" s="191">
        <v>3.0588589047493202</v>
      </c>
      <c r="AW26" s="191">
        <v>3.1946214006095199</v>
      </c>
      <c r="AX26" s="191">
        <v>5.1534217675460798</v>
      </c>
      <c r="AY26" s="196">
        <v>3.8948095496152901</v>
      </c>
      <c r="AZ26" s="191"/>
      <c r="BA26" s="197">
        <v>5.9911439029298403</v>
      </c>
      <c r="BB26" s="198">
        <v>5.74151659816334</v>
      </c>
      <c r="BC26" s="199">
        <v>5.8612763989069601</v>
      </c>
      <c r="BD26" s="191"/>
      <c r="BE26" s="200">
        <v>4.4512340894499998</v>
      </c>
    </row>
    <row r="27" spans="1:57" x14ac:dyDescent="0.2">
      <c r="A27" s="35" t="s">
        <v>97</v>
      </c>
      <c r="B27" s="3" t="s">
        <v>70</v>
      </c>
      <c r="C27" s="3"/>
      <c r="D27" s="24" t="s">
        <v>16</v>
      </c>
      <c r="E27" s="27" t="s">
        <v>17</v>
      </c>
      <c r="F27" s="3"/>
      <c r="G27" s="215">
        <v>95.667262247838593</v>
      </c>
      <c r="H27" s="210">
        <v>102.429901129943</v>
      </c>
      <c r="I27" s="210">
        <v>104.928107106076</v>
      </c>
      <c r="J27" s="210">
        <v>100.891504787961</v>
      </c>
      <c r="K27" s="210">
        <v>99.794778379573302</v>
      </c>
      <c r="L27" s="216">
        <v>101.05312269164899</v>
      </c>
      <c r="M27" s="210"/>
      <c r="N27" s="217">
        <v>113.867805294619</v>
      </c>
      <c r="O27" s="218">
        <v>120.58843269754701</v>
      </c>
      <c r="P27" s="219">
        <v>117.19314404357399</v>
      </c>
      <c r="Q27" s="210"/>
      <c r="R27" s="220">
        <v>105.80766883250899</v>
      </c>
      <c r="S27" s="67"/>
      <c r="T27" s="30">
        <v>1.0954575504253501</v>
      </c>
      <c r="U27" s="191">
        <v>6.2421197249062796</v>
      </c>
      <c r="V27" s="191">
        <v>7.6563676667748304</v>
      </c>
      <c r="W27" s="191">
        <v>7.1039435013674002</v>
      </c>
      <c r="X27" s="191">
        <v>7.3338112322957096</v>
      </c>
      <c r="Y27" s="196">
        <v>6.1844503483247104</v>
      </c>
      <c r="Z27" s="191"/>
      <c r="AA27" s="197">
        <v>3.8780508692125899</v>
      </c>
      <c r="AB27" s="198">
        <v>8.1590042914969292</v>
      </c>
      <c r="AC27" s="199">
        <v>6.1035900042234301</v>
      </c>
      <c r="AD27" s="191"/>
      <c r="AE27" s="200">
        <v>6.8688018505607102</v>
      </c>
      <c r="AF27" s="30"/>
      <c r="AG27" s="215">
        <v>96.226806356883699</v>
      </c>
      <c r="AH27" s="210">
        <v>103.41621310070801</v>
      </c>
      <c r="AI27" s="210">
        <v>105.108591813743</v>
      </c>
      <c r="AJ27" s="210">
        <v>110.668014684748</v>
      </c>
      <c r="AK27" s="210">
        <v>111.379949850359</v>
      </c>
      <c r="AL27" s="216">
        <v>105.782096549158</v>
      </c>
      <c r="AM27" s="210"/>
      <c r="AN27" s="217">
        <v>122.60904512668201</v>
      </c>
      <c r="AO27" s="218">
        <v>120.172100956042</v>
      </c>
      <c r="AP27" s="219">
        <v>121.38916275440501</v>
      </c>
      <c r="AQ27" s="210"/>
      <c r="AR27" s="220">
        <v>110.403894716978</v>
      </c>
      <c r="AS27" s="67"/>
      <c r="AT27" s="30">
        <v>1.63683967958521</v>
      </c>
      <c r="AU27" s="191">
        <v>4.3559932091846996</v>
      </c>
      <c r="AV27" s="191">
        <v>5.8108617839012702</v>
      </c>
      <c r="AW27" s="191">
        <v>15.706576126201099</v>
      </c>
      <c r="AX27" s="191">
        <v>15.597907901127099</v>
      </c>
      <c r="AY27" s="196">
        <v>8.8670703620141094</v>
      </c>
      <c r="AZ27" s="191"/>
      <c r="BA27" s="197">
        <v>9.4646457120496894</v>
      </c>
      <c r="BB27" s="198">
        <v>5.3192871171275797</v>
      </c>
      <c r="BC27" s="199">
        <v>7.4013870251893303</v>
      </c>
      <c r="BD27" s="191"/>
      <c r="BE27" s="200">
        <v>8.7585779689828094</v>
      </c>
    </row>
    <row r="28" spans="1:57" x14ac:dyDescent="0.2">
      <c r="A28" s="35" t="s">
        <v>47</v>
      </c>
      <c r="B28" s="3" t="str">
        <f t="shared" si="0"/>
        <v>Roanoke, VA</v>
      </c>
      <c r="C28" s="3"/>
      <c r="D28" s="24" t="s">
        <v>16</v>
      </c>
      <c r="E28" s="27" t="s">
        <v>17</v>
      </c>
      <c r="F28" s="3"/>
      <c r="G28" s="215">
        <v>91.385598817151305</v>
      </c>
      <c r="H28" s="210">
        <v>98.900014519056199</v>
      </c>
      <c r="I28" s="210">
        <v>99.381302390024203</v>
      </c>
      <c r="J28" s="210">
        <v>97.264365853658504</v>
      </c>
      <c r="K28" s="210">
        <v>93.607651953690294</v>
      </c>
      <c r="L28" s="216">
        <v>96.406239759488898</v>
      </c>
      <c r="M28" s="210"/>
      <c r="N28" s="217">
        <v>99.9002170443664</v>
      </c>
      <c r="O28" s="218">
        <v>100.20875393329101</v>
      </c>
      <c r="P28" s="219">
        <v>100.05558548565899</v>
      </c>
      <c r="Q28" s="210"/>
      <c r="R28" s="220">
        <v>97.580333401304998</v>
      </c>
      <c r="S28" s="67"/>
      <c r="T28" s="30">
        <v>5.7205918121541197</v>
      </c>
      <c r="U28" s="191">
        <v>12.782469019465401</v>
      </c>
      <c r="V28" s="191">
        <v>11.742175797495401</v>
      </c>
      <c r="W28" s="191">
        <v>9.1898584045821003</v>
      </c>
      <c r="X28" s="191">
        <v>3.5649886271128199</v>
      </c>
      <c r="Y28" s="196">
        <v>8.7806613179647108</v>
      </c>
      <c r="Z28" s="191"/>
      <c r="AA28" s="197">
        <v>3.61769099695083</v>
      </c>
      <c r="AB28" s="198">
        <v>5.4613358511864298</v>
      </c>
      <c r="AC28" s="199">
        <v>4.4462002593785703</v>
      </c>
      <c r="AD28" s="191"/>
      <c r="AE28" s="200">
        <v>7.6141995870283097</v>
      </c>
      <c r="AF28" s="30"/>
      <c r="AG28" s="215">
        <v>92.162279881386795</v>
      </c>
      <c r="AH28" s="210">
        <v>101.221451953092</v>
      </c>
      <c r="AI28" s="210">
        <v>102.81931042710499</v>
      </c>
      <c r="AJ28" s="210">
        <v>102.031945518748</v>
      </c>
      <c r="AK28" s="210">
        <v>100.80074207988901</v>
      </c>
      <c r="AL28" s="216">
        <v>100.258770280756</v>
      </c>
      <c r="AM28" s="210"/>
      <c r="AN28" s="217">
        <v>112.88171882762001</v>
      </c>
      <c r="AO28" s="218">
        <v>117.832615444015</v>
      </c>
      <c r="AP28" s="219">
        <v>115.443414176122</v>
      </c>
      <c r="AQ28" s="210"/>
      <c r="AR28" s="220">
        <v>104.90861694317999</v>
      </c>
      <c r="AS28" s="67"/>
      <c r="AT28" s="30">
        <v>0.43871648838032801</v>
      </c>
      <c r="AU28" s="191">
        <v>2.11039481980169</v>
      </c>
      <c r="AV28" s="191">
        <v>4.7434975628503997</v>
      </c>
      <c r="AW28" s="191">
        <v>2.3634356833247798</v>
      </c>
      <c r="AX28" s="191">
        <v>2.85896784637873</v>
      </c>
      <c r="AY28" s="196">
        <v>2.6832495173452</v>
      </c>
      <c r="AZ28" s="191"/>
      <c r="BA28" s="197">
        <v>10.156208798497399</v>
      </c>
      <c r="BB28" s="198">
        <v>11.211798365045</v>
      </c>
      <c r="BC28" s="199">
        <v>10.8401338495653</v>
      </c>
      <c r="BD28" s="191"/>
      <c r="BE28" s="200">
        <v>5.4451949247009503</v>
      </c>
    </row>
    <row r="29" spans="1:57" x14ac:dyDescent="0.2">
      <c r="A29" s="35" t="s">
        <v>48</v>
      </c>
      <c r="B29" s="3" t="str">
        <f t="shared" si="0"/>
        <v>Charlottesville, VA</v>
      </c>
      <c r="C29" s="3"/>
      <c r="D29" s="24" t="s">
        <v>16</v>
      </c>
      <c r="E29" s="27" t="s">
        <v>17</v>
      </c>
      <c r="F29" s="3"/>
      <c r="G29" s="215">
        <v>123.65677679882501</v>
      </c>
      <c r="H29" s="210">
        <v>119.794889009204</v>
      </c>
      <c r="I29" s="210">
        <v>133.649255856683</v>
      </c>
      <c r="J29" s="210">
        <v>129.98996995493201</v>
      </c>
      <c r="K29" s="210">
        <v>131.672606002858</v>
      </c>
      <c r="L29" s="216">
        <v>128.30699114110899</v>
      </c>
      <c r="M29" s="210"/>
      <c r="N29" s="217">
        <v>140.82618906064201</v>
      </c>
      <c r="O29" s="218">
        <v>148.204300399771</v>
      </c>
      <c r="P29" s="219">
        <v>144.58939120302901</v>
      </c>
      <c r="Q29" s="210"/>
      <c r="R29" s="220">
        <v>132.635096399535</v>
      </c>
      <c r="S29" s="67"/>
      <c r="T29" s="30">
        <v>0.51465599649001903</v>
      </c>
      <c r="U29" s="191">
        <v>4.8041917351033296</v>
      </c>
      <c r="V29" s="191">
        <v>14.478172180042799</v>
      </c>
      <c r="W29" s="191">
        <v>13.984814907920301</v>
      </c>
      <c r="X29" s="191">
        <v>13.934202629979101</v>
      </c>
      <c r="Y29" s="196">
        <v>10.089986912024701</v>
      </c>
      <c r="Z29" s="191"/>
      <c r="AA29" s="197">
        <v>5.7244907552977997</v>
      </c>
      <c r="AB29" s="198">
        <v>9.0285765691677504</v>
      </c>
      <c r="AC29" s="199">
        <v>7.4625841273222102</v>
      </c>
      <c r="AD29" s="191"/>
      <c r="AE29" s="200">
        <v>9.2824533665143996</v>
      </c>
      <c r="AF29" s="30"/>
      <c r="AG29" s="215">
        <v>125.367867634923</v>
      </c>
      <c r="AH29" s="210">
        <v>123.82691769041701</v>
      </c>
      <c r="AI29" s="210">
        <v>130.95737677433701</v>
      </c>
      <c r="AJ29" s="210">
        <v>139.760105802792</v>
      </c>
      <c r="AK29" s="210">
        <v>142.91255973055399</v>
      </c>
      <c r="AL29" s="216">
        <v>133.40580055004099</v>
      </c>
      <c r="AM29" s="210"/>
      <c r="AN29" s="217">
        <v>158.16751129320301</v>
      </c>
      <c r="AO29" s="218">
        <v>157.56841281995099</v>
      </c>
      <c r="AP29" s="219">
        <v>157.87401371844999</v>
      </c>
      <c r="AQ29" s="210"/>
      <c r="AR29" s="220">
        <v>140.955924995039</v>
      </c>
      <c r="AS29" s="67"/>
      <c r="AT29" s="30">
        <v>1.4096493745029399</v>
      </c>
      <c r="AU29" s="191">
        <v>3.7287877947018999</v>
      </c>
      <c r="AV29" s="191">
        <v>5.4542308120849796</v>
      </c>
      <c r="AW29" s="191">
        <v>14.1524524680343</v>
      </c>
      <c r="AX29" s="191">
        <v>13.2675385157119</v>
      </c>
      <c r="AY29" s="196">
        <v>8.3232223238544893</v>
      </c>
      <c r="AZ29" s="191"/>
      <c r="BA29" s="197">
        <v>5.8470107845881101</v>
      </c>
      <c r="BB29" s="198">
        <v>2.0343255227544299</v>
      </c>
      <c r="BC29" s="199">
        <v>3.8639040882745301</v>
      </c>
      <c r="BD29" s="191"/>
      <c r="BE29" s="200">
        <v>6.7749190079058703</v>
      </c>
    </row>
    <row r="30" spans="1:57" x14ac:dyDescent="0.2">
      <c r="A30" s="21" t="s">
        <v>49</v>
      </c>
      <c r="B30" t="s">
        <v>72</v>
      </c>
      <c r="C30" s="3"/>
      <c r="D30" s="24" t="s">
        <v>16</v>
      </c>
      <c r="E30" s="27" t="s">
        <v>17</v>
      </c>
      <c r="F30" s="3"/>
      <c r="G30" s="215">
        <v>97.721883137503895</v>
      </c>
      <c r="H30" s="210">
        <v>100.65263736263699</v>
      </c>
      <c r="I30" s="210">
        <v>102.496226415094</v>
      </c>
      <c r="J30" s="210">
        <v>102.877543092983</v>
      </c>
      <c r="K30" s="210">
        <v>99.212592315369207</v>
      </c>
      <c r="L30" s="216">
        <v>100.744159446295</v>
      </c>
      <c r="M30" s="210"/>
      <c r="N30" s="217">
        <v>108.867744415085</v>
      </c>
      <c r="O30" s="218">
        <v>107.17833929483901</v>
      </c>
      <c r="P30" s="219">
        <v>108.04908258016501</v>
      </c>
      <c r="Q30" s="210"/>
      <c r="R30" s="220">
        <v>102.88330324124399</v>
      </c>
      <c r="S30" s="67"/>
      <c r="T30" s="30">
        <v>12.0412178203797</v>
      </c>
      <c r="U30" s="191">
        <v>7.3685250019494504</v>
      </c>
      <c r="V30" s="191">
        <v>9.3876080370004207</v>
      </c>
      <c r="W30" s="191">
        <v>10.404297885673699</v>
      </c>
      <c r="X30" s="191">
        <v>7.32159713838029</v>
      </c>
      <c r="Y30" s="196">
        <v>9.0796655953612397</v>
      </c>
      <c r="Z30" s="191"/>
      <c r="AA30" s="197">
        <v>15.249920395022199</v>
      </c>
      <c r="AB30" s="198">
        <v>17.9224352901096</v>
      </c>
      <c r="AC30" s="199">
        <v>16.312670709001399</v>
      </c>
      <c r="AD30" s="191"/>
      <c r="AE30" s="200">
        <v>11.2211694524718</v>
      </c>
      <c r="AF30" s="30"/>
      <c r="AG30" s="215">
        <v>97.833068147246706</v>
      </c>
      <c r="AH30" s="210">
        <v>103.02021381086401</v>
      </c>
      <c r="AI30" s="210">
        <v>105.782104776222</v>
      </c>
      <c r="AJ30" s="210">
        <v>106.007565993082</v>
      </c>
      <c r="AK30" s="210">
        <v>104.072186981375</v>
      </c>
      <c r="AL30" s="216">
        <v>103.59485898832099</v>
      </c>
      <c r="AM30" s="210"/>
      <c r="AN30" s="217">
        <v>111.221888390353</v>
      </c>
      <c r="AO30" s="218">
        <v>111.75689070166101</v>
      </c>
      <c r="AP30" s="219">
        <v>111.482360779347</v>
      </c>
      <c r="AQ30" s="210"/>
      <c r="AR30" s="220">
        <v>105.98565949020301</v>
      </c>
      <c r="AS30" s="67"/>
      <c r="AT30" s="30">
        <v>11.660319437722199</v>
      </c>
      <c r="AU30" s="191">
        <v>7.2843587038841404</v>
      </c>
      <c r="AV30" s="191">
        <v>7.6797860417749098</v>
      </c>
      <c r="AW30" s="191">
        <v>9.7885587118634003</v>
      </c>
      <c r="AX30" s="191">
        <v>10.306106030332</v>
      </c>
      <c r="AY30" s="196">
        <v>8.98809572484363</v>
      </c>
      <c r="AZ30" s="191"/>
      <c r="BA30" s="197">
        <v>13.7456755869873</v>
      </c>
      <c r="BB30" s="198">
        <v>14.455904171938</v>
      </c>
      <c r="BC30" s="199">
        <v>14.090559139171299</v>
      </c>
      <c r="BD30" s="191"/>
      <c r="BE30" s="200">
        <v>10.631690807171699</v>
      </c>
    </row>
    <row r="31" spans="1:57" x14ac:dyDescent="0.2">
      <c r="A31" s="21" t="s">
        <v>50</v>
      </c>
      <c r="B31" s="3" t="str">
        <f t="shared" si="0"/>
        <v>Staunton &amp; Harrisonburg, VA</v>
      </c>
      <c r="C31" s="3"/>
      <c r="D31" s="24" t="s">
        <v>16</v>
      </c>
      <c r="E31" s="27" t="s">
        <v>17</v>
      </c>
      <c r="F31" s="3"/>
      <c r="G31" s="215">
        <v>83.924440559440498</v>
      </c>
      <c r="H31" s="210">
        <v>86.091626712328704</v>
      </c>
      <c r="I31" s="210">
        <v>88.315990566037698</v>
      </c>
      <c r="J31" s="210">
        <v>88.776308623297993</v>
      </c>
      <c r="K31" s="210">
        <v>88.267355086372305</v>
      </c>
      <c r="L31" s="216">
        <v>87.333159983115195</v>
      </c>
      <c r="M31" s="210"/>
      <c r="N31" s="217">
        <v>97.064723478260802</v>
      </c>
      <c r="O31" s="218">
        <v>100.509556162512</v>
      </c>
      <c r="P31" s="219">
        <v>98.803165058580205</v>
      </c>
      <c r="Q31" s="210"/>
      <c r="R31" s="220">
        <v>91.105153266474005</v>
      </c>
      <c r="S31" s="67"/>
      <c r="T31" s="30">
        <v>-0.86659669714348098</v>
      </c>
      <c r="U31" s="191">
        <v>-1.4460639676685501</v>
      </c>
      <c r="V31" s="191">
        <v>-0.29973811607738798</v>
      </c>
      <c r="W31" s="191">
        <v>-0.89907218580738502</v>
      </c>
      <c r="X31" s="191">
        <v>-4.4964494576145597</v>
      </c>
      <c r="Y31" s="196">
        <v>-1.71816166872841</v>
      </c>
      <c r="Z31" s="191"/>
      <c r="AA31" s="197">
        <v>-2.7725624613731199</v>
      </c>
      <c r="AB31" s="198">
        <v>-1.5652615821292699</v>
      </c>
      <c r="AC31" s="199">
        <v>-1.9574825604655199</v>
      </c>
      <c r="AD31" s="191"/>
      <c r="AE31" s="200">
        <v>-1.26995685530275</v>
      </c>
      <c r="AF31" s="30"/>
      <c r="AG31" s="215">
        <v>86.295515127803796</v>
      </c>
      <c r="AH31" s="210">
        <v>89.2266775437555</v>
      </c>
      <c r="AI31" s="210">
        <v>91.325868948476199</v>
      </c>
      <c r="AJ31" s="210">
        <v>90.961289261142596</v>
      </c>
      <c r="AK31" s="210">
        <v>91.650973549230599</v>
      </c>
      <c r="AL31" s="216">
        <v>90.088692892358196</v>
      </c>
      <c r="AM31" s="210"/>
      <c r="AN31" s="217">
        <v>109.889723131135</v>
      </c>
      <c r="AO31" s="218">
        <v>114.924704996034</v>
      </c>
      <c r="AP31" s="219">
        <v>112.478133637734</v>
      </c>
      <c r="AQ31" s="210"/>
      <c r="AR31" s="220">
        <v>97.590374270922894</v>
      </c>
      <c r="AS31" s="67"/>
      <c r="AT31" s="30">
        <v>-0.799422606023247</v>
      </c>
      <c r="AU31" s="191">
        <v>-1.3184395254964301</v>
      </c>
      <c r="AV31" s="191">
        <v>0.61244323451013505</v>
      </c>
      <c r="AW31" s="191">
        <v>-0.24376146726516701</v>
      </c>
      <c r="AX31" s="191">
        <v>1.2137846369024201</v>
      </c>
      <c r="AY31" s="196">
        <v>-9.3825431634885798E-2</v>
      </c>
      <c r="AZ31" s="191"/>
      <c r="BA31" s="197">
        <v>6.3465408077494496</v>
      </c>
      <c r="BB31" s="198">
        <v>12.1712981652175</v>
      </c>
      <c r="BC31" s="199">
        <v>9.2881599929652996</v>
      </c>
      <c r="BD31" s="191"/>
      <c r="BE31" s="200">
        <v>3.73531332666983</v>
      </c>
    </row>
    <row r="32" spans="1:57" x14ac:dyDescent="0.2">
      <c r="A32" s="21" t="s">
        <v>51</v>
      </c>
      <c r="B32" s="3" t="str">
        <f t="shared" si="0"/>
        <v>Blacksburg &amp; Wytheville, VA</v>
      </c>
      <c r="C32" s="3"/>
      <c r="D32" s="24" t="s">
        <v>16</v>
      </c>
      <c r="E32" s="27" t="s">
        <v>17</v>
      </c>
      <c r="F32" s="3"/>
      <c r="G32" s="215">
        <v>87.722405929304401</v>
      </c>
      <c r="H32" s="210">
        <v>90.587495291902002</v>
      </c>
      <c r="I32" s="210">
        <v>94.617307853842902</v>
      </c>
      <c r="J32" s="210">
        <v>94.579907975460102</v>
      </c>
      <c r="K32" s="210">
        <v>127.987537406483</v>
      </c>
      <c r="L32" s="216">
        <v>101.963751808664</v>
      </c>
      <c r="M32" s="210"/>
      <c r="N32" s="217">
        <v>118.123332246494</v>
      </c>
      <c r="O32" s="218">
        <v>96.306657370517897</v>
      </c>
      <c r="P32" s="219">
        <v>108.30445938676699</v>
      </c>
      <c r="Q32" s="210"/>
      <c r="R32" s="220">
        <v>104.004737966062</v>
      </c>
      <c r="S32" s="67"/>
      <c r="T32" s="30">
        <v>5.2194987531922097</v>
      </c>
      <c r="U32" s="191">
        <v>7.1422048571584398</v>
      </c>
      <c r="V32" s="191">
        <v>-2.6506288563322999</v>
      </c>
      <c r="W32" s="191">
        <v>11.672857491120601</v>
      </c>
      <c r="X32" s="191">
        <v>49.828984360506603</v>
      </c>
      <c r="Y32" s="196">
        <v>16.902308256807402</v>
      </c>
      <c r="Z32" s="191"/>
      <c r="AA32" s="197">
        <v>30.5136753308444</v>
      </c>
      <c r="AB32" s="198">
        <v>10.4915990897423</v>
      </c>
      <c r="AC32" s="199">
        <v>21.4259753634947</v>
      </c>
      <c r="AD32" s="191"/>
      <c r="AE32" s="200">
        <v>18.559918364698198</v>
      </c>
      <c r="AF32" s="30"/>
      <c r="AG32" s="215">
        <v>90.990480618124593</v>
      </c>
      <c r="AH32" s="210">
        <v>93.947995955964899</v>
      </c>
      <c r="AI32" s="210">
        <v>96.961845232050294</v>
      </c>
      <c r="AJ32" s="210">
        <v>95.085651061937</v>
      </c>
      <c r="AK32" s="210">
        <v>107.36512614333</v>
      </c>
      <c r="AL32" s="216">
        <v>97.275190504555695</v>
      </c>
      <c r="AM32" s="210"/>
      <c r="AN32" s="217">
        <v>139.611339285714</v>
      </c>
      <c r="AO32" s="218">
        <v>145.96874373209101</v>
      </c>
      <c r="AP32" s="219">
        <v>142.81760251083799</v>
      </c>
      <c r="AQ32" s="210"/>
      <c r="AR32" s="220">
        <v>112.22222213988201</v>
      </c>
      <c r="AS32" s="67"/>
      <c r="AT32" s="30">
        <v>7.1532550973216198</v>
      </c>
      <c r="AU32" s="191">
        <v>6.7050838681771303</v>
      </c>
      <c r="AV32" s="191">
        <v>6.7139741103183397</v>
      </c>
      <c r="AW32" s="191">
        <v>7.2811265903985101</v>
      </c>
      <c r="AX32" s="191">
        <v>7.2810381646054596</v>
      </c>
      <c r="AY32" s="196">
        <v>6.8374695079368299</v>
      </c>
      <c r="AZ32" s="191"/>
      <c r="BA32" s="197">
        <v>32.123333757878903</v>
      </c>
      <c r="BB32" s="198">
        <v>51.2822038246088</v>
      </c>
      <c r="BC32" s="199">
        <v>40.588243480457201</v>
      </c>
      <c r="BD32" s="191"/>
      <c r="BE32" s="200">
        <v>19.413520795355701</v>
      </c>
    </row>
    <row r="33" spans="1:64" x14ac:dyDescent="0.2">
      <c r="A33" s="21" t="s">
        <v>52</v>
      </c>
      <c r="B33" s="3" t="str">
        <f t="shared" si="0"/>
        <v>Lynchburg, VA</v>
      </c>
      <c r="C33" s="3"/>
      <c r="D33" s="24" t="s">
        <v>16</v>
      </c>
      <c r="E33" s="27" t="s">
        <v>17</v>
      </c>
      <c r="F33" s="3"/>
      <c r="G33" s="215">
        <v>94.757547528517094</v>
      </c>
      <c r="H33" s="210">
        <v>103.93303482587</v>
      </c>
      <c r="I33" s="210">
        <v>103.635008891523</v>
      </c>
      <c r="J33" s="210">
        <v>99.734789750328503</v>
      </c>
      <c r="K33" s="210">
        <v>98.797057471264296</v>
      </c>
      <c r="L33" s="216">
        <v>100.692504878728</v>
      </c>
      <c r="M33" s="210"/>
      <c r="N33" s="217">
        <v>103.786950596252</v>
      </c>
      <c r="O33" s="218">
        <v>106.27119658119599</v>
      </c>
      <c r="P33" s="219">
        <v>105.026953924914</v>
      </c>
      <c r="Q33" s="210"/>
      <c r="R33" s="220">
        <v>101.759950619878</v>
      </c>
      <c r="S33" s="67"/>
      <c r="T33" s="30">
        <v>7.4294811905781897</v>
      </c>
      <c r="U33" s="191">
        <v>8.2118325305595796</v>
      </c>
      <c r="V33" s="191">
        <v>8.5276758396999401</v>
      </c>
      <c r="W33" s="191">
        <v>13.208971140785801</v>
      </c>
      <c r="X33" s="191">
        <v>10.0898937073935</v>
      </c>
      <c r="Y33" s="196">
        <v>9.5307802551159906</v>
      </c>
      <c r="Z33" s="191"/>
      <c r="AA33" s="197">
        <v>5.1253734237208803</v>
      </c>
      <c r="AB33" s="198">
        <v>1.2606455136106101</v>
      </c>
      <c r="AC33" s="199">
        <v>3.0049368364749598</v>
      </c>
      <c r="AD33" s="191"/>
      <c r="AE33" s="200">
        <v>7.92142771633082</v>
      </c>
      <c r="AF33" s="30"/>
      <c r="AG33" s="215">
        <v>92.668370033508793</v>
      </c>
      <c r="AH33" s="210">
        <v>101.989714101114</v>
      </c>
      <c r="AI33" s="210">
        <v>103.927696071163</v>
      </c>
      <c r="AJ33" s="210">
        <v>104.06187451707601</v>
      </c>
      <c r="AK33" s="210">
        <v>104.06449672994</v>
      </c>
      <c r="AL33" s="216">
        <v>102.00789843907</v>
      </c>
      <c r="AM33" s="210"/>
      <c r="AN33" s="217">
        <v>117.160038592158</v>
      </c>
      <c r="AO33" s="218">
        <v>115.32815112540101</v>
      </c>
      <c r="AP33" s="219">
        <v>116.310841338191</v>
      </c>
      <c r="AQ33" s="210"/>
      <c r="AR33" s="220">
        <v>106.12720057238199</v>
      </c>
      <c r="AS33" s="67"/>
      <c r="AT33" s="30">
        <v>0.44351723767755802</v>
      </c>
      <c r="AU33" s="191">
        <v>2.0419945504711201</v>
      </c>
      <c r="AV33" s="191">
        <v>0.46326654793449201</v>
      </c>
      <c r="AW33" s="191">
        <v>1.18419915798692</v>
      </c>
      <c r="AX33" s="191">
        <v>0.54312519981449903</v>
      </c>
      <c r="AY33" s="196">
        <v>0.86017314708694304</v>
      </c>
      <c r="AZ33" s="191"/>
      <c r="BA33" s="197">
        <v>-4.0297202675365398</v>
      </c>
      <c r="BB33" s="198">
        <v>-0.13441996371912601</v>
      </c>
      <c r="BC33" s="199">
        <v>-2.3967301124322602</v>
      </c>
      <c r="BD33" s="191"/>
      <c r="BE33" s="200">
        <v>-6.0201160000958702E-2</v>
      </c>
    </row>
    <row r="34" spans="1:64" x14ac:dyDescent="0.2">
      <c r="A34" s="21" t="s">
        <v>77</v>
      </c>
      <c r="B34" s="3" t="str">
        <f t="shared" si="0"/>
        <v>Central Virginia</v>
      </c>
      <c r="C34" s="3"/>
      <c r="D34" s="24" t="s">
        <v>16</v>
      </c>
      <c r="E34" s="27" t="s">
        <v>17</v>
      </c>
      <c r="F34" s="3"/>
      <c r="G34" s="215">
        <v>96.587828947368394</v>
      </c>
      <c r="H34" s="210">
        <v>102.651368980797</v>
      </c>
      <c r="I34" s="210">
        <v>106.135038978271</v>
      </c>
      <c r="J34" s="210">
        <v>103.636845591594</v>
      </c>
      <c r="K34" s="210">
        <v>101.154764047752</v>
      </c>
      <c r="L34" s="216">
        <v>102.370224646118</v>
      </c>
      <c r="M34" s="210"/>
      <c r="N34" s="217">
        <v>103.742515469289</v>
      </c>
      <c r="O34" s="218">
        <v>106.741966916354</v>
      </c>
      <c r="P34" s="219">
        <v>105.274125840691</v>
      </c>
      <c r="Q34" s="210"/>
      <c r="R34" s="220">
        <v>103.17668392819201</v>
      </c>
      <c r="S34" s="67"/>
      <c r="T34" s="30">
        <v>1.09981406845858</v>
      </c>
      <c r="U34" s="191">
        <v>3.7719031660475899</v>
      </c>
      <c r="V34" s="191">
        <v>6.7772174362210897</v>
      </c>
      <c r="W34" s="191">
        <v>7.89705416699677</v>
      </c>
      <c r="X34" s="191">
        <v>6.8058500808731903</v>
      </c>
      <c r="Y34" s="196">
        <v>5.5137268022686001</v>
      </c>
      <c r="Z34" s="191"/>
      <c r="AA34" s="197">
        <v>1.8430335054604501</v>
      </c>
      <c r="AB34" s="198">
        <v>3.1156697383810301</v>
      </c>
      <c r="AC34" s="199">
        <v>2.5371072041559799</v>
      </c>
      <c r="AD34" s="191"/>
      <c r="AE34" s="200">
        <v>4.6979849920091601</v>
      </c>
      <c r="AF34" s="30"/>
      <c r="AG34" s="215">
        <v>97.255944455159096</v>
      </c>
      <c r="AH34" s="210">
        <v>105.957237008871</v>
      </c>
      <c r="AI34" s="210">
        <v>109.95142651085099</v>
      </c>
      <c r="AJ34" s="210">
        <v>112.105913058659</v>
      </c>
      <c r="AK34" s="210">
        <v>111.55550600577899</v>
      </c>
      <c r="AL34" s="216">
        <v>108.04128183289799</v>
      </c>
      <c r="AM34" s="210"/>
      <c r="AN34" s="217">
        <v>118.30306967633599</v>
      </c>
      <c r="AO34" s="218">
        <v>118.13359561962901</v>
      </c>
      <c r="AP34" s="219">
        <v>118.217862731976</v>
      </c>
      <c r="AQ34" s="210"/>
      <c r="AR34" s="220">
        <v>111.15192619730399</v>
      </c>
      <c r="AS34" s="67"/>
      <c r="AT34" s="30">
        <v>-1.4082214105556901</v>
      </c>
      <c r="AU34" s="191">
        <v>0.45031830500268699</v>
      </c>
      <c r="AV34" s="191">
        <v>-0.49251442744722201</v>
      </c>
      <c r="AW34" s="191">
        <v>3.7382219123209</v>
      </c>
      <c r="AX34" s="191">
        <v>5.6973414663429702</v>
      </c>
      <c r="AY34" s="196">
        <v>1.77728963023702</v>
      </c>
      <c r="AZ34" s="191"/>
      <c r="BA34" s="197">
        <v>2.52619342611903</v>
      </c>
      <c r="BB34" s="198">
        <v>0.44901789318266699</v>
      </c>
      <c r="BC34" s="199">
        <v>1.47035949533147</v>
      </c>
      <c r="BD34" s="191"/>
      <c r="BE34" s="200">
        <v>1.81117734989181</v>
      </c>
    </row>
    <row r="35" spans="1:64" x14ac:dyDescent="0.2">
      <c r="A35" s="21" t="s">
        <v>78</v>
      </c>
      <c r="B35" s="3" t="str">
        <f t="shared" si="0"/>
        <v>Chesapeake Bay</v>
      </c>
      <c r="C35" s="3"/>
      <c r="D35" s="24" t="s">
        <v>16</v>
      </c>
      <c r="E35" s="27" t="s">
        <v>17</v>
      </c>
      <c r="F35" s="3"/>
      <c r="G35" s="215">
        <v>96.656840909090903</v>
      </c>
      <c r="H35" s="210">
        <v>100.670967184801</v>
      </c>
      <c r="I35" s="210">
        <v>111.85773885350299</v>
      </c>
      <c r="J35" s="210">
        <v>105.63446875</v>
      </c>
      <c r="K35" s="210">
        <v>110.696856617647</v>
      </c>
      <c r="L35" s="216">
        <v>105.57729070999601</v>
      </c>
      <c r="M35" s="210"/>
      <c r="N35" s="217">
        <v>110.17717092337899</v>
      </c>
      <c r="O35" s="218">
        <v>116.327001828153</v>
      </c>
      <c r="P35" s="219">
        <v>113.362736742424</v>
      </c>
      <c r="Q35" s="210"/>
      <c r="R35" s="220">
        <v>107.69240030872101</v>
      </c>
      <c r="S35" s="67"/>
      <c r="T35" s="30">
        <v>13.563260462035799</v>
      </c>
      <c r="U35" s="191">
        <v>11.765817571623399</v>
      </c>
      <c r="V35" s="191">
        <v>23.734843532895098</v>
      </c>
      <c r="W35" s="191">
        <v>20.11103824804</v>
      </c>
      <c r="X35" s="191">
        <v>9.2649990383724408</v>
      </c>
      <c r="Y35" s="196">
        <v>15.792644451733199</v>
      </c>
      <c r="Z35" s="191"/>
      <c r="AA35" s="197">
        <v>2.0686376388393102</v>
      </c>
      <c r="AB35" s="198">
        <v>6.7970682305143502</v>
      </c>
      <c r="AC35" s="199">
        <v>4.5405326682247402</v>
      </c>
      <c r="AD35" s="191"/>
      <c r="AE35" s="200">
        <v>12.821415004049401</v>
      </c>
      <c r="AF35" s="30"/>
      <c r="AG35" s="215">
        <v>94.589363784665494</v>
      </c>
      <c r="AH35" s="210">
        <v>100.367584025306</v>
      </c>
      <c r="AI35" s="210">
        <v>104.596575291025</v>
      </c>
      <c r="AJ35" s="210">
        <v>108.303767459418</v>
      </c>
      <c r="AK35" s="210">
        <v>110.712933124755</v>
      </c>
      <c r="AL35" s="216">
        <v>104.29923919261201</v>
      </c>
      <c r="AM35" s="210"/>
      <c r="AN35" s="217">
        <v>115.72902022471899</v>
      </c>
      <c r="AO35" s="218">
        <v>117.43276350752799</v>
      </c>
      <c r="AP35" s="219">
        <v>116.58716261431999</v>
      </c>
      <c r="AQ35" s="210"/>
      <c r="AR35" s="220">
        <v>107.593901913875</v>
      </c>
      <c r="AS35" s="67"/>
      <c r="AT35" s="30">
        <v>8.8677701345290707</v>
      </c>
      <c r="AU35" s="191">
        <v>8.6859214987751105</v>
      </c>
      <c r="AV35" s="191">
        <v>12.8396953756274</v>
      </c>
      <c r="AW35" s="191">
        <v>18.2616873784226</v>
      </c>
      <c r="AX35" s="191">
        <v>16.057481477542701</v>
      </c>
      <c r="AY35" s="196">
        <v>13.287707679889801</v>
      </c>
      <c r="AZ35" s="191"/>
      <c r="BA35" s="197">
        <v>9.0560785246153905</v>
      </c>
      <c r="BB35" s="198">
        <v>9.9766487505285308</v>
      </c>
      <c r="BC35" s="199">
        <v>9.5295821165150194</v>
      </c>
      <c r="BD35" s="191"/>
      <c r="BE35" s="200">
        <v>12.171158060925301</v>
      </c>
    </row>
    <row r="36" spans="1:64" x14ac:dyDescent="0.2">
      <c r="A36" s="21" t="s">
        <v>79</v>
      </c>
      <c r="B36" s="3" t="str">
        <f t="shared" si="0"/>
        <v>Coastal Virginia - Eastern Shore</v>
      </c>
      <c r="C36" s="3"/>
      <c r="D36" s="24" t="s">
        <v>16</v>
      </c>
      <c r="E36" s="27" t="s">
        <v>17</v>
      </c>
      <c r="F36" s="3"/>
      <c r="G36" s="215">
        <v>90.284176610978506</v>
      </c>
      <c r="H36" s="210">
        <v>93.281883239171293</v>
      </c>
      <c r="I36" s="210">
        <v>95.673781362007105</v>
      </c>
      <c r="J36" s="210">
        <v>93.819603448275799</v>
      </c>
      <c r="K36" s="210">
        <v>92.003390476190404</v>
      </c>
      <c r="L36" s="216">
        <v>93.174462303865198</v>
      </c>
      <c r="M36" s="210"/>
      <c r="N36" s="217">
        <v>97.654323232323193</v>
      </c>
      <c r="O36" s="218">
        <v>97.845991561181407</v>
      </c>
      <c r="P36" s="219">
        <v>97.748080495356007</v>
      </c>
      <c r="Q36" s="210"/>
      <c r="R36" s="220">
        <v>94.411714126186396</v>
      </c>
      <c r="S36" s="67"/>
      <c r="T36" s="30">
        <v>7.2043489606100204</v>
      </c>
      <c r="U36" s="191">
        <v>2.87216630600921</v>
      </c>
      <c r="V36" s="191">
        <v>2.2509569046255198</v>
      </c>
      <c r="W36" s="191">
        <v>5.7818740836180202</v>
      </c>
      <c r="X36" s="191">
        <v>6.97434126221233</v>
      </c>
      <c r="Y36" s="196">
        <v>4.7743697145681701</v>
      </c>
      <c r="Z36" s="191"/>
      <c r="AA36" s="197">
        <v>-3.3144110074902602</v>
      </c>
      <c r="AB36" s="198">
        <v>3.3988275697844701</v>
      </c>
      <c r="AC36" s="199">
        <v>-0.43860948676568201</v>
      </c>
      <c r="AD36" s="191"/>
      <c r="AE36" s="200">
        <v>3.3685415940349599</v>
      </c>
      <c r="AF36" s="30"/>
      <c r="AG36" s="215">
        <v>91.186353558926399</v>
      </c>
      <c r="AH36" s="210">
        <v>94.979264049955304</v>
      </c>
      <c r="AI36" s="210">
        <v>95.613854435831101</v>
      </c>
      <c r="AJ36" s="210">
        <v>97.1036876640419</v>
      </c>
      <c r="AK36" s="210">
        <v>97.219933687002595</v>
      </c>
      <c r="AL36" s="216">
        <v>95.431628486975697</v>
      </c>
      <c r="AM36" s="210"/>
      <c r="AN36" s="217">
        <v>107.046278118609</v>
      </c>
      <c r="AO36" s="218">
        <v>106.684781687155</v>
      </c>
      <c r="AP36" s="219">
        <v>106.86876561199</v>
      </c>
      <c r="AQ36" s="210"/>
      <c r="AR36" s="220">
        <v>98.946920025591794</v>
      </c>
      <c r="AS36" s="67"/>
      <c r="AT36" s="30">
        <v>2.28991131220904</v>
      </c>
      <c r="AU36" s="191">
        <v>0.33478448379356102</v>
      </c>
      <c r="AV36" s="191">
        <v>-0.137324493826469</v>
      </c>
      <c r="AW36" s="191">
        <v>4.2149994010619398</v>
      </c>
      <c r="AX36" s="191">
        <v>6.2909254925538001</v>
      </c>
      <c r="AY36" s="196">
        <v>2.4889473830797502</v>
      </c>
      <c r="AZ36" s="191"/>
      <c r="BA36" s="197">
        <v>-1.2165571138859399</v>
      </c>
      <c r="BB36" s="198">
        <v>0.35685411977988302</v>
      </c>
      <c r="BC36" s="199">
        <v>-0.46985666133805198</v>
      </c>
      <c r="BD36" s="191"/>
      <c r="BE36" s="200">
        <v>1.9265135171205701</v>
      </c>
    </row>
    <row r="37" spans="1:64" x14ac:dyDescent="0.2">
      <c r="A37" s="21" t="s">
        <v>80</v>
      </c>
      <c r="B37" s="3" t="str">
        <f t="shared" si="0"/>
        <v>Coastal Virginia - Hampton Roads</v>
      </c>
      <c r="C37" s="3"/>
      <c r="D37" s="24" t="s">
        <v>16</v>
      </c>
      <c r="E37" s="27" t="s">
        <v>17</v>
      </c>
      <c r="F37" s="3"/>
      <c r="G37" s="215">
        <v>92.105612078345999</v>
      </c>
      <c r="H37" s="210">
        <v>94.374853240337103</v>
      </c>
      <c r="I37" s="210">
        <v>94.733095077923494</v>
      </c>
      <c r="J37" s="210">
        <v>93.904479498927103</v>
      </c>
      <c r="K37" s="210">
        <v>91.101154132077795</v>
      </c>
      <c r="L37" s="216">
        <v>93.317122046865194</v>
      </c>
      <c r="M37" s="210"/>
      <c r="N37" s="217">
        <v>108.333989571993</v>
      </c>
      <c r="O37" s="218">
        <v>110.158415038702</v>
      </c>
      <c r="P37" s="219">
        <v>109.284699264625</v>
      </c>
      <c r="Q37" s="210"/>
      <c r="R37" s="220">
        <v>98.183670385361594</v>
      </c>
      <c r="S37" s="67"/>
      <c r="T37" s="30">
        <v>-0.32053764575263999</v>
      </c>
      <c r="U37" s="191">
        <v>0.29402247556088301</v>
      </c>
      <c r="V37" s="191">
        <v>0.610954116115631</v>
      </c>
      <c r="W37" s="191">
        <v>-0.53365922123877296</v>
      </c>
      <c r="X37" s="191">
        <v>-5.0481614787484599</v>
      </c>
      <c r="Y37" s="196">
        <v>-0.96113280519433497</v>
      </c>
      <c r="Z37" s="191"/>
      <c r="AA37" s="197">
        <v>1.9951295978936501</v>
      </c>
      <c r="AB37" s="198">
        <v>1.3606553301675499</v>
      </c>
      <c r="AC37" s="199">
        <v>1.66501942175565</v>
      </c>
      <c r="AD37" s="191"/>
      <c r="AE37" s="200">
        <v>-4.80719904339489E-2</v>
      </c>
      <c r="AF37" s="30"/>
      <c r="AG37" s="215">
        <v>92.632077046181905</v>
      </c>
      <c r="AH37" s="210">
        <v>95.077922412826496</v>
      </c>
      <c r="AI37" s="210">
        <v>97.523919583916694</v>
      </c>
      <c r="AJ37" s="210">
        <v>100.568293046211</v>
      </c>
      <c r="AK37" s="210">
        <v>103.958364039136</v>
      </c>
      <c r="AL37" s="216">
        <v>98.311667812341199</v>
      </c>
      <c r="AM37" s="210"/>
      <c r="AN37" s="217">
        <v>116.34904257004401</v>
      </c>
      <c r="AO37" s="218">
        <v>117.98467867636199</v>
      </c>
      <c r="AP37" s="219">
        <v>117.16583674648599</v>
      </c>
      <c r="AQ37" s="210"/>
      <c r="AR37" s="220">
        <v>104.42322374920499</v>
      </c>
      <c r="AS37" s="67"/>
      <c r="AT37" s="30">
        <v>0.23359235057995301</v>
      </c>
      <c r="AU37" s="191">
        <v>-0.61992176245402497</v>
      </c>
      <c r="AV37" s="191">
        <v>-0.299411249701659</v>
      </c>
      <c r="AW37" s="191">
        <v>3.0582886292987799</v>
      </c>
      <c r="AX37" s="191">
        <v>8.2415878255454107</v>
      </c>
      <c r="AY37" s="196">
        <v>2.3326211730994699</v>
      </c>
      <c r="AZ37" s="191"/>
      <c r="BA37" s="197">
        <v>1.4550898072078899</v>
      </c>
      <c r="BB37" s="198">
        <v>-3.6563357985665501</v>
      </c>
      <c r="BC37" s="199">
        <v>-1.3145416274275199</v>
      </c>
      <c r="BD37" s="191"/>
      <c r="BE37" s="200">
        <v>0.75191574858351995</v>
      </c>
    </row>
    <row r="38" spans="1:64" x14ac:dyDescent="0.2">
      <c r="A38" s="20" t="s">
        <v>81</v>
      </c>
      <c r="B38" s="3" t="str">
        <f t="shared" si="0"/>
        <v>Northern Virginia</v>
      </c>
      <c r="C38" s="3"/>
      <c r="D38" s="24" t="s">
        <v>16</v>
      </c>
      <c r="E38" s="27" t="s">
        <v>17</v>
      </c>
      <c r="F38" s="3"/>
      <c r="G38" s="215">
        <v>115.25758084251</v>
      </c>
      <c r="H38" s="210">
        <v>128.43379296985</v>
      </c>
      <c r="I38" s="210">
        <v>130.48330211712701</v>
      </c>
      <c r="J38" s="210">
        <v>124.209671314396</v>
      </c>
      <c r="K38" s="210">
        <v>112.482554761904</v>
      </c>
      <c r="L38" s="216">
        <v>122.78389309422001</v>
      </c>
      <c r="M38" s="210"/>
      <c r="N38" s="217">
        <v>107.740942817408</v>
      </c>
      <c r="O38" s="218">
        <v>108.694761813659</v>
      </c>
      <c r="P38" s="219">
        <v>108.233757784235</v>
      </c>
      <c r="Q38" s="210"/>
      <c r="R38" s="220">
        <v>118.824001054551</v>
      </c>
      <c r="S38" s="67"/>
      <c r="T38" s="30">
        <v>11.3213789429382</v>
      </c>
      <c r="U38" s="191">
        <v>18.311525120106701</v>
      </c>
      <c r="V38" s="191">
        <v>21.746670464339001</v>
      </c>
      <c r="W38" s="191">
        <v>19.4774289170971</v>
      </c>
      <c r="X38" s="191">
        <v>8.9215414438948404</v>
      </c>
      <c r="Y38" s="196">
        <v>16.490048095019201</v>
      </c>
      <c r="Z38" s="191"/>
      <c r="AA38" s="197">
        <v>3.79802870717509</v>
      </c>
      <c r="AB38" s="198">
        <v>3.60774195334769</v>
      </c>
      <c r="AC38" s="199">
        <v>3.7088438597216</v>
      </c>
      <c r="AD38" s="191"/>
      <c r="AE38" s="200">
        <v>13.058550428134399</v>
      </c>
      <c r="AF38" s="30"/>
      <c r="AG38" s="215">
        <v>120.14101044746199</v>
      </c>
      <c r="AH38" s="210">
        <v>142.05201073308001</v>
      </c>
      <c r="AI38" s="210">
        <v>152.68675480124401</v>
      </c>
      <c r="AJ38" s="210">
        <v>150.96973330041601</v>
      </c>
      <c r="AK38" s="210">
        <v>132.64012300057601</v>
      </c>
      <c r="AL38" s="216">
        <v>141.114982139803</v>
      </c>
      <c r="AM38" s="210"/>
      <c r="AN38" s="217">
        <v>120.376466568425</v>
      </c>
      <c r="AO38" s="218">
        <v>118.477800090271</v>
      </c>
      <c r="AP38" s="219">
        <v>119.43352126051001</v>
      </c>
      <c r="AQ38" s="210"/>
      <c r="AR38" s="220">
        <v>135.04862938217599</v>
      </c>
      <c r="AS38" s="67"/>
      <c r="AT38" s="30">
        <v>1.9376411278574199</v>
      </c>
      <c r="AU38" s="191">
        <v>3.4235093999209201</v>
      </c>
      <c r="AV38" s="191">
        <v>5.1382359729025904</v>
      </c>
      <c r="AW38" s="191">
        <v>6.8964662451583401</v>
      </c>
      <c r="AX38" s="191">
        <v>3.5183160835327398</v>
      </c>
      <c r="AY38" s="196">
        <v>4.3112856057610296</v>
      </c>
      <c r="AZ38" s="191"/>
      <c r="BA38" s="197">
        <v>4.2772251157469796</v>
      </c>
      <c r="BB38" s="198">
        <v>2.9408433330380399</v>
      </c>
      <c r="BC38" s="199">
        <v>3.6191695522013601</v>
      </c>
      <c r="BD38" s="191"/>
      <c r="BE38" s="200">
        <v>4.0075058026415</v>
      </c>
    </row>
    <row r="39" spans="1:64" x14ac:dyDescent="0.2">
      <c r="A39" s="22" t="s">
        <v>82</v>
      </c>
      <c r="B39" s="3" t="str">
        <f t="shared" si="0"/>
        <v>Shenandoah Valley</v>
      </c>
      <c r="C39" s="3"/>
      <c r="D39" s="25" t="s">
        <v>16</v>
      </c>
      <c r="E39" s="28" t="s">
        <v>17</v>
      </c>
      <c r="F39" s="3"/>
      <c r="G39" s="221">
        <v>84.308342555994699</v>
      </c>
      <c r="H39" s="222">
        <v>86.935058056630595</v>
      </c>
      <c r="I39" s="222">
        <v>89.255906220095596</v>
      </c>
      <c r="J39" s="222">
        <v>87.847562570041006</v>
      </c>
      <c r="K39" s="222">
        <v>87.075640495867702</v>
      </c>
      <c r="L39" s="223">
        <v>87.251718210265295</v>
      </c>
      <c r="M39" s="210"/>
      <c r="N39" s="224">
        <v>96.070992883179997</v>
      </c>
      <c r="O39" s="225">
        <v>97.839415322580606</v>
      </c>
      <c r="P39" s="226">
        <v>96.969622641509403</v>
      </c>
      <c r="Q39" s="210"/>
      <c r="R39" s="227">
        <v>90.385688876651898</v>
      </c>
      <c r="S39" s="67"/>
      <c r="T39" s="31">
        <v>1.3229352274441999</v>
      </c>
      <c r="U39" s="201">
        <v>0.54873514016261504</v>
      </c>
      <c r="V39" s="201">
        <v>0.94284681965488304</v>
      </c>
      <c r="W39" s="201">
        <v>0.75789854381390698</v>
      </c>
      <c r="X39" s="201">
        <v>-2.0209251433651501</v>
      </c>
      <c r="Y39" s="202">
        <v>0.202640896553931</v>
      </c>
      <c r="Z39" s="191"/>
      <c r="AA39" s="203">
        <v>0.75807388845596702</v>
      </c>
      <c r="AB39" s="204">
        <v>2.34678285852244</v>
      </c>
      <c r="AC39" s="205">
        <v>1.5902743732998099</v>
      </c>
      <c r="AD39" s="191"/>
      <c r="AE39" s="206">
        <v>1.0879313703414399</v>
      </c>
      <c r="AF39" s="31"/>
      <c r="AG39" s="221">
        <v>86.229441022933798</v>
      </c>
      <c r="AH39" s="222">
        <v>89.944464934467604</v>
      </c>
      <c r="AI39" s="222">
        <v>91.826448229532303</v>
      </c>
      <c r="AJ39" s="222">
        <v>91.760304858243202</v>
      </c>
      <c r="AK39" s="222">
        <v>91.677367177160093</v>
      </c>
      <c r="AL39" s="223">
        <v>90.478823416910501</v>
      </c>
      <c r="AM39" s="210"/>
      <c r="AN39" s="224">
        <v>104.356823387331</v>
      </c>
      <c r="AO39" s="225">
        <v>106.664984809627</v>
      </c>
      <c r="AP39" s="226">
        <v>105.542048705377</v>
      </c>
      <c r="AQ39" s="210"/>
      <c r="AR39" s="227">
        <v>95.308817659745799</v>
      </c>
      <c r="AS39" s="67"/>
      <c r="AT39" s="31">
        <v>0.68195505839877701</v>
      </c>
      <c r="AU39" s="201">
        <v>-0.41035647829056199</v>
      </c>
      <c r="AV39" s="201">
        <v>1.1460657667079299</v>
      </c>
      <c r="AW39" s="201">
        <v>1.33846326395369</v>
      </c>
      <c r="AX39" s="201">
        <v>2.00371326469861</v>
      </c>
      <c r="AY39" s="202">
        <v>0.92463546331409896</v>
      </c>
      <c r="AZ39" s="191"/>
      <c r="BA39" s="203">
        <v>4.4379396276920904</v>
      </c>
      <c r="BB39" s="204">
        <v>6.8701611718839697</v>
      </c>
      <c r="BC39" s="205">
        <v>5.6814946945494702</v>
      </c>
      <c r="BD39" s="191"/>
      <c r="BE39" s="206">
        <v>2.8458211091499099</v>
      </c>
    </row>
    <row r="40" spans="1:64" x14ac:dyDescent="0.2">
      <c r="A40" s="19" t="s">
        <v>83</v>
      </c>
      <c r="B40" s="3" t="str">
        <f t="shared" si="0"/>
        <v>Southern Virginia</v>
      </c>
      <c r="C40" s="9"/>
      <c r="D40" s="23" t="s">
        <v>16</v>
      </c>
      <c r="E40" s="26" t="s">
        <v>17</v>
      </c>
      <c r="F40" s="3"/>
      <c r="G40" s="207">
        <v>97.236500777604903</v>
      </c>
      <c r="H40" s="208">
        <v>113.89054484803501</v>
      </c>
      <c r="I40" s="208">
        <v>114.937061711079</v>
      </c>
      <c r="J40" s="208">
        <v>107.31273399926</v>
      </c>
      <c r="K40" s="208">
        <v>102.01112282123999</v>
      </c>
      <c r="L40" s="209">
        <v>107.864191635702</v>
      </c>
      <c r="M40" s="210"/>
      <c r="N40" s="211">
        <v>103.036649789029</v>
      </c>
      <c r="O40" s="212">
        <v>101.79927637314699</v>
      </c>
      <c r="P40" s="213">
        <v>102.428044596912</v>
      </c>
      <c r="Q40" s="210"/>
      <c r="R40" s="214">
        <v>106.399731993299</v>
      </c>
      <c r="S40" s="67"/>
      <c r="T40" s="29">
        <v>12.367393930212399</v>
      </c>
      <c r="U40" s="189">
        <v>18.891581495757801</v>
      </c>
      <c r="V40" s="189">
        <v>16.893961766343701</v>
      </c>
      <c r="W40" s="189">
        <v>13.532452962252099</v>
      </c>
      <c r="X40" s="189">
        <v>12.920234434750901</v>
      </c>
      <c r="Y40" s="190">
        <v>15.291127423456301</v>
      </c>
      <c r="Z40" s="191"/>
      <c r="AA40" s="192">
        <v>11.8627692272239</v>
      </c>
      <c r="AB40" s="193">
        <v>11.2322139353628</v>
      </c>
      <c r="AC40" s="194">
        <v>11.523895244812</v>
      </c>
      <c r="AD40" s="191"/>
      <c r="AE40" s="195">
        <v>14.2074536627514</v>
      </c>
      <c r="AF40" s="29"/>
      <c r="AG40" s="207">
        <v>95.1346067117654</v>
      </c>
      <c r="AH40" s="208">
        <v>108.64810895607501</v>
      </c>
      <c r="AI40" s="208">
        <v>109.858941099841</v>
      </c>
      <c r="AJ40" s="208">
        <v>108.157128752368</v>
      </c>
      <c r="AK40" s="208">
        <v>105.108214322303</v>
      </c>
      <c r="AL40" s="209">
        <v>106.00690360553099</v>
      </c>
      <c r="AM40" s="210"/>
      <c r="AN40" s="211">
        <v>104.300912559618</v>
      </c>
      <c r="AO40" s="212">
        <v>101.749658331536</v>
      </c>
      <c r="AP40" s="213">
        <v>103.03598781595601</v>
      </c>
      <c r="AQ40" s="210"/>
      <c r="AR40" s="214">
        <v>105.18089146422901</v>
      </c>
      <c r="AS40" s="67"/>
      <c r="AT40" s="29">
        <v>8.2395523428954593</v>
      </c>
      <c r="AU40" s="189">
        <v>10.0270151181087</v>
      </c>
      <c r="AV40" s="189">
        <v>9.0711424901556192</v>
      </c>
      <c r="AW40" s="189">
        <v>8.9126118530357896</v>
      </c>
      <c r="AX40" s="189">
        <v>11.684865501221401</v>
      </c>
      <c r="AY40" s="190">
        <v>9.5683736845671792</v>
      </c>
      <c r="AZ40" s="191"/>
      <c r="BA40" s="192">
        <v>8.9333510689683706</v>
      </c>
      <c r="BB40" s="193">
        <v>6.7249245137949103</v>
      </c>
      <c r="BC40" s="194">
        <v>7.8378428395189497</v>
      </c>
      <c r="BD40" s="191"/>
      <c r="BE40" s="195">
        <v>9.0618863422588003</v>
      </c>
      <c r="BF40" s="68"/>
      <c r="BG40" s="68"/>
      <c r="BH40" s="68"/>
      <c r="BI40" s="68"/>
      <c r="BJ40" s="68"/>
      <c r="BK40" s="68"/>
      <c r="BL40" s="68"/>
    </row>
    <row r="41" spans="1:64" x14ac:dyDescent="0.2">
      <c r="A41" s="20" t="s">
        <v>84</v>
      </c>
      <c r="B41" s="3" t="str">
        <f t="shared" si="0"/>
        <v>Southwest Virginia - Blue Ridge Highlands</v>
      </c>
      <c r="C41" s="10"/>
      <c r="D41" s="24" t="s">
        <v>16</v>
      </c>
      <c r="E41" s="27" t="s">
        <v>17</v>
      </c>
      <c r="F41" s="3"/>
      <c r="G41" s="215">
        <v>96.614853420195402</v>
      </c>
      <c r="H41" s="210">
        <v>97.701711864406704</v>
      </c>
      <c r="I41" s="210">
        <v>99.556273885350294</v>
      </c>
      <c r="J41" s="210">
        <v>100.79203218390801</v>
      </c>
      <c r="K41" s="210">
        <v>118.736693002257</v>
      </c>
      <c r="L41" s="216">
        <v>103.717159349065</v>
      </c>
      <c r="M41" s="210"/>
      <c r="N41" s="217">
        <v>123.042550445373</v>
      </c>
      <c r="O41" s="218">
        <v>113.06148780996</v>
      </c>
      <c r="P41" s="219">
        <v>118.39215048543601</v>
      </c>
      <c r="Q41" s="210"/>
      <c r="R41" s="220">
        <v>108.46008848724399</v>
      </c>
      <c r="S41" s="67"/>
      <c r="T41" s="30">
        <v>-0.41663905685439501</v>
      </c>
      <c r="U41" s="191">
        <v>4.0309018859146803</v>
      </c>
      <c r="V41" s="191">
        <v>-0.98737323740281702</v>
      </c>
      <c r="W41" s="191">
        <v>6.36760197456349</v>
      </c>
      <c r="X41" s="191">
        <v>25.108566097165699</v>
      </c>
      <c r="Y41" s="196">
        <v>7.8830302932310197</v>
      </c>
      <c r="Z41" s="191"/>
      <c r="AA41" s="197">
        <v>21.159363939077299</v>
      </c>
      <c r="AB41" s="198">
        <v>12.6386719619962</v>
      </c>
      <c r="AC41" s="199">
        <v>17.1174028803186</v>
      </c>
      <c r="AD41" s="191"/>
      <c r="AE41" s="200">
        <v>11.2953144662951</v>
      </c>
      <c r="AF41" s="30"/>
      <c r="AG41" s="215">
        <v>99.489094738295805</v>
      </c>
      <c r="AH41" s="210">
        <v>102.194022408634</v>
      </c>
      <c r="AI41" s="210">
        <v>104.122564214192</v>
      </c>
      <c r="AJ41" s="210">
        <v>105.161269535805</v>
      </c>
      <c r="AK41" s="210">
        <v>112.156930611346</v>
      </c>
      <c r="AL41" s="216">
        <v>104.8716607608</v>
      </c>
      <c r="AM41" s="210"/>
      <c r="AN41" s="217">
        <v>138.619964171974</v>
      </c>
      <c r="AO41" s="218">
        <v>142.74718487804799</v>
      </c>
      <c r="AP41" s="219">
        <v>140.704110996157</v>
      </c>
      <c r="AQ41" s="210"/>
      <c r="AR41" s="220">
        <v>116.43286746355901</v>
      </c>
      <c r="AS41" s="67"/>
      <c r="AT41" s="30">
        <v>7.0211467053063901</v>
      </c>
      <c r="AU41" s="191">
        <v>6.5540162200315697</v>
      </c>
      <c r="AV41" s="191">
        <v>8.1327689727519203</v>
      </c>
      <c r="AW41" s="191">
        <v>10.7947732795806</v>
      </c>
      <c r="AX41" s="191">
        <v>8.1844939543843402</v>
      </c>
      <c r="AY41" s="196">
        <v>8.0669250155855501</v>
      </c>
      <c r="AZ41" s="191"/>
      <c r="BA41" s="197">
        <v>22.066452219555799</v>
      </c>
      <c r="BB41" s="198">
        <v>31.263951338187901</v>
      </c>
      <c r="BC41" s="199">
        <v>26.360094881881601</v>
      </c>
      <c r="BD41" s="191"/>
      <c r="BE41" s="200">
        <v>15.2037235445194</v>
      </c>
      <c r="BF41" s="68"/>
      <c r="BG41" s="68"/>
      <c r="BH41" s="68"/>
      <c r="BI41" s="68"/>
      <c r="BJ41" s="68"/>
      <c r="BK41" s="68"/>
      <c r="BL41" s="68"/>
    </row>
    <row r="42" spans="1:64" x14ac:dyDescent="0.2">
      <c r="A42" s="21" t="s">
        <v>85</v>
      </c>
      <c r="B42" s="3" t="str">
        <f t="shared" si="0"/>
        <v>Southwest Virginia - Heart of Appalachia</v>
      </c>
      <c r="C42" s="3"/>
      <c r="D42" s="24" t="s">
        <v>16</v>
      </c>
      <c r="E42" s="27" t="s">
        <v>17</v>
      </c>
      <c r="F42" s="3"/>
      <c r="G42" s="215">
        <v>82.406119096509201</v>
      </c>
      <c r="H42" s="210">
        <v>82.980747663551398</v>
      </c>
      <c r="I42" s="210">
        <v>86.036338639652598</v>
      </c>
      <c r="J42" s="210">
        <v>83.331372549019605</v>
      </c>
      <c r="K42" s="210">
        <v>83.283490259740205</v>
      </c>
      <c r="L42" s="216">
        <v>83.706957082929904</v>
      </c>
      <c r="M42" s="210"/>
      <c r="N42" s="217">
        <v>88.715291828793696</v>
      </c>
      <c r="O42" s="218">
        <v>83.510728241563001</v>
      </c>
      <c r="P42" s="219">
        <v>86.518763118440702</v>
      </c>
      <c r="Q42" s="210"/>
      <c r="R42" s="220">
        <v>84.553099481163898</v>
      </c>
      <c r="S42" s="67"/>
      <c r="T42" s="30">
        <v>0.90109128349726098</v>
      </c>
      <c r="U42" s="191">
        <v>-2.3977918098241</v>
      </c>
      <c r="V42" s="191">
        <v>-0.41372328746958498</v>
      </c>
      <c r="W42" s="191">
        <v>1.40551256993945</v>
      </c>
      <c r="X42" s="191">
        <v>4.7624413531148404</v>
      </c>
      <c r="Y42" s="196">
        <v>0.65913308952498495</v>
      </c>
      <c r="Z42" s="191"/>
      <c r="AA42" s="197">
        <v>5.7868930537952998</v>
      </c>
      <c r="AB42" s="198">
        <v>1.1176186655977001</v>
      </c>
      <c r="AC42" s="199">
        <v>3.9411054354661998</v>
      </c>
      <c r="AD42" s="191"/>
      <c r="AE42" s="200">
        <v>1.6530004523911499</v>
      </c>
      <c r="AF42" s="30"/>
      <c r="AG42" s="215">
        <v>79.912219989954707</v>
      </c>
      <c r="AH42" s="210">
        <v>84.138220813129394</v>
      </c>
      <c r="AI42" s="210">
        <v>85.802227011494196</v>
      </c>
      <c r="AJ42" s="210">
        <v>85.183745427944402</v>
      </c>
      <c r="AK42" s="210">
        <v>84.315302013422794</v>
      </c>
      <c r="AL42" s="216">
        <v>84.100936885954496</v>
      </c>
      <c r="AM42" s="210"/>
      <c r="AN42" s="217">
        <v>86.489303610906404</v>
      </c>
      <c r="AO42" s="218">
        <v>85.207044763146399</v>
      </c>
      <c r="AP42" s="219">
        <v>85.900973080757694</v>
      </c>
      <c r="AQ42" s="210"/>
      <c r="AR42" s="220">
        <v>84.609854549554598</v>
      </c>
      <c r="AS42" s="67"/>
      <c r="AT42" s="30">
        <v>-6.9924078941633494E-2</v>
      </c>
      <c r="AU42" s="191">
        <v>-2.9998814485060401</v>
      </c>
      <c r="AV42" s="191">
        <v>-0.199869782090834</v>
      </c>
      <c r="AW42" s="191">
        <v>-0.47896479410631698</v>
      </c>
      <c r="AX42" s="191">
        <v>1.8197887203929799</v>
      </c>
      <c r="AY42" s="196">
        <v>-0.56192148107575501</v>
      </c>
      <c r="AZ42" s="191"/>
      <c r="BA42" s="197">
        <v>-1.0275050757611599</v>
      </c>
      <c r="BB42" s="198">
        <v>1.7801931878341</v>
      </c>
      <c r="BC42" s="199">
        <v>0.25809431260877602</v>
      </c>
      <c r="BD42" s="191"/>
      <c r="BE42" s="200">
        <v>-0.30047409486494803</v>
      </c>
      <c r="BF42" s="68"/>
      <c r="BG42" s="68"/>
      <c r="BH42" s="68"/>
      <c r="BI42" s="68"/>
      <c r="BJ42" s="68"/>
      <c r="BK42" s="68"/>
      <c r="BL42" s="68"/>
    </row>
    <row r="43" spans="1:64" x14ac:dyDescent="0.2">
      <c r="A43" s="22" t="s">
        <v>86</v>
      </c>
      <c r="B43" s="3" t="str">
        <f t="shared" si="0"/>
        <v>Virginia Mountains</v>
      </c>
      <c r="C43" s="3"/>
      <c r="D43" s="25" t="s">
        <v>16</v>
      </c>
      <c r="E43" s="28" t="s">
        <v>17</v>
      </c>
      <c r="F43" s="3"/>
      <c r="G43" s="215">
        <v>98.441682281059002</v>
      </c>
      <c r="H43" s="210">
        <v>105.22063690476099</v>
      </c>
      <c r="I43" s="210">
        <v>106.669208004509</v>
      </c>
      <c r="J43" s="210">
        <v>104.36005182839</v>
      </c>
      <c r="K43" s="210">
        <v>103.034115707434</v>
      </c>
      <c r="L43" s="216">
        <v>103.87350296809301</v>
      </c>
      <c r="M43" s="210"/>
      <c r="N43" s="217">
        <v>122.028151683903</v>
      </c>
      <c r="O43" s="218">
        <v>132.48123839009199</v>
      </c>
      <c r="P43" s="219">
        <v>127.326460049692</v>
      </c>
      <c r="Q43" s="210"/>
      <c r="R43" s="220">
        <v>111.40298627146301</v>
      </c>
      <c r="S43" s="67"/>
      <c r="T43" s="30">
        <v>1.0064957363353699</v>
      </c>
      <c r="U43" s="191">
        <v>8.4028151925764298</v>
      </c>
      <c r="V43" s="191">
        <v>9.7723379594846893</v>
      </c>
      <c r="W43" s="191">
        <v>8.5824934871844505</v>
      </c>
      <c r="X43" s="191">
        <v>8.5165615217363406</v>
      </c>
      <c r="Y43" s="196">
        <v>7.6464337136184</v>
      </c>
      <c r="Z43" s="191"/>
      <c r="AA43" s="197">
        <v>3.37122231481835</v>
      </c>
      <c r="AB43" s="198">
        <v>8.2740819118102102</v>
      </c>
      <c r="AC43" s="199">
        <v>6.1176347603569798</v>
      </c>
      <c r="AD43" s="191"/>
      <c r="AE43" s="200">
        <v>8.0758989754824402</v>
      </c>
      <c r="AF43" s="31"/>
      <c r="AG43" s="215">
        <v>100.343670408452</v>
      </c>
      <c r="AH43" s="210">
        <v>109.48953431538899</v>
      </c>
      <c r="AI43" s="210">
        <v>111.099055355766</v>
      </c>
      <c r="AJ43" s="210">
        <v>120.659632343056</v>
      </c>
      <c r="AK43" s="210">
        <v>121.758295367467</v>
      </c>
      <c r="AL43" s="216">
        <v>113.34505909862099</v>
      </c>
      <c r="AM43" s="210"/>
      <c r="AN43" s="217">
        <v>140.27933105532901</v>
      </c>
      <c r="AO43" s="218">
        <v>139.57051864765501</v>
      </c>
      <c r="AP43" s="219">
        <v>139.91537325362</v>
      </c>
      <c r="AQ43" s="210"/>
      <c r="AR43" s="220">
        <v>121.539948035812</v>
      </c>
      <c r="AS43" s="67"/>
      <c r="AT43" s="30">
        <v>-2.0205987159905501</v>
      </c>
      <c r="AU43" s="191">
        <v>2.5804405923474198</v>
      </c>
      <c r="AV43" s="191">
        <v>4.8227651924266803</v>
      </c>
      <c r="AW43" s="191">
        <v>18.830799518005598</v>
      </c>
      <c r="AX43" s="191">
        <v>19.319415277431101</v>
      </c>
      <c r="AY43" s="196">
        <v>9.1940581410668294</v>
      </c>
      <c r="AZ43" s="191"/>
      <c r="BA43" s="197">
        <v>17.404889844417099</v>
      </c>
      <c r="BB43" s="198">
        <v>9.7437717160346704</v>
      </c>
      <c r="BC43" s="199">
        <v>13.5405842300695</v>
      </c>
      <c r="BD43" s="191"/>
      <c r="BE43" s="200">
        <v>11.123934377101101</v>
      </c>
      <c r="BF43" s="68"/>
      <c r="BG43" s="68"/>
      <c r="BH43" s="68"/>
      <c r="BI43" s="68"/>
      <c r="BJ43" s="68"/>
      <c r="BK43" s="68"/>
      <c r="BL43" s="68"/>
    </row>
    <row r="44" spans="1:64" x14ac:dyDescent="0.2">
      <c r="A44" s="75" t="s">
        <v>111</v>
      </c>
      <c r="B44" s="3" t="s">
        <v>117</v>
      </c>
      <c r="D44" s="25" t="s">
        <v>16</v>
      </c>
      <c r="E44" s="28" t="s">
        <v>17</v>
      </c>
      <c r="G44" s="215">
        <v>255.97983065953599</v>
      </c>
      <c r="H44" s="210">
        <v>233.95257074051699</v>
      </c>
      <c r="I44" s="210">
        <v>252.799913043478</v>
      </c>
      <c r="J44" s="210">
        <v>246.68743504330399</v>
      </c>
      <c r="K44" s="210">
        <v>245.29481146304599</v>
      </c>
      <c r="L44" s="216">
        <v>246.41079754601199</v>
      </c>
      <c r="M44" s="210"/>
      <c r="N44" s="217">
        <v>282.83570890840599</v>
      </c>
      <c r="O44" s="218">
        <v>285.71029315960902</v>
      </c>
      <c r="P44" s="219">
        <v>284.37674039580901</v>
      </c>
      <c r="Q44" s="210"/>
      <c r="R44" s="220">
        <v>258.52211308142199</v>
      </c>
      <c r="S44" s="67"/>
      <c r="T44" s="30">
        <v>-14.8189826154125</v>
      </c>
      <c r="U44" s="191">
        <v>-14.9297632654645</v>
      </c>
      <c r="V44" s="191">
        <v>-5.11592137102161</v>
      </c>
      <c r="W44" s="191">
        <v>-10.756809282811</v>
      </c>
      <c r="X44" s="191">
        <v>-14.3525120781315</v>
      </c>
      <c r="Y44" s="196">
        <v>-12.2204889977512</v>
      </c>
      <c r="Z44" s="191"/>
      <c r="AA44" s="197">
        <v>-10.9451486153094</v>
      </c>
      <c r="AB44" s="198">
        <v>-14.452603466889601</v>
      </c>
      <c r="AC44" s="199">
        <v>-12.756572919932999</v>
      </c>
      <c r="AD44" s="191"/>
      <c r="AE44" s="200">
        <v>-12.773132774671099</v>
      </c>
      <c r="AG44" s="215">
        <v>275.16283592321702</v>
      </c>
      <c r="AH44" s="210">
        <v>263.952055348258</v>
      </c>
      <c r="AI44" s="210">
        <v>275.72666088811798</v>
      </c>
      <c r="AJ44" s="210">
        <v>294.94870515207901</v>
      </c>
      <c r="AK44" s="210">
        <v>303.74986284132302</v>
      </c>
      <c r="AL44" s="216">
        <v>284.45126351686099</v>
      </c>
      <c r="AM44" s="210"/>
      <c r="AN44" s="217">
        <v>325.15726203601599</v>
      </c>
      <c r="AO44" s="218">
        <v>320.31524420095502</v>
      </c>
      <c r="AP44" s="219">
        <v>322.676096643172</v>
      </c>
      <c r="AQ44" s="210"/>
      <c r="AR44" s="220">
        <v>296.986966171083</v>
      </c>
      <c r="AS44" s="67"/>
      <c r="AT44" s="30">
        <v>-1.9907198802114701</v>
      </c>
      <c r="AU44" s="191">
        <v>-2.2406672746490299</v>
      </c>
      <c r="AV44" s="191">
        <v>4.26920580150313</v>
      </c>
      <c r="AW44" s="191">
        <v>9.8612239855299393</v>
      </c>
      <c r="AX44" s="191">
        <v>9.8731184255300608</v>
      </c>
      <c r="AY44" s="196">
        <v>4.8508135264356502</v>
      </c>
      <c r="AZ44" s="191"/>
      <c r="BA44" s="197">
        <v>-0.40525948172751097</v>
      </c>
      <c r="BB44" s="198">
        <v>-2.9630332419457202</v>
      </c>
      <c r="BC44" s="199">
        <v>-1.72791134430311</v>
      </c>
      <c r="BD44" s="191"/>
      <c r="BE44" s="200">
        <v>2.22840189512632</v>
      </c>
    </row>
    <row r="45" spans="1:64" x14ac:dyDescent="0.2">
      <c r="A45" s="75" t="s">
        <v>112</v>
      </c>
      <c r="B45" s="3" t="s">
        <v>118</v>
      </c>
      <c r="D45" s="25" t="s">
        <v>16</v>
      </c>
      <c r="E45" s="28" t="s">
        <v>17</v>
      </c>
      <c r="G45" s="215">
        <v>146.07453734891999</v>
      </c>
      <c r="H45" s="210">
        <v>161.01004762951499</v>
      </c>
      <c r="I45" s="210">
        <v>163.42188251181599</v>
      </c>
      <c r="J45" s="210">
        <v>159.15004440764699</v>
      </c>
      <c r="K45" s="210">
        <v>147.62021867041301</v>
      </c>
      <c r="L45" s="216">
        <v>156.388040933822</v>
      </c>
      <c r="M45" s="210"/>
      <c r="N45" s="217">
        <v>154.74165716645999</v>
      </c>
      <c r="O45" s="218">
        <v>151.95697628904699</v>
      </c>
      <c r="P45" s="219">
        <v>153.28460771957401</v>
      </c>
      <c r="Q45" s="210"/>
      <c r="R45" s="220">
        <v>155.49883415713001</v>
      </c>
      <c r="S45" s="67"/>
      <c r="T45" s="30">
        <v>4.9298979632683197</v>
      </c>
      <c r="U45" s="191">
        <v>12.193693771558101</v>
      </c>
      <c r="V45" s="191">
        <v>15.6440959919625</v>
      </c>
      <c r="W45" s="191">
        <v>14.325009620463399</v>
      </c>
      <c r="X45" s="191">
        <v>4.3397110544596904</v>
      </c>
      <c r="Y45" s="196">
        <v>10.8978544213657</v>
      </c>
      <c r="Z45" s="191"/>
      <c r="AA45" s="197">
        <v>1.97520638072579</v>
      </c>
      <c r="AB45" s="198">
        <v>0.203425375025823</v>
      </c>
      <c r="AC45" s="199">
        <v>1.04777845458831</v>
      </c>
      <c r="AD45" s="191"/>
      <c r="AE45" s="200">
        <v>7.7659104760031497</v>
      </c>
      <c r="AG45" s="215">
        <v>152.72631961936699</v>
      </c>
      <c r="AH45" s="210">
        <v>175.903960437915</v>
      </c>
      <c r="AI45" s="210">
        <v>187.396313894678</v>
      </c>
      <c r="AJ45" s="210">
        <v>187.78077898139699</v>
      </c>
      <c r="AK45" s="210">
        <v>171.13806137337701</v>
      </c>
      <c r="AL45" s="216">
        <v>176.93472558846301</v>
      </c>
      <c r="AM45" s="210"/>
      <c r="AN45" s="217">
        <v>166.06987033817001</v>
      </c>
      <c r="AO45" s="218">
        <v>165.76505016772899</v>
      </c>
      <c r="AP45" s="219">
        <v>165.918072691699</v>
      </c>
      <c r="AQ45" s="210"/>
      <c r="AR45" s="220">
        <v>173.62377504127301</v>
      </c>
      <c r="AS45" s="67"/>
      <c r="AT45" s="30">
        <v>-0.15606663965985701</v>
      </c>
      <c r="AU45" s="191">
        <v>3.0352203127299799</v>
      </c>
      <c r="AV45" s="191">
        <v>4.91859834040529</v>
      </c>
      <c r="AW45" s="191">
        <v>7.8379432759206598</v>
      </c>
      <c r="AX45" s="191">
        <v>5.8316406174608</v>
      </c>
      <c r="AY45" s="196">
        <v>4.5821223899154502</v>
      </c>
      <c r="AZ45" s="191"/>
      <c r="BA45" s="197">
        <v>4.6174151664939398</v>
      </c>
      <c r="BB45" s="198">
        <v>0.89326202221381301</v>
      </c>
      <c r="BC45" s="199">
        <v>2.6510602205266101</v>
      </c>
      <c r="BD45" s="191"/>
      <c r="BE45" s="200">
        <v>3.9518438631097399</v>
      </c>
    </row>
    <row r="46" spans="1:64" x14ac:dyDescent="0.2">
      <c r="A46" s="75" t="s">
        <v>113</v>
      </c>
      <c r="B46" s="3" t="s">
        <v>119</v>
      </c>
      <c r="D46" s="25" t="s">
        <v>16</v>
      </c>
      <c r="E46" s="28" t="s">
        <v>17</v>
      </c>
      <c r="G46" s="215">
        <v>116.385115836</v>
      </c>
      <c r="H46" s="210">
        <v>123.527776532357</v>
      </c>
      <c r="I46" s="210">
        <v>125.33121724475301</v>
      </c>
      <c r="J46" s="210">
        <v>123.659962782042</v>
      </c>
      <c r="K46" s="210">
        <v>120.00897512308801</v>
      </c>
      <c r="L46" s="216">
        <v>122.139391361175</v>
      </c>
      <c r="M46" s="210"/>
      <c r="N46" s="217">
        <v>116.87368355752901</v>
      </c>
      <c r="O46" s="218">
        <v>115.475494876431</v>
      </c>
      <c r="P46" s="219">
        <v>116.146628949348</v>
      </c>
      <c r="Q46" s="210"/>
      <c r="R46" s="220">
        <v>120.447462014282</v>
      </c>
      <c r="S46" s="67"/>
      <c r="T46" s="30">
        <v>3.3981391298834902</v>
      </c>
      <c r="U46" s="191">
        <v>5.0758673813809603</v>
      </c>
      <c r="V46" s="191">
        <v>5.7260532146122998</v>
      </c>
      <c r="W46" s="191">
        <v>6.8566001058160104</v>
      </c>
      <c r="X46" s="191">
        <v>7.5169350090611999</v>
      </c>
      <c r="Y46" s="196">
        <v>5.8852898367074502</v>
      </c>
      <c r="Z46" s="191"/>
      <c r="AA46" s="197">
        <v>2.0161158436300299</v>
      </c>
      <c r="AB46" s="198">
        <v>1.4016052535969701</v>
      </c>
      <c r="AC46" s="199">
        <v>1.6892012791139699</v>
      </c>
      <c r="AD46" s="191"/>
      <c r="AE46" s="200">
        <v>4.71946199248762</v>
      </c>
      <c r="AG46" s="215">
        <v>120.25906331550399</v>
      </c>
      <c r="AH46" s="210">
        <v>132.79020393723701</v>
      </c>
      <c r="AI46" s="210">
        <v>138.73821375494799</v>
      </c>
      <c r="AJ46" s="210">
        <v>137.90462107971601</v>
      </c>
      <c r="AK46" s="210">
        <v>128.55314271000799</v>
      </c>
      <c r="AL46" s="216">
        <v>132.47312599642001</v>
      </c>
      <c r="AM46" s="210"/>
      <c r="AN46" s="217">
        <v>128.88729587727201</v>
      </c>
      <c r="AO46" s="218">
        <v>127.258330533676</v>
      </c>
      <c r="AP46" s="219">
        <v>128.07449207157299</v>
      </c>
      <c r="AQ46" s="210"/>
      <c r="AR46" s="220">
        <v>131.134517920337</v>
      </c>
      <c r="AS46" s="67"/>
      <c r="AT46" s="30">
        <v>0.33975128643221197</v>
      </c>
      <c r="AU46" s="191">
        <v>1.8579424827498301</v>
      </c>
      <c r="AV46" s="191">
        <v>2.1198069693237001</v>
      </c>
      <c r="AW46" s="191">
        <v>3.51097069989126</v>
      </c>
      <c r="AX46" s="191">
        <v>2.8932012748729901</v>
      </c>
      <c r="AY46" s="196">
        <v>2.16581192058886</v>
      </c>
      <c r="AZ46" s="191"/>
      <c r="BA46" s="197">
        <v>2.7419764017446902</v>
      </c>
      <c r="BB46" s="198">
        <v>2.0010728393908099</v>
      </c>
      <c r="BC46" s="199">
        <v>2.3814723785966199</v>
      </c>
      <c r="BD46" s="191"/>
      <c r="BE46" s="200">
        <v>2.1911400473163698</v>
      </c>
    </row>
    <row r="47" spans="1:64" x14ac:dyDescent="0.2">
      <c r="A47" s="75" t="s">
        <v>114</v>
      </c>
      <c r="B47" s="3" t="s">
        <v>120</v>
      </c>
      <c r="D47" s="25" t="s">
        <v>16</v>
      </c>
      <c r="E47" s="28" t="s">
        <v>17</v>
      </c>
      <c r="G47" s="215">
        <v>99.6343679294922</v>
      </c>
      <c r="H47" s="210">
        <v>104.435421311395</v>
      </c>
      <c r="I47" s="210">
        <v>103.960275259067</v>
      </c>
      <c r="J47" s="210">
        <v>103.644710208612</v>
      </c>
      <c r="K47" s="210">
        <v>101.371079950186</v>
      </c>
      <c r="L47" s="216">
        <v>102.801240901703</v>
      </c>
      <c r="M47" s="210"/>
      <c r="N47" s="217">
        <v>104.53195336429199</v>
      </c>
      <c r="O47" s="218">
        <v>104.689942865373</v>
      </c>
      <c r="P47" s="219">
        <v>104.612075237399</v>
      </c>
      <c r="Q47" s="210"/>
      <c r="R47" s="220">
        <v>103.331980631855</v>
      </c>
      <c r="S47" s="67"/>
      <c r="T47" s="30">
        <v>3.66512578784288</v>
      </c>
      <c r="U47" s="191">
        <v>4.6924786197137296</v>
      </c>
      <c r="V47" s="191">
        <v>4.2244153565363201</v>
      </c>
      <c r="W47" s="191">
        <v>5.7592566682127604</v>
      </c>
      <c r="X47" s="191">
        <v>4.4385573093379698</v>
      </c>
      <c r="Y47" s="196">
        <v>4.6313946309147296</v>
      </c>
      <c r="Z47" s="191"/>
      <c r="AA47" s="197">
        <v>2.9876789561128199</v>
      </c>
      <c r="AB47" s="198">
        <v>3.3645134080346701</v>
      </c>
      <c r="AC47" s="199">
        <v>3.1717588979927802</v>
      </c>
      <c r="AD47" s="191"/>
      <c r="AE47" s="200">
        <v>4.2605295902057403</v>
      </c>
      <c r="AG47" s="215">
        <v>100.668884024589</v>
      </c>
      <c r="AH47" s="210">
        <v>106.97377562539501</v>
      </c>
      <c r="AI47" s="210">
        <v>109.582817485174</v>
      </c>
      <c r="AJ47" s="210">
        <v>109.946574171322</v>
      </c>
      <c r="AK47" s="210">
        <v>107.75674670473499</v>
      </c>
      <c r="AL47" s="216">
        <v>107.413120960253</v>
      </c>
      <c r="AM47" s="210"/>
      <c r="AN47" s="217">
        <v>114.234142664529</v>
      </c>
      <c r="AO47" s="218">
        <v>114.83331088843499</v>
      </c>
      <c r="AP47" s="219">
        <v>114.533432287819</v>
      </c>
      <c r="AQ47" s="210"/>
      <c r="AR47" s="220">
        <v>109.552060200925</v>
      </c>
      <c r="AS47" s="67"/>
      <c r="AT47" s="30">
        <v>1.5953115079256199</v>
      </c>
      <c r="AU47" s="191">
        <v>2.7004041239526799</v>
      </c>
      <c r="AV47" s="191">
        <v>3.7343695576087099</v>
      </c>
      <c r="AW47" s="191">
        <v>4.9574484301451802</v>
      </c>
      <c r="AX47" s="191">
        <v>4.7285692124960796</v>
      </c>
      <c r="AY47" s="196">
        <v>3.67028946723189</v>
      </c>
      <c r="AZ47" s="191"/>
      <c r="BA47" s="197">
        <v>3.9500843831440799</v>
      </c>
      <c r="BB47" s="198">
        <v>3.4853908667676801</v>
      </c>
      <c r="BC47" s="199">
        <v>3.7159285503861601</v>
      </c>
      <c r="BD47" s="191"/>
      <c r="BE47" s="200">
        <v>3.7456915397548598</v>
      </c>
    </row>
    <row r="48" spans="1:64" x14ac:dyDescent="0.2">
      <c r="A48" s="75" t="s">
        <v>115</v>
      </c>
      <c r="B48" s="3" t="s">
        <v>121</v>
      </c>
      <c r="D48" s="25" t="s">
        <v>16</v>
      </c>
      <c r="E48" s="28" t="s">
        <v>17</v>
      </c>
      <c r="G48" s="215">
        <v>76.478839872746505</v>
      </c>
      <c r="H48" s="210">
        <v>78.777865044247704</v>
      </c>
      <c r="I48" s="210">
        <v>80.295663646055402</v>
      </c>
      <c r="J48" s="210">
        <v>78.170382847037999</v>
      </c>
      <c r="K48" s="210">
        <v>79.192876976829695</v>
      </c>
      <c r="L48" s="216">
        <v>78.648445457929995</v>
      </c>
      <c r="M48" s="210"/>
      <c r="N48" s="217">
        <v>80.8482016582483</v>
      </c>
      <c r="O48" s="218">
        <v>80.937087655848401</v>
      </c>
      <c r="P48" s="219">
        <v>80.892674285714193</v>
      </c>
      <c r="Q48" s="210"/>
      <c r="R48" s="220">
        <v>79.279184288008494</v>
      </c>
      <c r="S48" s="67"/>
      <c r="T48" s="30">
        <v>4.1093999048488596</v>
      </c>
      <c r="U48" s="191">
        <v>5.1451552190626</v>
      </c>
      <c r="V48" s="191">
        <v>5.9893088335644702</v>
      </c>
      <c r="W48" s="191">
        <v>4.0617897804230001</v>
      </c>
      <c r="X48" s="191">
        <v>5.5047676483581798</v>
      </c>
      <c r="Y48" s="196">
        <v>4.9931358906918497</v>
      </c>
      <c r="Z48" s="191"/>
      <c r="AA48" s="197">
        <v>4.7028992729466097</v>
      </c>
      <c r="AB48" s="198">
        <v>5.9775103748756599</v>
      </c>
      <c r="AC48" s="199">
        <v>5.3035941673842899</v>
      </c>
      <c r="AD48" s="191"/>
      <c r="AE48" s="200">
        <v>5.11831012967445</v>
      </c>
      <c r="AG48" s="215">
        <v>77.097534466604202</v>
      </c>
      <c r="AH48" s="210">
        <v>79.775729309762397</v>
      </c>
      <c r="AI48" s="210">
        <v>81.753435173464297</v>
      </c>
      <c r="AJ48" s="210">
        <v>81.166535617910895</v>
      </c>
      <c r="AK48" s="210">
        <v>80.230272944007396</v>
      </c>
      <c r="AL48" s="216">
        <v>80.122707751643901</v>
      </c>
      <c r="AM48" s="210"/>
      <c r="AN48" s="217">
        <v>84.569170548826406</v>
      </c>
      <c r="AO48" s="218">
        <v>86.274367366558096</v>
      </c>
      <c r="AP48" s="219">
        <v>85.428253987473397</v>
      </c>
      <c r="AQ48" s="210"/>
      <c r="AR48" s="220">
        <v>81.679140429736606</v>
      </c>
      <c r="AS48" s="67"/>
      <c r="AT48" s="30">
        <v>3.30625322533959</v>
      </c>
      <c r="AU48" s="191">
        <v>3.96066892546335</v>
      </c>
      <c r="AV48" s="191">
        <v>5.3475394875526403</v>
      </c>
      <c r="AW48" s="191">
        <v>4.9839923722218398</v>
      </c>
      <c r="AX48" s="191">
        <v>4.0706861710208804</v>
      </c>
      <c r="AY48" s="196">
        <v>4.3849526213402399</v>
      </c>
      <c r="AZ48" s="191"/>
      <c r="BA48" s="197">
        <v>3.6739875494455201</v>
      </c>
      <c r="BB48" s="198">
        <v>5.6756801687449601</v>
      </c>
      <c r="BC48" s="199">
        <v>4.6839459906548901</v>
      </c>
      <c r="BD48" s="191"/>
      <c r="BE48" s="200">
        <v>4.5043706423363803</v>
      </c>
    </row>
    <row r="49" spans="1:57" x14ac:dyDescent="0.2">
      <c r="A49" s="76" t="s">
        <v>116</v>
      </c>
      <c r="B49" s="3" t="s">
        <v>122</v>
      </c>
      <c r="D49" s="25" t="s">
        <v>16</v>
      </c>
      <c r="E49" s="28" t="s">
        <v>17</v>
      </c>
      <c r="G49" s="221">
        <v>59.287878096488797</v>
      </c>
      <c r="H49" s="222">
        <v>59.718323710551402</v>
      </c>
      <c r="I49" s="222">
        <v>59.934765085043601</v>
      </c>
      <c r="J49" s="222">
        <v>59.960810443325798</v>
      </c>
      <c r="K49" s="222">
        <v>59.944505471478401</v>
      </c>
      <c r="L49" s="223">
        <v>59.7805670376191</v>
      </c>
      <c r="M49" s="210"/>
      <c r="N49" s="224">
        <v>63.623317793312999</v>
      </c>
      <c r="O49" s="225">
        <v>63.260418655575201</v>
      </c>
      <c r="P49" s="226">
        <v>63.442426973383299</v>
      </c>
      <c r="Q49" s="210"/>
      <c r="R49" s="227">
        <v>60.855864446036001</v>
      </c>
      <c r="S49" s="67"/>
      <c r="T49" s="31">
        <v>-0.213217315184795</v>
      </c>
      <c r="U49" s="201">
        <v>5.72503132334541E-2</v>
      </c>
      <c r="V49" s="201">
        <v>-0.49225971240420902</v>
      </c>
      <c r="W49" s="201">
        <v>-0.34977176158267997</v>
      </c>
      <c r="X49" s="201">
        <v>0.14378492897312301</v>
      </c>
      <c r="Y49" s="202">
        <v>-0.16665204769231901</v>
      </c>
      <c r="Z49" s="191"/>
      <c r="AA49" s="203">
        <v>0.98363599062826701</v>
      </c>
      <c r="AB49" s="204">
        <v>1.4317486302371401</v>
      </c>
      <c r="AC49" s="205">
        <v>1.1890486753634799</v>
      </c>
      <c r="AD49" s="191"/>
      <c r="AE49" s="206">
        <v>0.30835030488439902</v>
      </c>
      <c r="AG49" s="221">
        <v>59.573229468048901</v>
      </c>
      <c r="AH49" s="222">
        <v>60.145293152093103</v>
      </c>
      <c r="AI49" s="222">
        <v>60.372062401364197</v>
      </c>
      <c r="AJ49" s="222">
        <v>60.531720959490499</v>
      </c>
      <c r="AK49" s="222">
        <v>60.456930937802099</v>
      </c>
      <c r="AL49" s="223">
        <v>60.228332723107002</v>
      </c>
      <c r="AM49" s="210"/>
      <c r="AN49" s="224">
        <v>64.530188409950298</v>
      </c>
      <c r="AO49" s="225">
        <v>65.317210360964495</v>
      </c>
      <c r="AP49" s="226">
        <v>64.926292186514004</v>
      </c>
      <c r="AQ49" s="210"/>
      <c r="AR49" s="227">
        <v>61.642608108585598</v>
      </c>
      <c r="AS49" s="67"/>
      <c r="AT49" s="31">
        <v>0.40248473125888601</v>
      </c>
      <c r="AU49" s="201">
        <v>0.25277317388384002</v>
      </c>
      <c r="AV49" s="201">
        <v>0.57420080281251595</v>
      </c>
      <c r="AW49" s="201">
        <v>0.51939676866683604</v>
      </c>
      <c r="AX49" s="201">
        <v>0.60411766735055505</v>
      </c>
      <c r="AY49" s="202">
        <v>0.46863753900160399</v>
      </c>
      <c r="AZ49" s="191"/>
      <c r="BA49" s="203">
        <v>0.67122658048758099</v>
      </c>
      <c r="BB49" s="204">
        <v>1.4523161848089501</v>
      </c>
      <c r="BC49" s="205">
        <v>1.0685602597141399</v>
      </c>
      <c r="BD49" s="191"/>
      <c r="BE49" s="206">
        <v>0.69218625861188599</v>
      </c>
    </row>
    <row r="50" spans="1:57" x14ac:dyDescent="0.2">
      <c r="G50" s="114"/>
      <c r="H50" s="114"/>
      <c r="I50" s="114"/>
      <c r="J50" s="114"/>
      <c r="K50" s="114"/>
      <c r="L50" s="114"/>
      <c r="M50" s="114"/>
      <c r="N50" s="114"/>
      <c r="O50" s="114"/>
      <c r="P50" s="114"/>
      <c r="Q50" s="114"/>
      <c r="R50" s="114"/>
      <c r="S50" s="113"/>
      <c r="T50" s="112"/>
      <c r="U50" s="112"/>
      <c r="V50" s="112"/>
      <c r="W50" s="112"/>
      <c r="X50" s="112"/>
      <c r="Y50" s="112"/>
      <c r="Z50" s="112"/>
      <c r="AA50" s="112"/>
      <c r="AB50" s="112"/>
      <c r="AC50" s="112"/>
      <c r="AD50" s="112"/>
      <c r="AE50" s="112"/>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85" zoomScaleNormal="85" workbookViewId="0">
      <pane xSplit="2" ySplit="5" topLeftCell="C21" activePane="bottomRight" state="frozen"/>
      <selection activeCell="AG42" sqref="AG42:BE51"/>
      <selection pane="topRight" activeCell="AG42" sqref="AG42:BE51"/>
      <selection pane="bottomLeft" activeCell="AG42" sqref="AG42:BE51"/>
      <selection pane="bottomRight" activeCell="AG42" sqref="AG42:BE51"/>
    </sheetView>
  </sheetViews>
  <sheetFormatPr defaultColWidth="9.140625" defaultRowHeight="12.75" x14ac:dyDescent="0.2"/>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76" t="s">
        <v>5</v>
      </c>
      <c r="E2" s="177"/>
      <c r="G2" s="170" t="s">
        <v>106</v>
      </c>
      <c r="H2" s="171"/>
      <c r="I2" s="171"/>
      <c r="J2" s="171"/>
      <c r="K2" s="171"/>
      <c r="L2" s="171"/>
      <c r="M2" s="171"/>
      <c r="N2" s="171"/>
      <c r="O2" s="171"/>
      <c r="P2" s="171"/>
      <c r="Q2" s="171"/>
      <c r="R2" s="171"/>
      <c r="T2" s="170" t="s">
        <v>40</v>
      </c>
      <c r="U2" s="171"/>
      <c r="V2" s="171"/>
      <c r="W2" s="171"/>
      <c r="X2" s="171"/>
      <c r="Y2" s="171"/>
      <c r="Z2" s="171"/>
      <c r="AA2" s="171"/>
      <c r="AB2" s="171"/>
      <c r="AC2" s="171"/>
      <c r="AD2" s="171"/>
      <c r="AE2" s="171"/>
      <c r="AF2" s="4"/>
      <c r="AG2" s="170" t="s">
        <v>41</v>
      </c>
      <c r="AH2" s="171"/>
      <c r="AI2" s="171"/>
      <c r="AJ2" s="171"/>
      <c r="AK2" s="171"/>
      <c r="AL2" s="171"/>
      <c r="AM2" s="171"/>
      <c r="AN2" s="171"/>
      <c r="AO2" s="171"/>
      <c r="AP2" s="171"/>
      <c r="AQ2" s="171"/>
      <c r="AR2" s="171"/>
      <c r="AT2" s="170" t="s">
        <v>42</v>
      </c>
      <c r="AU2" s="171"/>
      <c r="AV2" s="171"/>
      <c r="AW2" s="171"/>
      <c r="AX2" s="171"/>
      <c r="AY2" s="171"/>
      <c r="AZ2" s="171"/>
      <c r="BA2" s="171"/>
      <c r="BB2" s="171"/>
      <c r="BC2" s="171"/>
      <c r="BD2" s="171"/>
      <c r="BE2" s="171"/>
    </row>
    <row r="3" spans="1:57" x14ac:dyDescent="0.2">
      <c r="A3" s="32"/>
      <c r="B3" s="32"/>
      <c r="C3" s="3"/>
      <c r="D3" s="178" t="s">
        <v>8</v>
      </c>
      <c r="E3" s="180" t="s">
        <v>9</v>
      </c>
      <c r="F3" s="5"/>
      <c r="G3" s="168" t="s">
        <v>0</v>
      </c>
      <c r="H3" s="164" t="s">
        <v>1</v>
      </c>
      <c r="I3" s="164" t="s">
        <v>10</v>
      </c>
      <c r="J3" s="164" t="s">
        <v>2</v>
      </c>
      <c r="K3" s="164" t="s">
        <v>11</v>
      </c>
      <c r="L3" s="166" t="s">
        <v>12</v>
      </c>
      <c r="M3" s="5"/>
      <c r="N3" s="168" t="s">
        <v>3</v>
      </c>
      <c r="O3" s="164" t="s">
        <v>4</v>
      </c>
      <c r="P3" s="166" t="s">
        <v>13</v>
      </c>
      <c r="Q3" s="2"/>
      <c r="R3" s="172" t="s">
        <v>14</v>
      </c>
      <c r="S3" s="2"/>
      <c r="T3" s="168" t="s">
        <v>0</v>
      </c>
      <c r="U3" s="164" t="s">
        <v>1</v>
      </c>
      <c r="V3" s="164" t="s">
        <v>10</v>
      </c>
      <c r="W3" s="164" t="s">
        <v>2</v>
      </c>
      <c r="X3" s="164" t="s">
        <v>11</v>
      </c>
      <c r="Y3" s="166" t="s">
        <v>12</v>
      </c>
      <c r="Z3" s="2"/>
      <c r="AA3" s="168" t="s">
        <v>3</v>
      </c>
      <c r="AB3" s="164" t="s">
        <v>4</v>
      </c>
      <c r="AC3" s="166" t="s">
        <v>13</v>
      </c>
      <c r="AD3" s="1"/>
      <c r="AE3" s="174" t="s">
        <v>14</v>
      </c>
      <c r="AF3" s="38"/>
      <c r="AG3" s="168" t="s">
        <v>0</v>
      </c>
      <c r="AH3" s="164" t="s">
        <v>1</v>
      </c>
      <c r="AI3" s="164" t="s">
        <v>10</v>
      </c>
      <c r="AJ3" s="164" t="s">
        <v>2</v>
      </c>
      <c r="AK3" s="164" t="s">
        <v>11</v>
      </c>
      <c r="AL3" s="166" t="s">
        <v>12</v>
      </c>
      <c r="AM3" s="5"/>
      <c r="AN3" s="168" t="s">
        <v>3</v>
      </c>
      <c r="AO3" s="164" t="s">
        <v>4</v>
      </c>
      <c r="AP3" s="166" t="s">
        <v>13</v>
      </c>
      <c r="AQ3" s="2"/>
      <c r="AR3" s="172" t="s">
        <v>14</v>
      </c>
      <c r="AS3" s="2"/>
      <c r="AT3" s="168" t="s">
        <v>0</v>
      </c>
      <c r="AU3" s="164" t="s">
        <v>1</v>
      </c>
      <c r="AV3" s="164" t="s">
        <v>10</v>
      </c>
      <c r="AW3" s="164" t="s">
        <v>2</v>
      </c>
      <c r="AX3" s="164" t="s">
        <v>11</v>
      </c>
      <c r="AY3" s="166" t="s">
        <v>12</v>
      </c>
      <c r="AZ3" s="2"/>
      <c r="BA3" s="168" t="s">
        <v>3</v>
      </c>
      <c r="BB3" s="164" t="s">
        <v>4</v>
      </c>
      <c r="BC3" s="166" t="s">
        <v>13</v>
      </c>
      <c r="BD3" s="1"/>
      <c r="BE3" s="174" t="s">
        <v>14</v>
      </c>
    </row>
    <row r="4" spans="1:57" x14ac:dyDescent="0.2">
      <c r="A4" s="32"/>
      <c r="B4" s="32"/>
      <c r="C4" s="3"/>
      <c r="D4" s="179"/>
      <c r="E4" s="181"/>
      <c r="F4" s="5"/>
      <c r="G4" s="185"/>
      <c r="H4" s="183"/>
      <c r="I4" s="183"/>
      <c r="J4" s="183"/>
      <c r="K4" s="183"/>
      <c r="L4" s="184"/>
      <c r="M4" s="5"/>
      <c r="N4" s="185"/>
      <c r="O4" s="183"/>
      <c r="P4" s="184"/>
      <c r="Q4" s="2"/>
      <c r="R4" s="186"/>
      <c r="S4" s="2"/>
      <c r="T4" s="185"/>
      <c r="U4" s="183"/>
      <c r="V4" s="183"/>
      <c r="W4" s="183"/>
      <c r="X4" s="183"/>
      <c r="Y4" s="184"/>
      <c r="Z4" s="2"/>
      <c r="AA4" s="185"/>
      <c r="AB4" s="183"/>
      <c r="AC4" s="184"/>
      <c r="AD4" s="1"/>
      <c r="AE4" s="182"/>
      <c r="AF4" s="39"/>
      <c r="AG4" s="185"/>
      <c r="AH4" s="183"/>
      <c r="AI4" s="183"/>
      <c r="AJ4" s="183"/>
      <c r="AK4" s="183"/>
      <c r="AL4" s="184"/>
      <c r="AM4" s="5"/>
      <c r="AN4" s="185"/>
      <c r="AO4" s="183"/>
      <c r="AP4" s="184"/>
      <c r="AQ4" s="2"/>
      <c r="AR4" s="186"/>
      <c r="AS4" s="2"/>
      <c r="AT4" s="185"/>
      <c r="AU4" s="183"/>
      <c r="AV4" s="183"/>
      <c r="AW4" s="183"/>
      <c r="AX4" s="183"/>
      <c r="AY4" s="184"/>
      <c r="AZ4" s="2"/>
      <c r="BA4" s="185"/>
      <c r="BB4" s="183"/>
      <c r="BC4" s="184"/>
      <c r="BD4" s="1"/>
      <c r="BE4" s="18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207">
        <v>54.3906852499927</v>
      </c>
      <c r="H6" s="208">
        <v>63.470465175467403</v>
      </c>
      <c r="I6" s="208">
        <v>65.874014749051</v>
      </c>
      <c r="J6" s="208">
        <v>63.305094424619703</v>
      </c>
      <c r="K6" s="208">
        <v>60.976394349083797</v>
      </c>
      <c r="L6" s="209">
        <v>61.603344450381897</v>
      </c>
      <c r="M6" s="210"/>
      <c r="N6" s="211">
        <v>73.805029062897503</v>
      </c>
      <c r="O6" s="212">
        <v>82.720944747480104</v>
      </c>
      <c r="P6" s="213">
        <v>78.262986905188797</v>
      </c>
      <c r="Q6" s="210"/>
      <c r="R6" s="214">
        <v>66.363476123188306</v>
      </c>
      <c r="S6" s="67"/>
      <c r="T6" s="29">
        <v>3.6647731419438698</v>
      </c>
      <c r="U6" s="189">
        <v>12.4638495482934</v>
      </c>
      <c r="V6" s="189">
        <v>15.253015744342999</v>
      </c>
      <c r="W6" s="189">
        <v>13.690853300310801</v>
      </c>
      <c r="X6" s="189">
        <v>10.2303203309043</v>
      </c>
      <c r="Y6" s="190">
        <v>11.173621328868</v>
      </c>
      <c r="Z6" s="191"/>
      <c r="AA6" s="192">
        <v>16.277367005140398</v>
      </c>
      <c r="AB6" s="193">
        <v>25.874286803237801</v>
      </c>
      <c r="AC6" s="194">
        <v>21.159186043363199</v>
      </c>
      <c r="AD6" s="191"/>
      <c r="AE6" s="195">
        <v>14.349417571334801</v>
      </c>
      <c r="AG6" s="207">
        <v>58.7556932944903</v>
      </c>
      <c r="AH6" s="208">
        <v>72.025292976503906</v>
      </c>
      <c r="AI6" s="208">
        <v>79.961502881896806</v>
      </c>
      <c r="AJ6" s="208">
        <v>82.801286783173396</v>
      </c>
      <c r="AK6" s="208">
        <v>82.310221125499794</v>
      </c>
      <c r="AL6" s="209">
        <v>75.170878264877899</v>
      </c>
      <c r="AM6" s="210"/>
      <c r="AN6" s="211">
        <v>94.615168290886203</v>
      </c>
      <c r="AO6" s="212">
        <v>95.610857772064904</v>
      </c>
      <c r="AP6" s="213">
        <v>95.113013530334698</v>
      </c>
      <c r="AQ6" s="210"/>
      <c r="AR6" s="214">
        <v>80.8689127105376</v>
      </c>
      <c r="AS6" s="67"/>
      <c r="AT6" s="29">
        <v>5.4771527143024299</v>
      </c>
      <c r="AU6" s="189">
        <v>3.1806950194318002</v>
      </c>
      <c r="AV6" s="189">
        <v>1.9019049215825301</v>
      </c>
      <c r="AW6" s="189">
        <v>4.9462257329839598</v>
      </c>
      <c r="AX6" s="189">
        <v>10.1212567129815</v>
      </c>
      <c r="AY6" s="190">
        <v>5.0981290121071501</v>
      </c>
      <c r="AZ6" s="191"/>
      <c r="BA6" s="192">
        <v>9.9209015004699008</v>
      </c>
      <c r="BB6" s="193">
        <v>5.3896123686518003</v>
      </c>
      <c r="BC6" s="194">
        <v>7.5957129724193697</v>
      </c>
      <c r="BD6" s="191"/>
      <c r="BE6" s="195">
        <v>5.92425301422836</v>
      </c>
    </row>
    <row r="7" spans="1:57" x14ac:dyDescent="0.2">
      <c r="A7" s="20" t="s">
        <v>18</v>
      </c>
      <c r="B7" s="3" t="str">
        <f>TRIM(A7)</f>
        <v>Virginia</v>
      </c>
      <c r="C7" s="10"/>
      <c r="D7" s="24" t="s">
        <v>16</v>
      </c>
      <c r="E7" s="27" t="s">
        <v>17</v>
      </c>
      <c r="F7" s="3"/>
      <c r="G7" s="215">
        <v>39.605015235264503</v>
      </c>
      <c r="H7" s="210">
        <v>53.465830188819702</v>
      </c>
      <c r="I7" s="210">
        <v>57.506277974546798</v>
      </c>
      <c r="J7" s="210">
        <v>54.137205327657703</v>
      </c>
      <c r="K7" s="210">
        <v>47.9858482852338</v>
      </c>
      <c r="L7" s="216">
        <v>50.540035402304497</v>
      </c>
      <c r="M7" s="210"/>
      <c r="N7" s="217">
        <v>50.407126321961002</v>
      </c>
      <c r="O7" s="218">
        <v>52.8964204503012</v>
      </c>
      <c r="P7" s="219">
        <v>51.651773386131097</v>
      </c>
      <c r="Q7" s="210"/>
      <c r="R7" s="220">
        <v>50.857705797420003</v>
      </c>
      <c r="S7" s="67"/>
      <c r="T7" s="30">
        <v>15.0616674454542</v>
      </c>
      <c r="U7" s="191">
        <v>28.1771092634248</v>
      </c>
      <c r="V7" s="191">
        <v>33.855771554127898</v>
      </c>
      <c r="W7" s="191">
        <v>31.6770322324133</v>
      </c>
      <c r="X7" s="191">
        <v>21.830531608936202</v>
      </c>
      <c r="Y7" s="196">
        <v>26.606132794613899</v>
      </c>
      <c r="Z7" s="191"/>
      <c r="AA7" s="197">
        <v>18.1736466631619</v>
      </c>
      <c r="AB7" s="198">
        <v>27.1927440599279</v>
      </c>
      <c r="AC7" s="199">
        <v>22.626050327735001</v>
      </c>
      <c r="AD7" s="191"/>
      <c r="AE7" s="200">
        <v>25.424927097192601</v>
      </c>
      <c r="AG7" s="215">
        <v>42.277807714959799</v>
      </c>
      <c r="AH7" s="210">
        <v>60.393003431146496</v>
      </c>
      <c r="AI7" s="210">
        <v>68.667885653078898</v>
      </c>
      <c r="AJ7" s="210">
        <v>69.9582576143262</v>
      </c>
      <c r="AK7" s="210">
        <v>64.403758847508499</v>
      </c>
      <c r="AL7" s="216">
        <v>61.140125083717798</v>
      </c>
      <c r="AM7" s="210"/>
      <c r="AN7" s="217">
        <v>66.860207270435595</v>
      </c>
      <c r="AO7" s="218">
        <v>67.007316003961094</v>
      </c>
      <c r="AP7" s="219">
        <v>66.933761637198401</v>
      </c>
      <c r="AQ7" s="210"/>
      <c r="AR7" s="220">
        <v>62.795569848300502</v>
      </c>
      <c r="AS7" s="67"/>
      <c r="AT7" s="30">
        <v>5.25794255755872</v>
      </c>
      <c r="AU7" s="191">
        <v>4.0191414944160302</v>
      </c>
      <c r="AV7" s="191">
        <v>3.93505656511334</v>
      </c>
      <c r="AW7" s="191">
        <v>9.3384597498067805</v>
      </c>
      <c r="AX7" s="191">
        <v>16.034417440055599</v>
      </c>
      <c r="AY7" s="196">
        <v>7.7242437647666504</v>
      </c>
      <c r="AZ7" s="191"/>
      <c r="BA7" s="197">
        <v>14.0691401820055</v>
      </c>
      <c r="BB7" s="198">
        <v>9.3488184577899496</v>
      </c>
      <c r="BC7" s="199">
        <v>11.6565278509586</v>
      </c>
      <c r="BD7" s="191"/>
      <c r="BE7" s="200">
        <v>8.8931262916424494</v>
      </c>
    </row>
    <row r="8" spans="1:57" x14ac:dyDescent="0.2">
      <c r="A8" s="21" t="s">
        <v>19</v>
      </c>
      <c r="B8" s="3" t="str">
        <f t="shared" ref="B8:B43" si="0">TRIM(A8)</f>
        <v>Norfolk/Virginia Beach, VA</v>
      </c>
      <c r="C8" s="3"/>
      <c r="D8" s="24" t="s">
        <v>16</v>
      </c>
      <c r="E8" s="27" t="s">
        <v>17</v>
      </c>
      <c r="F8" s="3"/>
      <c r="G8" s="215">
        <v>33.099573357626703</v>
      </c>
      <c r="H8" s="210">
        <v>40.720706810716401</v>
      </c>
      <c r="I8" s="210">
        <v>42.606590320262697</v>
      </c>
      <c r="J8" s="210">
        <v>40.747610575343799</v>
      </c>
      <c r="K8" s="210">
        <v>36.833427371176299</v>
      </c>
      <c r="L8" s="216">
        <v>38.801581687025198</v>
      </c>
      <c r="M8" s="210"/>
      <c r="N8" s="217">
        <v>46.012036440156002</v>
      </c>
      <c r="O8" s="218">
        <v>50.093050495278099</v>
      </c>
      <c r="P8" s="219">
        <v>48.052543467717101</v>
      </c>
      <c r="Q8" s="210"/>
      <c r="R8" s="220">
        <v>41.444713624365697</v>
      </c>
      <c r="S8" s="67"/>
      <c r="T8" s="30">
        <v>-1.12326019647777</v>
      </c>
      <c r="U8" s="191">
        <v>9.8716397990824092</v>
      </c>
      <c r="V8" s="191">
        <v>15.184178309597099</v>
      </c>
      <c r="W8" s="191">
        <v>12.3055738573992</v>
      </c>
      <c r="X8" s="191">
        <v>-0.38001066038576797</v>
      </c>
      <c r="Y8" s="196">
        <v>7.3145380028134204</v>
      </c>
      <c r="Z8" s="191"/>
      <c r="AA8" s="197">
        <v>8.4449255517371196</v>
      </c>
      <c r="AB8" s="198">
        <v>6.84584545761036</v>
      </c>
      <c r="AC8" s="199">
        <v>7.6055077371031201</v>
      </c>
      <c r="AD8" s="191"/>
      <c r="AE8" s="200">
        <v>7.4107524454065903</v>
      </c>
      <c r="AG8" s="215">
        <v>36.002063161745802</v>
      </c>
      <c r="AH8" s="210">
        <v>43.3719344409499</v>
      </c>
      <c r="AI8" s="210">
        <v>46.8089961553273</v>
      </c>
      <c r="AJ8" s="210">
        <v>50.996286666238703</v>
      </c>
      <c r="AK8" s="210">
        <v>54.108596238125799</v>
      </c>
      <c r="AL8" s="216">
        <v>46.257575332477501</v>
      </c>
      <c r="AM8" s="210"/>
      <c r="AN8" s="217">
        <v>65.412702370988399</v>
      </c>
      <c r="AO8" s="218">
        <v>65.898366871630202</v>
      </c>
      <c r="AP8" s="219">
        <v>65.6555346213093</v>
      </c>
      <c r="AQ8" s="210"/>
      <c r="AR8" s="220">
        <v>51.799849415000899</v>
      </c>
      <c r="AS8" s="67"/>
      <c r="AT8" s="30">
        <v>3.7359845997761201</v>
      </c>
      <c r="AU8" s="191">
        <v>-1.7230577736644199E-3</v>
      </c>
      <c r="AV8" s="191">
        <v>-0.77968379369066898</v>
      </c>
      <c r="AW8" s="191">
        <v>8.8470094222737607</v>
      </c>
      <c r="AX8" s="191">
        <v>20.3735289418725</v>
      </c>
      <c r="AY8" s="196">
        <v>6.5563339819987601</v>
      </c>
      <c r="AZ8" s="191"/>
      <c r="BA8" s="197">
        <v>4.73456916960121</v>
      </c>
      <c r="BB8" s="198">
        <v>-8.7743353815776608</v>
      </c>
      <c r="BC8" s="199">
        <v>-2.5103713959094902</v>
      </c>
      <c r="BD8" s="191"/>
      <c r="BE8" s="200">
        <v>3.0844976237680899</v>
      </c>
    </row>
    <row r="9" spans="1:57" x14ac:dyDescent="0.2">
      <c r="A9" s="21" t="s">
        <v>20</v>
      </c>
      <c r="B9" s="3" t="s">
        <v>71</v>
      </c>
      <c r="C9" s="3"/>
      <c r="D9" s="24" t="s">
        <v>16</v>
      </c>
      <c r="E9" s="27" t="s">
        <v>17</v>
      </c>
      <c r="F9" s="3"/>
      <c r="G9" s="215">
        <v>39.470606097560903</v>
      </c>
      <c r="H9" s="210">
        <v>53.161904539536401</v>
      </c>
      <c r="I9" s="210">
        <v>57.545747786650402</v>
      </c>
      <c r="J9" s="210">
        <v>55.712648836906503</v>
      </c>
      <c r="K9" s="210">
        <v>47.510525822411203</v>
      </c>
      <c r="L9" s="216">
        <v>50.680286616613103</v>
      </c>
      <c r="M9" s="210"/>
      <c r="N9" s="217">
        <v>47.269111262043197</v>
      </c>
      <c r="O9" s="218">
        <v>50.789363896363099</v>
      </c>
      <c r="P9" s="219">
        <v>49.029237579203098</v>
      </c>
      <c r="Q9" s="210"/>
      <c r="R9" s="220">
        <v>50.208558320210201</v>
      </c>
      <c r="S9" s="67"/>
      <c r="T9" s="30">
        <v>7.12441349858367</v>
      </c>
      <c r="U9" s="191">
        <v>18.146997861636098</v>
      </c>
      <c r="V9" s="191">
        <v>21.094846542344602</v>
      </c>
      <c r="W9" s="191">
        <v>22.729700078916899</v>
      </c>
      <c r="X9" s="191">
        <v>16.549378563384298</v>
      </c>
      <c r="Y9" s="196">
        <v>17.575622524207699</v>
      </c>
      <c r="Z9" s="191"/>
      <c r="AA9" s="197">
        <v>9.6559557365752795</v>
      </c>
      <c r="AB9" s="198">
        <v>23.7377542584587</v>
      </c>
      <c r="AC9" s="199">
        <v>16.5244341443968</v>
      </c>
      <c r="AD9" s="191"/>
      <c r="AE9" s="200">
        <v>17.2804346863667</v>
      </c>
      <c r="AG9" s="215">
        <v>38.432591173273003</v>
      </c>
      <c r="AH9" s="210">
        <v>55.531160176991101</v>
      </c>
      <c r="AI9" s="210">
        <v>63.162326587810597</v>
      </c>
      <c r="AJ9" s="210">
        <v>63.2375381618142</v>
      </c>
      <c r="AK9" s="210">
        <v>60.325561922984903</v>
      </c>
      <c r="AL9" s="216">
        <v>56.137835604574803</v>
      </c>
      <c r="AM9" s="210"/>
      <c r="AN9" s="217">
        <v>64.233315922680504</v>
      </c>
      <c r="AO9" s="218">
        <v>67.314269192885504</v>
      </c>
      <c r="AP9" s="219">
        <v>65.773792557782997</v>
      </c>
      <c r="AQ9" s="210"/>
      <c r="AR9" s="220">
        <v>58.8909661626343</v>
      </c>
      <c r="AS9" s="67"/>
      <c r="AT9" s="30">
        <v>-4.3812464013457104</v>
      </c>
      <c r="AU9" s="191">
        <v>-2.4970079282411399</v>
      </c>
      <c r="AV9" s="191">
        <v>-5.6829346848272797</v>
      </c>
      <c r="AW9" s="191">
        <v>-2.5650583836504102</v>
      </c>
      <c r="AX9" s="191">
        <v>7.2690893952424398</v>
      </c>
      <c r="AY9" s="196">
        <v>-1.6005619142015199</v>
      </c>
      <c r="AZ9" s="191"/>
      <c r="BA9" s="197">
        <v>7.6990646883765796</v>
      </c>
      <c r="BB9" s="198">
        <v>6.2294778769285397</v>
      </c>
      <c r="BC9" s="199">
        <v>6.9420177141802899</v>
      </c>
      <c r="BD9" s="191"/>
      <c r="BE9" s="200">
        <v>0.973288620472049</v>
      </c>
    </row>
    <row r="10" spans="1:57" x14ac:dyDescent="0.2">
      <c r="A10" s="21" t="s">
        <v>21</v>
      </c>
      <c r="B10" s="3" t="str">
        <f t="shared" si="0"/>
        <v>Virginia Area</v>
      </c>
      <c r="C10" s="3"/>
      <c r="D10" s="24" t="s">
        <v>16</v>
      </c>
      <c r="E10" s="27" t="s">
        <v>17</v>
      </c>
      <c r="F10" s="3"/>
      <c r="G10" s="215">
        <v>32.689788664079799</v>
      </c>
      <c r="H10" s="210">
        <v>46.1275339523281</v>
      </c>
      <c r="I10" s="210">
        <v>51.3098697339246</v>
      </c>
      <c r="J10" s="210">
        <v>48.500160060975603</v>
      </c>
      <c r="K10" s="210">
        <v>50.984071276792299</v>
      </c>
      <c r="L10" s="216">
        <v>45.922284737620103</v>
      </c>
      <c r="M10" s="210"/>
      <c r="N10" s="217">
        <v>54.937020407220999</v>
      </c>
      <c r="O10" s="218">
        <v>54.130558197516002</v>
      </c>
      <c r="P10" s="219">
        <v>54.533789302368497</v>
      </c>
      <c r="Q10" s="210"/>
      <c r="R10" s="220">
        <v>48.383607496799897</v>
      </c>
      <c r="S10" s="67"/>
      <c r="T10" s="30">
        <v>7.5494189594162897</v>
      </c>
      <c r="U10" s="191">
        <v>15.977213819354301</v>
      </c>
      <c r="V10" s="191">
        <v>19.4001422484769</v>
      </c>
      <c r="W10" s="191">
        <v>15.761407275586301</v>
      </c>
      <c r="X10" s="191">
        <v>24.424758009335999</v>
      </c>
      <c r="Y10" s="196">
        <v>17.1405679680439</v>
      </c>
      <c r="Z10" s="191"/>
      <c r="AA10" s="197">
        <v>27.0913263898018</v>
      </c>
      <c r="AB10" s="198">
        <v>54.322324220677899</v>
      </c>
      <c r="AC10" s="199">
        <v>39.289660177748203</v>
      </c>
      <c r="AD10" s="191"/>
      <c r="AE10" s="200">
        <v>23.465234092639498</v>
      </c>
      <c r="AG10" s="215">
        <v>35.2057691774651</v>
      </c>
      <c r="AH10" s="210">
        <v>49.436999226202801</v>
      </c>
      <c r="AI10" s="210">
        <v>53.800146155267498</v>
      </c>
      <c r="AJ10" s="210">
        <v>52.958934585267798</v>
      </c>
      <c r="AK10" s="210">
        <v>53.654899233132298</v>
      </c>
      <c r="AL10" s="216">
        <v>49.011349675467102</v>
      </c>
      <c r="AM10" s="210"/>
      <c r="AN10" s="217">
        <v>64.527698888234596</v>
      </c>
      <c r="AO10" s="218">
        <v>65.326739860769493</v>
      </c>
      <c r="AP10" s="219">
        <v>64.927219374502101</v>
      </c>
      <c r="AQ10" s="210"/>
      <c r="AR10" s="220">
        <v>53.559978826002002</v>
      </c>
      <c r="AS10" s="67"/>
      <c r="AT10" s="30">
        <v>4.7043299154975902</v>
      </c>
      <c r="AU10" s="191">
        <v>4.18506219908652</v>
      </c>
      <c r="AV10" s="191">
        <v>5.7409182243227104</v>
      </c>
      <c r="AW10" s="191">
        <v>5.8151254583555403</v>
      </c>
      <c r="AX10" s="191">
        <v>11.1027903408015</v>
      </c>
      <c r="AY10" s="196">
        <v>6.4095085585964204</v>
      </c>
      <c r="AZ10" s="191"/>
      <c r="BA10" s="197">
        <v>17.722603439805098</v>
      </c>
      <c r="BB10" s="198">
        <v>28.541160154415</v>
      </c>
      <c r="BC10" s="199">
        <v>22.927478011258302</v>
      </c>
      <c r="BD10" s="191"/>
      <c r="BE10" s="200">
        <v>11.6122068508034</v>
      </c>
    </row>
    <row r="11" spans="1:57" x14ac:dyDescent="0.2">
      <c r="A11" s="34" t="s">
        <v>22</v>
      </c>
      <c r="B11" s="3" t="str">
        <f t="shared" si="0"/>
        <v>Washington, DC</v>
      </c>
      <c r="C11" s="3"/>
      <c r="D11" s="24" t="s">
        <v>16</v>
      </c>
      <c r="E11" s="27" t="s">
        <v>17</v>
      </c>
      <c r="F11" s="3"/>
      <c r="G11" s="215">
        <v>56.890675110983601</v>
      </c>
      <c r="H11" s="210">
        <v>71.997096827437602</v>
      </c>
      <c r="I11" s="210">
        <v>74.523384356105296</v>
      </c>
      <c r="J11" s="210">
        <v>63.8500499513517</v>
      </c>
      <c r="K11" s="210">
        <v>51.330867850441301</v>
      </c>
      <c r="L11" s="216">
        <v>63.718474133662198</v>
      </c>
      <c r="M11" s="210"/>
      <c r="N11" s="217">
        <v>54.286911095281098</v>
      </c>
      <c r="O11" s="218">
        <v>64.865526878170797</v>
      </c>
      <c r="P11" s="219">
        <v>59.576218986725898</v>
      </c>
      <c r="Q11" s="210"/>
      <c r="R11" s="220">
        <v>62.534965319274797</v>
      </c>
      <c r="S11" s="67"/>
      <c r="T11" s="30">
        <v>37.737784439497297</v>
      </c>
      <c r="U11" s="191">
        <v>56.757482115945997</v>
      </c>
      <c r="V11" s="191">
        <v>64.009967078308094</v>
      </c>
      <c r="W11" s="191">
        <v>53.061546866390003</v>
      </c>
      <c r="X11" s="191">
        <v>29.821652828253001</v>
      </c>
      <c r="Y11" s="196">
        <v>48.926639203496499</v>
      </c>
      <c r="Z11" s="191"/>
      <c r="AA11" s="197">
        <v>19.248879511948299</v>
      </c>
      <c r="AB11" s="198">
        <v>35.123165165600597</v>
      </c>
      <c r="AC11" s="199">
        <v>27.396542161374501</v>
      </c>
      <c r="AD11" s="191"/>
      <c r="AE11" s="200">
        <v>42.377088006237599</v>
      </c>
      <c r="AG11" s="215">
        <v>66.810473640185506</v>
      </c>
      <c r="AH11" s="210">
        <v>98.8138037921467</v>
      </c>
      <c r="AI11" s="210">
        <v>118.719961370248</v>
      </c>
      <c r="AJ11" s="210">
        <v>118.336184084455</v>
      </c>
      <c r="AK11" s="210">
        <v>98.284789307076096</v>
      </c>
      <c r="AL11" s="216">
        <v>100.193071450329</v>
      </c>
      <c r="AM11" s="210"/>
      <c r="AN11" s="217">
        <v>87.470929895039106</v>
      </c>
      <c r="AO11" s="218">
        <v>87.104676372627097</v>
      </c>
      <c r="AP11" s="219">
        <v>87.287803133833094</v>
      </c>
      <c r="AQ11" s="210"/>
      <c r="AR11" s="220">
        <v>96.505849642458799</v>
      </c>
      <c r="AS11" s="67"/>
      <c r="AT11" s="30">
        <v>11.8701252480178</v>
      </c>
      <c r="AU11" s="191">
        <v>10.0813585601695</v>
      </c>
      <c r="AV11" s="191">
        <v>11.114264138790199</v>
      </c>
      <c r="AW11" s="191">
        <v>19.053647660259902</v>
      </c>
      <c r="AX11" s="191">
        <v>23.283692409932499</v>
      </c>
      <c r="AY11" s="196">
        <v>15.045291530919799</v>
      </c>
      <c r="AZ11" s="191"/>
      <c r="BA11" s="197">
        <v>20.0778705005667</v>
      </c>
      <c r="BB11" s="198">
        <v>13.355887162188401</v>
      </c>
      <c r="BC11" s="199">
        <v>16.627151454481101</v>
      </c>
      <c r="BD11" s="191"/>
      <c r="BE11" s="200">
        <v>15.449341046362299</v>
      </c>
    </row>
    <row r="12" spans="1:57" x14ac:dyDescent="0.2">
      <c r="A12" s="21" t="s">
        <v>23</v>
      </c>
      <c r="B12" s="3" t="str">
        <f t="shared" si="0"/>
        <v>Arlington, VA</v>
      </c>
      <c r="C12" s="3"/>
      <c r="D12" s="24" t="s">
        <v>16</v>
      </c>
      <c r="E12" s="27" t="s">
        <v>17</v>
      </c>
      <c r="F12" s="3"/>
      <c r="G12" s="215">
        <v>59.674694473409801</v>
      </c>
      <c r="H12" s="210">
        <v>88.769661105317994</v>
      </c>
      <c r="I12" s="210">
        <v>88.011925964546407</v>
      </c>
      <c r="J12" s="210">
        <v>78.486963503649605</v>
      </c>
      <c r="K12" s="210">
        <v>54.118944734098001</v>
      </c>
      <c r="L12" s="216">
        <v>73.812437956204306</v>
      </c>
      <c r="M12" s="210"/>
      <c r="N12" s="217">
        <v>45.0067299270072</v>
      </c>
      <c r="O12" s="218">
        <v>46.258314911366</v>
      </c>
      <c r="P12" s="219">
        <v>45.6325224191866</v>
      </c>
      <c r="Q12" s="210"/>
      <c r="R12" s="220">
        <v>65.761033517056404</v>
      </c>
      <c r="S12" s="67"/>
      <c r="T12" s="30">
        <v>60.7860915120797</v>
      </c>
      <c r="U12" s="191">
        <v>102.834840044358</v>
      </c>
      <c r="V12" s="191">
        <v>131.638307005055</v>
      </c>
      <c r="W12" s="191">
        <v>123.039535274481</v>
      </c>
      <c r="X12" s="191">
        <v>80.587361225799</v>
      </c>
      <c r="Y12" s="196">
        <v>100.542125101428</v>
      </c>
      <c r="Z12" s="191"/>
      <c r="AA12" s="197">
        <v>33.0069406265456</v>
      </c>
      <c r="AB12" s="198">
        <v>30.679300071866201</v>
      </c>
      <c r="AC12" s="199">
        <v>31.816889793306299</v>
      </c>
      <c r="AD12" s="191"/>
      <c r="AE12" s="200">
        <v>81.754646501501895</v>
      </c>
      <c r="AG12" s="215">
        <v>71.078059697601603</v>
      </c>
      <c r="AH12" s="210">
        <v>115.438103232533</v>
      </c>
      <c r="AI12" s="210">
        <v>132.09033993743401</v>
      </c>
      <c r="AJ12" s="210">
        <v>133.15296011470201</v>
      </c>
      <c r="AK12" s="210">
        <v>104.638465589155</v>
      </c>
      <c r="AL12" s="216">
        <v>111.27958571428501</v>
      </c>
      <c r="AM12" s="210"/>
      <c r="AN12" s="217">
        <v>78.210851407716305</v>
      </c>
      <c r="AO12" s="218">
        <v>69.8257171532846</v>
      </c>
      <c r="AP12" s="219">
        <v>74.018284280500495</v>
      </c>
      <c r="AQ12" s="210"/>
      <c r="AR12" s="220">
        <v>100.633499590347</v>
      </c>
      <c r="AS12" s="67"/>
      <c r="AT12" s="30">
        <v>9.1017707922818403</v>
      </c>
      <c r="AU12" s="191">
        <v>3.43037005506944</v>
      </c>
      <c r="AV12" s="191">
        <v>2.3929502990657698</v>
      </c>
      <c r="AW12" s="191">
        <v>10.356570969260799</v>
      </c>
      <c r="AX12" s="191">
        <v>17.259438162803399</v>
      </c>
      <c r="AY12" s="196">
        <v>7.9012033244100799</v>
      </c>
      <c r="AZ12" s="191"/>
      <c r="BA12" s="197">
        <v>24.577483892842899</v>
      </c>
      <c r="BB12" s="198">
        <v>15.4056571363601</v>
      </c>
      <c r="BC12" s="199">
        <v>20.076243248679301</v>
      </c>
      <c r="BD12" s="191"/>
      <c r="BE12" s="200">
        <v>10.250413774503199</v>
      </c>
    </row>
    <row r="13" spans="1:57" x14ac:dyDescent="0.2">
      <c r="A13" s="21" t="s">
        <v>24</v>
      </c>
      <c r="B13" s="3" t="str">
        <f t="shared" si="0"/>
        <v>Suburban Virginia Area</v>
      </c>
      <c r="C13" s="3"/>
      <c r="D13" s="24" t="s">
        <v>16</v>
      </c>
      <c r="E13" s="27" t="s">
        <v>17</v>
      </c>
      <c r="F13" s="3"/>
      <c r="G13" s="215">
        <v>45.433886659979898</v>
      </c>
      <c r="H13" s="210">
        <v>56.559003259779303</v>
      </c>
      <c r="I13" s="210">
        <v>60.048089267803398</v>
      </c>
      <c r="J13" s="210">
        <v>56.507363340019999</v>
      </c>
      <c r="K13" s="210">
        <v>47.887142678034103</v>
      </c>
      <c r="L13" s="216">
        <v>53.287097041123303</v>
      </c>
      <c r="M13" s="210"/>
      <c r="N13" s="217">
        <v>50.812046138415198</v>
      </c>
      <c r="O13" s="218">
        <v>56.167258024072197</v>
      </c>
      <c r="P13" s="219">
        <v>53.489652081243698</v>
      </c>
      <c r="Q13" s="210"/>
      <c r="R13" s="220">
        <v>53.344969909729102</v>
      </c>
      <c r="S13" s="67"/>
      <c r="T13" s="30">
        <v>25.016592765428701</v>
      </c>
      <c r="U13" s="191">
        <v>30.250028380658701</v>
      </c>
      <c r="V13" s="191">
        <v>31.473100920051898</v>
      </c>
      <c r="W13" s="191">
        <v>32.175292067468497</v>
      </c>
      <c r="X13" s="191">
        <v>23.390099519341799</v>
      </c>
      <c r="Y13" s="196">
        <v>28.7125651255853</v>
      </c>
      <c r="Z13" s="191"/>
      <c r="AA13" s="197">
        <v>23.470417452377099</v>
      </c>
      <c r="AB13" s="198">
        <v>23.368832069654001</v>
      </c>
      <c r="AC13" s="199">
        <v>23.417061309935999</v>
      </c>
      <c r="AD13" s="191"/>
      <c r="AE13" s="200">
        <v>27.1495784951058</v>
      </c>
      <c r="AG13" s="215">
        <v>48.265030717151397</v>
      </c>
      <c r="AH13" s="210">
        <v>67.519170950350997</v>
      </c>
      <c r="AI13" s="210">
        <v>76.857773319959804</v>
      </c>
      <c r="AJ13" s="210">
        <v>79.290463264794298</v>
      </c>
      <c r="AK13" s="210">
        <v>73.035252319458294</v>
      </c>
      <c r="AL13" s="216">
        <v>68.993538114342996</v>
      </c>
      <c r="AM13" s="210"/>
      <c r="AN13" s="217">
        <v>72.343306168505507</v>
      </c>
      <c r="AO13" s="218">
        <v>72.262442953861495</v>
      </c>
      <c r="AP13" s="219">
        <v>72.302874561183501</v>
      </c>
      <c r="AQ13" s="210"/>
      <c r="AR13" s="220">
        <v>69.939062813440302</v>
      </c>
      <c r="AS13" s="67"/>
      <c r="AT13" s="30">
        <v>10.420892823450799</v>
      </c>
      <c r="AU13" s="191">
        <v>6.1416609466919603</v>
      </c>
      <c r="AV13" s="191">
        <v>7.9192003694116497</v>
      </c>
      <c r="AW13" s="191">
        <v>15.429814176213901</v>
      </c>
      <c r="AX13" s="191">
        <v>25.058581005763799</v>
      </c>
      <c r="AY13" s="196">
        <v>12.870063483298599</v>
      </c>
      <c r="AZ13" s="191"/>
      <c r="BA13" s="197">
        <v>13.1392720432952</v>
      </c>
      <c r="BB13" s="198">
        <v>5.5176582042535696</v>
      </c>
      <c r="BC13" s="199">
        <v>9.19776220482815</v>
      </c>
      <c r="BD13" s="191"/>
      <c r="BE13" s="200">
        <v>11.764513447763701</v>
      </c>
    </row>
    <row r="14" spans="1:57" x14ac:dyDescent="0.2">
      <c r="A14" s="21" t="s">
        <v>25</v>
      </c>
      <c r="B14" s="3" t="str">
        <f t="shared" si="0"/>
        <v>Alexandria, VA</v>
      </c>
      <c r="C14" s="3"/>
      <c r="D14" s="24" t="s">
        <v>16</v>
      </c>
      <c r="E14" s="27" t="s">
        <v>17</v>
      </c>
      <c r="F14" s="3"/>
      <c r="G14" s="215">
        <v>44.073641638621297</v>
      </c>
      <c r="H14" s="210">
        <v>54.315262852500801</v>
      </c>
      <c r="I14" s="210">
        <v>59.6424544505048</v>
      </c>
      <c r="J14" s="210">
        <v>55.735005222235102</v>
      </c>
      <c r="K14" s="210">
        <v>45.212761982128299</v>
      </c>
      <c r="L14" s="216">
        <v>51.795825229198002</v>
      </c>
      <c r="M14" s="210"/>
      <c r="N14" s="217">
        <v>47.098731577114997</v>
      </c>
      <c r="O14" s="218">
        <v>54.027105721248603</v>
      </c>
      <c r="P14" s="219">
        <v>50.562918649181803</v>
      </c>
      <c r="Q14" s="210"/>
      <c r="R14" s="220">
        <v>51.4435662063363</v>
      </c>
      <c r="S14" s="67"/>
      <c r="T14" s="30">
        <v>20.004986005269501</v>
      </c>
      <c r="U14" s="191">
        <v>36.130511137091801</v>
      </c>
      <c r="V14" s="191">
        <v>47.0209740227398</v>
      </c>
      <c r="W14" s="191">
        <v>54.049138707589996</v>
      </c>
      <c r="X14" s="191">
        <v>26.8186374106022</v>
      </c>
      <c r="Y14" s="196">
        <v>37.008049245213002</v>
      </c>
      <c r="Z14" s="191"/>
      <c r="AA14" s="197">
        <v>15.517962845724901</v>
      </c>
      <c r="AB14" s="198">
        <v>18.112714939280099</v>
      </c>
      <c r="AC14" s="199">
        <v>16.8898730225599</v>
      </c>
      <c r="AD14" s="191"/>
      <c r="AE14" s="200">
        <v>30.6913307314116</v>
      </c>
      <c r="AG14" s="215">
        <v>51.487769815481002</v>
      </c>
      <c r="AH14" s="210">
        <v>78.383400255309198</v>
      </c>
      <c r="AI14" s="210">
        <v>94.631240570964295</v>
      </c>
      <c r="AJ14" s="210">
        <v>98.333446965301107</v>
      </c>
      <c r="AK14" s="210">
        <v>82.800512939538095</v>
      </c>
      <c r="AL14" s="216">
        <v>81.127274109318705</v>
      </c>
      <c r="AM14" s="210"/>
      <c r="AN14" s="217">
        <v>78.785086747127707</v>
      </c>
      <c r="AO14" s="218">
        <v>77.016121910177503</v>
      </c>
      <c r="AP14" s="219">
        <v>77.900604328652605</v>
      </c>
      <c r="AQ14" s="210"/>
      <c r="AR14" s="220">
        <v>80.205368457699805</v>
      </c>
      <c r="AS14" s="67"/>
      <c r="AT14" s="30">
        <v>7.5136018958194501</v>
      </c>
      <c r="AU14" s="191">
        <v>15.4644853205589</v>
      </c>
      <c r="AV14" s="191">
        <v>15.188894113545601</v>
      </c>
      <c r="AW14" s="191">
        <v>24.830210507900301</v>
      </c>
      <c r="AX14" s="191">
        <v>27.712420469487402</v>
      </c>
      <c r="AY14" s="196">
        <v>18.768524464675998</v>
      </c>
      <c r="AZ14" s="191"/>
      <c r="BA14" s="197">
        <v>23.587517900268399</v>
      </c>
      <c r="BB14" s="198">
        <v>10.1362786958315</v>
      </c>
      <c r="BC14" s="199">
        <v>16.551220468177501</v>
      </c>
      <c r="BD14" s="191"/>
      <c r="BE14" s="200">
        <v>18.144777863063702</v>
      </c>
    </row>
    <row r="15" spans="1:57" x14ac:dyDescent="0.2">
      <c r="A15" s="21" t="s">
        <v>26</v>
      </c>
      <c r="B15" s="3" t="str">
        <f t="shared" si="0"/>
        <v>Fairfax/Tysons Corner, VA</v>
      </c>
      <c r="C15" s="3"/>
      <c r="D15" s="24" t="s">
        <v>16</v>
      </c>
      <c r="E15" s="27" t="s">
        <v>17</v>
      </c>
      <c r="F15" s="3"/>
      <c r="G15" s="215">
        <v>55.841809097174298</v>
      </c>
      <c r="H15" s="210">
        <v>83.767168619342897</v>
      </c>
      <c r="I15" s="210">
        <v>94.205833907649804</v>
      </c>
      <c r="J15" s="210">
        <v>82.468254077647501</v>
      </c>
      <c r="K15" s="210">
        <v>59.711071674707</v>
      </c>
      <c r="L15" s="216">
        <v>75.198827475304299</v>
      </c>
      <c r="M15" s="210"/>
      <c r="N15" s="217">
        <v>55.152520101079702</v>
      </c>
      <c r="O15" s="218">
        <v>61.1626544911555</v>
      </c>
      <c r="P15" s="219">
        <v>58.157587296117597</v>
      </c>
      <c r="Q15" s="210"/>
      <c r="R15" s="220">
        <v>70.329901709822394</v>
      </c>
      <c r="S15" s="67"/>
      <c r="T15" s="30">
        <v>35.056010304836597</v>
      </c>
      <c r="U15" s="191">
        <v>68.937535728689994</v>
      </c>
      <c r="V15" s="191">
        <v>84.627091878911301</v>
      </c>
      <c r="W15" s="191">
        <v>76.961152381705801</v>
      </c>
      <c r="X15" s="191">
        <v>35.279647018238101</v>
      </c>
      <c r="Y15" s="196">
        <v>61.580148231238397</v>
      </c>
      <c r="Z15" s="191"/>
      <c r="AA15" s="197">
        <v>9.7904395365695898</v>
      </c>
      <c r="AB15" s="198">
        <v>11.6802354025737</v>
      </c>
      <c r="AC15" s="199">
        <v>10.776116619218</v>
      </c>
      <c r="AD15" s="191"/>
      <c r="AE15" s="200">
        <v>45.783703690579401</v>
      </c>
      <c r="AG15" s="215">
        <v>56.513968240293998</v>
      </c>
      <c r="AH15" s="210">
        <v>98.051932862393699</v>
      </c>
      <c r="AI15" s="210">
        <v>125.32341345049301</v>
      </c>
      <c r="AJ15" s="210">
        <v>125.83354181024499</v>
      </c>
      <c r="AK15" s="210">
        <v>93.127705318171294</v>
      </c>
      <c r="AL15" s="216">
        <v>99.770112336319698</v>
      </c>
      <c r="AM15" s="210"/>
      <c r="AN15" s="217">
        <v>75.316229037445396</v>
      </c>
      <c r="AO15" s="218">
        <v>73.322296691936501</v>
      </c>
      <c r="AP15" s="219">
        <v>74.319262864690998</v>
      </c>
      <c r="AQ15" s="210"/>
      <c r="AR15" s="220">
        <v>92.498441058711506</v>
      </c>
      <c r="AS15" s="67"/>
      <c r="AT15" s="30">
        <v>6.4212192723089903</v>
      </c>
      <c r="AU15" s="191">
        <v>7.0952226769222699</v>
      </c>
      <c r="AV15" s="191">
        <v>8.2318074960390497</v>
      </c>
      <c r="AW15" s="191">
        <v>13.864188325802001</v>
      </c>
      <c r="AX15" s="191">
        <v>18.241965430201699</v>
      </c>
      <c r="AY15" s="196">
        <v>10.9237659494109</v>
      </c>
      <c r="AZ15" s="191"/>
      <c r="BA15" s="197">
        <v>17.465414315531198</v>
      </c>
      <c r="BB15" s="198">
        <v>9.6831275971040203</v>
      </c>
      <c r="BC15" s="199">
        <v>13.493118332013401</v>
      </c>
      <c r="BD15" s="191"/>
      <c r="BE15" s="200">
        <v>11.5032488155548</v>
      </c>
    </row>
    <row r="16" spans="1:57" x14ac:dyDescent="0.2">
      <c r="A16" s="21" t="s">
        <v>27</v>
      </c>
      <c r="B16" s="3" t="str">
        <f t="shared" si="0"/>
        <v>I-95 Fredericksburg, VA</v>
      </c>
      <c r="C16" s="3"/>
      <c r="D16" s="24" t="s">
        <v>16</v>
      </c>
      <c r="E16" s="27" t="s">
        <v>17</v>
      </c>
      <c r="F16" s="3"/>
      <c r="G16" s="215">
        <v>36.634029283558696</v>
      </c>
      <c r="H16" s="210">
        <v>44.447423717447101</v>
      </c>
      <c r="I16" s="210">
        <v>47.006777690846</v>
      </c>
      <c r="J16" s="210">
        <v>50.6621146753101</v>
      </c>
      <c r="K16" s="210">
        <v>46.596093662680197</v>
      </c>
      <c r="L16" s="216">
        <v>45.069287805968401</v>
      </c>
      <c r="M16" s="210"/>
      <c r="N16" s="217">
        <v>51.877764613837002</v>
      </c>
      <c r="O16" s="218">
        <v>55.145532580753297</v>
      </c>
      <c r="P16" s="219">
        <v>53.5116485972951</v>
      </c>
      <c r="Q16" s="210"/>
      <c r="R16" s="220">
        <v>47.481390889204597</v>
      </c>
      <c r="S16" s="67"/>
      <c r="T16" s="30">
        <v>19.484917943969201</v>
      </c>
      <c r="U16" s="191">
        <v>25.291520899851101</v>
      </c>
      <c r="V16" s="191">
        <v>21.287172230589601</v>
      </c>
      <c r="W16" s="191">
        <v>21.6675734324152</v>
      </c>
      <c r="X16" s="191">
        <v>9.3825116649571001</v>
      </c>
      <c r="Y16" s="196">
        <v>19.1484860115382</v>
      </c>
      <c r="Z16" s="191"/>
      <c r="AA16" s="197">
        <v>15.363160982167299</v>
      </c>
      <c r="AB16" s="198">
        <v>39.460880012121301</v>
      </c>
      <c r="AC16" s="199">
        <v>26.638263247156001</v>
      </c>
      <c r="AD16" s="191"/>
      <c r="AE16" s="200">
        <v>21.461615050957001</v>
      </c>
      <c r="AG16" s="215">
        <v>39.522599877074299</v>
      </c>
      <c r="AH16" s="210">
        <v>48.776960967840999</v>
      </c>
      <c r="AI16" s="210">
        <v>54.178916766784901</v>
      </c>
      <c r="AJ16" s="210">
        <v>57.062935374814799</v>
      </c>
      <c r="AK16" s="210">
        <v>56.669802464306599</v>
      </c>
      <c r="AL16" s="216">
        <v>51.2420466254651</v>
      </c>
      <c r="AM16" s="210"/>
      <c r="AN16" s="217">
        <v>58.819434774105197</v>
      </c>
      <c r="AO16" s="218">
        <v>58.656865692492502</v>
      </c>
      <c r="AP16" s="219">
        <v>58.738150233298803</v>
      </c>
      <c r="AQ16" s="210"/>
      <c r="AR16" s="220">
        <v>53.383764867885297</v>
      </c>
      <c r="AS16" s="67"/>
      <c r="AT16" s="30">
        <v>11.841504750954099</v>
      </c>
      <c r="AU16" s="191">
        <v>10.5796423545028</v>
      </c>
      <c r="AV16" s="191">
        <v>12.9591586377204</v>
      </c>
      <c r="AW16" s="191">
        <v>12.915320253913601</v>
      </c>
      <c r="AX16" s="191">
        <v>24.406682532960399</v>
      </c>
      <c r="AY16" s="196">
        <v>14.635616704450999</v>
      </c>
      <c r="AZ16" s="191"/>
      <c r="BA16" s="197">
        <v>17.392580773157899</v>
      </c>
      <c r="BB16" s="198">
        <v>15.6805054098638</v>
      </c>
      <c r="BC16" s="199">
        <v>16.531439503040001</v>
      </c>
      <c r="BD16" s="191"/>
      <c r="BE16" s="200">
        <v>15.2248714513614</v>
      </c>
    </row>
    <row r="17" spans="1:70" x14ac:dyDescent="0.2">
      <c r="A17" s="21" t="s">
        <v>28</v>
      </c>
      <c r="B17" s="3" t="str">
        <f t="shared" si="0"/>
        <v>Dulles Airport Area, VA</v>
      </c>
      <c r="C17" s="3"/>
      <c r="D17" s="24" t="s">
        <v>16</v>
      </c>
      <c r="E17" s="27" t="s">
        <v>17</v>
      </c>
      <c r="F17" s="3"/>
      <c r="G17" s="215">
        <v>53.3077243407323</v>
      </c>
      <c r="H17" s="210">
        <v>77.695976095617496</v>
      </c>
      <c r="I17" s="210">
        <v>85.067731929425094</v>
      </c>
      <c r="J17" s="210">
        <v>76.193725099601494</v>
      </c>
      <c r="K17" s="210">
        <v>62.744883323847397</v>
      </c>
      <c r="L17" s="216">
        <v>71.002008157844799</v>
      </c>
      <c r="M17" s="210"/>
      <c r="N17" s="217">
        <v>49.234270536899999</v>
      </c>
      <c r="O17" s="218">
        <v>50.118496490229496</v>
      </c>
      <c r="P17" s="219">
        <v>49.676383513564701</v>
      </c>
      <c r="Q17" s="210"/>
      <c r="R17" s="220">
        <v>64.908972545193294</v>
      </c>
      <c r="S17" s="67"/>
      <c r="T17" s="30">
        <v>28.484879232519301</v>
      </c>
      <c r="U17" s="191">
        <v>41.551120671464403</v>
      </c>
      <c r="V17" s="191">
        <v>54.799807297736002</v>
      </c>
      <c r="W17" s="191">
        <v>63.762203199269699</v>
      </c>
      <c r="X17" s="191">
        <v>50.414844780332601</v>
      </c>
      <c r="Y17" s="196">
        <v>48.184204575424197</v>
      </c>
      <c r="Z17" s="191"/>
      <c r="AA17" s="197">
        <v>22.760902023599598</v>
      </c>
      <c r="AB17" s="198">
        <v>21.540778736323599</v>
      </c>
      <c r="AC17" s="199">
        <v>22.1423644426838</v>
      </c>
      <c r="AD17" s="191"/>
      <c r="AE17" s="200">
        <v>41.5834290424757</v>
      </c>
      <c r="AG17" s="215">
        <v>53.157634081399699</v>
      </c>
      <c r="AH17" s="210">
        <v>86.584685241536704</v>
      </c>
      <c r="AI17" s="210">
        <v>102.91011981742101</v>
      </c>
      <c r="AJ17" s="210">
        <v>102.19539011981701</v>
      </c>
      <c r="AK17" s="210">
        <v>79.512703023963397</v>
      </c>
      <c r="AL17" s="216">
        <v>84.872106456827595</v>
      </c>
      <c r="AM17" s="210"/>
      <c r="AN17" s="217">
        <v>60.101948221757297</v>
      </c>
      <c r="AO17" s="218">
        <v>60.524808149486397</v>
      </c>
      <c r="AP17" s="219">
        <v>60.3133781856219</v>
      </c>
      <c r="AQ17" s="210"/>
      <c r="AR17" s="220">
        <v>77.855326950768799</v>
      </c>
      <c r="AS17" s="67"/>
      <c r="AT17" s="30">
        <v>5.9977610295634198</v>
      </c>
      <c r="AU17" s="191">
        <v>5.70307644554258</v>
      </c>
      <c r="AV17" s="191">
        <v>6.3554549419083299</v>
      </c>
      <c r="AW17" s="191">
        <v>14.911955375988001</v>
      </c>
      <c r="AX17" s="191">
        <v>10.181029867611301</v>
      </c>
      <c r="AY17" s="196">
        <v>8.8319944843428893</v>
      </c>
      <c r="AZ17" s="191"/>
      <c r="BA17" s="197">
        <v>16.789082060746701</v>
      </c>
      <c r="BB17" s="198">
        <v>9.1368334831174298</v>
      </c>
      <c r="BC17" s="199">
        <v>12.819969017373401</v>
      </c>
      <c r="BD17" s="191"/>
      <c r="BE17" s="200">
        <v>9.6902004065274596</v>
      </c>
    </row>
    <row r="18" spans="1:70" x14ac:dyDescent="0.2">
      <c r="A18" s="21" t="s">
        <v>29</v>
      </c>
      <c r="B18" s="3" t="str">
        <f t="shared" si="0"/>
        <v>Williamsburg, VA</v>
      </c>
      <c r="C18" s="3"/>
      <c r="D18" s="24" t="s">
        <v>16</v>
      </c>
      <c r="E18" s="27" t="s">
        <v>17</v>
      </c>
      <c r="F18" s="3"/>
      <c r="G18" s="215">
        <v>33.475147250455997</v>
      </c>
      <c r="H18" s="210">
        <v>36.963577013291598</v>
      </c>
      <c r="I18" s="210">
        <v>34.621705759708099</v>
      </c>
      <c r="J18" s="210">
        <v>32.909444878811499</v>
      </c>
      <c r="K18" s="210">
        <v>38.033259056554499</v>
      </c>
      <c r="L18" s="216">
        <v>35.2006267917643</v>
      </c>
      <c r="M18" s="210"/>
      <c r="N18" s="217">
        <v>70.802144904873501</v>
      </c>
      <c r="O18" s="218">
        <v>75.115686734427896</v>
      </c>
      <c r="P18" s="219">
        <v>72.958915819650699</v>
      </c>
      <c r="Q18" s="210"/>
      <c r="R18" s="220">
        <v>45.988709371160503</v>
      </c>
      <c r="S18" s="67"/>
      <c r="T18" s="30">
        <v>-17.9211739484223</v>
      </c>
      <c r="U18" s="191">
        <v>-17.7850911383651</v>
      </c>
      <c r="V18" s="191">
        <v>-22.129424084056101</v>
      </c>
      <c r="W18" s="191">
        <v>-32.236609970120199</v>
      </c>
      <c r="X18" s="191">
        <v>-35.201537423507702</v>
      </c>
      <c r="Y18" s="196">
        <v>-25.882289352922498</v>
      </c>
      <c r="Z18" s="191"/>
      <c r="AA18" s="197">
        <v>-4.6240621252604699</v>
      </c>
      <c r="AB18" s="198">
        <v>-4.9306553551684402</v>
      </c>
      <c r="AC18" s="199">
        <v>-4.7821369706308401</v>
      </c>
      <c r="AD18" s="191"/>
      <c r="AE18" s="200">
        <v>-17.6062925945701</v>
      </c>
      <c r="AG18" s="215">
        <v>38.787619233776297</v>
      </c>
      <c r="AH18" s="210">
        <v>39.871302124055198</v>
      </c>
      <c r="AI18" s="210">
        <v>44.533264268960103</v>
      </c>
      <c r="AJ18" s="210">
        <v>54.614488532707803</v>
      </c>
      <c r="AK18" s="210">
        <v>68.787420185040304</v>
      </c>
      <c r="AL18" s="216">
        <v>49.318818868907996</v>
      </c>
      <c r="AM18" s="210"/>
      <c r="AN18" s="217">
        <v>103.56401290070301</v>
      </c>
      <c r="AO18" s="218">
        <v>107.64084701589699</v>
      </c>
      <c r="AP18" s="219">
        <v>105.60242995829999</v>
      </c>
      <c r="AQ18" s="210"/>
      <c r="AR18" s="220">
        <v>65.399850608734496</v>
      </c>
      <c r="AS18" s="67"/>
      <c r="AT18" s="30">
        <v>-0.404119514865104</v>
      </c>
      <c r="AU18" s="191">
        <v>0.32884420940015202</v>
      </c>
      <c r="AV18" s="191">
        <v>8.7037302880504299</v>
      </c>
      <c r="AW18" s="191">
        <v>26.4736980155986</v>
      </c>
      <c r="AX18" s="191">
        <v>43.139042880575303</v>
      </c>
      <c r="AY18" s="196">
        <v>16.929071670844898</v>
      </c>
      <c r="AZ18" s="191"/>
      <c r="BA18" s="197">
        <v>16.792715387272601</v>
      </c>
      <c r="BB18" s="198">
        <v>-6.6031628332496304</v>
      </c>
      <c r="BC18" s="199">
        <v>3.5701698732731799</v>
      </c>
      <c r="BD18" s="191"/>
      <c r="BE18" s="200">
        <v>10.3618146624339</v>
      </c>
    </row>
    <row r="19" spans="1:70" x14ac:dyDescent="0.2">
      <c r="A19" s="21" t="s">
        <v>30</v>
      </c>
      <c r="B19" s="3" t="str">
        <f t="shared" si="0"/>
        <v>Virginia Beach, VA</v>
      </c>
      <c r="C19" s="3"/>
      <c r="D19" s="24" t="s">
        <v>16</v>
      </c>
      <c r="E19" s="27" t="s">
        <v>17</v>
      </c>
      <c r="F19" s="3"/>
      <c r="G19" s="215">
        <v>29.386019961749898</v>
      </c>
      <c r="H19" s="210">
        <v>33.351255319148898</v>
      </c>
      <c r="I19" s="210">
        <v>35.685722288628497</v>
      </c>
      <c r="J19" s="210">
        <v>35.491626910510703</v>
      </c>
      <c r="K19" s="210">
        <v>32.080752402581801</v>
      </c>
      <c r="L19" s="216">
        <v>33.199075376524</v>
      </c>
      <c r="M19" s="210"/>
      <c r="N19" s="217">
        <v>41.621800183281501</v>
      </c>
      <c r="O19" s="218">
        <v>48.319610590485198</v>
      </c>
      <c r="P19" s="219">
        <v>44.970705386883402</v>
      </c>
      <c r="Q19" s="210"/>
      <c r="R19" s="220">
        <v>36.562398236626699</v>
      </c>
      <c r="S19" s="67"/>
      <c r="T19" s="30">
        <v>10.883322383445501</v>
      </c>
      <c r="U19" s="191">
        <v>14.8384685112615</v>
      </c>
      <c r="V19" s="191">
        <v>20.703910133712</v>
      </c>
      <c r="W19" s="191">
        <v>24.135349625021998</v>
      </c>
      <c r="X19" s="191">
        <v>11.802251478310501</v>
      </c>
      <c r="Y19" s="196">
        <v>16.5750468883328</v>
      </c>
      <c r="Z19" s="191"/>
      <c r="AA19" s="197">
        <v>18.530942695455298</v>
      </c>
      <c r="AB19" s="198">
        <v>20.592476248082601</v>
      </c>
      <c r="AC19" s="199">
        <v>19.629626369373799</v>
      </c>
      <c r="AD19" s="191"/>
      <c r="AE19" s="200">
        <v>17.6305506723</v>
      </c>
      <c r="AG19" s="215">
        <v>31.986811251892501</v>
      </c>
      <c r="AH19" s="210">
        <v>37.670160323531697</v>
      </c>
      <c r="AI19" s="210">
        <v>39.981497653199398</v>
      </c>
      <c r="AJ19" s="210">
        <v>44.869823730974502</v>
      </c>
      <c r="AK19" s="210">
        <v>48.232979960554601</v>
      </c>
      <c r="AL19" s="216">
        <v>40.548254584030602</v>
      </c>
      <c r="AM19" s="210"/>
      <c r="AN19" s="217">
        <v>59.881048987967098</v>
      </c>
      <c r="AO19" s="218">
        <v>60.6554082118097</v>
      </c>
      <c r="AP19" s="219">
        <v>60.268228599888403</v>
      </c>
      <c r="AQ19" s="210"/>
      <c r="AR19" s="220">
        <v>46.182532874275601</v>
      </c>
      <c r="AS19" s="67"/>
      <c r="AT19" s="30">
        <v>10.4741729579042</v>
      </c>
      <c r="AU19" s="191">
        <v>0.74195619637514798</v>
      </c>
      <c r="AV19" s="191">
        <v>-6.1347037124785997</v>
      </c>
      <c r="AW19" s="191">
        <v>7.4835054194791901</v>
      </c>
      <c r="AX19" s="191">
        <v>22.4761022129656</v>
      </c>
      <c r="AY19" s="196">
        <v>6.6673657251986302</v>
      </c>
      <c r="AZ19" s="191"/>
      <c r="BA19" s="197">
        <v>12.3291917552401</v>
      </c>
      <c r="BB19" s="198">
        <v>-0.82544884715813305</v>
      </c>
      <c r="BC19" s="199">
        <v>5.3007156345302899</v>
      </c>
      <c r="BD19" s="191"/>
      <c r="BE19" s="200">
        <v>6.1536726979489504</v>
      </c>
    </row>
    <row r="20" spans="1:70" x14ac:dyDescent="0.2">
      <c r="A20" s="34" t="s">
        <v>31</v>
      </c>
      <c r="B20" s="3" t="str">
        <f t="shared" si="0"/>
        <v>Norfolk/Portsmouth, VA</v>
      </c>
      <c r="C20" s="3"/>
      <c r="D20" s="24" t="s">
        <v>16</v>
      </c>
      <c r="E20" s="27" t="s">
        <v>17</v>
      </c>
      <c r="F20" s="3"/>
      <c r="G20" s="215">
        <v>40.587741942837098</v>
      </c>
      <c r="H20" s="210">
        <v>56.273469244257399</v>
      </c>
      <c r="I20" s="210">
        <v>59.345927599508997</v>
      </c>
      <c r="J20" s="210">
        <v>55.547786024899104</v>
      </c>
      <c r="K20" s="210">
        <v>41.085773277222501</v>
      </c>
      <c r="L20" s="216">
        <v>50.568139617744997</v>
      </c>
      <c r="M20" s="210"/>
      <c r="N20" s="217">
        <v>40.314504295984499</v>
      </c>
      <c r="O20" s="218">
        <v>40.611091320357701</v>
      </c>
      <c r="P20" s="219">
        <v>40.462797808171103</v>
      </c>
      <c r="Q20" s="210"/>
      <c r="R20" s="220">
        <v>47.680899100723899</v>
      </c>
      <c r="S20" s="67"/>
      <c r="T20" s="30">
        <v>15.1673614331623</v>
      </c>
      <c r="U20" s="191">
        <v>47.170508519943802</v>
      </c>
      <c r="V20" s="191">
        <v>58.079880971554999</v>
      </c>
      <c r="W20" s="191">
        <v>56.227352901018499</v>
      </c>
      <c r="X20" s="191">
        <v>23.1210190645414</v>
      </c>
      <c r="Y20" s="196">
        <v>40.508407303313703</v>
      </c>
      <c r="Z20" s="191"/>
      <c r="AA20" s="197">
        <v>18.079412727766702</v>
      </c>
      <c r="AB20" s="198">
        <v>7.2168118932645298</v>
      </c>
      <c r="AC20" s="199">
        <v>12.366387946604499</v>
      </c>
      <c r="AD20" s="191"/>
      <c r="AE20" s="200">
        <v>32.464592325882002</v>
      </c>
      <c r="AG20" s="215">
        <v>42.966067832013998</v>
      </c>
      <c r="AH20" s="210">
        <v>54.895228707123998</v>
      </c>
      <c r="AI20" s="210">
        <v>59.151493874230397</v>
      </c>
      <c r="AJ20" s="210">
        <v>60.079625114335897</v>
      </c>
      <c r="AK20" s="210">
        <v>55.969549617414202</v>
      </c>
      <c r="AL20" s="216">
        <v>54.6123930290237</v>
      </c>
      <c r="AM20" s="210"/>
      <c r="AN20" s="217">
        <v>60.674615756376397</v>
      </c>
      <c r="AO20" s="218">
        <v>59.723454116094899</v>
      </c>
      <c r="AP20" s="219">
        <v>60.199034936235698</v>
      </c>
      <c r="AQ20" s="210"/>
      <c r="AR20" s="220">
        <v>56.208576431084303</v>
      </c>
      <c r="AS20" s="67"/>
      <c r="AT20" s="30">
        <v>8.5726268517480904</v>
      </c>
      <c r="AU20" s="191">
        <v>3.73486883248012</v>
      </c>
      <c r="AV20" s="191">
        <v>3.7614191807364001</v>
      </c>
      <c r="AW20" s="191">
        <v>5.9933279778559596</v>
      </c>
      <c r="AX20" s="191">
        <v>9.6490792929427407</v>
      </c>
      <c r="AY20" s="196">
        <v>6.1563258928584501</v>
      </c>
      <c r="AZ20" s="191"/>
      <c r="BA20" s="197">
        <v>6.8597693009275096</v>
      </c>
      <c r="BB20" s="198">
        <v>0.976744020659021</v>
      </c>
      <c r="BC20" s="199">
        <v>3.85821907093292</v>
      </c>
      <c r="BD20" s="191"/>
      <c r="BE20" s="200">
        <v>5.4423830375727196</v>
      </c>
    </row>
    <row r="21" spans="1:70" x14ac:dyDescent="0.2">
      <c r="A21" s="35" t="s">
        <v>32</v>
      </c>
      <c r="B21" s="3" t="str">
        <f t="shared" si="0"/>
        <v>Newport News/Hampton, VA</v>
      </c>
      <c r="C21" s="3"/>
      <c r="D21" s="24" t="s">
        <v>16</v>
      </c>
      <c r="E21" s="27" t="s">
        <v>17</v>
      </c>
      <c r="F21" s="3"/>
      <c r="G21" s="215">
        <v>30.273395543924099</v>
      </c>
      <c r="H21" s="210">
        <v>38.219712675060102</v>
      </c>
      <c r="I21" s="210">
        <v>40.811434276418098</v>
      </c>
      <c r="J21" s="210">
        <v>41.7874013863347</v>
      </c>
      <c r="K21" s="210">
        <v>35.8505728108643</v>
      </c>
      <c r="L21" s="216">
        <v>37.388503338520202</v>
      </c>
      <c r="M21" s="210"/>
      <c r="N21" s="217">
        <v>37.038809690196601</v>
      </c>
      <c r="O21" s="218">
        <v>39.945245664167402</v>
      </c>
      <c r="P21" s="219">
        <v>38.492027677182001</v>
      </c>
      <c r="Q21" s="210"/>
      <c r="R21" s="220">
        <v>37.703796006709297</v>
      </c>
      <c r="S21" s="67"/>
      <c r="T21" s="30">
        <v>-13.304154075509601</v>
      </c>
      <c r="U21" s="191">
        <v>8.0653315417392903</v>
      </c>
      <c r="V21" s="191">
        <v>13.360290957343</v>
      </c>
      <c r="W21" s="191">
        <v>25.978663548739799</v>
      </c>
      <c r="X21" s="191">
        <v>17.943500913305598</v>
      </c>
      <c r="Y21" s="196">
        <v>10.060414178940499</v>
      </c>
      <c r="Z21" s="191"/>
      <c r="AA21" s="197">
        <v>11.5978775754238</v>
      </c>
      <c r="AB21" s="198">
        <v>9.0574740537518093</v>
      </c>
      <c r="AC21" s="199">
        <v>10.265124312702399</v>
      </c>
      <c r="AD21" s="191"/>
      <c r="AE21" s="200">
        <v>10.1200469823668</v>
      </c>
      <c r="AG21" s="215">
        <v>32.316139167491798</v>
      </c>
      <c r="AH21" s="210">
        <v>41.679861596406802</v>
      </c>
      <c r="AI21" s="210">
        <v>44.785543956005</v>
      </c>
      <c r="AJ21" s="210">
        <v>47.863145055877702</v>
      </c>
      <c r="AK21" s="210">
        <v>47.641566254067001</v>
      </c>
      <c r="AL21" s="216">
        <v>42.857251205969703</v>
      </c>
      <c r="AM21" s="210"/>
      <c r="AN21" s="217">
        <v>49.430501959258699</v>
      </c>
      <c r="AO21" s="218">
        <v>48.843394900268699</v>
      </c>
      <c r="AP21" s="219">
        <v>49.136948429763699</v>
      </c>
      <c r="AQ21" s="210"/>
      <c r="AR21" s="220">
        <v>44.651450412768</v>
      </c>
      <c r="AS21" s="67"/>
      <c r="AT21" s="30">
        <v>-4.0531368730159203</v>
      </c>
      <c r="AU21" s="191">
        <v>-0.94847025916036298</v>
      </c>
      <c r="AV21" s="191">
        <v>-2.35201182180624</v>
      </c>
      <c r="AW21" s="191">
        <v>6.6766119936260599</v>
      </c>
      <c r="AX21" s="191">
        <v>9.9247144789735096</v>
      </c>
      <c r="AY21" s="196">
        <v>2.1226626786764999</v>
      </c>
      <c r="AZ21" s="191"/>
      <c r="BA21" s="197">
        <v>-24.834747579804802</v>
      </c>
      <c r="BB21" s="198">
        <v>-32.6079491139716</v>
      </c>
      <c r="BC21" s="199">
        <v>-28.910114661729999</v>
      </c>
      <c r="BD21" s="191"/>
      <c r="BE21" s="200">
        <v>-10.2022251069129</v>
      </c>
    </row>
    <row r="22" spans="1:70" x14ac:dyDescent="0.2">
      <c r="A22" s="36" t="s">
        <v>33</v>
      </c>
      <c r="B22" s="3" t="str">
        <f t="shared" si="0"/>
        <v>Chesapeake/Suffolk, VA</v>
      </c>
      <c r="C22" s="3"/>
      <c r="D22" s="25" t="s">
        <v>16</v>
      </c>
      <c r="E22" s="28" t="s">
        <v>17</v>
      </c>
      <c r="F22" s="3"/>
      <c r="G22" s="221">
        <v>36.614131039678497</v>
      </c>
      <c r="H22" s="222">
        <v>49.1408615436129</v>
      </c>
      <c r="I22" s="222">
        <v>53.547741269044003</v>
      </c>
      <c r="J22" s="222">
        <v>46.498780964339502</v>
      </c>
      <c r="K22" s="222">
        <v>42.380134220659599</v>
      </c>
      <c r="L22" s="223">
        <v>45.6363298074669</v>
      </c>
      <c r="M22" s="210"/>
      <c r="N22" s="224">
        <v>39.445578737652703</v>
      </c>
      <c r="O22" s="225">
        <v>42.7335380880629</v>
      </c>
      <c r="P22" s="226">
        <v>41.089558412857798</v>
      </c>
      <c r="Q22" s="210"/>
      <c r="R22" s="227">
        <v>44.337252266150003</v>
      </c>
      <c r="S22" s="67"/>
      <c r="T22" s="31">
        <v>3.2842720165414199</v>
      </c>
      <c r="U22" s="201">
        <v>9.5742248732494293</v>
      </c>
      <c r="V22" s="201">
        <v>22.201405088129999</v>
      </c>
      <c r="W22" s="201">
        <v>13.016937047382701</v>
      </c>
      <c r="X22" s="201">
        <v>12.6063892781532</v>
      </c>
      <c r="Y22" s="202">
        <v>12.4628969606201</v>
      </c>
      <c r="Z22" s="191"/>
      <c r="AA22" s="203">
        <v>11.1220559002233</v>
      </c>
      <c r="AB22" s="204">
        <v>5.85845111563121</v>
      </c>
      <c r="AC22" s="205">
        <v>8.3212765926910102</v>
      </c>
      <c r="AD22" s="191"/>
      <c r="AE22" s="206">
        <v>11.335736465598799</v>
      </c>
      <c r="AG22" s="221">
        <v>38.593134496902699</v>
      </c>
      <c r="AH22" s="222">
        <v>50.883528419554601</v>
      </c>
      <c r="AI22" s="222">
        <v>54.724437183994603</v>
      </c>
      <c r="AJ22" s="222">
        <v>54.281788293152502</v>
      </c>
      <c r="AK22" s="222">
        <v>53.476372681232199</v>
      </c>
      <c r="AL22" s="223">
        <v>50.391852214967301</v>
      </c>
      <c r="AM22" s="210"/>
      <c r="AN22" s="224">
        <v>51.442797534739597</v>
      </c>
      <c r="AO22" s="225">
        <v>49.345222970031799</v>
      </c>
      <c r="AP22" s="226">
        <v>50.394010252385698</v>
      </c>
      <c r="AQ22" s="210"/>
      <c r="AR22" s="227">
        <v>50.392468797086799</v>
      </c>
      <c r="AS22" s="67"/>
      <c r="AT22" s="31">
        <v>1.57498638528371</v>
      </c>
      <c r="AU22" s="201">
        <v>-4.4608227551800699</v>
      </c>
      <c r="AV22" s="201">
        <v>-4.3012707672721904</v>
      </c>
      <c r="AW22" s="201">
        <v>-2.0987789697429702</v>
      </c>
      <c r="AX22" s="201">
        <v>9.4937667749308492</v>
      </c>
      <c r="AY22" s="202">
        <v>-0.30230305607519697</v>
      </c>
      <c r="AZ22" s="191"/>
      <c r="BA22" s="203">
        <v>4.3677206668387099</v>
      </c>
      <c r="BB22" s="204">
        <v>-5.19075579383298</v>
      </c>
      <c r="BC22" s="205">
        <v>-0.54153815220475499</v>
      </c>
      <c r="BD22" s="191"/>
      <c r="BE22" s="206">
        <v>-0.37077539192431203</v>
      </c>
    </row>
    <row r="23" spans="1:70" x14ac:dyDescent="0.2">
      <c r="A23" s="35" t="s">
        <v>109</v>
      </c>
      <c r="B23" s="3" t="s">
        <v>109</v>
      </c>
      <c r="C23" s="9"/>
      <c r="D23" s="23" t="s">
        <v>16</v>
      </c>
      <c r="E23" s="26" t="s">
        <v>17</v>
      </c>
      <c r="F23" s="3"/>
      <c r="G23" s="207">
        <v>57.635814419225603</v>
      </c>
      <c r="H23" s="208">
        <v>78.845944592790303</v>
      </c>
      <c r="I23" s="208">
        <v>88.546668891855802</v>
      </c>
      <c r="J23" s="208">
        <v>83.375761014686205</v>
      </c>
      <c r="K23" s="208">
        <v>68.891919225634098</v>
      </c>
      <c r="L23" s="209">
        <v>75.459221628838407</v>
      </c>
      <c r="M23" s="210"/>
      <c r="N23" s="211">
        <v>70.654475967957197</v>
      </c>
      <c r="O23" s="212">
        <v>79.327860480640794</v>
      </c>
      <c r="P23" s="213">
        <v>74.991168224299003</v>
      </c>
      <c r="Q23" s="210"/>
      <c r="R23" s="214">
        <v>75.325492084684299</v>
      </c>
      <c r="S23" s="67"/>
      <c r="T23" s="29">
        <v>24.9140784339654</v>
      </c>
      <c r="U23" s="189">
        <v>38.7824635353182</v>
      </c>
      <c r="V23" s="189">
        <v>40.878527860178103</v>
      </c>
      <c r="W23" s="189">
        <v>47.609278791942202</v>
      </c>
      <c r="X23" s="189">
        <v>31.1826454163688</v>
      </c>
      <c r="Y23" s="190">
        <v>37.295286387535697</v>
      </c>
      <c r="Z23" s="191"/>
      <c r="AA23" s="192">
        <v>16.876013509596302</v>
      </c>
      <c r="AB23" s="193">
        <v>44.646794760644902</v>
      </c>
      <c r="AC23" s="194">
        <v>30.0857662608047</v>
      </c>
      <c r="AD23" s="191"/>
      <c r="AE23" s="195">
        <v>35.164502874073897</v>
      </c>
      <c r="AF23" s="67"/>
      <c r="AG23" s="207">
        <v>56.158615654205597</v>
      </c>
      <c r="AH23" s="208">
        <v>90.276548731642094</v>
      </c>
      <c r="AI23" s="208">
        <v>108.69147196261601</v>
      </c>
      <c r="AJ23" s="208">
        <v>110.680621662216</v>
      </c>
      <c r="AK23" s="208">
        <v>94.325798564753001</v>
      </c>
      <c r="AL23" s="209">
        <v>92.026611315086697</v>
      </c>
      <c r="AM23" s="210"/>
      <c r="AN23" s="211">
        <v>96.551801568758293</v>
      </c>
      <c r="AO23" s="212">
        <v>104.143359479305</v>
      </c>
      <c r="AP23" s="213">
        <v>100.347580524032</v>
      </c>
      <c r="AQ23" s="210"/>
      <c r="AR23" s="214">
        <v>94.404031089071097</v>
      </c>
      <c r="AS23" s="67"/>
      <c r="AT23" s="29">
        <v>-7.6353174363926497</v>
      </c>
      <c r="AU23" s="189">
        <v>4.3074379892462504</v>
      </c>
      <c r="AV23" s="189">
        <v>-3.6183392234245901</v>
      </c>
      <c r="AW23" s="189">
        <v>1.2741665379484699</v>
      </c>
      <c r="AX23" s="189">
        <v>3.10512793879162</v>
      </c>
      <c r="AY23" s="190">
        <v>-0.16523363220328999</v>
      </c>
      <c r="AZ23" s="191"/>
      <c r="BA23" s="192">
        <v>-10.0547484586781</v>
      </c>
      <c r="BB23" s="193">
        <v>-9.7183889764442704</v>
      </c>
      <c r="BC23" s="194">
        <v>-9.8805205469162694</v>
      </c>
      <c r="BD23" s="191"/>
      <c r="BE23" s="195">
        <v>-3.3302493903345498</v>
      </c>
      <c r="BF23" s="67"/>
      <c r="BG23" s="68"/>
      <c r="BH23" s="68"/>
      <c r="BI23" s="68"/>
      <c r="BJ23" s="68"/>
      <c r="BK23" s="68"/>
      <c r="BL23" s="68"/>
      <c r="BM23" s="68"/>
      <c r="BN23" s="68"/>
      <c r="BO23" s="68"/>
      <c r="BP23" s="68"/>
      <c r="BQ23" s="68"/>
      <c r="BR23" s="68"/>
    </row>
    <row r="24" spans="1:70" x14ac:dyDescent="0.2">
      <c r="A24" s="35" t="s">
        <v>43</v>
      </c>
      <c r="B24" s="3" t="str">
        <f t="shared" si="0"/>
        <v>Richmond North/Glen Allen, VA</v>
      </c>
      <c r="C24" s="10"/>
      <c r="D24" s="24" t="s">
        <v>16</v>
      </c>
      <c r="E24" s="27" t="s">
        <v>17</v>
      </c>
      <c r="F24" s="3"/>
      <c r="G24" s="215">
        <v>34.921914893617</v>
      </c>
      <c r="H24" s="210">
        <v>48.488915242413597</v>
      </c>
      <c r="I24" s="210">
        <v>53.464664573886701</v>
      </c>
      <c r="J24" s="210">
        <v>51.637797930473198</v>
      </c>
      <c r="K24" s="210">
        <v>42.645837693291398</v>
      </c>
      <c r="L24" s="216">
        <v>46.231826066736403</v>
      </c>
      <c r="M24" s="210"/>
      <c r="N24" s="217">
        <v>44.826838739681399</v>
      </c>
      <c r="O24" s="218">
        <v>52.150924311126602</v>
      </c>
      <c r="P24" s="219">
        <v>48.488881525403997</v>
      </c>
      <c r="Q24" s="210"/>
      <c r="R24" s="220">
        <v>46.876699054927101</v>
      </c>
      <c r="S24" s="67"/>
      <c r="T24" s="30">
        <v>6.4723188870472903</v>
      </c>
      <c r="U24" s="191">
        <v>17.169544406900201</v>
      </c>
      <c r="V24" s="191">
        <v>17.8774281471661</v>
      </c>
      <c r="W24" s="191">
        <v>20.214993227159901</v>
      </c>
      <c r="X24" s="191">
        <v>10.566677538812</v>
      </c>
      <c r="Y24" s="196">
        <v>14.968198778989199</v>
      </c>
      <c r="Z24" s="191"/>
      <c r="AA24" s="197">
        <v>4.7553254049440499</v>
      </c>
      <c r="AB24" s="198">
        <v>28.007411348475699</v>
      </c>
      <c r="AC24" s="199">
        <v>16.095855880181901</v>
      </c>
      <c r="AD24" s="191"/>
      <c r="AE24" s="200">
        <v>15.2991802342488</v>
      </c>
      <c r="AF24" s="67"/>
      <c r="AG24" s="215">
        <v>33.282506685269098</v>
      </c>
      <c r="AH24" s="210">
        <v>50.620867631670698</v>
      </c>
      <c r="AI24" s="210">
        <v>60.309171026624803</v>
      </c>
      <c r="AJ24" s="210">
        <v>60.497605801650899</v>
      </c>
      <c r="AK24" s="210">
        <v>58.821303046157396</v>
      </c>
      <c r="AL24" s="216">
        <v>52.706290838274597</v>
      </c>
      <c r="AM24" s="210"/>
      <c r="AN24" s="217">
        <v>65.224809324497102</v>
      </c>
      <c r="AO24" s="218">
        <v>71.700844087896698</v>
      </c>
      <c r="AP24" s="219">
        <v>68.462826706196907</v>
      </c>
      <c r="AQ24" s="210"/>
      <c r="AR24" s="220">
        <v>57.2081582291095</v>
      </c>
      <c r="AS24" s="67"/>
      <c r="AT24" s="30">
        <v>-3.3642810176981901</v>
      </c>
      <c r="AU24" s="191">
        <v>-6.3045024974486603</v>
      </c>
      <c r="AV24" s="191">
        <v>-7.31962861605267</v>
      </c>
      <c r="AW24" s="191">
        <v>-2.82891808116673</v>
      </c>
      <c r="AX24" s="191">
        <v>11.653735101980301</v>
      </c>
      <c r="AY24" s="196">
        <v>-1.84360067069819</v>
      </c>
      <c r="AZ24" s="191"/>
      <c r="BA24" s="197">
        <v>17.134802676569699</v>
      </c>
      <c r="BB24" s="198">
        <v>15.374225596839301</v>
      </c>
      <c r="BC24" s="199">
        <v>16.206231691626201</v>
      </c>
      <c r="BD24" s="191"/>
      <c r="BE24" s="200">
        <v>3.6618319250983302</v>
      </c>
      <c r="BF24" s="67"/>
      <c r="BG24" s="68"/>
      <c r="BH24" s="68"/>
      <c r="BI24" s="68"/>
      <c r="BJ24" s="68"/>
      <c r="BK24" s="68"/>
      <c r="BL24" s="68"/>
      <c r="BM24" s="68"/>
      <c r="BN24" s="68"/>
      <c r="BO24" s="68"/>
      <c r="BP24" s="68"/>
      <c r="BQ24" s="68"/>
      <c r="BR24" s="68"/>
    </row>
    <row r="25" spans="1:70" x14ac:dyDescent="0.2">
      <c r="A25" s="35" t="s">
        <v>44</v>
      </c>
      <c r="B25" s="3" t="str">
        <f t="shared" si="0"/>
        <v>Richmond West/Midlothian, VA</v>
      </c>
      <c r="C25" s="3"/>
      <c r="D25" s="24" t="s">
        <v>16</v>
      </c>
      <c r="E25" s="27" t="s">
        <v>17</v>
      </c>
      <c r="F25" s="3"/>
      <c r="G25" s="215">
        <v>32.331291258542102</v>
      </c>
      <c r="H25" s="210">
        <v>44.977573006833701</v>
      </c>
      <c r="I25" s="210">
        <v>47.145479897494297</v>
      </c>
      <c r="J25" s="210">
        <v>48.296984538724303</v>
      </c>
      <c r="K25" s="210">
        <v>43.356514720956703</v>
      </c>
      <c r="L25" s="216">
        <v>43.221568684510203</v>
      </c>
      <c r="M25" s="210"/>
      <c r="N25" s="217">
        <v>43.1791290148063</v>
      </c>
      <c r="O25" s="218">
        <v>44.446354783598998</v>
      </c>
      <c r="P25" s="219">
        <v>43.812741899202699</v>
      </c>
      <c r="Q25" s="210"/>
      <c r="R25" s="220">
        <v>43.390475317279503</v>
      </c>
      <c r="S25" s="67"/>
      <c r="T25" s="30">
        <v>-4.1741172406788101</v>
      </c>
      <c r="U25" s="191">
        <v>20.419189395331799</v>
      </c>
      <c r="V25" s="191">
        <v>18.379672986342499</v>
      </c>
      <c r="W25" s="191">
        <v>20.701126623934101</v>
      </c>
      <c r="X25" s="191">
        <v>19.355396462228299</v>
      </c>
      <c r="Y25" s="196">
        <v>15.408088855965699</v>
      </c>
      <c r="Z25" s="191"/>
      <c r="AA25" s="197">
        <v>10.534133039981899</v>
      </c>
      <c r="AB25" s="198">
        <v>1.8531043466208701</v>
      </c>
      <c r="AC25" s="199">
        <v>5.9535763576507597</v>
      </c>
      <c r="AD25" s="191"/>
      <c r="AE25" s="200">
        <v>12.511684916368701</v>
      </c>
      <c r="AF25" s="67"/>
      <c r="AG25" s="215">
        <v>32.917158207573998</v>
      </c>
      <c r="AH25" s="210">
        <v>43.504924992881499</v>
      </c>
      <c r="AI25" s="210">
        <v>47.532221810933898</v>
      </c>
      <c r="AJ25" s="210">
        <v>48.301271910592199</v>
      </c>
      <c r="AK25" s="210">
        <v>55.088457481492</v>
      </c>
      <c r="AL25" s="216">
        <v>45.4688068806947</v>
      </c>
      <c r="AM25" s="210"/>
      <c r="AN25" s="217">
        <v>64.724466778188997</v>
      </c>
      <c r="AO25" s="218">
        <v>66.765727726366705</v>
      </c>
      <c r="AP25" s="219">
        <v>65.745097252277901</v>
      </c>
      <c r="AQ25" s="210"/>
      <c r="AR25" s="220">
        <v>51.262032701147</v>
      </c>
      <c r="AS25" s="67"/>
      <c r="AT25" s="30">
        <v>-1.6141166045424999</v>
      </c>
      <c r="AU25" s="191">
        <v>-1.88109909595341</v>
      </c>
      <c r="AV25" s="191">
        <v>-3.35935408873973</v>
      </c>
      <c r="AW25" s="191">
        <v>-0.46796196917908001</v>
      </c>
      <c r="AX25" s="191">
        <v>22.684540867953</v>
      </c>
      <c r="AY25" s="196">
        <v>3.1452329087852302</v>
      </c>
      <c r="AZ25" s="191"/>
      <c r="BA25" s="197">
        <v>21.571212875138698</v>
      </c>
      <c r="BB25" s="198">
        <v>11.7670970891311</v>
      </c>
      <c r="BC25" s="199">
        <v>16.387270526652699</v>
      </c>
      <c r="BD25" s="191"/>
      <c r="BE25" s="200">
        <v>7.6326115478477004</v>
      </c>
      <c r="BF25" s="67"/>
      <c r="BG25" s="68"/>
      <c r="BH25" s="68"/>
      <c r="BI25" s="68"/>
      <c r="BJ25" s="68"/>
      <c r="BK25" s="68"/>
      <c r="BL25" s="68"/>
      <c r="BM25" s="68"/>
      <c r="BN25" s="68"/>
      <c r="BO25" s="68"/>
      <c r="BP25" s="68"/>
      <c r="BQ25" s="68"/>
      <c r="BR25" s="68"/>
    </row>
    <row r="26" spans="1:70" x14ac:dyDescent="0.2">
      <c r="A26" s="21" t="s">
        <v>45</v>
      </c>
      <c r="B26" s="3" t="str">
        <f t="shared" si="0"/>
        <v>Petersburg/Chester, VA</v>
      </c>
      <c r="C26" s="3"/>
      <c r="D26" s="24" t="s">
        <v>16</v>
      </c>
      <c r="E26" s="27" t="s">
        <v>17</v>
      </c>
      <c r="F26" s="3"/>
      <c r="G26" s="215">
        <v>38.015383749055097</v>
      </c>
      <c r="H26" s="210">
        <v>46.624234315948598</v>
      </c>
      <c r="I26" s="210">
        <v>48.397185393046101</v>
      </c>
      <c r="J26" s="210">
        <v>45.8817318216175</v>
      </c>
      <c r="K26" s="210">
        <v>40.868899527588802</v>
      </c>
      <c r="L26" s="216">
        <v>43.957486961451202</v>
      </c>
      <c r="M26" s="210"/>
      <c r="N26" s="217">
        <v>40.950170181405802</v>
      </c>
      <c r="O26" s="218">
        <v>41.719777947845799</v>
      </c>
      <c r="P26" s="219">
        <v>41.334974064625797</v>
      </c>
      <c r="Q26" s="210"/>
      <c r="R26" s="220">
        <v>43.208197562358201</v>
      </c>
      <c r="S26" s="67"/>
      <c r="T26" s="30">
        <v>-0.908513658426226</v>
      </c>
      <c r="U26" s="191">
        <v>5.8977679876052198</v>
      </c>
      <c r="V26" s="191">
        <v>9.2411276730501193</v>
      </c>
      <c r="W26" s="191">
        <v>4.9984934033948996</v>
      </c>
      <c r="X26" s="191">
        <v>5.0391537186923001</v>
      </c>
      <c r="Y26" s="196">
        <v>5.0105368924221603</v>
      </c>
      <c r="Z26" s="191"/>
      <c r="AA26" s="197">
        <v>4.2238779386643799</v>
      </c>
      <c r="AB26" s="198">
        <v>18.293024810349799</v>
      </c>
      <c r="AC26" s="199">
        <v>10.878938452294401</v>
      </c>
      <c r="AD26" s="191"/>
      <c r="AE26" s="200">
        <v>6.5519377337669802</v>
      </c>
      <c r="AF26" s="67"/>
      <c r="AG26" s="215">
        <v>37.4647670015163</v>
      </c>
      <c r="AH26" s="210">
        <v>48.319358372820297</v>
      </c>
      <c r="AI26" s="210">
        <v>51.072313409780101</v>
      </c>
      <c r="AJ26" s="210">
        <v>49.070651412054502</v>
      </c>
      <c r="AK26" s="210">
        <v>47.122577051743697</v>
      </c>
      <c r="AL26" s="216">
        <v>46.609933449583004</v>
      </c>
      <c r="AM26" s="210"/>
      <c r="AN26" s="217">
        <v>47.9510470005686</v>
      </c>
      <c r="AO26" s="218">
        <v>47.0266971095526</v>
      </c>
      <c r="AP26" s="219">
        <v>47.488872055060597</v>
      </c>
      <c r="AQ26" s="210"/>
      <c r="AR26" s="220">
        <v>46.861058765433697</v>
      </c>
      <c r="AS26" s="67"/>
      <c r="AT26" s="30">
        <v>-5.3832067138353796</v>
      </c>
      <c r="AU26" s="191">
        <v>-4.8125406699506099</v>
      </c>
      <c r="AV26" s="191">
        <v>-5.4643468761833001</v>
      </c>
      <c r="AW26" s="191">
        <v>-8.5695195939284492</v>
      </c>
      <c r="AX26" s="191">
        <v>-2.3434334196609701</v>
      </c>
      <c r="AY26" s="196">
        <v>-5.3821715935115</v>
      </c>
      <c r="AZ26" s="191"/>
      <c r="BA26" s="197">
        <v>1.2458109703365099</v>
      </c>
      <c r="BB26" s="198">
        <v>4.7207836924298503</v>
      </c>
      <c r="BC26" s="199">
        <v>2.93708115533892</v>
      </c>
      <c r="BD26" s="191"/>
      <c r="BE26" s="200">
        <v>-3.1150195908364999</v>
      </c>
      <c r="BF26" s="67"/>
      <c r="BG26" s="68"/>
      <c r="BH26" s="68"/>
      <c r="BI26" s="68"/>
      <c r="BJ26" s="68"/>
      <c r="BK26" s="68"/>
      <c r="BL26" s="68"/>
      <c r="BM26" s="68"/>
      <c r="BN26" s="68"/>
      <c r="BO26" s="68"/>
      <c r="BP26" s="68"/>
      <c r="BQ26" s="68"/>
      <c r="BR26" s="68"/>
    </row>
    <row r="27" spans="1:70" x14ac:dyDescent="0.2">
      <c r="A27" s="21" t="s">
        <v>97</v>
      </c>
      <c r="B27" s="74" t="s">
        <v>70</v>
      </c>
      <c r="C27" s="3"/>
      <c r="D27" s="24" t="s">
        <v>16</v>
      </c>
      <c r="E27" s="27" t="s">
        <v>17</v>
      </c>
      <c r="F27" s="3"/>
      <c r="G27" s="215">
        <v>33.841215148580403</v>
      </c>
      <c r="H27" s="210">
        <v>48.053662775880497</v>
      </c>
      <c r="I27" s="210">
        <v>51.931898669656903</v>
      </c>
      <c r="J27" s="210">
        <v>48.869563688261302</v>
      </c>
      <c r="K27" s="210">
        <v>46.018826647637397</v>
      </c>
      <c r="L27" s="216">
        <v>45.743033386003297</v>
      </c>
      <c r="M27" s="210"/>
      <c r="N27" s="217">
        <v>54.310554452420902</v>
      </c>
      <c r="O27" s="218">
        <v>56.331086502723799</v>
      </c>
      <c r="P27" s="219">
        <v>55.320820477572397</v>
      </c>
      <c r="Q27" s="210"/>
      <c r="R27" s="220">
        <v>48.481735152172398</v>
      </c>
      <c r="S27" s="67"/>
      <c r="T27" s="30">
        <v>7.0121633168912103</v>
      </c>
      <c r="U27" s="191">
        <v>15.9874463114864</v>
      </c>
      <c r="V27" s="191">
        <v>15.9851718264191</v>
      </c>
      <c r="W27" s="191">
        <v>12.6122366720027</v>
      </c>
      <c r="X27" s="191">
        <v>12.386064236424399</v>
      </c>
      <c r="Y27" s="196">
        <v>13.1291275881921</v>
      </c>
      <c r="Z27" s="191"/>
      <c r="AA27" s="197">
        <v>25.310709318485198</v>
      </c>
      <c r="AB27" s="198">
        <v>59.221867975901802</v>
      </c>
      <c r="AC27" s="199">
        <v>40.55139844987</v>
      </c>
      <c r="AD27" s="191"/>
      <c r="AE27" s="200">
        <v>20.819666316532199</v>
      </c>
      <c r="AF27" s="67"/>
      <c r="AG27" s="215">
        <v>35.4976155944127</v>
      </c>
      <c r="AH27" s="210">
        <v>50.765730526101102</v>
      </c>
      <c r="AI27" s="210">
        <v>53.509414508564397</v>
      </c>
      <c r="AJ27" s="210">
        <v>53.978583681688399</v>
      </c>
      <c r="AK27" s="210">
        <v>52.647978181076603</v>
      </c>
      <c r="AL27" s="216">
        <v>49.279864498368603</v>
      </c>
      <c r="AM27" s="210"/>
      <c r="AN27" s="217">
        <v>59.958680249586102</v>
      </c>
      <c r="AO27" s="218">
        <v>58.903151789125097</v>
      </c>
      <c r="AP27" s="219">
        <v>59.4309160193556</v>
      </c>
      <c r="AQ27" s="210"/>
      <c r="AR27" s="220">
        <v>52.181907077068601</v>
      </c>
      <c r="AS27" s="67"/>
      <c r="AT27" s="30">
        <v>5.0578982048844701</v>
      </c>
      <c r="AU27" s="191">
        <v>6.2206679037352703</v>
      </c>
      <c r="AV27" s="191">
        <v>6.1817221558386297</v>
      </c>
      <c r="AW27" s="191">
        <v>12.0475773206862</v>
      </c>
      <c r="AX27" s="191">
        <v>17.5894858183689</v>
      </c>
      <c r="AY27" s="196">
        <v>9.5483466518490392</v>
      </c>
      <c r="AZ27" s="191"/>
      <c r="BA27" s="197">
        <v>18.424911473680801</v>
      </c>
      <c r="BB27" s="198">
        <v>21.2733533857913</v>
      </c>
      <c r="BC27" s="199">
        <v>19.819563388007801</v>
      </c>
      <c r="BD27" s="191"/>
      <c r="BE27" s="200">
        <v>12.7051852378414</v>
      </c>
      <c r="BF27" s="67"/>
      <c r="BG27" s="68"/>
      <c r="BH27" s="68"/>
      <c r="BI27" s="68"/>
      <c r="BJ27" s="68"/>
      <c r="BK27" s="68"/>
      <c r="BL27" s="68"/>
      <c r="BM27" s="68"/>
      <c r="BN27" s="68"/>
      <c r="BO27" s="68"/>
      <c r="BP27" s="68"/>
      <c r="BQ27" s="68"/>
      <c r="BR27" s="68"/>
    </row>
    <row r="28" spans="1:70" x14ac:dyDescent="0.2">
      <c r="A28" s="21" t="s">
        <v>47</v>
      </c>
      <c r="B28" s="3" t="str">
        <f t="shared" si="0"/>
        <v>Roanoke, VA</v>
      </c>
      <c r="C28" s="3"/>
      <c r="D28" s="24" t="s">
        <v>16</v>
      </c>
      <c r="E28" s="27" t="s">
        <v>17</v>
      </c>
      <c r="F28" s="3"/>
      <c r="G28" s="215">
        <v>33.719108928896098</v>
      </c>
      <c r="H28" s="210">
        <v>49.548925259138002</v>
      </c>
      <c r="I28" s="210">
        <v>52.175635570103601</v>
      </c>
      <c r="J28" s="210">
        <v>50.763544280778298</v>
      </c>
      <c r="K28" s="210">
        <v>47.050654664484398</v>
      </c>
      <c r="L28" s="216">
        <v>46.651573740680099</v>
      </c>
      <c r="M28" s="210"/>
      <c r="N28" s="217">
        <v>56.917144935442799</v>
      </c>
      <c r="O28" s="218">
        <v>57.9129696308419</v>
      </c>
      <c r="P28" s="219">
        <v>57.415057283142303</v>
      </c>
      <c r="Q28" s="210"/>
      <c r="R28" s="220">
        <v>49.726854752812102</v>
      </c>
      <c r="S28" s="67"/>
      <c r="T28" s="30">
        <v>-2.0246191130591602</v>
      </c>
      <c r="U28" s="191">
        <v>14.840408017493701</v>
      </c>
      <c r="V28" s="191">
        <v>16.423107564109301</v>
      </c>
      <c r="W28" s="191">
        <v>7.0628245420712297</v>
      </c>
      <c r="X28" s="191">
        <v>-1.3433296549262701</v>
      </c>
      <c r="Y28" s="196">
        <v>7.2532017130595703</v>
      </c>
      <c r="Z28" s="191"/>
      <c r="AA28" s="197">
        <v>7.6452624530379101</v>
      </c>
      <c r="AB28" s="198">
        <v>40.150483112662499</v>
      </c>
      <c r="AC28" s="199">
        <v>21.904573985016</v>
      </c>
      <c r="AD28" s="191"/>
      <c r="AE28" s="200">
        <v>11.6811755510025</v>
      </c>
      <c r="AF28" s="67"/>
      <c r="AG28" s="215">
        <v>36.737537279505297</v>
      </c>
      <c r="AH28" s="210">
        <v>54.545275050009003</v>
      </c>
      <c r="AI28" s="210">
        <v>58.771921713038701</v>
      </c>
      <c r="AJ28" s="210">
        <v>55.1722113111474</v>
      </c>
      <c r="AK28" s="210">
        <v>53.232470449172503</v>
      </c>
      <c r="AL28" s="216">
        <v>51.691883160574598</v>
      </c>
      <c r="AM28" s="210"/>
      <c r="AN28" s="217">
        <v>61.983333333333299</v>
      </c>
      <c r="AO28" s="218">
        <v>69.373175577377694</v>
      </c>
      <c r="AP28" s="219">
        <v>65.6782544553555</v>
      </c>
      <c r="AQ28" s="210"/>
      <c r="AR28" s="220">
        <v>55.687989244797699</v>
      </c>
      <c r="AS28" s="67"/>
      <c r="AT28" s="30">
        <v>-9.8495376912689991</v>
      </c>
      <c r="AU28" s="191">
        <v>-4.5596206870173299</v>
      </c>
      <c r="AV28" s="191">
        <v>2.52866500361753</v>
      </c>
      <c r="AW28" s="191">
        <v>-8.6514491994405809</v>
      </c>
      <c r="AX28" s="191">
        <v>-7.3549159729704696</v>
      </c>
      <c r="AY28" s="196">
        <v>-5.3542682851608001</v>
      </c>
      <c r="AZ28" s="191"/>
      <c r="BA28" s="197">
        <v>5.1943586476792101</v>
      </c>
      <c r="BB28" s="198">
        <v>22.1041082853042</v>
      </c>
      <c r="BC28" s="199">
        <v>13.4952465932608</v>
      </c>
      <c r="BD28" s="191"/>
      <c r="BE28" s="200">
        <v>0.25656474481833502</v>
      </c>
      <c r="BF28" s="67"/>
      <c r="BG28" s="68"/>
      <c r="BH28" s="68"/>
      <c r="BI28" s="68"/>
      <c r="BJ28" s="68"/>
      <c r="BK28" s="68"/>
      <c r="BL28" s="68"/>
      <c r="BM28" s="68"/>
      <c r="BN28" s="68"/>
      <c r="BO28" s="68"/>
      <c r="BP28" s="68"/>
      <c r="BQ28" s="68"/>
      <c r="BR28" s="68"/>
    </row>
    <row r="29" spans="1:70" x14ac:dyDescent="0.2">
      <c r="A29" s="21" t="s">
        <v>48</v>
      </c>
      <c r="B29" s="3" t="str">
        <f t="shared" si="0"/>
        <v>Charlottesville, VA</v>
      </c>
      <c r="C29" s="3"/>
      <c r="D29" s="24" t="s">
        <v>16</v>
      </c>
      <c r="E29" s="27" t="s">
        <v>17</v>
      </c>
      <c r="F29" s="3"/>
      <c r="G29" s="215">
        <v>39.004291338582597</v>
      </c>
      <c r="H29" s="210">
        <v>51.241584066697499</v>
      </c>
      <c r="I29" s="210">
        <v>67.381757758221298</v>
      </c>
      <c r="J29" s="210">
        <v>60.118103288559503</v>
      </c>
      <c r="K29" s="210">
        <v>64.006669754515897</v>
      </c>
      <c r="L29" s="216">
        <v>56.3504812413154</v>
      </c>
      <c r="M29" s="210"/>
      <c r="N29" s="217">
        <v>54.8563339509031</v>
      </c>
      <c r="O29" s="218">
        <v>60.098594256600201</v>
      </c>
      <c r="P29" s="219">
        <v>57.4774641037517</v>
      </c>
      <c r="Q29" s="210"/>
      <c r="R29" s="220">
        <v>56.672476344868599</v>
      </c>
      <c r="S29" s="67"/>
      <c r="T29" s="30">
        <v>-1.4722189847290501</v>
      </c>
      <c r="U29" s="191">
        <v>13.939134321413899</v>
      </c>
      <c r="V29" s="191">
        <v>45.638614190244802</v>
      </c>
      <c r="W29" s="191">
        <v>42.950586663633402</v>
      </c>
      <c r="X29" s="191">
        <v>52.242635770023298</v>
      </c>
      <c r="Y29" s="196">
        <v>31.093981988765901</v>
      </c>
      <c r="Z29" s="191"/>
      <c r="AA29" s="197">
        <v>20.5177443260819</v>
      </c>
      <c r="AB29" s="198">
        <v>32.794690318369199</v>
      </c>
      <c r="AC29" s="199">
        <v>26.6386046725146</v>
      </c>
      <c r="AD29" s="191"/>
      <c r="AE29" s="200">
        <v>29.7710016377697</v>
      </c>
      <c r="AF29" s="67"/>
      <c r="AG29" s="215">
        <v>43.9789202176933</v>
      </c>
      <c r="AH29" s="210">
        <v>58.357521421954601</v>
      </c>
      <c r="AI29" s="210">
        <v>67.836709703566399</v>
      </c>
      <c r="AJ29" s="210">
        <v>74.184845414543702</v>
      </c>
      <c r="AK29" s="210">
        <v>78.613491778601201</v>
      </c>
      <c r="AL29" s="216">
        <v>64.594297707271807</v>
      </c>
      <c r="AM29" s="210"/>
      <c r="AN29" s="217">
        <v>87.169785780453907</v>
      </c>
      <c r="AO29" s="218">
        <v>83.400325961093003</v>
      </c>
      <c r="AP29" s="219">
        <v>85.285055870773505</v>
      </c>
      <c r="AQ29" s="210"/>
      <c r="AR29" s="220">
        <v>70.505942896843706</v>
      </c>
      <c r="AS29" s="67"/>
      <c r="AT29" s="30">
        <v>-1.7463354960806801</v>
      </c>
      <c r="AU29" s="191">
        <v>0.28184459545349</v>
      </c>
      <c r="AV29" s="191">
        <v>-0.76790412349923598</v>
      </c>
      <c r="AW29" s="191">
        <v>13.168232685243799</v>
      </c>
      <c r="AX29" s="191">
        <v>25.927512148876598</v>
      </c>
      <c r="AY29" s="196">
        <v>7.9103764387281403</v>
      </c>
      <c r="AZ29" s="191"/>
      <c r="BA29" s="197">
        <v>11.572726905679399</v>
      </c>
      <c r="BB29" s="198">
        <v>-2.5132620179134602</v>
      </c>
      <c r="BC29" s="199">
        <v>4.2103590922685097</v>
      </c>
      <c r="BD29" s="191"/>
      <c r="BE29" s="200">
        <v>6.60228366906464</v>
      </c>
      <c r="BF29" s="67"/>
      <c r="BG29" s="68"/>
      <c r="BH29" s="68"/>
      <c r="BI29" s="68"/>
      <c r="BJ29" s="68"/>
      <c r="BK29" s="68"/>
      <c r="BL29" s="68"/>
      <c r="BM29" s="68"/>
      <c r="BN29" s="68"/>
      <c r="BO29" s="68"/>
      <c r="BP29" s="68"/>
      <c r="BQ29" s="68"/>
      <c r="BR29" s="68"/>
    </row>
    <row r="30" spans="1:70" x14ac:dyDescent="0.2">
      <c r="A30" s="21" t="s">
        <v>49</v>
      </c>
      <c r="B30" t="s">
        <v>72</v>
      </c>
      <c r="C30" s="3"/>
      <c r="D30" s="24" t="s">
        <v>16</v>
      </c>
      <c r="E30" s="27" t="s">
        <v>17</v>
      </c>
      <c r="F30" s="3"/>
      <c r="G30" s="215">
        <v>43.791975238366298</v>
      </c>
      <c r="H30" s="210">
        <v>58.655550021346201</v>
      </c>
      <c r="I30" s="210">
        <v>60.298761918315002</v>
      </c>
      <c r="J30" s="210">
        <v>60.303486551871302</v>
      </c>
      <c r="K30" s="210">
        <v>56.588027607798402</v>
      </c>
      <c r="L30" s="216">
        <v>55.927560267539398</v>
      </c>
      <c r="M30" s="210"/>
      <c r="N30" s="217">
        <v>64.496430909349598</v>
      </c>
      <c r="O30" s="218">
        <v>59.697740145154398</v>
      </c>
      <c r="P30" s="219">
        <v>62.097085527251998</v>
      </c>
      <c r="Q30" s="210"/>
      <c r="R30" s="220">
        <v>57.690281770314499</v>
      </c>
      <c r="S30" s="67"/>
      <c r="T30" s="30">
        <v>50.203591942379397</v>
      </c>
      <c r="U30" s="191">
        <v>33.658059223417098</v>
      </c>
      <c r="V30" s="191">
        <v>35.961536172297798</v>
      </c>
      <c r="W30" s="191">
        <v>35.412614176668001</v>
      </c>
      <c r="X30" s="191">
        <v>32.608882444181802</v>
      </c>
      <c r="Y30" s="196">
        <v>36.6782082660662</v>
      </c>
      <c r="Z30" s="191"/>
      <c r="AA30" s="197">
        <v>48.389002594640701</v>
      </c>
      <c r="AB30" s="198">
        <v>82.793617915770795</v>
      </c>
      <c r="AC30" s="199">
        <v>63.149392016410303</v>
      </c>
      <c r="AD30" s="191"/>
      <c r="AE30" s="200">
        <v>43.856444350802697</v>
      </c>
      <c r="AF30" s="67"/>
      <c r="AG30" s="215">
        <v>45.8904452372458</v>
      </c>
      <c r="AH30" s="210">
        <v>61.367410274705598</v>
      </c>
      <c r="AI30" s="210">
        <v>65.265633963610398</v>
      </c>
      <c r="AJ30" s="210">
        <v>62.322464502318901</v>
      </c>
      <c r="AK30" s="210">
        <v>60.4049379236532</v>
      </c>
      <c r="AL30" s="216">
        <v>59.050178380306797</v>
      </c>
      <c r="AM30" s="210"/>
      <c r="AN30" s="217">
        <v>70.748707456296799</v>
      </c>
      <c r="AO30" s="218">
        <v>67.448851944345293</v>
      </c>
      <c r="AP30" s="219">
        <v>69.098779700321003</v>
      </c>
      <c r="AQ30" s="210"/>
      <c r="AR30" s="220">
        <v>61.921207328882303</v>
      </c>
      <c r="AS30" s="67"/>
      <c r="AT30" s="30">
        <v>50.809099959368297</v>
      </c>
      <c r="AU30" s="191">
        <v>29.232379212845299</v>
      </c>
      <c r="AV30" s="191">
        <v>27.081112718215198</v>
      </c>
      <c r="AW30" s="191">
        <v>27.3820418980117</v>
      </c>
      <c r="AX30" s="191">
        <v>37.436992854042998</v>
      </c>
      <c r="AY30" s="196">
        <v>32.906285817467598</v>
      </c>
      <c r="AZ30" s="191"/>
      <c r="BA30" s="197">
        <v>52.937725844755299</v>
      </c>
      <c r="BB30" s="198">
        <v>56.362315213208703</v>
      </c>
      <c r="BC30" s="199">
        <v>54.590191859957102</v>
      </c>
      <c r="BD30" s="191"/>
      <c r="BE30" s="200">
        <v>39.128370047481901</v>
      </c>
      <c r="BF30" s="67"/>
      <c r="BG30" s="68"/>
      <c r="BH30" s="68"/>
      <c r="BI30" s="68"/>
      <c r="BJ30" s="68"/>
      <c r="BK30" s="68"/>
      <c r="BL30" s="68"/>
      <c r="BM30" s="68"/>
      <c r="BN30" s="68"/>
      <c r="BO30" s="68"/>
      <c r="BP30" s="68"/>
      <c r="BQ30" s="68"/>
      <c r="BR30" s="68"/>
    </row>
    <row r="31" spans="1:70" x14ac:dyDescent="0.2">
      <c r="A31" s="21" t="s">
        <v>50</v>
      </c>
      <c r="B31" s="3" t="str">
        <f t="shared" si="0"/>
        <v>Staunton &amp; Harrisonburg, VA</v>
      </c>
      <c r="C31" s="3"/>
      <c r="D31" s="24" t="s">
        <v>16</v>
      </c>
      <c r="E31" s="27" t="s">
        <v>17</v>
      </c>
      <c r="F31" s="3"/>
      <c r="G31" s="215">
        <v>25.813647607098002</v>
      </c>
      <c r="H31" s="210">
        <v>36.047685965226698</v>
      </c>
      <c r="I31" s="210">
        <v>40.271711776303903</v>
      </c>
      <c r="J31" s="210">
        <v>42.072873274780399</v>
      </c>
      <c r="K31" s="210">
        <v>41.214637031726099</v>
      </c>
      <c r="L31" s="216">
        <v>37.084111131027001</v>
      </c>
      <c r="M31" s="210"/>
      <c r="N31" s="217">
        <v>50.019910378203903</v>
      </c>
      <c r="O31" s="218">
        <v>52.767967377666203</v>
      </c>
      <c r="P31" s="219">
        <v>51.393938877935099</v>
      </c>
      <c r="Q31" s="210"/>
      <c r="R31" s="220">
        <v>41.1726333444293</v>
      </c>
      <c r="S31" s="67"/>
      <c r="T31" s="30">
        <v>1.4629694307938801</v>
      </c>
      <c r="U31" s="191">
        <v>3.5731156332035501</v>
      </c>
      <c r="V31" s="191">
        <v>12.089540429554001</v>
      </c>
      <c r="W31" s="191">
        <v>6.8225617071522899</v>
      </c>
      <c r="X31" s="191">
        <v>-4.1627890937304599</v>
      </c>
      <c r="Y31" s="196">
        <v>3.8396576033810002</v>
      </c>
      <c r="Z31" s="191"/>
      <c r="AA31" s="197">
        <v>5.9244410164681902</v>
      </c>
      <c r="AB31" s="198">
        <v>54.289074661892201</v>
      </c>
      <c r="AC31" s="199">
        <v>26.239409257063802</v>
      </c>
      <c r="AD31" s="191"/>
      <c r="AE31" s="200">
        <v>10.8548254547696</v>
      </c>
      <c r="AF31" s="67"/>
      <c r="AG31" s="215">
        <v>29.6519990141602</v>
      </c>
      <c r="AH31" s="210">
        <v>40.435086485033104</v>
      </c>
      <c r="AI31" s="210">
        <v>44.717591414231897</v>
      </c>
      <c r="AJ31" s="210">
        <v>40.8787762143753</v>
      </c>
      <c r="AK31" s="210">
        <v>40.8355274242695</v>
      </c>
      <c r="AL31" s="216">
        <v>39.303796110413998</v>
      </c>
      <c r="AM31" s="210"/>
      <c r="AN31" s="217">
        <v>58.692221276214298</v>
      </c>
      <c r="AO31" s="218">
        <v>64.939977146442004</v>
      </c>
      <c r="AP31" s="219">
        <v>61.816099211328101</v>
      </c>
      <c r="AQ31" s="210"/>
      <c r="AR31" s="220">
        <v>45.735882710675199</v>
      </c>
      <c r="AS31" s="67"/>
      <c r="AT31" s="30">
        <v>10.861253389831401</v>
      </c>
      <c r="AU31" s="191">
        <v>5.4777820717757404</v>
      </c>
      <c r="AV31" s="191">
        <v>13.6385119658009</v>
      </c>
      <c r="AW31" s="191">
        <v>-3.3338309409037002E-4</v>
      </c>
      <c r="AX31" s="191">
        <v>4.85802484650997</v>
      </c>
      <c r="AY31" s="196">
        <v>6.6557510417952397</v>
      </c>
      <c r="AZ31" s="191"/>
      <c r="BA31" s="197">
        <v>18.986761335128101</v>
      </c>
      <c r="BB31" s="198">
        <v>49.295005478429502</v>
      </c>
      <c r="BC31" s="199">
        <v>33.189277802079303</v>
      </c>
      <c r="BD31" s="191"/>
      <c r="BE31" s="200">
        <v>15.54474031809</v>
      </c>
      <c r="BF31" s="67"/>
      <c r="BG31" s="68"/>
      <c r="BH31" s="68"/>
      <c r="BI31" s="68"/>
      <c r="BJ31" s="68"/>
      <c r="BK31" s="68"/>
      <c r="BL31" s="68"/>
      <c r="BM31" s="68"/>
      <c r="BN31" s="68"/>
      <c r="BO31" s="68"/>
      <c r="BP31" s="68"/>
      <c r="BQ31" s="68"/>
      <c r="BR31" s="68"/>
    </row>
    <row r="32" spans="1:70" x14ac:dyDescent="0.2">
      <c r="A32" s="21" t="s">
        <v>51</v>
      </c>
      <c r="B32" s="3" t="str">
        <f t="shared" si="0"/>
        <v>Blacksburg &amp; Wytheville, VA</v>
      </c>
      <c r="C32" s="3"/>
      <c r="D32" s="24" t="s">
        <v>16</v>
      </c>
      <c r="E32" s="27" t="s">
        <v>17</v>
      </c>
      <c r="F32" s="3"/>
      <c r="G32" s="215">
        <v>30.540909090909</v>
      </c>
      <c r="H32" s="210">
        <v>38.191314013497397</v>
      </c>
      <c r="I32" s="210">
        <v>44.716913457721297</v>
      </c>
      <c r="J32" s="210">
        <v>42.840680825724398</v>
      </c>
      <c r="K32" s="210">
        <v>81.497423580786005</v>
      </c>
      <c r="L32" s="216">
        <v>47.557448193727602</v>
      </c>
      <c r="M32" s="210"/>
      <c r="N32" s="217">
        <v>71.910333465660898</v>
      </c>
      <c r="O32" s="218">
        <v>47.981284239777601</v>
      </c>
      <c r="P32" s="219">
        <v>59.945808852719303</v>
      </c>
      <c r="Q32" s="210"/>
      <c r="R32" s="220">
        <v>51.096979810582397</v>
      </c>
      <c r="S32" s="67"/>
      <c r="T32" s="30">
        <v>29.241720592934598</v>
      </c>
      <c r="U32" s="191">
        <v>19.820075166525999</v>
      </c>
      <c r="V32" s="191">
        <v>14.8054818528088</v>
      </c>
      <c r="W32" s="191">
        <v>16.0371075063739</v>
      </c>
      <c r="X32" s="191">
        <v>115.71098869181</v>
      </c>
      <c r="Y32" s="196">
        <v>40.573135571275799</v>
      </c>
      <c r="Z32" s="191"/>
      <c r="AA32" s="197">
        <v>97.524459574323103</v>
      </c>
      <c r="AB32" s="198">
        <v>111.831372970468</v>
      </c>
      <c r="AC32" s="199">
        <v>103.011775232663</v>
      </c>
      <c r="AD32" s="191"/>
      <c r="AE32" s="200">
        <v>56.730945970797997</v>
      </c>
      <c r="AF32" s="67"/>
      <c r="AG32" s="215">
        <v>34.478131699086902</v>
      </c>
      <c r="AH32" s="210">
        <v>41.5008465660976</v>
      </c>
      <c r="AI32" s="210">
        <v>47.379083465660898</v>
      </c>
      <c r="AJ32" s="210">
        <v>42.4327739182215</v>
      </c>
      <c r="AK32" s="210">
        <v>53.005936879714099</v>
      </c>
      <c r="AL32" s="216">
        <v>43.7593545057562</v>
      </c>
      <c r="AM32" s="210"/>
      <c r="AN32" s="217">
        <v>76.040792973402105</v>
      </c>
      <c r="AO32" s="218">
        <v>80.894150952759006</v>
      </c>
      <c r="AP32" s="219">
        <v>78.467471963080499</v>
      </c>
      <c r="AQ32" s="210"/>
      <c r="AR32" s="220">
        <v>53.675959493563198</v>
      </c>
      <c r="AS32" s="67"/>
      <c r="AT32" s="30">
        <v>28.948628507396801</v>
      </c>
      <c r="AU32" s="191">
        <v>14.1951169862061</v>
      </c>
      <c r="AV32" s="191">
        <v>17.9231794124902</v>
      </c>
      <c r="AW32" s="191">
        <v>5.3597327583599998</v>
      </c>
      <c r="AX32" s="191">
        <v>9.8437636942972109</v>
      </c>
      <c r="AY32" s="196">
        <v>14.0827412791441</v>
      </c>
      <c r="AZ32" s="191"/>
      <c r="BA32" s="197">
        <v>59.833316391106599</v>
      </c>
      <c r="BB32" s="198">
        <v>132.57735930205899</v>
      </c>
      <c r="BC32" s="199">
        <v>90.555236157536498</v>
      </c>
      <c r="BD32" s="191"/>
      <c r="BE32" s="200">
        <v>37.056103033198099</v>
      </c>
      <c r="BF32" s="67"/>
      <c r="BG32" s="68"/>
      <c r="BH32" s="68"/>
      <c r="BI32" s="68"/>
      <c r="BJ32" s="68"/>
      <c r="BK32" s="68"/>
      <c r="BL32" s="68"/>
      <c r="BM32" s="68"/>
      <c r="BN32" s="68"/>
      <c r="BO32" s="68"/>
      <c r="BP32" s="68"/>
      <c r="BQ32" s="68"/>
      <c r="BR32" s="68"/>
    </row>
    <row r="33" spans="1:70" x14ac:dyDescent="0.2">
      <c r="A33" s="21" t="s">
        <v>52</v>
      </c>
      <c r="B33" s="3" t="str">
        <f t="shared" si="0"/>
        <v>Lynchburg, VA</v>
      </c>
      <c r="C33" s="3"/>
      <c r="D33" s="24" t="s">
        <v>16</v>
      </c>
      <c r="E33" s="27" t="s">
        <v>17</v>
      </c>
      <c r="F33" s="3"/>
      <c r="G33" s="215">
        <v>30.7384952204748</v>
      </c>
      <c r="H33" s="210">
        <v>51.533863706444599</v>
      </c>
      <c r="I33" s="210">
        <v>53.910656799259897</v>
      </c>
      <c r="J33" s="210">
        <v>46.807385137218603</v>
      </c>
      <c r="K33" s="210">
        <v>39.756447733580004</v>
      </c>
      <c r="L33" s="216">
        <v>44.5493697193956</v>
      </c>
      <c r="M33" s="210"/>
      <c r="N33" s="217">
        <v>37.5719642306506</v>
      </c>
      <c r="O33" s="218">
        <v>38.340209682392803</v>
      </c>
      <c r="P33" s="219">
        <v>37.956086956521702</v>
      </c>
      <c r="Q33" s="210"/>
      <c r="R33" s="220">
        <v>42.665574644288697</v>
      </c>
      <c r="S33" s="67"/>
      <c r="T33" s="30">
        <v>28.560138812530901</v>
      </c>
      <c r="U33" s="191">
        <v>31.8030366105036</v>
      </c>
      <c r="V33" s="191">
        <v>23.391203296295899</v>
      </c>
      <c r="W33" s="191">
        <v>30.310497658083701</v>
      </c>
      <c r="X33" s="191">
        <v>32.521421925140103</v>
      </c>
      <c r="Y33" s="196">
        <v>29.039056539720001</v>
      </c>
      <c r="Z33" s="191"/>
      <c r="AA33" s="197">
        <v>37.319030306705301</v>
      </c>
      <c r="AB33" s="198">
        <v>21.5938849885768</v>
      </c>
      <c r="AC33" s="199">
        <v>28.899693694270901</v>
      </c>
      <c r="AD33" s="191"/>
      <c r="AE33" s="200">
        <v>29.003605191481402</v>
      </c>
      <c r="AF33" s="67"/>
      <c r="AG33" s="215">
        <v>29.846473172987899</v>
      </c>
      <c r="AH33" s="210">
        <v>48.675479494295402</v>
      </c>
      <c r="AI33" s="210">
        <v>54.0388768115942</v>
      </c>
      <c r="AJ33" s="210">
        <v>51.910606691335097</v>
      </c>
      <c r="AK33" s="210">
        <v>50.291422294172001</v>
      </c>
      <c r="AL33" s="216">
        <v>46.952571692876901</v>
      </c>
      <c r="AM33" s="210"/>
      <c r="AN33" s="217">
        <v>58.507765186555602</v>
      </c>
      <c r="AO33" s="218">
        <v>49.769271507863003</v>
      </c>
      <c r="AP33" s="219">
        <v>54.138518347209299</v>
      </c>
      <c r="AQ33" s="210"/>
      <c r="AR33" s="220">
        <v>49.005699308400501</v>
      </c>
      <c r="AS33" s="67"/>
      <c r="AT33" s="30">
        <v>1.67820203270502</v>
      </c>
      <c r="AU33" s="191">
        <v>-1.4347339274062201</v>
      </c>
      <c r="AV33" s="191">
        <v>-6.9220186495468301</v>
      </c>
      <c r="AW33" s="191">
        <v>-7.2525652870778599</v>
      </c>
      <c r="AX33" s="191">
        <v>-3.2377920383077901</v>
      </c>
      <c r="AY33" s="196">
        <v>-4.0764718344815503</v>
      </c>
      <c r="AZ33" s="191"/>
      <c r="BA33" s="197">
        <v>-8.9312378826361805</v>
      </c>
      <c r="BB33" s="198">
        <v>3.5704355763612901</v>
      </c>
      <c r="BC33" s="199">
        <v>-3.58169382840912</v>
      </c>
      <c r="BD33" s="191"/>
      <c r="BE33" s="200">
        <v>-3.9208495546887199</v>
      </c>
      <c r="BF33" s="67"/>
      <c r="BG33" s="68"/>
      <c r="BH33" s="68"/>
      <c r="BI33" s="68"/>
      <c r="BJ33" s="68"/>
      <c r="BK33" s="68"/>
      <c r="BL33" s="68"/>
      <c r="BM33" s="68"/>
      <c r="BN33" s="68"/>
      <c r="BO33" s="68"/>
      <c r="BP33" s="68"/>
      <c r="BQ33" s="68"/>
      <c r="BR33" s="68"/>
    </row>
    <row r="34" spans="1:70" x14ac:dyDescent="0.2">
      <c r="A34" s="21" t="s">
        <v>77</v>
      </c>
      <c r="B34" s="3" t="str">
        <f t="shared" si="0"/>
        <v>Central Virginia</v>
      </c>
      <c r="C34" s="3"/>
      <c r="D34" s="24" t="s">
        <v>16</v>
      </c>
      <c r="E34" s="27" t="s">
        <v>17</v>
      </c>
      <c r="F34" s="3"/>
      <c r="G34" s="215">
        <v>38.591438701592402</v>
      </c>
      <c r="H34" s="210">
        <v>53.1031090870189</v>
      </c>
      <c r="I34" s="210">
        <v>58.674831127548302</v>
      </c>
      <c r="J34" s="210">
        <v>55.4723367056881</v>
      </c>
      <c r="K34" s="210">
        <v>49.465876150013699</v>
      </c>
      <c r="L34" s="216">
        <v>51.061518354372303</v>
      </c>
      <c r="M34" s="210"/>
      <c r="N34" s="217">
        <v>48.682912247455398</v>
      </c>
      <c r="O34" s="218">
        <v>52.266598710150603</v>
      </c>
      <c r="P34" s="219">
        <v>50.474755478802997</v>
      </c>
      <c r="Q34" s="210"/>
      <c r="R34" s="220">
        <v>50.893871818495398</v>
      </c>
      <c r="S34" s="67"/>
      <c r="T34" s="30">
        <v>7.57398093984881</v>
      </c>
      <c r="U34" s="191">
        <v>19.285092787426301</v>
      </c>
      <c r="V34" s="191">
        <v>23.8923929659442</v>
      </c>
      <c r="W34" s="191">
        <v>25.0366662611046</v>
      </c>
      <c r="X34" s="191">
        <v>22.830926948165601</v>
      </c>
      <c r="Y34" s="196">
        <v>20.208097332121699</v>
      </c>
      <c r="Z34" s="191"/>
      <c r="AA34" s="197">
        <v>14.927381054543901</v>
      </c>
      <c r="AB34" s="198">
        <v>27.9478849484059</v>
      </c>
      <c r="AC34" s="199">
        <v>21.319507211885501</v>
      </c>
      <c r="AD34" s="191"/>
      <c r="AE34" s="200">
        <v>20.520955046158399</v>
      </c>
      <c r="AF34" s="67"/>
      <c r="AG34" s="215">
        <v>38.5679486649993</v>
      </c>
      <c r="AH34" s="210">
        <v>55.627367092673701</v>
      </c>
      <c r="AI34" s="210">
        <v>62.9650173997506</v>
      </c>
      <c r="AJ34" s="210">
        <v>63.846413433372298</v>
      </c>
      <c r="AK34" s="210">
        <v>62.294948030195201</v>
      </c>
      <c r="AL34" s="216">
        <v>56.6603389241982</v>
      </c>
      <c r="AM34" s="210"/>
      <c r="AN34" s="217">
        <v>67.903314518657794</v>
      </c>
      <c r="AO34" s="218">
        <v>68.562281700051201</v>
      </c>
      <c r="AP34" s="219">
        <v>68.232798109354505</v>
      </c>
      <c r="AQ34" s="210"/>
      <c r="AR34" s="220">
        <v>59.966755834242903</v>
      </c>
      <c r="AS34" s="67"/>
      <c r="AT34" s="30">
        <v>-2.9093450446568601</v>
      </c>
      <c r="AU34" s="191">
        <v>-1.1128621952245801</v>
      </c>
      <c r="AV34" s="191">
        <v>-4.33986953527205</v>
      </c>
      <c r="AW34" s="191">
        <v>0.49317999198722801</v>
      </c>
      <c r="AX34" s="191">
        <v>10.457782100040999</v>
      </c>
      <c r="AY34" s="196">
        <v>0.55831108991879896</v>
      </c>
      <c r="AZ34" s="191"/>
      <c r="BA34" s="197">
        <v>8.3665930750504405</v>
      </c>
      <c r="BB34" s="198">
        <v>5.8191077513416296</v>
      </c>
      <c r="BC34" s="199">
        <v>7.0715513073046301</v>
      </c>
      <c r="BD34" s="191"/>
      <c r="BE34" s="200">
        <v>2.5884562410248901</v>
      </c>
      <c r="BF34" s="67"/>
      <c r="BG34" s="68"/>
      <c r="BH34" s="68"/>
      <c r="BI34" s="68"/>
      <c r="BJ34" s="68"/>
      <c r="BK34" s="68"/>
      <c r="BL34" s="68"/>
      <c r="BM34" s="68"/>
      <c r="BN34" s="68"/>
      <c r="BO34" s="68"/>
      <c r="BP34" s="68"/>
      <c r="BQ34" s="68"/>
      <c r="BR34" s="68"/>
    </row>
    <row r="35" spans="1:70" x14ac:dyDescent="0.2">
      <c r="A35" s="21" t="s">
        <v>78</v>
      </c>
      <c r="B35" s="3" t="str">
        <f t="shared" si="0"/>
        <v>Chesapeake Bay</v>
      </c>
      <c r="C35" s="3"/>
      <c r="D35" s="24" t="s">
        <v>16</v>
      </c>
      <c r="E35" s="27" t="s">
        <v>17</v>
      </c>
      <c r="F35" s="3"/>
      <c r="G35" s="215">
        <v>33.251767005472999</v>
      </c>
      <c r="H35" s="210">
        <v>45.573487099296301</v>
      </c>
      <c r="I35" s="210">
        <v>54.923111806098497</v>
      </c>
      <c r="J35" s="210">
        <v>52.858530101641897</v>
      </c>
      <c r="K35" s="210">
        <v>47.0829476153244</v>
      </c>
      <c r="L35" s="216">
        <v>46.737968725566802</v>
      </c>
      <c r="M35" s="210"/>
      <c r="N35" s="217">
        <v>43.846896012509703</v>
      </c>
      <c r="O35" s="218">
        <v>49.750484753713799</v>
      </c>
      <c r="P35" s="219">
        <v>46.798690383111797</v>
      </c>
      <c r="Q35" s="210"/>
      <c r="R35" s="220">
        <v>46.755317770579602</v>
      </c>
      <c r="S35" s="67"/>
      <c r="T35" s="30">
        <v>21.5762399106952</v>
      </c>
      <c r="U35" s="191">
        <v>21.184285344513</v>
      </c>
      <c r="V35" s="191">
        <v>37.046705006451703</v>
      </c>
      <c r="W35" s="191">
        <v>44.766599771648998</v>
      </c>
      <c r="X35" s="191">
        <v>14.971294926256499</v>
      </c>
      <c r="Y35" s="196">
        <v>28.050381422990899</v>
      </c>
      <c r="Z35" s="191"/>
      <c r="AA35" s="197">
        <v>24.587377837336199</v>
      </c>
      <c r="AB35" s="198">
        <v>37.131446765472603</v>
      </c>
      <c r="AC35" s="199">
        <v>30.954688609306402</v>
      </c>
      <c r="AD35" s="191"/>
      <c r="AE35" s="200">
        <v>28.867716756021199</v>
      </c>
      <c r="AF35" s="67"/>
      <c r="AG35" s="215">
        <v>34.001141516810002</v>
      </c>
      <c r="AH35" s="210">
        <v>49.614859265050796</v>
      </c>
      <c r="AI35" s="210">
        <v>54.445011727912402</v>
      </c>
      <c r="AJ35" s="210">
        <v>56.078318999218098</v>
      </c>
      <c r="AK35" s="210">
        <v>55.334826035965499</v>
      </c>
      <c r="AL35" s="216">
        <v>49.894831508991302</v>
      </c>
      <c r="AM35" s="210"/>
      <c r="AN35" s="217">
        <v>50.331718139171201</v>
      </c>
      <c r="AO35" s="218">
        <v>51.8301759186864</v>
      </c>
      <c r="AP35" s="219">
        <v>51.080947028928797</v>
      </c>
      <c r="AQ35" s="210"/>
      <c r="AR35" s="220">
        <v>50.233721657544898</v>
      </c>
      <c r="AS35" s="67"/>
      <c r="AT35" s="30">
        <v>6.1547345055137601</v>
      </c>
      <c r="AU35" s="191">
        <v>2.98489901476293</v>
      </c>
      <c r="AV35" s="191">
        <v>5.5469296752005199</v>
      </c>
      <c r="AW35" s="191">
        <v>13.0141449731029</v>
      </c>
      <c r="AX35" s="191">
        <v>15.1567637322766</v>
      </c>
      <c r="AY35" s="196">
        <v>8.7210163029418695</v>
      </c>
      <c r="AZ35" s="191"/>
      <c r="BA35" s="197">
        <v>2.1683261967449399</v>
      </c>
      <c r="BB35" s="198">
        <v>8.2507728329090799</v>
      </c>
      <c r="BC35" s="199">
        <v>5.1662275922760399</v>
      </c>
      <c r="BD35" s="191"/>
      <c r="BE35" s="200">
        <v>7.6637062444702799</v>
      </c>
      <c r="BF35" s="67"/>
      <c r="BG35" s="68"/>
      <c r="BH35" s="68"/>
      <c r="BI35" s="68"/>
      <c r="BJ35" s="68"/>
      <c r="BK35" s="68"/>
      <c r="BL35" s="68"/>
      <c r="BM35" s="68"/>
      <c r="BN35" s="68"/>
      <c r="BO35" s="68"/>
      <c r="BP35" s="68"/>
      <c r="BQ35" s="68"/>
      <c r="BR35" s="68"/>
    </row>
    <row r="36" spans="1:70" x14ac:dyDescent="0.2">
      <c r="A36" s="21" t="s">
        <v>79</v>
      </c>
      <c r="B36" s="3" t="str">
        <f t="shared" si="0"/>
        <v>Coastal Virginia - Eastern Shore</v>
      </c>
      <c r="C36" s="3"/>
      <c r="D36" s="24" t="s">
        <v>16</v>
      </c>
      <c r="E36" s="27" t="s">
        <v>17</v>
      </c>
      <c r="F36" s="3"/>
      <c r="G36" s="215">
        <v>28.209597315436199</v>
      </c>
      <c r="H36" s="210">
        <v>36.937121551081198</v>
      </c>
      <c r="I36" s="210">
        <v>39.8105667412378</v>
      </c>
      <c r="J36" s="210">
        <v>40.578202833706101</v>
      </c>
      <c r="K36" s="210">
        <v>36.019224459358597</v>
      </c>
      <c r="L36" s="216">
        <v>36.310942580164003</v>
      </c>
      <c r="M36" s="210"/>
      <c r="N36" s="217">
        <v>35.465069699192902</v>
      </c>
      <c r="O36" s="218">
        <v>34.027146001467301</v>
      </c>
      <c r="P36" s="219">
        <v>34.746107850330098</v>
      </c>
      <c r="Q36" s="210"/>
      <c r="R36" s="220">
        <v>35.858632170501501</v>
      </c>
      <c r="S36" s="67"/>
      <c r="T36" s="30">
        <v>23.335324767233899</v>
      </c>
      <c r="U36" s="191">
        <v>15.3745736614951</v>
      </c>
      <c r="V36" s="191">
        <v>12.106485993874999</v>
      </c>
      <c r="W36" s="191">
        <v>17.112176225691201</v>
      </c>
      <c r="X36" s="191">
        <v>21.7412165638397</v>
      </c>
      <c r="Y36" s="196">
        <v>17.4090533398148</v>
      </c>
      <c r="Z36" s="191"/>
      <c r="AA36" s="197">
        <v>3.1137712997099301</v>
      </c>
      <c r="AB36" s="198">
        <v>32.740343995759702</v>
      </c>
      <c r="AC36" s="199">
        <v>15.765405867164</v>
      </c>
      <c r="AD36" s="191"/>
      <c r="AE36" s="200">
        <v>16.932417454802</v>
      </c>
      <c r="AF36" s="67"/>
      <c r="AG36" s="215">
        <v>28.799227934402001</v>
      </c>
      <c r="AH36" s="210">
        <v>39.237794361525701</v>
      </c>
      <c r="AI36" s="210">
        <v>40.909410355629198</v>
      </c>
      <c r="AJ36" s="210">
        <v>40.902714206744001</v>
      </c>
      <c r="AK36" s="210">
        <v>40.521741293532301</v>
      </c>
      <c r="AL36" s="216">
        <v>38.074177630366599</v>
      </c>
      <c r="AM36" s="210"/>
      <c r="AN36" s="217">
        <v>47.647578736573799</v>
      </c>
      <c r="AO36" s="218">
        <v>45.81638448935</v>
      </c>
      <c r="AP36" s="219">
        <v>46.731981612961903</v>
      </c>
      <c r="AQ36" s="210"/>
      <c r="AR36" s="220">
        <v>40.569249495028899</v>
      </c>
      <c r="AS36" s="67"/>
      <c r="AT36" s="30">
        <v>10.7171043934592</v>
      </c>
      <c r="AU36" s="191">
        <v>1.8648180093950999</v>
      </c>
      <c r="AV36" s="191">
        <v>-2.22408587781741</v>
      </c>
      <c r="AW36" s="191">
        <v>2.27589263370783</v>
      </c>
      <c r="AX36" s="191">
        <v>12.6056218120283</v>
      </c>
      <c r="AY36" s="196">
        <v>4.39916385901242</v>
      </c>
      <c r="AZ36" s="191"/>
      <c r="BA36" s="197">
        <v>11.703631373226701</v>
      </c>
      <c r="BB36" s="198">
        <v>17.941697339861101</v>
      </c>
      <c r="BC36" s="199">
        <v>14.676907080749301</v>
      </c>
      <c r="BD36" s="191"/>
      <c r="BE36" s="200">
        <v>7.64842753381589</v>
      </c>
      <c r="BF36" s="67"/>
      <c r="BG36" s="68"/>
      <c r="BH36" s="68"/>
      <c r="BI36" s="68"/>
      <c r="BJ36" s="68"/>
      <c r="BK36" s="68"/>
      <c r="BL36" s="68"/>
      <c r="BM36" s="68"/>
      <c r="BN36" s="68"/>
      <c r="BO36" s="68"/>
      <c r="BP36" s="68"/>
      <c r="BQ36" s="68"/>
      <c r="BR36" s="68"/>
    </row>
    <row r="37" spans="1:70" x14ac:dyDescent="0.2">
      <c r="A37" s="21" t="s">
        <v>80</v>
      </c>
      <c r="B37" s="3" t="str">
        <f t="shared" si="0"/>
        <v>Coastal Virginia - Hampton Roads</v>
      </c>
      <c r="C37" s="3"/>
      <c r="D37" s="24" t="s">
        <v>16</v>
      </c>
      <c r="E37" s="27" t="s">
        <v>17</v>
      </c>
      <c r="F37" s="3"/>
      <c r="G37" s="215">
        <v>34.664847321405702</v>
      </c>
      <c r="H37" s="210">
        <v>41.5602997261255</v>
      </c>
      <c r="I37" s="210">
        <v>43.2529358314776</v>
      </c>
      <c r="J37" s="210">
        <v>41.4444941001817</v>
      </c>
      <c r="K37" s="210">
        <v>37.639940361923699</v>
      </c>
      <c r="L37" s="216">
        <v>39.712503468222799</v>
      </c>
      <c r="M37" s="210"/>
      <c r="N37" s="217">
        <v>48.395226906242797</v>
      </c>
      <c r="O37" s="218">
        <v>53.546762394737499</v>
      </c>
      <c r="P37" s="219">
        <v>50.970994650490098</v>
      </c>
      <c r="Q37" s="210"/>
      <c r="R37" s="220">
        <v>42.929215234584902</v>
      </c>
      <c r="S37" s="67"/>
      <c r="T37" s="30">
        <v>3.8202136477422002</v>
      </c>
      <c r="U37" s="191">
        <v>12.5284505479926</v>
      </c>
      <c r="V37" s="191">
        <v>17.415492896023299</v>
      </c>
      <c r="W37" s="191">
        <v>14.5731455727061</v>
      </c>
      <c r="X37" s="191">
        <v>2.16911140359398</v>
      </c>
      <c r="Y37" s="196">
        <v>10.206139576053699</v>
      </c>
      <c r="Z37" s="191"/>
      <c r="AA37" s="197">
        <v>14.572536654273</v>
      </c>
      <c r="AB37" s="198">
        <v>14.6739657398321</v>
      </c>
      <c r="AC37" s="199">
        <v>14.625791623639</v>
      </c>
      <c r="AD37" s="191"/>
      <c r="AE37" s="200">
        <v>11.6667408902339</v>
      </c>
      <c r="AF37" s="67"/>
      <c r="AG37" s="215">
        <v>36.314165258251997</v>
      </c>
      <c r="AH37" s="210">
        <v>43.430385393459801</v>
      </c>
      <c r="AI37" s="210">
        <v>46.815901705461997</v>
      </c>
      <c r="AJ37" s="210">
        <v>51.005876161941998</v>
      </c>
      <c r="AK37" s="210">
        <v>54.077596412383798</v>
      </c>
      <c r="AL37" s="216">
        <v>46.328784986299901</v>
      </c>
      <c r="AM37" s="210"/>
      <c r="AN37" s="217">
        <v>65.824163209648901</v>
      </c>
      <c r="AO37" s="218">
        <v>66.582593339479104</v>
      </c>
      <c r="AP37" s="219">
        <v>66.203378274564002</v>
      </c>
      <c r="AQ37" s="210"/>
      <c r="AR37" s="220">
        <v>52.007240211518202</v>
      </c>
      <c r="AS37" s="67"/>
      <c r="AT37" s="30">
        <v>4.87643044986637</v>
      </c>
      <c r="AU37" s="191">
        <v>0.47655045615141101</v>
      </c>
      <c r="AV37" s="191">
        <v>-0.36787718875330599</v>
      </c>
      <c r="AW37" s="191">
        <v>9.2424208252622897</v>
      </c>
      <c r="AX37" s="191">
        <v>20.666786153492598</v>
      </c>
      <c r="AY37" s="196">
        <v>7.0715339617200499</v>
      </c>
      <c r="AZ37" s="191"/>
      <c r="BA37" s="197">
        <v>5.7421113579961096</v>
      </c>
      <c r="BB37" s="198">
        <v>-7.5213538070150898</v>
      </c>
      <c r="BC37" s="199">
        <v>-1.3711698666815599</v>
      </c>
      <c r="BD37" s="191"/>
      <c r="BE37" s="200">
        <v>3.8386869051509902</v>
      </c>
      <c r="BF37" s="67"/>
      <c r="BG37" s="68"/>
      <c r="BH37" s="68"/>
      <c r="BI37" s="68"/>
      <c r="BJ37" s="68"/>
      <c r="BK37" s="68"/>
      <c r="BL37" s="68"/>
      <c r="BM37" s="68"/>
      <c r="BN37" s="68"/>
      <c r="BO37" s="68"/>
      <c r="BP37" s="68"/>
      <c r="BQ37" s="68"/>
      <c r="BR37" s="68"/>
    </row>
    <row r="38" spans="1:70" x14ac:dyDescent="0.2">
      <c r="A38" s="20" t="s">
        <v>81</v>
      </c>
      <c r="B38" s="3" t="str">
        <f t="shared" si="0"/>
        <v>Northern Virginia</v>
      </c>
      <c r="C38" s="3"/>
      <c r="D38" s="24" t="s">
        <v>16</v>
      </c>
      <c r="E38" s="27" t="s">
        <v>17</v>
      </c>
      <c r="F38" s="3"/>
      <c r="G38" s="215">
        <v>49.782085991468797</v>
      </c>
      <c r="H38" s="210">
        <v>68.8251151334415</v>
      </c>
      <c r="I38" s="210">
        <v>73.634824091200699</v>
      </c>
      <c r="J38" s="210">
        <v>67.759467932505302</v>
      </c>
      <c r="K38" s="210">
        <v>53.500441281944802</v>
      </c>
      <c r="L38" s="216">
        <v>62.700386886112199</v>
      </c>
      <c r="M38" s="210"/>
      <c r="N38" s="217">
        <v>49.715952021441197</v>
      </c>
      <c r="O38" s="218">
        <v>53.617032199614897</v>
      </c>
      <c r="P38" s="219">
        <v>51.666492110528097</v>
      </c>
      <c r="Q38" s="210"/>
      <c r="R38" s="220">
        <v>59.547845521659603</v>
      </c>
      <c r="S38" s="67"/>
      <c r="T38" s="30">
        <v>32.180116693761001</v>
      </c>
      <c r="U38" s="191">
        <v>52.247079115989798</v>
      </c>
      <c r="V38" s="191">
        <v>62.407990887045401</v>
      </c>
      <c r="W38" s="191">
        <v>62.268545004943903</v>
      </c>
      <c r="X38" s="191">
        <v>37.374818575564099</v>
      </c>
      <c r="Y38" s="196">
        <v>50.065262501631103</v>
      </c>
      <c r="Z38" s="191"/>
      <c r="AA38" s="197">
        <v>19.216160628137501</v>
      </c>
      <c r="AB38" s="198">
        <v>23.2283053833815</v>
      </c>
      <c r="AC38" s="199">
        <v>21.264795954252602</v>
      </c>
      <c r="AD38" s="191"/>
      <c r="AE38" s="200">
        <v>41.721255631741798</v>
      </c>
      <c r="AF38" s="67"/>
      <c r="AG38" s="215">
        <v>53.906635604022</v>
      </c>
      <c r="AH38" s="210">
        <v>83.848287092768999</v>
      </c>
      <c r="AI38" s="210">
        <v>99.423313128165901</v>
      </c>
      <c r="AJ38" s="210">
        <v>101.039900909704</v>
      </c>
      <c r="AK38" s="210">
        <v>82.521947296614599</v>
      </c>
      <c r="AL38" s="216">
        <v>84.147931147782401</v>
      </c>
      <c r="AM38" s="210"/>
      <c r="AN38" s="217">
        <v>70.185650932128496</v>
      </c>
      <c r="AO38" s="218">
        <v>68.155203680361794</v>
      </c>
      <c r="AP38" s="219">
        <v>69.170427306245102</v>
      </c>
      <c r="AQ38" s="210"/>
      <c r="AR38" s="220">
        <v>79.868652993811594</v>
      </c>
      <c r="AS38" s="67"/>
      <c r="AT38" s="30">
        <v>8.0264853022466394</v>
      </c>
      <c r="AU38" s="191">
        <v>6.8170614949642099</v>
      </c>
      <c r="AV38" s="191">
        <v>7.2087936364831702</v>
      </c>
      <c r="AW38" s="191">
        <v>14.5189155391766</v>
      </c>
      <c r="AX38" s="191">
        <v>19.0623700015779</v>
      </c>
      <c r="AY38" s="196">
        <v>11.1080409395608</v>
      </c>
      <c r="AZ38" s="191"/>
      <c r="BA38" s="197">
        <v>19.217632480832599</v>
      </c>
      <c r="BB38" s="198">
        <v>10.870347546612599</v>
      </c>
      <c r="BC38" s="199">
        <v>14.9538026407965</v>
      </c>
      <c r="BD38" s="191"/>
      <c r="BE38" s="200">
        <v>12.033592642157</v>
      </c>
      <c r="BF38" s="67"/>
      <c r="BG38" s="68"/>
      <c r="BH38" s="68"/>
      <c r="BI38" s="68"/>
      <c r="BJ38" s="68"/>
      <c r="BK38" s="68"/>
      <c r="BL38" s="68"/>
      <c r="BM38" s="68"/>
      <c r="BN38" s="68"/>
      <c r="BO38" s="68"/>
      <c r="BP38" s="68"/>
      <c r="BQ38" s="68"/>
      <c r="BR38" s="68"/>
    </row>
    <row r="39" spans="1:70" x14ac:dyDescent="0.2">
      <c r="A39" s="22" t="s">
        <v>82</v>
      </c>
      <c r="B39" s="3" t="str">
        <f t="shared" si="0"/>
        <v>Shenandoah Valley</v>
      </c>
      <c r="C39" s="3"/>
      <c r="D39" s="25" t="s">
        <v>16</v>
      </c>
      <c r="E39" s="28" t="s">
        <v>17</v>
      </c>
      <c r="F39" s="3"/>
      <c r="G39" s="221">
        <v>26.9931797857082</v>
      </c>
      <c r="H39" s="222">
        <v>36.004741415675298</v>
      </c>
      <c r="I39" s="222">
        <v>39.345491436766999</v>
      </c>
      <c r="J39" s="222">
        <v>39.680743271745499</v>
      </c>
      <c r="K39" s="222">
        <v>39.11167721252</v>
      </c>
      <c r="L39" s="223">
        <v>36.227166624483203</v>
      </c>
      <c r="M39" s="210"/>
      <c r="N39" s="224">
        <v>46.694085041761497</v>
      </c>
      <c r="O39" s="225">
        <v>49.130194887370202</v>
      </c>
      <c r="P39" s="226">
        <v>47.912139964565903</v>
      </c>
      <c r="Q39" s="210"/>
      <c r="R39" s="227">
        <v>39.5657304359354</v>
      </c>
      <c r="S39" s="67"/>
      <c r="T39" s="31">
        <v>7.0600373392511004</v>
      </c>
      <c r="U39" s="201">
        <v>7.5844608836225103</v>
      </c>
      <c r="V39" s="201">
        <v>9.3298128222840599</v>
      </c>
      <c r="W39" s="201">
        <v>4.8883059568631699</v>
      </c>
      <c r="X39" s="201">
        <v>-2.7924045185226398</v>
      </c>
      <c r="Y39" s="202">
        <v>4.8639474255921602</v>
      </c>
      <c r="Z39" s="191"/>
      <c r="AA39" s="203">
        <v>9.5089224069812008</v>
      </c>
      <c r="AB39" s="204">
        <v>60.239873787160398</v>
      </c>
      <c r="AC39" s="205">
        <v>30.729017885552398</v>
      </c>
      <c r="AD39" s="191"/>
      <c r="AE39" s="206">
        <v>12.5698229032146</v>
      </c>
      <c r="AF39" s="67"/>
      <c r="AG39" s="221">
        <v>30.891484345450699</v>
      </c>
      <c r="AH39" s="222">
        <v>41.097759823492297</v>
      </c>
      <c r="AI39" s="222">
        <v>44.520101702038197</v>
      </c>
      <c r="AJ39" s="222">
        <v>41.553400504307596</v>
      </c>
      <c r="AK39" s="222">
        <v>40.754914477831399</v>
      </c>
      <c r="AL39" s="223">
        <v>39.763532170624003</v>
      </c>
      <c r="AM39" s="210"/>
      <c r="AN39" s="224">
        <v>52.656448833788602</v>
      </c>
      <c r="AO39" s="225">
        <v>56.806556839672197</v>
      </c>
      <c r="AP39" s="226">
        <v>54.7315028367304</v>
      </c>
      <c r="AQ39" s="210"/>
      <c r="AR39" s="227">
        <v>44.040095218083003</v>
      </c>
      <c r="AS39" s="67"/>
      <c r="AT39" s="31">
        <v>11.976197103674901</v>
      </c>
      <c r="AU39" s="201">
        <v>6.6134129466462204</v>
      </c>
      <c r="AV39" s="201">
        <v>11.086010641987601</v>
      </c>
      <c r="AW39" s="201">
        <v>1.4090906463152599</v>
      </c>
      <c r="AX39" s="201">
        <v>4.9783391119515601</v>
      </c>
      <c r="AY39" s="202">
        <v>6.8847160432013901</v>
      </c>
      <c r="AZ39" s="191"/>
      <c r="BA39" s="203">
        <v>14.661839842195199</v>
      </c>
      <c r="BB39" s="204">
        <v>36.975947435018099</v>
      </c>
      <c r="BC39" s="205">
        <v>25.2506269262249</v>
      </c>
      <c r="BD39" s="191"/>
      <c r="BE39" s="206">
        <v>12.7725717404139</v>
      </c>
      <c r="BF39" s="67"/>
      <c r="BG39" s="68"/>
      <c r="BH39" s="68"/>
      <c r="BI39" s="68"/>
      <c r="BJ39" s="68"/>
      <c r="BK39" s="68"/>
      <c r="BL39" s="68"/>
      <c r="BM39" s="68"/>
      <c r="BN39" s="68"/>
      <c r="BO39" s="68"/>
      <c r="BP39" s="68"/>
      <c r="BQ39" s="68"/>
      <c r="BR39" s="68"/>
    </row>
    <row r="40" spans="1:70" x14ac:dyDescent="0.2">
      <c r="A40" s="19" t="s">
        <v>83</v>
      </c>
      <c r="B40" s="3" t="str">
        <f t="shared" si="0"/>
        <v>Southern Virginia</v>
      </c>
      <c r="C40" s="9"/>
      <c r="D40" s="23" t="s">
        <v>16</v>
      </c>
      <c r="E40" s="26" t="s">
        <v>17</v>
      </c>
      <c r="F40" s="3"/>
      <c r="G40" s="207">
        <v>41.654277148567601</v>
      </c>
      <c r="H40" s="208">
        <v>68.238216744392602</v>
      </c>
      <c r="I40" s="208">
        <v>72.796024872307299</v>
      </c>
      <c r="J40" s="208">
        <v>64.416238063513205</v>
      </c>
      <c r="K40" s="208">
        <v>55.887506107039698</v>
      </c>
      <c r="L40" s="209">
        <v>60.598452587164097</v>
      </c>
      <c r="M40" s="210"/>
      <c r="N40" s="211">
        <v>54.229815678436502</v>
      </c>
      <c r="O40" s="212">
        <v>51.860435265378598</v>
      </c>
      <c r="P40" s="213">
        <v>53.045125471907603</v>
      </c>
      <c r="Q40" s="210"/>
      <c r="R40" s="214">
        <v>58.440359125662198</v>
      </c>
      <c r="S40" s="67"/>
      <c r="T40" s="29">
        <v>17.696069981337999</v>
      </c>
      <c r="U40" s="189">
        <v>31.668758121115001</v>
      </c>
      <c r="V40" s="189">
        <v>29.4576158356634</v>
      </c>
      <c r="W40" s="189">
        <v>24.850069593793499</v>
      </c>
      <c r="X40" s="189">
        <v>25.287150572952701</v>
      </c>
      <c r="Y40" s="190">
        <v>26.430616487095801</v>
      </c>
      <c r="Z40" s="191"/>
      <c r="AA40" s="192">
        <v>39.856658440973703</v>
      </c>
      <c r="AB40" s="193">
        <v>64.281998396365594</v>
      </c>
      <c r="AC40" s="194">
        <v>50.818021426725402</v>
      </c>
      <c r="AD40" s="191"/>
      <c r="AE40" s="195">
        <v>31.964553394973102</v>
      </c>
      <c r="AF40" s="67"/>
      <c r="AG40" s="207">
        <v>40.539215464616703</v>
      </c>
      <c r="AH40" s="208">
        <v>64.591951729595195</v>
      </c>
      <c r="AI40" s="208">
        <v>66.733780239656298</v>
      </c>
      <c r="AJ40" s="208">
        <v>61.298413407189599</v>
      </c>
      <c r="AK40" s="208">
        <v>57.990124349988598</v>
      </c>
      <c r="AL40" s="209">
        <v>58.2306970382093</v>
      </c>
      <c r="AM40" s="210"/>
      <c r="AN40" s="211">
        <v>55.6228300926972</v>
      </c>
      <c r="AO40" s="212">
        <v>53.359333597106001</v>
      </c>
      <c r="AP40" s="213">
        <v>54.491081844901601</v>
      </c>
      <c r="AQ40" s="210"/>
      <c r="AR40" s="214">
        <v>57.162235554407097</v>
      </c>
      <c r="AS40" s="67"/>
      <c r="AT40" s="29">
        <v>10.129430267039499</v>
      </c>
      <c r="AU40" s="189">
        <v>11.982335646393199</v>
      </c>
      <c r="AV40" s="189">
        <v>7.9952198365084097</v>
      </c>
      <c r="AW40" s="189">
        <v>2.32361874276961</v>
      </c>
      <c r="AX40" s="189">
        <v>13.130311035555801</v>
      </c>
      <c r="AY40" s="190">
        <v>8.8626614200605101</v>
      </c>
      <c r="AZ40" s="191"/>
      <c r="BA40" s="192">
        <v>19.4904266645006</v>
      </c>
      <c r="BB40" s="193">
        <v>20.070727092685001</v>
      </c>
      <c r="BC40" s="194">
        <v>19.773848120295799</v>
      </c>
      <c r="BD40" s="191"/>
      <c r="BE40" s="195">
        <v>11.632258190986301</v>
      </c>
      <c r="BF40" s="67"/>
    </row>
    <row r="41" spans="1:70" x14ac:dyDescent="0.2">
      <c r="A41" s="20" t="s">
        <v>84</v>
      </c>
      <c r="B41" s="3" t="str">
        <f t="shared" si="0"/>
        <v>Southwest Virginia - Blue Ridge Highlands</v>
      </c>
      <c r="C41" s="10"/>
      <c r="D41" s="24" t="s">
        <v>16</v>
      </c>
      <c r="E41" s="27" t="s">
        <v>17</v>
      </c>
      <c r="F41" s="3"/>
      <c r="G41" s="215">
        <v>36.975108794197602</v>
      </c>
      <c r="H41" s="210">
        <v>45.728475747960097</v>
      </c>
      <c r="I41" s="210">
        <v>49.597617860380701</v>
      </c>
      <c r="J41" s="210">
        <v>49.687821849501297</v>
      </c>
      <c r="K41" s="210">
        <v>71.532667724388006</v>
      </c>
      <c r="L41" s="216">
        <v>50.704338395285497</v>
      </c>
      <c r="M41" s="210"/>
      <c r="N41" s="217">
        <v>76.706376926563905</v>
      </c>
      <c r="O41" s="218">
        <v>61.489356300997201</v>
      </c>
      <c r="P41" s="219">
        <v>69.097866613780496</v>
      </c>
      <c r="Q41" s="210"/>
      <c r="R41" s="220">
        <v>55.9596321719984</v>
      </c>
      <c r="S41" s="67"/>
      <c r="T41" s="30">
        <v>31.838423731799899</v>
      </c>
      <c r="U41" s="191">
        <v>23.2886767469153</v>
      </c>
      <c r="V41" s="191">
        <v>20.916936315346501</v>
      </c>
      <c r="W41" s="191">
        <v>16.6103934482644</v>
      </c>
      <c r="X41" s="191">
        <v>67.151698614557205</v>
      </c>
      <c r="Y41" s="196">
        <v>32.346223326275499</v>
      </c>
      <c r="Z41" s="191"/>
      <c r="AA41" s="197">
        <v>73.424368669510599</v>
      </c>
      <c r="AB41" s="198">
        <v>115.284441983128</v>
      </c>
      <c r="AC41" s="199">
        <v>89.849220872806001</v>
      </c>
      <c r="AD41" s="191"/>
      <c r="AE41" s="200">
        <v>48.180346317113298</v>
      </c>
      <c r="AF41" s="67"/>
      <c r="AG41" s="215">
        <v>40.910928218524603</v>
      </c>
      <c r="AH41" s="210">
        <v>49.466224657845402</v>
      </c>
      <c r="AI41" s="210">
        <v>54.328929524674798</v>
      </c>
      <c r="AJ41" s="210">
        <v>51.204084559032303</v>
      </c>
      <c r="AK41" s="210">
        <v>57.874606735192202</v>
      </c>
      <c r="AL41" s="216">
        <v>50.756954739053803</v>
      </c>
      <c r="AM41" s="210"/>
      <c r="AN41" s="217">
        <v>79.098949400874503</v>
      </c>
      <c r="AO41" s="218">
        <v>83.091523936623304</v>
      </c>
      <c r="AP41" s="219">
        <v>81.095236668748896</v>
      </c>
      <c r="AQ41" s="210"/>
      <c r="AR41" s="220">
        <v>59.4250352903953</v>
      </c>
      <c r="AS41" s="67"/>
      <c r="AT41" s="30">
        <v>38.723839062563997</v>
      </c>
      <c r="AU41" s="191">
        <v>22.525712747478199</v>
      </c>
      <c r="AV41" s="191">
        <v>26.434199325051999</v>
      </c>
      <c r="AW41" s="191">
        <v>17.618101119784502</v>
      </c>
      <c r="AX41" s="191">
        <v>19.988485225363199</v>
      </c>
      <c r="AY41" s="196">
        <v>24.038988937971801</v>
      </c>
      <c r="AZ41" s="191"/>
      <c r="BA41" s="197">
        <v>56.105152282807701</v>
      </c>
      <c r="BB41" s="198">
        <v>101.79003076037201</v>
      </c>
      <c r="BC41" s="199">
        <v>76.586666362870403</v>
      </c>
      <c r="BD41" s="191"/>
      <c r="BE41" s="200">
        <v>40.3196469434614</v>
      </c>
      <c r="BF41" s="67"/>
    </row>
    <row r="42" spans="1:70" x14ac:dyDescent="0.2">
      <c r="A42" s="21" t="s">
        <v>85</v>
      </c>
      <c r="B42" s="3" t="str">
        <f t="shared" si="0"/>
        <v>Southwest Virginia - Heart of Appalachia</v>
      </c>
      <c r="C42" s="3"/>
      <c r="D42" s="24" t="s">
        <v>16</v>
      </c>
      <c r="E42" s="27" t="s">
        <v>17</v>
      </c>
      <c r="F42" s="3"/>
      <c r="G42" s="215">
        <v>25.924922480620101</v>
      </c>
      <c r="H42" s="210">
        <v>34.414496124030997</v>
      </c>
      <c r="I42" s="210">
        <v>38.4051098191214</v>
      </c>
      <c r="J42" s="210">
        <v>35.690374677002502</v>
      </c>
      <c r="K42" s="210">
        <v>33.141233850129098</v>
      </c>
      <c r="L42" s="216">
        <v>33.515227390180797</v>
      </c>
      <c r="M42" s="210"/>
      <c r="N42" s="217">
        <v>44.185717054263499</v>
      </c>
      <c r="O42" s="218">
        <v>30.372441860465099</v>
      </c>
      <c r="P42" s="219">
        <v>37.279079457364297</v>
      </c>
      <c r="Q42" s="210"/>
      <c r="R42" s="220">
        <v>34.590613695090397</v>
      </c>
      <c r="S42" s="67"/>
      <c r="T42" s="30">
        <v>-9.5623421692673798</v>
      </c>
      <c r="U42" s="191">
        <v>-14.883985070873299</v>
      </c>
      <c r="V42" s="191">
        <v>-7.0632681726758797</v>
      </c>
      <c r="W42" s="191">
        <v>-4.2399561295862602</v>
      </c>
      <c r="X42" s="191">
        <v>4.2569098189243499</v>
      </c>
      <c r="Y42" s="196">
        <v>-6.6330083059015497</v>
      </c>
      <c r="Z42" s="191"/>
      <c r="AA42" s="197">
        <v>48.6529968805648</v>
      </c>
      <c r="AB42" s="198">
        <v>8.1690305050618797</v>
      </c>
      <c r="AC42" s="199">
        <v>28.9872110615411</v>
      </c>
      <c r="AD42" s="191"/>
      <c r="AE42" s="200">
        <v>2.04413683104372</v>
      </c>
      <c r="AF42" s="67"/>
      <c r="AG42" s="215">
        <v>25.695289082687299</v>
      </c>
      <c r="AH42" s="210">
        <v>36.430001614986999</v>
      </c>
      <c r="AI42" s="210">
        <v>38.5777454780361</v>
      </c>
      <c r="AJ42" s="210">
        <v>37.611815245477999</v>
      </c>
      <c r="AK42" s="210">
        <v>34.491385658914702</v>
      </c>
      <c r="AL42" s="216">
        <v>34.561247416020599</v>
      </c>
      <c r="AM42" s="210"/>
      <c r="AN42" s="217">
        <v>37.908909883720902</v>
      </c>
      <c r="AO42" s="218">
        <v>31.663664405684699</v>
      </c>
      <c r="AP42" s="219">
        <v>34.786287144702797</v>
      </c>
      <c r="AQ42" s="210"/>
      <c r="AR42" s="220">
        <v>34.625544481358403</v>
      </c>
      <c r="AS42" s="67"/>
      <c r="AT42" s="30">
        <v>-10.5600307949647</v>
      </c>
      <c r="AU42" s="191">
        <v>-20.773213918323499</v>
      </c>
      <c r="AV42" s="191">
        <v>-18.4258869241844</v>
      </c>
      <c r="AW42" s="191">
        <v>-18.195884297507899</v>
      </c>
      <c r="AX42" s="191">
        <v>-8.7860799124860396</v>
      </c>
      <c r="AY42" s="196">
        <v>-16.029628247214099</v>
      </c>
      <c r="AZ42" s="191"/>
      <c r="BA42" s="197">
        <v>-5.88771762742899</v>
      </c>
      <c r="BB42" s="198">
        <v>-5.6550569930674097</v>
      </c>
      <c r="BC42" s="199">
        <v>-5.7819722501247002</v>
      </c>
      <c r="BD42" s="191"/>
      <c r="BE42" s="200">
        <v>-13.323583982290399</v>
      </c>
      <c r="BF42" s="67"/>
    </row>
    <row r="43" spans="1:70" x14ac:dyDescent="0.2">
      <c r="A43" s="22" t="s">
        <v>86</v>
      </c>
      <c r="B43" s="3" t="str">
        <f t="shared" si="0"/>
        <v>Virginia Mountains</v>
      </c>
      <c r="C43" s="3"/>
      <c r="D43" s="25" t="s">
        <v>16</v>
      </c>
      <c r="E43" s="28" t="s">
        <v>17</v>
      </c>
      <c r="F43" s="3"/>
      <c r="G43" s="215">
        <v>33.334390344827497</v>
      </c>
      <c r="H43" s="210">
        <v>48.764322758620601</v>
      </c>
      <c r="I43" s="210">
        <v>52.201703448275801</v>
      </c>
      <c r="J43" s="210">
        <v>49.9920634482758</v>
      </c>
      <c r="K43" s="210">
        <v>47.409904827586203</v>
      </c>
      <c r="L43" s="216">
        <v>46.340476965517198</v>
      </c>
      <c r="M43" s="210"/>
      <c r="N43" s="217">
        <v>63.471470344827502</v>
      </c>
      <c r="O43" s="218">
        <v>70.827211034482701</v>
      </c>
      <c r="P43" s="219">
        <v>67.149340689655105</v>
      </c>
      <c r="Q43" s="210"/>
      <c r="R43" s="220">
        <v>52.285866600985202</v>
      </c>
      <c r="S43" s="67"/>
      <c r="T43" s="30">
        <v>-8.9322625249867702</v>
      </c>
      <c r="U43" s="191">
        <v>7.7821411725703102</v>
      </c>
      <c r="V43" s="191">
        <v>11.248919604460401</v>
      </c>
      <c r="W43" s="191">
        <v>2.9506712751089701</v>
      </c>
      <c r="X43" s="191">
        <v>1.4384100848892201</v>
      </c>
      <c r="Y43" s="196">
        <v>3.4073721843180702</v>
      </c>
      <c r="Z43" s="191"/>
      <c r="AA43" s="197">
        <v>8.0630499957230608</v>
      </c>
      <c r="AB43" s="198">
        <v>42.366661170526903</v>
      </c>
      <c r="AC43" s="199">
        <v>23.7941899916359</v>
      </c>
      <c r="AD43" s="191"/>
      <c r="AE43" s="200">
        <v>10.0579600567347</v>
      </c>
      <c r="AF43" s="67"/>
      <c r="AG43" s="215">
        <v>36.680801724137901</v>
      </c>
      <c r="AH43" s="210">
        <v>55.616907931034397</v>
      </c>
      <c r="AI43" s="210">
        <v>59.656361724137902</v>
      </c>
      <c r="AJ43" s="210">
        <v>61.902552068965498</v>
      </c>
      <c r="AK43" s="210">
        <v>60.270356206896501</v>
      </c>
      <c r="AL43" s="216">
        <v>54.8253959310344</v>
      </c>
      <c r="AM43" s="210"/>
      <c r="AN43" s="217">
        <v>73.612788275862002</v>
      </c>
      <c r="AO43" s="218">
        <v>77.298003448275793</v>
      </c>
      <c r="AP43" s="219">
        <v>75.455395862068897</v>
      </c>
      <c r="AQ43" s="210"/>
      <c r="AR43" s="220">
        <v>60.719681625615699</v>
      </c>
      <c r="AS43" s="67"/>
      <c r="AT43" s="30">
        <v>-14.411028340736401</v>
      </c>
      <c r="AU43" s="191">
        <v>-4.30890083495186</v>
      </c>
      <c r="AV43" s="191">
        <v>0.98148958661561203</v>
      </c>
      <c r="AW43" s="191">
        <v>7.6273998803493903</v>
      </c>
      <c r="AX43" s="191">
        <v>8.8699201067760001</v>
      </c>
      <c r="AY43" s="196">
        <v>0.438444420647987</v>
      </c>
      <c r="AZ43" s="191"/>
      <c r="BA43" s="197">
        <v>13.541198713476501</v>
      </c>
      <c r="BB43" s="198">
        <v>18.085163341993901</v>
      </c>
      <c r="BC43" s="199">
        <v>15.824096717070001</v>
      </c>
      <c r="BD43" s="191"/>
      <c r="BE43" s="200">
        <v>5.4099913227371701</v>
      </c>
      <c r="BF43" s="67"/>
    </row>
    <row r="44" spans="1:70" x14ac:dyDescent="0.2">
      <c r="A44" s="75" t="s">
        <v>111</v>
      </c>
      <c r="B44" s="3" t="s">
        <v>117</v>
      </c>
      <c r="D44" s="25" t="s">
        <v>16</v>
      </c>
      <c r="E44" s="28" t="s">
        <v>17</v>
      </c>
      <c r="G44" s="215">
        <v>89.640877028714101</v>
      </c>
      <c r="H44" s="210">
        <v>121.284400749063</v>
      </c>
      <c r="I44" s="210">
        <v>136.10482209737799</v>
      </c>
      <c r="J44" s="210">
        <v>115.56736579275901</v>
      </c>
      <c r="K44" s="210">
        <v>101.517141073657</v>
      </c>
      <c r="L44" s="216">
        <v>112.822921348314</v>
      </c>
      <c r="M44" s="210"/>
      <c r="N44" s="217">
        <v>139.752052076875</v>
      </c>
      <c r="O44" s="218">
        <v>163.13650340979501</v>
      </c>
      <c r="P44" s="219">
        <v>151.44427774333499</v>
      </c>
      <c r="Q44" s="210"/>
      <c r="R44" s="220">
        <v>123.911609113563</v>
      </c>
      <c r="S44" s="67"/>
      <c r="T44" s="30">
        <v>3.0505480664133802E-2</v>
      </c>
      <c r="U44" s="191">
        <v>43.9998981330966</v>
      </c>
      <c r="V44" s="191">
        <v>51.888384035643902</v>
      </c>
      <c r="W44" s="191">
        <v>32.099719380442302</v>
      </c>
      <c r="X44" s="191">
        <v>0.393659468592997</v>
      </c>
      <c r="Y44" s="196">
        <v>24.789940917694299</v>
      </c>
      <c r="Z44" s="191"/>
      <c r="AA44" s="197">
        <v>5.3848798123212704</v>
      </c>
      <c r="AB44" s="198">
        <v>12.235259554123401</v>
      </c>
      <c r="AC44" s="199">
        <v>8.9670721363541102</v>
      </c>
      <c r="AD44" s="191"/>
      <c r="AE44" s="200">
        <v>18.816954664117102</v>
      </c>
      <c r="AF44" s="70"/>
      <c r="AG44" s="215">
        <v>93.792847016669199</v>
      </c>
      <c r="AH44" s="210">
        <v>132.24331048449901</v>
      </c>
      <c r="AI44" s="210">
        <v>161.058905592771</v>
      </c>
      <c r="AJ44" s="210">
        <v>185.06089889390799</v>
      </c>
      <c r="AK44" s="210">
        <v>188.02774263904001</v>
      </c>
      <c r="AL44" s="216">
        <v>152.03674092537699</v>
      </c>
      <c r="AM44" s="210"/>
      <c r="AN44" s="217">
        <v>205.692710012399</v>
      </c>
      <c r="AO44" s="218">
        <v>212.956019838809</v>
      </c>
      <c r="AP44" s="219">
        <v>209.32436492560399</v>
      </c>
      <c r="AQ44" s="210"/>
      <c r="AR44" s="220">
        <v>168.46465043667601</v>
      </c>
      <c r="AS44" s="67"/>
      <c r="AT44" s="30">
        <v>-2.9942572302487598</v>
      </c>
      <c r="AU44" s="191">
        <v>4.7605867069844399</v>
      </c>
      <c r="AV44" s="191">
        <v>12.1482004190902</v>
      </c>
      <c r="AW44" s="191">
        <v>38.075377917239898</v>
      </c>
      <c r="AX44" s="191">
        <v>41.968713286623903</v>
      </c>
      <c r="AY44" s="196">
        <v>20.0910150737968</v>
      </c>
      <c r="AZ44" s="191"/>
      <c r="BA44" s="197">
        <v>10.042212621908201</v>
      </c>
      <c r="BB44" s="198">
        <v>5.2706294660277599</v>
      </c>
      <c r="BC44" s="199">
        <v>7.56219327103015</v>
      </c>
      <c r="BD44" s="191"/>
      <c r="BE44" s="200">
        <v>15.3617090246383</v>
      </c>
    </row>
    <row r="45" spans="1:70" x14ac:dyDescent="0.2">
      <c r="A45" s="75" t="s">
        <v>112</v>
      </c>
      <c r="B45" s="3" t="s">
        <v>118</v>
      </c>
      <c r="D45" s="25" t="s">
        <v>16</v>
      </c>
      <c r="E45" s="28" t="s">
        <v>17</v>
      </c>
      <c r="G45" s="215">
        <v>53.771794609970399</v>
      </c>
      <c r="H45" s="210">
        <v>80.132165858283699</v>
      </c>
      <c r="I45" s="210">
        <v>88.263669450421204</v>
      </c>
      <c r="J45" s="210">
        <v>77.111246489916397</v>
      </c>
      <c r="K45" s="210">
        <v>61.301609350497699</v>
      </c>
      <c r="L45" s="216">
        <v>72.116097151817897</v>
      </c>
      <c r="M45" s="210"/>
      <c r="N45" s="217">
        <v>68.310702016702507</v>
      </c>
      <c r="O45" s="218">
        <v>73.620525509645802</v>
      </c>
      <c r="P45" s="219">
        <v>70.965613763174204</v>
      </c>
      <c r="Q45" s="210"/>
      <c r="R45" s="220">
        <v>71.787387612205407</v>
      </c>
      <c r="S45" s="67"/>
      <c r="T45" s="30">
        <v>26.045817140865601</v>
      </c>
      <c r="U45" s="191">
        <v>53.234525614529197</v>
      </c>
      <c r="V45" s="191">
        <v>67.530470680616205</v>
      </c>
      <c r="W45" s="191">
        <v>63.5899316577609</v>
      </c>
      <c r="X45" s="191">
        <v>32.972918311819001</v>
      </c>
      <c r="Y45" s="196">
        <v>49.694733354359997</v>
      </c>
      <c r="Z45" s="191"/>
      <c r="AA45" s="197">
        <v>22.4126788012431</v>
      </c>
      <c r="AB45" s="198">
        <v>25.2506232388481</v>
      </c>
      <c r="AC45" s="199">
        <v>23.868492492096902</v>
      </c>
      <c r="AD45" s="191"/>
      <c r="AE45" s="200">
        <v>41.369655311037299</v>
      </c>
      <c r="AF45" s="70"/>
      <c r="AG45" s="215">
        <v>59.603091794474999</v>
      </c>
      <c r="AH45" s="210">
        <v>98.423921722113505</v>
      </c>
      <c r="AI45" s="210">
        <v>117.02611113639399</v>
      </c>
      <c r="AJ45" s="210">
        <v>120.54615009329601</v>
      </c>
      <c r="AK45" s="210">
        <v>102.488122787056</v>
      </c>
      <c r="AL45" s="216">
        <v>99.617479506667195</v>
      </c>
      <c r="AM45" s="210"/>
      <c r="AN45" s="217">
        <v>100.84060610749501</v>
      </c>
      <c r="AO45" s="218">
        <v>99.8498110408228</v>
      </c>
      <c r="AP45" s="219">
        <v>100.345208574159</v>
      </c>
      <c r="AQ45" s="210"/>
      <c r="AR45" s="220">
        <v>99.825402097379197</v>
      </c>
      <c r="AS45" s="67"/>
      <c r="AT45" s="30">
        <v>3.0868329683154401</v>
      </c>
      <c r="AU45" s="191">
        <v>1.51251215421102</v>
      </c>
      <c r="AV45" s="191">
        <v>2.79006647940672E-2</v>
      </c>
      <c r="AW45" s="191">
        <v>9.3295121509183794</v>
      </c>
      <c r="AX45" s="191">
        <v>16.843064521978999</v>
      </c>
      <c r="AY45" s="196">
        <v>6.0340103954135103</v>
      </c>
      <c r="AZ45" s="191"/>
      <c r="BA45" s="197">
        <v>18.8536528159397</v>
      </c>
      <c r="BB45" s="198">
        <v>4.7223324970018998</v>
      </c>
      <c r="BC45" s="199">
        <v>11.3761554573141</v>
      </c>
      <c r="BD45" s="191"/>
      <c r="BE45" s="200">
        <v>7.5130195231518204</v>
      </c>
    </row>
    <row r="46" spans="1:70" x14ac:dyDescent="0.2">
      <c r="A46" s="75" t="s">
        <v>113</v>
      </c>
      <c r="B46" s="3" t="s">
        <v>119</v>
      </c>
      <c r="D46" s="25" t="s">
        <v>16</v>
      </c>
      <c r="E46" s="28" t="s">
        <v>17</v>
      </c>
      <c r="G46" s="215">
        <v>45.671386405095802</v>
      </c>
      <c r="H46" s="210">
        <v>62.619077723616101</v>
      </c>
      <c r="I46" s="210">
        <v>68.941727025329698</v>
      </c>
      <c r="J46" s="210">
        <v>63.592114596728301</v>
      </c>
      <c r="K46" s="210">
        <v>55.398144083256</v>
      </c>
      <c r="L46" s="216">
        <v>59.244489966805197</v>
      </c>
      <c r="M46" s="210"/>
      <c r="N46" s="217">
        <v>53.524435240288199</v>
      </c>
      <c r="O46" s="218">
        <v>57.290542779389298</v>
      </c>
      <c r="P46" s="219">
        <v>55.407489009838798</v>
      </c>
      <c r="Q46" s="210"/>
      <c r="R46" s="220">
        <v>58.148203979100501</v>
      </c>
      <c r="S46" s="67"/>
      <c r="T46" s="30">
        <v>20.8965346164692</v>
      </c>
      <c r="U46" s="191">
        <v>33.710172861543398</v>
      </c>
      <c r="V46" s="191">
        <v>43.595353507352002</v>
      </c>
      <c r="W46" s="191">
        <v>43.104041615619302</v>
      </c>
      <c r="X46" s="191">
        <v>34.156601561086497</v>
      </c>
      <c r="Y46" s="196">
        <v>35.663036209645</v>
      </c>
      <c r="Z46" s="191"/>
      <c r="AA46" s="197">
        <v>20.958870780313401</v>
      </c>
      <c r="AB46" s="198">
        <v>26.957343623412001</v>
      </c>
      <c r="AC46" s="199">
        <v>23.987493834671302</v>
      </c>
      <c r="AD46" s="191"/>
      <c r="AE46" s="200">
        <v>32.2720091722218</v>
      </c>
      <c r="AF46" s="70"/>
      <c r="AG46" s="215">
        <v>48.695385428220199</v>
      </c>
      <c r="AH46" s="210">
        <v>71.7321464222548</v>
      </c>
      <c r="AI46" s="210">
        <v>83.254781243442494</v>
      </c>
      <c r="AJ46" s="210">
        <v>85.151215114361904</v>
      </c>
      <c r="AK46" s="210">
        <v>76.702591579483695</v>
      </c>
      <c r="AL46" s="216">
        <v>73.107223957552605</v>
      </c>
      <c r="AM46" s="210"/>
      <c r="AN46" s="217">
        <v>77.948049177133598</v>
      </c>
      <c r="AO46" s="218">
        <v>76.646259255373295</v>
      </c>
      <c r="AP46" s="219">
        <v>77.297154216253404</v>
      </c>
      <c r="AQ46" s="210"/>
      <c r="AR46" s="220">
        <v>74.304346888609999</v>
      </c>
      <c r="AS46" s="67"/>
      <c r="AT46" s="30">
        <v>6.63898760168924</v>
      </c>
      <c r="AU46" s="191">
        <v>3.3714138478881699</v>
      </c>
      <c r="AV46" s="191">
        <v>2.1156712070418999</v>
      </c>
      <c r="AW46" s="191">
        <v>9.2886433183976607</v>
      </c>
      <c r="AX46" s="191">
        <v>19.136500309597398</v>
      </c>
      <c r="AY46" s="196">
        <v>7.8651669865686502</v>
      </c>
      <c r="AZ46" s="191"/>
      <c r="BA46" s="197">
        <v>17.528219835207199</v>
      </c>
      <c r="BB46" s="198">
        <v>10.079973800698699</v>
      </c>
      <c r="BC46" s="199">
        <v>13.7135634082021</v>
      </c>
      <c r="BD46" s="191"/>
      <c r="BE46" s="200">
        <v>9.5396358098549499</v>
      </c>
    </row>
    <row r="47" spans="1:70" x14ac:dyDescent="0.2">
      <c r="A47" s="75" t="s">
        <v>114</v>
      </c>
      <c r="B47" s="3" t="s">
        <v>120</v>
      </c>
      <c r="D47" s="25" t="s">
        <v>16</v>
      </c>
      <c r="E47" s="28" t="s">
        <v>17</v>
      </c>
      <c r="G47" s="215">
        <v>37.0784709337902</v>
      </c>
      <c r="H47" s="210">
        <v>52.512957043201503</v>
      </c>
      <c r="I47" s="210">
        <v>55.004413413290898</v>
      </c>
      <c r="J47" s="210">
        <v>54.845061559172599</v>
      </c>
      <c r="K47" s="210">
        <v>49.810902704687301</v>
      </c>
      <c r="L47" s="216">
        <v>49.850361130828503</v>
      </c>
      <c r="M47" s="210"/>
      <c r="N47" s="217">
        <v>51.791354791335202</v>
      </c>
      <c r="O47" s="218">
        <v>53.3712429323216</v>
      </c>
      <c r="P47" s="219">
        <v>52.581298861828401</v>
      </c>
      <c r="Q47" s="210"/>
      <c r="R47" s="220">
        <v>50.630629053971298</v>
      </c>
      <c r="S47" s="67"/>
      <c r="T47" s="30">
        <v>12.580599910774</v>
      </c>
      <c r="U47" s="191">
        <v>18.3873907017656</v>
      </c>
      <c r="V47" s="191">
        <v>18.312566213419899</v>
      </c>
      <c r="W47" s="191">
        <v>21.808353382999201</v>
      </c>
      <c r="X47" s="191">
        <v>17.751809350112001</v>
      </c>
      <c r="Y47" s="196">
        <v>18.067271136486699</v>
      </c>
      <c r="Z47" s="191"/>
      <c r="AA47" s="197">
        <v>20.765025878585799</v>
      </c>
      <c r="AB47" s="198">
        <v>37.150483711843101</v>
      </c>
      <c r="AC47" s="199">
        <v>28.559970089058101</v>
      </c>
      <c r="AD47" s="191"/>
      <c r="AE47" s="200">
        <v>20.997543198300399</v>
      </c>
      <c r="AF47" s="70"/>
      <c r="AG47" s="215">
        <v>40.383980112593299</v>
      </c>
      <c r="AH47" s="210">
        <v>57.986567984334798</v>
      </c>
      <c r="AI47" s="210">
        <v>64.228861767225496</v>
      </c>
      <c r="AJ47" s="210">
        <v>64.057234243054694</v>
      </c>
      <c r="AK47" s="210">
        <v>61.430972647166797</v>
      </c>
      <c r="AL47" s="216">
        <v>57.617523350874997</v>
      </c>
      <c r="AM47" s="210"/>
      <c r="AN47" s="217">
        <v>65.842960469954704</v>
      </c>
      <c r="AO47" s="218">
        <v>66.058315322481903</v>
      </c>
      <c r="AP47" s="219">
        <v>65.950637896218296</v>
      </c>
      <c r="AQ47" s="210"/>
      <c r="AR47" s="220">
        <v>59.998413220973099</v>
      </c>
      <c r="AS47" s="67"/>
      <c r="AT47" s="30">
        <v>7.2891221425511201</v>
      </c>
      <c r="AU47" s="191">
        <v>5.8800433470203703</v>
      </c>
      <c r="AV47" s="191">
        <v>6.7825666633183799</v>
      </c>
      <c r="AW47" s="191">
        <v>8.0435613418012402</v>
      </c>
      <c r="AX47" s="191">
        <v>15.0067047277431</v>
      </c>
      <c r="AY47" s="196">
        <v>8.6060455170299708</v>
      </c>
      <c r="AZ47" s="191"/>
      <c r="BA47" s="197">
        <v>13.955038817148701</v>
      </c>
      <c r="BB47" s="198">
        <v>13.036741115498</v>
      </c>
      <c r="BC47" s="199">
        <v>13.4932828408259</v>
      </c>
      <c r="BD47" s="191"/>
      <c r="BE47" s="200">
        <v>10.0954021147967</v>
      </c>
    </row>
    <row r="48" spans="1:70" x14ac:dyDescent="0.2">
      <c r="A48" s="75" t="s">
        <v>115</v>
      </c>
      <c r="B48" s="3" t="s">
        <v>121</v>
      </c>
      <c r="D48" s="25" t="s">
        <v>16</v>
      </c>
      <c r="E48" s="28" t="s">
        <v>17</v>
      </c>
      <c r="G48" s="215">
        <v>33.1935131403323</v>
      </c>
      <c r="H48" s="210">
        <v>39.332732544759899</v>
      </c>
      <c r="I48" s="210">
        <v>41.5983794357251</v>
      </c>
      <c r="J48" s="210">
        <v>40.6916293091545</v>
      </c>
      <c r="K48" s="210">
        <v>39.641999815897201</v>
      </c>
      <c r="L48" s="216">
        <v>38.8916508491738</v>
      </c>
      <c r="M48" s="210"/>
      <c r="N48" s="217">
        <v>39.045435633083201</v>
      </c>
      <c r="O48" s="218">
        <v>39.140515487642098</v>
      </c>
      <c r="P48" s="219">
        <v>39.092975560362603</v>
      </c>
      <c r="Q48" s="210"/>
      <c r="R48" s="220">
        <v>38.949172195227703</v>
      </c>
      <c r="S48" s="67"/>
      <c r="T48" s="30">
        <v>12.223384788889501</v>
      </c>
      <c r="U48" s="191">
        <v>13.7595102484129</v>
      </c>
      <c r="V48" s="191">
        <v>15.2742369937689</v>
      </c>
      <c r="W48" s="191">
        <v>11.7202521579497</v>
      </c>
      <c r="X48" s="191">
        <v>16.9298493751104</v>
      </c>
      <c r="Y48" s="196">
        <v>14.008283733494499</v>
      </c>
      <c r="Z48" s="191"/>
      <c r="AA48" s="197">
        <v>15.0983545111407</v>
      </c>
      <c r="AB48" s="198">
        <v>30.815221868713099</v>
      </c>
      <c r="AC48" s="199">
        <v>22.464056870782699</v>
      </c>
      <c r="AD48" s="191"/>
      <c r="AE48" s="200">
        <v>16.311311017900501</v>
      </c>
      <c r="AF48" s="70"/>
      <c r="AG48" s="215">
        <v>33.235377478246797</v>
      </c>
      <c r="AH48" s="210">
        <v>40.880297043413997</v>
      </c>
      <c r="AI48" s="210">
        <v>43.973109839130302</v>
      </c>
      <c r="AJ48" s="210">
        <v>42.694530662173698</v>
      </c>
      <c r="AK48" s="210">
        <v>41.553937267754499</v>
      </c>
      <c r="AL48" s="216">
        <v>40.467450458143801</v>
      </c>
      <c r="AM48" s="210"/>
      <c r="AN48" s="217">
        <v>43.993457543794797</v>
      </c>
      <c r="AO48" s="218">
        <v>45.568485240150402</v>
      </c>
      <c r="AP48" s="219">
        <v>44.780971391972599</v>
      </c>
      <c r="AQ48" s="210"/>
      <c r="AR48" s="220">
        <v>41.6998850106663</v>
      </c>
      <c r="AS48" s="67"/>
      <c r="AT48" s="30">
        <v>6.6092921840943104</v>
      </c>
      <c r="AU48" s="191">
        <v>6.9826709657722201</v>
      </c>
      <c r="AV48" s="191">
        <v>9.2555497632449004</v>
      </c>
      <c r="AW48" s="191">
        <v>5.1109174303703604</v>
      </c>
      <c r="AX48" s="191">
        <v>7.9679916086413201</v>
      </c>
      <c r="AY48" s="196">
        <v>7.2037838924270501</v>
      </c>
      <c r="AZ48" s="191"/>
      <c r="BA48" s="197">
        <v>6.08693390416017</v>
      </c>
      <c r="BB48" s="198">
        <v>13.579816709297001</v>
      </c>
      <c r="BC48" s="199">
        <v>9.7713995262604207</v>
      </c>
      <c r="BD48" s="191"/>
      <c r="BE48" s="200">
        <v>7.9787565387749204</v>
      </c>
    </row>
    <row r="49" spans="1:57" x14ac:dyDescent="0.2">
      <c r="A49" s="76" t="s">
        <v>116</v>
      </c>
      <c r="B49" s="3" t="s">
        <v>122</v>
      </c>
      <c r="D49" s="25" t="s">
        <v>16</v>
      </c>
      <c r="E49" s="28" t="s">
        <v>17</v>
      </c>
      <c r="G49" s="221">
        <v>24.853736861472399</v>
      </c>
      <c r="H49" s="222">
        <v>27.139973557789801</v>
      </c>
      <c r="I49" s="222">
        <v>27.669012027352</v>
      </c>
      <c r="J49" s="222">
        <v>28.646996882334101</v>
      </c>
      <c r="K49" s="222">
        <v>28.347413258772001</v>
      </c>
      <c r="L49" s="223">
        <v>27.331426517544099</v>
      </c>
      <c r="M49" s="210"/>
      <c r="N49" s="224">
        <v>30.324908808275101</v>
      </c>
      <c r="O49" s="225">
        <v>29.966812059224001</v>
      </c>
      <c r="P49" s="226">
        <v>30.145860433749601</v>
      </c>
      <c r="Q49" s="210"/>
      <c r="R49" s="227">
        <v>28.1355504936028</v>
      </c>
      <c r="S49" s="67"/>
      <c r="T49" s="31">
        <v>1.8130407915340701</v>
      </c>
      <c r="U49" s="201">
        <v>4.0006687932903899</v>
      </c>
      <c r="V49" s="201">
        <v>4.3608334848860801</v>
      </c>
      <c r="W49" s="201">
        <v>4.53806792311173</v>
      </c>
      <c r="X49" s="201">
        <v>6.1077503264352702</v>
      </c>
      <c r="Y49" s="202">
        <v>4.2078165804600003</v>
      </c>
      <c r="Z49" s="191"/>
      <c r="AA49" s="203">
        <v>9.1588267448415106</v>
      </c>
      <c r="AB49" s="204">
        <v>17.070032806368101</v>
      </c>
      <c r="AC49" s="205">
        <v>12.9526423255891</v>
      </c>
      <c r="AD49" s="191"/>
      <c r="AE49" s="206">
        <v>6.7375587095189102</v>
      </c>
      <c r="AG49" s="221">
        <v>25.404877783253699</v>
      </c>
      <c r="AH49" s="222">
        <v>27.5635049451345</v>
      </c>
      <c r="AI49" s="222">
        <v>28.224882116920501</v>
      </c>
      <c r="AJ49" s="222">
        <v>28.385513776508599</v>
      </c>
      <c r="AK49" s="222">
        <v>28.552879460623</v>
      </c>
      <c r="AL49" s="223">
        <v>27.626321956215101</v>
      </c>
      <c r="AM49" s="210"/>
      <c r="AN49" s="224">
        <v>31.6612958571904</v>
      </c>
      <c r="AO49" s="225">
        <v>32.472558072535399</v>
      </c>
      <c r="AP49" s="226">
        <v>32.066926964862901</v>
      </c>
      <c r="AQ49" s="210"/>
      <c r="AR49" s="227">
        <v>28.895062303470301</v>
      </c>
      <c r="AS49" s="67"/>
      <c r="AT49" s="31">
        <v>3.8329676400782402</v>
      </c>
      <c r="AU49" s="201">
        <v>2.4815561220390898</v>
      </c>
      <c r="AV49" s="201">
        <v>2.6553742508518701</v>
      </c>
      <c r="AW49" s="201">
        <v>0.509904861543793</v>
      </c>
      <c r="AX49" s="201">
        <v>2.2944578086306202</v>
      </c>
      <c r="AY49" s="202">
        <v>2.3107160086284502</v>
      </c>
      <c r="AZ49" s="191"/>
      <c r="BA49" s="203">
        <v>3.2463487995823499</v>
      </c>
      <c r="BB49" s="204">
        <v>7.2426898956920498</v>
      </c>
      <c r="BC49" s="205">
        <v>5.2318549665331204</v>
      </c>
      <c r="BD49" s="191"/>
      <c r="BE49" s="206">
        <v>3.2214979759460101</v>
      </c>
    </row>
  </sheetData>
  <sheetProtection formatCells="0" formatColumns="0" formatRows="0"/>
  <mergeCells count="47">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 ref="AG3:AG4"/>
    <mergeCell ref="R3:R4"/>
    <mergeCell ref="T3:T4"/>
    <mergeCell ref="U3:U4"/>
    <mergeCell ref="V3:V4"/>
    <mergeCell ref="W3:W4"/>
    <mergeCell ref="X3:X4"/>
    <mergeCell ref="Y3:Y4"/>
    <mergeCell ref="AA3:AA4"/>
    <mergeCell ref="AB3:AB4"/>
    <mergeCell ref="AC3:AC4"/>
    <mergeCell ref="AE3:AE4"/>
    <mergeCell ref="AV3:AV4"/>
    <mergeCell ref="AH3:AH4"/>
    <mergeCell ref="AI3:AI4"/>
    <mergeCell ref="AJ3:AJ4"/>
    <mergeCell ref="AK3:AK4"/>
    <mergeCell ref="AL3:AL4"/>
    <mergeCell ref="AN3:AN4"/>
    <mergeCell ref="AO3:AO4"/>
    <mergeCell ref="AP3:AP4"/>
    <mergeCell ref="AR3:AR4"/>
    <mergeCell ref="AT3:AT4"/>
    <mergeCell ref="AU3:AU4"/>
    <mergeCell ref="BE3:BE4"/>
    <mergeCell ref="AW3:AW4"/>
    <mergeCell ref="AX3:AX4"/>
    <mergeCell ref="AY3:AY4"/>
    <mergeCell ref="BA3:BA4"/>
    <mergeCell ref="BB3:BB4"/>
    <mergeCell ref="BC3:BC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J27" sqref="J27"/>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188" t="str">
        <f>HYPERLINK("http://www.str.com/data-insights/resources/glossary", "For all STR definitions, please visit www.str.com/data-insights/resources/glossary")</f>
        <v>For all STR definitions, please visit www.str.com/data-insights/resources/glossary</v>
      </c>
      <c r="B5" s="188"/>
      <c r="C5" s="188"/>
      <c r="D5" s="188"/>
      <c r="E5" s="188"/>
      <c r="F5" s="188"/>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188" t="str">
        <f>HYPERLINK("http://www.str.com/data-insights/resources/FAQ", "For all STR FAQs, please click here or visit http://www.str.com/data-insights/resources/FAQ")</f>
        <v>For all STR FAQs, please click here or visit http://www.str.com/data-insights/resources/FAQ</v>
      </c>
      <c r="B9" s="188"/>
      <c r="C9" s="188"/>
      <c r="D9" s="188"/>
      <c r="E9" s="188"/>
      <c r="F9" s="188"/>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188" t="str">
        <f>HYPERLINK("http://www.str.com/contact", "For additional support, please contact your regional office")</f>
        <v>For additional support, please contact your regional office</v>
      </c>
      <c r="B12" s="188"/>
      <c r="C12" s="188"/>
      <c r="D12" s="188"/>
      <c r="E12" s="188"/>
      <c r="F12" s="188"/>
      <c r="G12" s="188"/>
      <c r="H12" s="188"/>
      <c r="I12" s="188"/>
      <c r="J12" s="188"/>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187" t="str">
        <f>HYPERLINK("http://www.hotelnewsnow.com/", "For the latest in industry news, visit HotelNewsNow.com.")</f>
        <v>For the latest in industry news, visit HotelNewsNow.com.</v>
      </c>
      <c r="B14" s="187"/>
      <c r="C14" s="187"/>
      <c r="D14" s="187"/>
      <c r="E14" s="187"/>
      <c r="F14" s="187"/>
      <c r="G14" s="187"/>
      <c r="H14" s="187"/>
      <c r="I14" s="187"/>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187" t="str">
        <f>HYPERLINK("http://www.hoteldataconference.com/", "To learn more about the Hotel Data Conference, visit HotelDataConference.com.")</f>
        <v>To learn more about the Hotel Data Conference, visit HotelDataConference.com.</v>
      </c>
      <c r="B15" s="187"/>
      <c r="C15" s="187"/>
      <c r="D15" s="187"/>
      <c r="E15" s="187"/>
      <c r="F15" s="187"/>
      <c r="G15" s="187"/>
      <c r="H15" s="187"/>
      <c r="I15" s="187"/>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workbookViewId="0">
      <selection activeCell="R23" sqref="R23"/>
    </sheetView>
  </sheetViews>
  <sheetFormatPr defaultRowHeight="12.75" x14ac:dyDescent="0.2"/>
  <sheetData/>
  <pageMargins left="0.7" right="0.7" top="0.75" bottom="0.75" header="0.3" footer="0.3"/>
  <pageSetup paperSize="0" orientation="portrait" horizontalDpi="0" verticalDpi="0" copie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593AA86-42BA-4BEF-81E8-9FC4BDB11033}"/>
</file>

<file path=customXml/itemProps2.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vt:i4>
      </vt:variant>
    </vt:vector>
  </HeadingPairs>
  <TitlesOfParts>
    <vt:vector size="18"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2024-12-30T18:49:20Z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