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checkCompatibility="1"/>
  <xr:revisionPtr revIDLastSave="34" documentId="8_{210F6163-7E07-4494-85D4-D9A058E8B5E5}" xr6:coauthVersionLast="47" xr6:coauthVersionMax="47" xr10:uidLastSave="{EE8EB941-3E1E-4E8A-80BB-D24BDF1D592D}"/>
  <workbookProtection workbookAlgorithmName="SHA-512" workbookHashValue="hSohf86/V8oxAHeTK9iA/LWZ0KlIAmdT9LUvkEGH9UGBXdaSsIr0WFWkYUaBk2EwXoWWs2TTTH6tnItou+tXHw==" workbookSaltValue="KUjasqxgCVGLZ8U3STLji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<sst xmlns="http://schemas.openxmlformats.org/spreadsheetml/2006/main" count="853" uniqueCount="139">
  <si>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</si>
  <si>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</si>
  <si>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</si>
  <si>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</si>
  <si>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</si>
  <si>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</si>
  <si>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</si>
  <si>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</si>
  <si>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</si>
  <si>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</si>
  <si>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</si>
  <si>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</si>
  <si>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</si>
  <si>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</si>
  <si>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</si>
  <si>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</si>
  <si>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</si>
  <si>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</si>
  <si>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</si>
  <si>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</si>
  <si>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</si>
  <si>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</si>
  <si>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</si>
  <si>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</si>
  <si>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</si>
  <si>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</si>
  <si>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</si>
  <si>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</si>
  <si>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</si>
  <si>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</si>
  <si>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</si>
  <si>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</si>
  <si>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</si>
  <si>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</si>
  <si>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</si>
  <si>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</si>
  <si>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</si>
  <si>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</si>
  <si>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</si>
  <si>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</si>
  <si>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</si>
  <si>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</si>
  <si>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</si>
  <si>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</si>
  <si>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</si>
  <si>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</si>
  <si>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</si>
  <si>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</si>
  <si>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</si>
  <si>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</si>
  <si>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</si>
  <si>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</si>
  <si>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</si>
  <si>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</si>
  <si>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</si>
  <si>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</si>
  <si>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</si>
  <si>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</si>
  <si>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</si>
  <si>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</si>
  <si>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</si>
  <si>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</si>
  <si>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</si>
  <si>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</si>
  <si>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</si>
  <si>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</si>
  <si>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</si>
  <si>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</si>
  <si>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</si>
  <si>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</si>
  <si>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</si>
  <si>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</si>
  <si>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</si>
  <si>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</si>
  <si>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</si>
  <si>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</si>
  <si>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</si>
  <si>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</si>
  <si>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</si>
  <si>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</si>
  <si>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</si>
  <si>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</si>
  <si>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</si>
  <si>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</si>
  <si>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</si>
  <si>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</si>
  <si>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</si>
  <si>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</si>
  <si>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</si>
  <si>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</si>
  <si>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</si>
  <si>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</si>
  <si>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</si>
  <si>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</si>
  <si>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</si>
  <si>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</si>
  <si>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</si>
  <si>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</si>
  <si>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</si>
  <si>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</si>
  <si>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</si>
  <si>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</si>
  <si>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</si>
  <si>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</si>
  <si>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</si>
  <si>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</si>
  <si>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</si>
  <si>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</si>
  <si>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</si>
  <si>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</si>
  <si>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</si>
  <si>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</si>
  <si>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</si>
  <si>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</si>
  <si>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</si>
  <si>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</si>
  <si>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</si>
  <si>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</si>
  <si>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</si>
  <si>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</si>
  <si>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</si>
  <si>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</si>
  <si>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</si>
  <si>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</si>
  <si>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</si>
  <si>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Jan / Feb</t>
  </si>
  <si>
    <t>Feb</t>
  </si>
  <si>
    <t>Wednesday, Feb 14th</t>
  </si>
  <si>
    <t xml:space="preserve"> - Valentine's Day</t>
  </si>
  <si>
    <t>Tuesday, Feb 14th</t>
  </si>
  <si>
    <t>Monday, Feb 19th</t>
  </si>
  <si>
    <t xml:space="preserve"> - Presidents' Day</t>
  </si>
  <si>
    <t>Monday, Feb 20th</t>
  </si>
  <si>
    <t>Feb / Mar</t>
  </si>
  <si>
    <t>Week of February 18, 2024 to February 24, 2024</t>
  </si>
  <si>
    <t>January 28, 2024 - February 24, 2024
Rolling-28 Day Period</t>
  </si>
  <si>
    <t>For the Week of February 18, 2024 to February 24, 2024</t>
  </si>
  <si>
    <t>Mar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</si>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</sst>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6" fillId="3" borderId="0" xfId="0" applyFont="1" applyFill="1" applyAlignment="1">
      <alignment horizontal="center"/>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29" fillId="0" borderId="0" xfId="0" applyFont="1" applyAlignment="1">
      <alignment horizontal="right"/>
    </xf>
    <xf numFmtId="0" fontId="29" fillId="3"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29" t="str">
        <f>'Occupancy Raw Data'!B1</f>
        <v>Week of February 18, 2024 to February 24, 2024</v>
      </c>
      <c r="B1" s="125" t="s">
        <v>66</v>
      </c>
      <c r="C1" s="126"/>
      <c r="D1" s="126"/>
      <c r="E1" s="126"/>
      <c r="F1" s="126"/>
      <c r="G1" s="126"/>
      <c r="H1" s="126"/>
      <c r="I1" s="126"/>
      <c r="J1" s="126"/>
      <c r="K1" s="127"/>
      <c r="L1" s="40"/>
      <c r="M1" s="125" t="s">
        <v>73</v>
      </c>
      <c r="N1" s="126"/>
      <c r="O1" s="126"/>
      <c r="P1" s="126"/>
      <c r="Q1" s="126"/>
      <c r="R1" s="126"/>
      <c r="S1" s="126"/>
      <c r="T1" s="126"/>
      <c r="U1" s="126"/>
      <c r="V1" s="127"/>
      <c r="W1" s="40"/>
      <c r="X1" s="125" t="s">
        <v>67</v>
      </c>
      <c r="Y1" s="126"/>
      <c r="Z1" s="126"/>
      <c r="AA1" s="126"/>
      <c r="AB1" s="126"/>
      <c r="AC1" s="126"/>
      <c r="AD1" s="126"/>
      <c r="AE1" s="126"/>
      <c r="AF1" s="126"/>
      <c r="AG1" s="127"/>
      <c r="AH1" s="40"/>
      <c r="AI1" s="125" t="s">
        <v>74</v>
      </c>
      <c r="AJ1" s="126"/>
      <c r="AK1" s="126"/>
      <c r="AL1" s="126"/>
      <c r="AM1" s="126"/>
      <c r="AN1" s="126"/>
      <c r="AO1" s="126"/>
      <c r="AP1" s="126"/>
      <c r="AQ1" s="126"/>
      <c r="AR1" s="127"/>
      <c r="AS1" s="40"/>
      <c r="AT1" s="125" t="s">
        <v>68</v>
      </c>
      <c r="AU1" s="126"/>
      <c r="AV1" s="126"/>
      <c r="AW1" s="126"/>
      <c r="AX1" s="126"/>
      <c r="AY1" s="126"/>
      <c r="AZ1" s="126"/>
      <c r="BA1" s="126"/>
      <c r="BB1" s="126"/>
      <c r="BC1" s="127"/>
      <c r="BD1" s="40"/>
      <c r="BE1" s="125" t="s">
        <v>75</v>
      </c>
      <c r="BF1" s="126"/>
      <c r="BG1" s="126"/>
      <c r="BH1" s="126"/>
      <c r="BI1" s="126"/>
      <c r="BJ1" s="126"/>
      <c r="BK1" s="126"/>
      <c r="BL1" s="126"/>
      <c r="BM1" s="126"/>
      <c r="BN1" s="127"/>
    </row>
    <row r="2" spans="1:66" x14ac:dyDescent="0.25">
      <c r="A2" s="129"/>
      <c r="B2" s="42"/>
      <c r="C2" s="43"/>
      <c r="D2" s="43"/>
      <c r="E2" s="43"/>
      <c r="F2" s="43"/>
      <c r="G2" s="123" t="s">
        <v>64</v>
      </c>
      <c r="H2" s="43"/>
      <c r="I2" s="43"/>
      <c r="J2" s="123" t="s">
        <v>65</v>
      </c>
      <c r="K2" s="124" t="s">
        <v>56</v>
      </c>
      <c r="L2" s="44"/>
      <c r="M2" s="42"/>
      <c r="N2" s="43"/>
      <c r="O2" s="43"/>
      <c r="P2" s="43"/>
      <c r="Q2" s="43"/>
      <c r="R2" s="123" t="s">
        <v>64</v>
      </c>
      <c r="S2" s="43"/>
      <c r="T2" s="43"/>
      <c r="U2" s="123" t="s">
        <v>65</v>
      </c>
      <c r="V2" s="124" t="s">
        <v>56</v>
      </c>
      <c r="W2" s="44"/>
      <c r="X2" s="42"/>
      <c r="Y2" s="43"/>
      <c r="Z2" s="43"/>
      <c r="AA2" s="43"/>
      <c r="AB2" s="43"/>
      <c r="AC2" s="123" t="s">
        <v>64</v>
      </c>
      <c r="AD2" s="43"/>
      <c r="AE2" s="43"/>
      <c r="AF2" s="123" t="s">
        <v>65</v>
      </c>
      <c r="AG2" s="124" t="s">
        <v>56</v>
      </c>
      <c r="AH2" s="44"/>
      <c r="AI2" s="42"/>
      <c r="AJ2" s="43"/>
      <c r="AK2" s="43"/>
      <c r="AL2" s="43"/>
      <c r="AM2" s="43"/>
      <c r="AN2" s="123" t="s">
        <v>64</v>
      </c>
      <c r="AO2" s="43"/>
      <c r="AP2" s="43"/>
      <c r="AQ2" s="123" t="s">
        <v>65</v>
      </c>
      <c r="AR2" s="124" t="s">
        <v>56</v>
      </c>
      <c r="AS2" s="40"/>
      <c r="AT2" s="42"/>
      <c r="AU2" s="43"/>
      <c r="AV2" s="43"/>
      <c r="AW2" s="43"/>
      <c r="AX2" s="43"/>
      <c r="AY2" s="123" t="s">
        <v>64</v>
      </c>
      <c r="AZ2" s="43"/>
      <c r="BA2" s="43"/>
      <c r="BB2" s="123" t="s">
        <v>65</v>
      </c>
      <c r="BC2" s="124" t="s">
        <v>56</v>
      </c>
      <c r="BD2" s="44"/>
      <c r="BE2" s="42"/>
      <c r="BF2" s="43"/>
      <c r="BG2" s="43"/>
      <c r="BH2" s="43"/>
      <c r="BI2" s="43"/>
      <c r="BJ2" s="123" t="s">
        <v>64</v>
      </c>
      <c r="BK2" s="43"/>
      <c r="BL2" s="43"/>
      <c r="BM2" s="123" t="s">
        <v>65</v>
      </c>
      <c r="BN2" s="124" t="s">
        <v>56</v>
      </c>
    </row>
    <row r="3" spans="1:66" x14ac:dyDescent="0.25">
      <c r="A3" s="129"/>
      <c r="B3" s="45" t="s">
        <v>57</v>
      </c>
      <c r="C3" s="44" t="s">
        <v>58</v>
      </c>
      <c r="D3" s="44" t="s">
        <v>59</v>
      </c>
      <c r="E3" s="44" t="s">
        <v>60</v>
      </c>
      <c r="F3" s="44" t="s">
        <v>61</v>
      </c>
      <c r="G3" s="123"/>
      <c r="H3" s="44" t="s">
        <v>62</v>
      </c>
      <c r="I3" s="44" t="s">
        <v>63</v>
      </c>
      <c r="J3" s="123"/>
      <c r="K3" s="124"/>
      <c r="L3" s="44"/>
      <c r="M3" s="45" t="s">
        <v>57</v>
      </c>
      <c r="N3" s="44" t="s">
        <v>58</v>
      </c>
      <c r="O3" s="44" t="s">
        <v>59</v>
      </c>
      <c r="P3" s="44" t="s">
        <v>60</v>
      </c>
      <c r="Q3" s="44" t="s">
        <v>61</v>
      </c>
      <c r="R3" s="123"/>
      <c r="S3" s="44" t="s">
        <v>62</v>
      </c>
      <c r="T3" s="44" t="s">
        <v>63</v>
      </c>
      <c r="U3" s="123"/>
      <c r="V3" s="124"/>
      <c r="W3" s="44"/>
      <c r="X3" s="45" t="s">
        <v>57</v>
      </c>
      <c r="Y3" s="44" t="s">
        <v>58</v>
      </c>
      <c r="Z3" s="44" t="s">
        <v>59</v>
      </c>
      <c r="AA3" s="44" t="s">
        <v>60</v>
      </c>
      <c r="AB3" s="44" t="s">
        <v>61</v>
      </c>
      <c r="AC3" s="123"/>
      <c r="AD3" s="44" t="s">
        <v>62</v>
      </c>
      <c r="AE3" s="44" t="s">
        <v>63</v>
      </c>
      <c r="AF3" s="123"/>
      <c r="AG3" s="124"/>
      <c r="AH3" s="44"/>
      <c r="AI3" s="45" t="s">
        <v>57</v>
      </c>
      <c r="AJ3" s="44" t="s">
        <v>58</v>
      </c>
      <c r="AK3" s="44" t="s">
        <v>59</v>
      </c>
      <c r="AL3" s="44" t="s">
        <v>60</v>
      </c>
      <c r="AM3" s="44" t="s">
        <v>61</v>
      </c>
      <c r="AN3" s="123"/>
      <c r="AO3" s="44" t="s">
        <v>62</v>
      </c>
      <c r="AP3" s="44" t="s">
        <v>63</v>
      </c>
      <c r="AQ3" s="123"/>
      <c r="AR3" s="124"/>
      <c r="AS3" s="40"/>
      <c r="AT3" s="45" t="s">
        <v>57</v>
      </c>
      <c r="AU3" s="44" t="s">
        <v>58</v>
      </c>
      <c r="AV3" s="44" t="s">
        <v>59</v>
      </c>
      <c r="AW3" s="44" t="s">
        <v>60</v>
      </c>
      <c r="AX3" s="44" t="s">
        <v>61</v>
      </c>
      <c r="AY3" s="123"/>
      <c r="AZ3" s="44" t="s">
        <v>62</v>
      </c>
      <c r="BA3" s="44" t="s">
        <v>63</v>
      </c>
      <c r="BB3" s="123"/>
      <c r="BC3" s="124"/>
      <c r="BD3" s="44"/>
      <c r="BE3" s="45" t="s">
        <v>57</v>
      </c>
      <c r="BF3" s="44" t="s">
        <v>58</v>
      </c>
      <c r="BG3" s="44" t="s">
        <v>59</v>
      </c>
      <c r="BH3" s="44" t="s">
        <v>60</v>
      </c>
      <c r="BI3" s="44" t="s">
        <v>61</v>
      </c>
      <c r="BJ3" s="123"/>
      <c r="BK3" s="44" t="s">
        <v>62</v>
      </c>
      <c r="BL3" s="44" t="s">
        <v>63</v>
      </c>
      <c r="BM3" s="123"/>
      <c r="BN3" s="124"/>
    </row>
    <row r="4" spans="1:66" x14ac:dyDescent="0.25">
      <c r="A4" s="46" t="s">
        <v>15</v>
      </c>
      <c r="B4" s="47">
        <f>VLOOKUP($A4,'Occupancy Raw Data'!$B$8:$BE$45,'Occupancy Raw Data'!G$3,FALSE)</f>
        <v>55.3391862194499</v>
      </c>
      <c r="C4" s="48">
        <f>VLOOKUP($A4,'Occupancy Raw Data'!$B$8:$BE$45,'Occupancy Raw Data'!H$3,FALSE)</f>
        <v>54.468305266954999</v>
      </c>
      <c r="D4" s="48">
        <f>VLOOKUP($A4,'Occupancy Raw Data'!$B$8:$BE$45,'Occupancy Raw Data'!I$3,FALSE)</f>
        <v>61.1991394744865</v>
      </c>
      <c r="E4" s="48">
        <f>VLOOKUP($A4,'Occupancy Raw Data'!$B$8:$BE$45,'Occupancy Raw Data'!J$3,FALSE)</f>
        <v>63.627826430035299</v>
      </c>
      <c r="F4" s="48">
        <f>VLOOKUP($A4,'Occupancy Raw Data'!$B$8:$BE$45,'Occupancy Raw Data'!K$3,FALSE)</f>
        <v>62.2998165583599</v>
      </c>
      <c r="G4" s="49">
        <f>VLOOKUP($A4,'Occupancy Raw Data'!$B$8:$BE$45,'Occupancy Raw Data'!L$3,FALSE)</f>
        <v>59.386898072464298</v>
      </c>
      <c r="H4" s="48">
        <f>VLOOKUP($A4,'Occupancy Raw Data'!$B$8:$BE$45,'Occupancy Raw Data'!N$3,FALSE)</f>
        <v>67.882731678748897</v>
      </c>
      <c r="I4" s="48">
        <f>VLOOKUP($A4,'Occupancy Raw Data'!$B$8:$BE$45,'Occupancy Raw Data'!O$3,FALSE)</f>
        <v>69.252396669363407</v>
      </c>
      <c r="J4" s="49">
        <f>VLOOKUP($A4,'Occupancy Raw Data'!$B$8:$BE$45,'Occupancy Raw Data'!P$3,FALSE)</f>
        <v>68.567581336158696</v>
      </c>
      <c r="K4" s="50">
        <f>VLOOKUP($A4,'Occupancy Raw Data'!$B$8:$BE$45,'Occupancy Raw Data'!R$3,FALSE)</f>
        <v>62.010112096591399</v>
      </c>
      <c r="M4" s="47">
        <f>VLOOKUP($A4,'Occupancy Raw Data'!$B$8:$BE$45,'Occupancy Raw Data'!T$3,FALSE)</f>
        <v>-4.9385052516308097</v>
      </c>
      <c r="N4" s="48">
        <f>VLOOKUP($A4,'Occupancy Raw Data'!$B$8:$BE$45,'Occupancy Raw Data'!U$3,FALSE)</f>
        <v>-3.7432534683363099</v>
      </c>
      <c r="O4" s="48">
        <f>VLOOKUP($A4,'Occupancy Raw Data'!$B$8:$BE$45,'Occupancy Raw Data'!V$3,FALSE)</f>
        <v>-2.9574878861861</v>
      </c>
      <c r="P4" s="48">
        <f>VLOOKUP($A4,'Occupancy Raw Data'!$B$8:$BE$45,'Occupancy Raw Data'!W$3,FALSE)</f>
        <v>-3.3167253524831501</v>
      </c>
      <c r="Q4" s="48">
        <f>VLOOKUP($A4,'Occupancy Raw Data'!$B$8:$BE$45,'Occupancy Raw Data'!X$3,FALSE)</f>
        <v>-3.6122043203353398</v>
      </c>
      <c r="R4" s="49">
        <f>VLOOKUP($A4,'Occupancy Raw Data'!$B$8:$BE$45,'Occupancy Raw Data'!Y$3,FALSE)</f>
        <v>-3.6896059077889198</v>
      </c>
      <c r="S4" s="48">
        <f>VLOOKUP($A4,'Occupancy Raw Data'!$B$8:$BE$45,'Occupancy Raw Data'!AA$3,FALSE)</f>
        <v>-2.8003111265921801</v>
      </c>
      <c r="T4" s="48">
        <f>VLOOKUP($A4,'Occupancy Raw Data'!$B$8:$BE$45,'Occupancy Raw Data'!AB$3,FALSE)</f>
        <v>-1.91328892101384</v>
      </c>
      <c r="U4" s="49">
        <f>VLOOKUP($A4,'Occupancy Raw Data'!$B$8:$BE$45,'Occupancy Raw Data'!AC$3,FALSE)</f>
        <v>-2.3543604111432299</v>
      </c>
      <c r="V4" s="50">
        <f>VLOOKUP($A4,'Occupancy Raw Data'!$B$8:$BE$45,'Occupancy Raw Data'!AE$3,FALSE)</f>
        <v>-3.2717676433761098</v>
      </c>
      <c r="X4" s="51">
        <f>VLOOKUP($A4,'ADR Raw Data'!$B$6:$BE$43,'ADR Raw Data'!G$1,FALSE)</f>
        <v>160.33767500578799</v>
      </c>
      <c r="Y4" s="52">
        <f>VLOOKUP($A4,'ADR Raw Data'!$B$6:$BE$43,'ADR Raw Data'!H$1,FALSE)</f>
        <v>149.12217513355901</v>
      </c>
      <c r="Z4" s="52">
        <f>VLOOKUP($A4,'ADR Raw Data'!$B$6:$BE$43,'ADR Raw Data'!I$1,FALSE)</f>
        <v>153.482178468505</v>
      </c>
      <c r="AA4" s="52">
        <f>VLOOKUP($A4,'ADR Raw Data'!$B$6:$BE$43,'ADR Raw Data'!J$1,FALSE)</f>
        <v>155.37981784078801</v>
      </c>
      <c r="AB4" s="52">
        <f>VLOOKUP($A4,'ADR Raw Data'!$B$6:$BE$43,'ADR Raw Data'!K$1,FALSE)</f>
        <v>153.501747280915</v>
      </c>
      <c r="AC4" s="53">
        <f>VLOOKUP($A4,'ADR Raw Data'!$B$6:$BE$43,'ADR Raw Data'!L$1,FALSE)</f>
        <v>154.370807836323</v>
      </c>
      <c r="AD4" s="52">
        <f>VLOOKUP($A4,'ADR Raw Data'!$B$6:$BE$43,'ADR Raw Data'!N$1,FALSE)</f>
        <v>161.25019298703799</v>
      </c>
      <c r="AE4" s="52">
        <f>VLOOKUP($A4,'ADR Raw Data'!$B$6:$BE$43,'ADR Raw Data'!O$1,FALSE)</f>
        <v>161.72528971002299</v>
      </c>
      <c r="AF4" s="53">
        <f>VLOOKUP($A4,'ADR Raw Data'!$B$6:$BE$43,'ADR Raw Data'!P$1,FALSE)</f>
        <v>161.49011986354901</v>
      </c>
      <c r="AG4" s="54">
        <f>VLOOKUP($A4,'ADR Raw Data'!$B$6:$BE$43,'ADR Raw Data'!R$1,FALSE)</f>
        <v>156.62013725198699</v>
      </c>
      <c r="AI4" s="47">
        <f>VLOOKUP($A4,'ADR Raw Data'!$B$6:$BE$43,'ADR Raw Data'!T$1,FALSE)</f>
        <v>-1.22878873441547</v>
      </c>
      <c r="AJ4" s="48">
        <f>VLOOKUP($A4,'ADR Raw Data'!$B$6:$BE$43,'ADR Raw Data'!U$1,FALSE)</f>
        <v>-0.67779873990550799</v>
      </c>
      <c r="AK4" s="48">
        <f>VLOOKUP($A4,'ADR Raw Data'!$B$6:$BE$43,'ADR Raw Data'!V$1,FALSE)</f>
        <v>0.34264150656029702</v>
      </c>
      <c r="AL4" s="48">
        <f>VLOOKUP($A4,'ADR Raw Data'!$B$6:$BE$43,'ADR Raw Data'!W$1,FALSE)</f>
        <v>1.2609495932438299</v>
      </c>
      <c r="AM4" s="48">
        <f>VLOOKUP($A4,'ADR Raw Data'!$B$6:$BE$43,'ADR Raw Data'!X$1,FALSE)</f>
        <v>0.51899630311193001</v>
      </c>
      <c r="AN4" s="49">
        <f>VLOOKUP($A4,'ADR Raw Data'!$B$6:$BE$43,'ADR Raw Data'!Y$1,FALSE)</f>
        <v>7.0113476789554596E-2</v>
      </c>
      <c r="AO4" s="48">
        <f>VLOOKUP($A4,'ADR Raw Data'!$B$6:$BE$43,'ADR Raw Data'!AA$1,FALSE)</f>
        <v>0.95843784340134897</v>
      </c>
      <c r="AP4" s="48">
        <f>VLOOKUP($A4,'ADR Raw Data'!$B$6:$BE$43,'ADR Raw Data'!AB$1,FALSE)</f>
        <v>0.75123324306483596</v>
      </c>
      <c r="AQ4" s="49">
        <f>VLOOKUP($A4,'ADR Raw Data'!$B$6:$BE$43,'ADR Raw Data'!AC$1,FALSE)</f>
        <v>0.85469002260309801</v>
      </c>
      <c r="AR4" s="50">
        <f>VLOOKUP($A4,'ADR Raw Data'!$B$6:$BE$43,'ADR Raw Data'!AE$1,FALSE)</f>
        <v>0.33551903782450498</v>
      </c>
      <c r="AS4" s="40"/>
      <c r="AT4" s="51">
        <f>VLOOKUP($A4,'RevPAR Raw Data'!$B$6:$BE$43,'RevPAR Raw Data'!G$1,FALSE)</f>
        <v>88.729564551389899</v>
      </c>
      <c r="AU4" s="52">
        <f>VLOOKUP($A4,'RevPAR Raw Data'!$B$6:$BE$43,'RevPAR Raw Data'!H$1,FALSE)</f>
        <v>81.224321572470501</v>
      </c>
      <c r="AV4" s="52">
        <f>VLOOKUP($A4,'RevPAR Raw Data'!$B$6:$BE$43,'RevPAR Raw Data'!I$1,FALSE)</f>
        <v>93.929772469420797</v>
      </c>
      <c r="AW4" s="52">
        <f>VLOOKUP($A4,'RevPAR Raw Data'!$B$6:$BE$43,'RevPAR Raw Data'!J$1,FALSE)</f>
        <v>98.864800803042002</v>
      </c>
      <c r="AX4" s="52">
        <f>VLOOKUP($A4,'RevPAR Raw Data'!$B$6:$BE$43,'RevPAR Raw Data'!K$1,FALSE)</f>
        <v>95.631306969887305</v>
      </c>
      <c r="AY4" s="53">
        <f>VLOOKUP($A4,'RevPAR Raw Data'!$B$6:$BE$43,'RevPAR Raw Data'!L$1,FALSE)</f>
        <v>91.676034303397302</v>
      </c>
      <c r="AZ4" s="52">
        <f>VLOOKUP($A4,'RevPAR Raw Data'!$B$6:$BE$43,'RevPAR Raw Data'!N$1,FALSE)</f>
        <v>109.461035836855</v>
      </c>
      <c r="BA4" s="52">
        <f>VLOOKUP($A4,'RevPAR Raw Data'!$B$6:$BE$43,'RevPAR Raw Data'!O$1,FALSE)</f>
        <v>111.99863914466199</v>
      </c>
      <c r="BB4" s="53">
        <f>VLOOKUP($A4,'RevPAR Raw Data'!$B$6:$BE$43,'RevPAR Raw Data'!P$1,FALSE)</f>
        <v>110.729869287299</v>
      </c>
      <c r="BC4" s="54">
        <f>VLOOKUP($A4,'RevPAR Raw Data'!$B$6:$BE$43,'RevPAR Raw Data'!R$1,FALSE)</f>
        <v>97.120322675792593</v>
      </c>
      <c r="BE4" s="47">
        <f>VLOOKUP($A4,'RevPAR Raw Data'!$B$6:$BE$43,'RevPAR Raw Data'!T$1,FALSE)</f>
        <v>-6.1066101898657301</v>
      </c>
      <c r="BF4" s="48">
        <f>VLOOKUP($A4,'RevPAR Raw Data'!$B$6:$BE$43,'RevPAR Raw Data'!U$1,FALSE)</f>
        <v>-4.3956804834019598</v>
      </c>
      <c r="BG4" s="48">
        <f>VLOOKUP($A4,'RevPAR Raw Data'!$B$6:$BE$43,'RevPAR Raw Data'!V$1,FALSE)</f>
        <v>-2.6249799606753701</v>
      </c>
      <c r="BH4" s="48">
        <f>VLOOKUP($A4,'RevPAR Raw Data'!$B$6:$BE$43,'RevPAR Raw Data'!W$1,FALSE)</f>
        <v>-2.0975979940804699</v>
      </c>
      <c r="BI4" s="48">
        <f>VLOOKUP($A4,'RevPAR Raw Data'!$B$6:$BE$43,'RevPAR Raw Data'!X$1,FALSE)</f>
        <v>-3.1119552241067998</v>
      </c>
      <c r="BJ4" s="49">
        <f>VLOOKUP($A4,'RevPAR Raw Data'!$B$6:$BE$43,'RevPAR Raw Data'!Y$1,FALSE)</f>
        <v>-3.6220793419811499</v>
      </c>
      <c r="BK4" s="48">
        <f>VLOOKUP($A4,'RevPAR Raw Data'!$B$6:$BE$43,'RevPAR Raw Data'!AA$1,FALSE)</f>
        <v>-1.8687125247610601</v>
      </c>
      <c r="BL4" s="48">
        <f>VLOOKUP($A4,'RevPAR Raw Data'!$B$6:$BE$43,'RevPAR Raw Data'!AB$1,FALSE)</f>
        <v>-1.1764289403595301</v>
      </c>
      <c r="BM4" s="49">
        <f>VLOOKUP($A4,'RevPAR Raw Data'!$B$6:$BE$43,'RevPAR Raw Data'!AC$1,FALSE)</f>
        <v>-1.51979287207029</v>
      </c>
      <c r="BN4" s="50">
        <f>VLOOKUP($A4,'RevPAR Raw Data'!$B$6:$BE$43,'RevPAR Raw Data'!AE$1,FALSE)</f>
        <v>-2.9472260088685198</v>
      </c>
    </row>
    <row r="5" spans="1:66" x14ac:dyDescent="0.25">
      <c r="A5" s="46" t="s">
        <v>69</v>
      </c>
      <c r="B5" s="47">
        <f>VLOOKUP($A5,'Occupancy Raw Data'!$B$8:$BE$45,'Occupancy Raw Data'!G$3,FALSE)</f>
        <v>50.572676153677001</v>
      </c>
      <c r="C5" s="48">
        <f>VLOOKUP($A5,'Occupancy Raw Data'!$B$8:$BE$45,'Occupancy Raw Data'!H$3,FALSE)</f>
        <v>50.102723588728601</v>
      </c>
      <c r="D5" s="48">
        <f>VLOOKUP($A5,'Occupancy Raw Data'!$B$8:$BE$45,'Occupancy Raw Data'!I$3,FALSE)</f>
        <v>57.833694593660603</v>
      </c>
      <c r="E5" s="48">
        <f>VLOOKUP($A5,'Occupancy Raw Data'!$B$8:$BE$45,'Occupancy Raw Data'!J$3,FALSE)</f>
        <v>59.817170860427801</v>
      </c>
      <c r="F5" s="48">
        <f>VLOOKUP($A5,'Occupancy Raw Data'!$B$8:$BE$45,'Occupancy Raw Data'!K$3,FALSE)</f>
        <v>56.835987811390602</v>
      </c>
      <c r="G5" s="49">
        <f>VLOOKUP($A5,'Occupancy Raw Data'!$B$8:$BE$45,'Occupancy Raw Data'!L$3,FALSE)</f>
        <v>55.032450601576897</v>
      </c>
      <c r="H5" s="48">
        <f>VLOOKUP($A5,'Occupancy Raw Data'!$B$8:$BE$45,'Occupancy Raw Data'!N$3,FALSE)</f>
        <v>63.158985957968099</v>
      </c>
      <c r="I5" s="48">
        <f>VLOOKUP($A5,'Occupancy Raw Data'!$B$8:$BE$45,'Occupancy Raw Data'!O$3,FALSE)</f>
        <v>65.351050796343401</v>
      </c>
      <c r="J5" s="49">
        <f>VLOOKUP($A5,'Occupancy Raw Data'!$B$8:$BE$45,'Occupancy Raw Data'!P$3,FALSE)</f>
        <v>64.255018377155693</v>
      </c>
      <c r="K5" s="50">
        <f>VLOOKUP($A5,'Occupancy Raw Data'!$B$8:$BE$45,'Occupancy Raw Data'!R$3,FALSE)</f>
        <v>57.667469966028001</v>
      </c>
      <c r="M5" s="47">
        <f>VLOOKUP($A5,'Occupancy Raw Data'!$B$8:$BE$45,'Occupancy Raw Data'!T$3,FALSE)</f>
        <v>-0.99078578787010996</v>
      </c>
      <c r="N5" s="48">
        <f>VLOOKUP($A5,'Occupancy Raw Data'!$B$8:$BE$45,'Occupancy Raw Data'!U$3,FALSE)</f>
        <v>-1.1631948180776901</v>
      </c>
      <c r="O5" s="48">
        <f>VLOOKUP($A5,'Occupancy Raw Data'!$B$8:$BE$45,'Occupancy Raw Data'!V$3,FALSE)</f>
        <v>-0.88180928851863505</v>
      </c>
      <c r="P5" s="48">
        <f>VLOOKUP($A5,'Occupancy Raw Data'!$B$8:$BE$45,'Occupancy Raw Data'!W$3,FALSE)</f>
        <v>-2.1099485424192301</v>
      </c>
      <c r="Q5" s="48">
        <f>VLOOKUP($A5,'Occupancy Raw Data'!$B$8:$BE$45,'Occupancy Raw Data'!X$3,FALSE)</f>
        <v>-2.9421427025081499</v>
      </c>
      <c r="R5" s="49">
        <f>VLOOKUP($A5,'Occupancy Raw Data'!$B$8:$BE$45,'Occupancy Raw Data'!Y$3,FALSE)</f>
        <v>-1.6522503657568499</v>
      </c>
      <c r="S5" s="48">
        <f>VLOOKUP($A5,'Occupancy Raw Data'!$B$8:$BE$45,'Occupancy Raw Data'!AA$3,FALSE)</f>
        <v>-2.0963236964868801</v>
      </c>
      <c r="T5" s="48">
        <f>VLOOKUP($A5,'Occupancy Raw Data'!$B$8:$BE$45,'Occupancy Raw Data'!AB$3,FALSE)</f>
        <v>1.04780692592254</v>
      </c>
      <c r="U5" s="49">
        <f>VLOOKUP($A5,'Occupancy Raw Data'!$B$8:$BE$45,'Occupancy Raw Data'!AC$3,FALSE)</f>
        <v>-0.52228643080181103</v>
      </c>
      <c r="V5" s="50">
        <f>VLOOKUP($A5,'Occupancy Raw Data'!$B$8:$BE$45,'Occupancy Raw Data'!AE$3,FALSE)</f>
        <v>-1.29538716945176</v>
      </c>
      <c r="X5" s="51">
        <f>VLOOKUP($A5,'ADR Raw Data'!$B$6:$BE$43,'ADR Raw Data'!G$1,FALSE)</f>
        <v>113.35447882326601</v>
      </c>
      <c r="Y5" s="52">
        <f>VLOOKUP($A5,'ADR Raw Data'!$B$6:$BE$43,'ADR Raw Data'!H$1,FALSE)</f>
        <v>109.740278733729</v>
      </c>
      <c r="Z5" s="52">
        <f>VLOOKUP($A5,'ADR Raw Data'!$B$6:$BE$43,'ADR Raw Data'!I$1,FALSE)</f>
        <v>118.065941670378</v>
      </c>
      <c r="AA5" s="52">
        <f>VLOOKUP($A5,'ADR Raw Data'!$B$6:$BE$43,'ADR Raw Data'!J$1,FALSE)</f>
        <v>118.534107489916</v>
      </c>
      <c r="AB5" s="52">
        <f>VLOOKUP($A5,'ADR Raw Data'!$B$6:$BE$43,'ADR Raw Data'!K$1,FALSE)</f>
        <v>114.799690571835</v>
      </c>
      <c r="AC5" s="53">
        <f>VLOOKUP($A5,'ADR Raw Data'!$B$6:$BE$43,'ADR Raw Data'!L$1,FALSE)</f>
        <v>115.111154385768</v>
      </c>
      <c r="AD5" s="52">
        <f>VLOOKUP($A5,'ADR Raw Data'!$B$6:$BE$43,'ADR Raw Data'!N$1,FALSE)</f>
        <v>120.103446222407</v>
      </c>
      <c r="AE5" s="52">
        <f>VLOOKUP($A5,'ADR Raw Data'!$B$6:$BE$43,'ADR Raw Data'!O$1,FALSE)</f>
        <v>121.18757693816301</v>
      </c>
      <c r="AF5" s="53">
        <f>VLOOKUP($A5,'ADR Raw Data'!$B$6:$BE$43,'ADR Raw Data'!P$1,FALSE)</f>
        <v>120.654757880739</v>
      </c>
      <c r="AG5" s="54">
        <f>VLOOKUP($A5,'ADR Raw Data'!$B$6:$BE$43,'ADR Raw Data'!R$1,FALSE)</f>
        <v>116.875973787441</v>
      </c>
      <c r="AI5" s="47">
        <f>VLOOKUP($A5,'ADR Raw Data'!$B$6:$BE$43,'ADR Raw Data'!T$1,FALSE)</f>
        <v>4.2600463819918</v>
      </c>
      <c r="AJ5" s="48">
        <f>VLOOKUP($A5,'ADR Raw Data'!$B$6:$BE$43,'ADR Raw Data'!U$1,FALSE)</f>
        <v>3.3925034588575702</v>
      </c>
      <c r="AK5" s="48">
        <f>VLOOKUP($A5,'ADR Raw Data'!$B$6:$BE$43,'ADR Raw Data'!V$1,FALSE)</f>
        <v>4.8988751408384896</v>
      </c>
      <c r="AL5" s="48">
        <f>VLOOKUP($A5,'ADR Raw Data'!$B$6:$BE$43,'ADR Raw Data'!W$1,FALSE)</f>
        <v>3.9796286893730901</v>
      </c>
      <c r="AM5" s="48">
        <f>VLOOKUP($A5,'ADR Raw Data'!$B$6:$BE$43,'ADR Raw Data'!X$1,FALSE)</f>
        <v>3.3358482432656702</v>
      </c>
      <c r="AN5" s="49">
        <f>VLOOKUP($A5,'ADR Raw Data'!$B$6:$BE$43,'ADR Raw Data'!Y$1,FALSE)</f>
        <v>3.9832462837623801</v>
      </c>
      <c r="AO5" s="48">
        <f>VLOOKUP($A5,'ADR Raw Data'!$B$6:$BE$43,'ADR Raw Data'!AA$1,FALSE)</f>
        <v>2.79148147113193</v>
      </c>
      <c r="AP5" s="48">
        <f>VLOOKUP($A5,'ADR Raw Data'!$B$6:$BE$43,'ADR Raw Data'!AB$1,FALSE)</f>
        <v>3.4093699499761501</v>
      </c>
      <c r="AQ5" s="49">
        <f>VLOOKUP($A5,'ADR Raw Data'!$B$6:$BE$43,'ADR Raw Data'!AC$1,FALSE)</f>
        <v>3.10859617440348</v>
      </c>
      <c r="AR5" s="50">
        <f>VLOOKUP($A5,'ADR Raw Data'!$B$6:$BE$43,'ADR Raw Data'!AE$1,FALSE)</f>
        <v>3.70851136023939</v>
      </c>
      <c r="AS5" s="40"/>
      <c r="AT5" s="51">
        <f>VLOOKUP($A5,'RevPAR Raw Data'!$B$6:$BE$43,'RevPAR Raw Data'!G$1,FALSE)</f>
        <v>57.326393480978801</v>
      </c>
      <c r="AU5" s="52">
        <f>VLOOKUP($A5,'RevPAR Raw Data'!$B$6:$BE$43,'RevPAR Raw Data'!H$1,FALSE)</f>
        <v>54.982868519460901</v>
      </c>
      <c r="AV5" s="52">
        <f>VLOOKUP($A5,'RevPAR Raw Data'!$B$6:$BE$43,'RevPAR Raw Data'!I$1,FALSE)</f>
        <v>68.281896124776097</v>
      </c>
      <c r="AW5" s="52">
        <f>VLOOKUP($A5,'RevPAR Raw Data'!$B$6:$BE$43,'RevPAR Raw Data'!J$1,FALSE)</f>
        <v>70.903749605126706</v>
      </c>
      <c r="AX5" s="52">
        <f>VLOOKUP($A5,'RevPAR Raw Data'!$B$6:$BE$43,'RevPAR Raw Data'!K$1,FALSE)</f>
        <v>65.247538140922899</v>
      </c>
      <c r="AY5" s="53">
        <f>VLOOKUP($A5,'RevPAR Raw Data'!$B$6:$BE$43,'RevPAR Raw Data'!L$1,FALSE)</f>
        <v>63.348489174253103</v>
      </c>
      <c r="AZ5" s="52">
        <f>VLOOKUP($A5,'RevPAR Raw Data'!$B$6:$BE$43,'RevPAR Raw Data'!N$1,FALSE)</f>
        <v>75.856118734646401</v>
      </c>
      <c r="BA5" s="52">
        <f>VLOOKUP($A5,'RevPAR Raw Data'!$B$6:$BE$43,'RevPAR Raw Data'!O$1,FALSE)</f>
        <v>79.197354963716805</v>
      </c>
      <c r="BB5" s="53">
        <f>VLOOKUP($A5,'RevPAR Raw Data'!$B$6:$BE$43,'RevPAR Raw Data'!P$1,FALSE)</f>
        <v>77.526736849181603</v>
      </c>
      <c r="BC5" s="54">
        <f>VLOOKUP($A5,'RevPAR Raw Data'!$B$6:$BE$43,'RevPAR Raw Data'!R$1,FALSE)</f>
        <v>67.399417081375503</v>
      </c>
      <c r="BE5" s="47">
        <f>VLOOKUP($A5,'RevPAR Raw Data'!$B$6:$BE$43,'RevPAR Raw Data'!T$1,FALSE)</f>
        <v>3.22705266001224</v>
      </c>
      <c r="BF5" s="48">
        <f>VLOOKUP($A5,'RevPAR Raw Data'!$B$6:$BE$43,'RevPAR Raw Data'!U$1,FALSE)</f>
        <v>2.18984721634334</v>
      </c>
      <c r="BG5" s="48">
        <f>VLOOKUP($A5,'RevPAR Raw Data'!$B$6:$BE$43,'RevPAR Raw Data'!V$1,FALSE)</f>
        <v>3.9738671162950099</v>
      </c>
      <c r="BH5" s="48">
        <f>VLOOKUP($A5,'RevPAR Raw Data'!$B$6:$BE$43,'RevPAR Raw Data'!W$1,FALSE)</f>
        <v>1.7857120294287301</v>
      </c>
      <c r="BI5" s="48">
        <f>VLOOKUP($A5,'RevPAR Raw Data'!$B$6:$BE$43,'RevPAR Raw Data'!X$1,FALSE)</f>
        <v>0.29556012510153501</v>
      </c>
      <c r="BJ5" s="49">
        <f>VLOOKUP($A5,'RevPAR Raw Data'!$B$6:$BE$43,'RevPAR Raw Data'!Y$1,FALSE)</f>
        <v>2.2651827167130598</v>
      </c>
      <c r="BK5" s="48">
        <f>VLOOKUP($A5,'RevPAR Raw Data'!$B$6:$BE$43,'RevPAR Raw Data'!AA$1,FALSE)</f>
        <v>0.63663928708267903</v>
      </c>
      <c r="BL5" s="48">
        <f>VLOOKUP($A5,'RevPAR Raw Data'!$B$6:$BE$43,'RevPAR Raw Data'!AB$1,FALSE)</f>
        <v>4.4929004903648604</v>
      </c>
      <c r="BM5" s="49">
        <f>VLOOKUP($A5,'RevPAR Raw Data'!$B$6:$BE$43,'RevPAR Raw Data'!AC$1,FALSE)</f>
        <v>2.57007396759434</v>
      </c>
      <c r="BN5" s="50">
        <f>VLOOKUP($A5,'RevPAR Raw Data'!$B$6:$BE$43,'RevPAR Raw Data'!AE$1,FALSE)</f>
        <v>2.3650846104494301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54.793233082706699</v>
      </c>
      <c r="C8" s="48">
        <f>VLOOKUP($A8,'Occupancy Raw Data'!$B$8:$BE$51,'Occupancy Raw Data'!H$3,FALSE)</f>
        <v>38.345864661654097</v>
      </c>
      <c r="D8" s="48">
        <f>VLOOKUP($A8,'Occupancy Raw Data'!$B$8:$BE$51,'Occupancy Raw Data'!I$3,FALSE)</f>
        <v>55.733082706766901</v>
      </c>
      <c r="E8" s="48">
        <f>VLOOKUP($A8,'Occupancy Raw Data'!$B$8:$BE$51,'Occupancy Raw Data'!J$3,FALSE)</f>
        <v>55.701754385964897</v>
      </c>
      <c r="F8" s="48">
        <f>VLOOKUP($A8,'Occupancy Raw Data'!$B$8:$BE$51,'Occupancy Raw Data'!K$3,FALSE)</f>
        <v>51.973684210526301</v>
      </c>
      <c r="G8" s="49">
        <f>VLOOKUP($A8,'Occupancy Raw Data'!$B$8:$BE$51,'Occupancy Raw Data'!L$3,FALSE)</f>
        <v>51.309523809523803</v>
      </c>
      <c r="H8" s="48">
        <f>VLOOKUP($A8,'Occupancy Raw Data'!$B$8:$BE$51,'Occupancy Raw Data'!N$3,FALSE)</f>
        <v>55.513784461152802</v>
      </c>
      <c r="I8" s="48">
        <f>VLOOKUP($A8,'Occupancy Raw Data'!$B$8:$BE$51,'Occupancy Raw Data'!O$3,FALSE)</f>
        <v>64.411027568922293</v>
      </c>
      <c r="J8" s="49">
        <f>VLOOKUP($A8,'Occupancy Raw Data'!$B$8:$BE$51,'Occupancy Raw Data'!P$3,FALSE)</f>
        <v>59.962406015037502</v>
      </c>
      <c r="K8" s="50">
        <f>VLOOKUP($A8,'Occupancy Raw Data'!$B$8:$BE$51,'Occupancy Raw Data'!R$3,FALSE)</f>
        <v>53.781775868242001</v>
      </c>
      <c r="M8" s="47">
        <f>VLOOKUP($A8,'Occupancy Raw Data'!$B$8:$BE$51,'Occupancy Raw Data'!T$3,FALSE)</f>
        <v>10.016498079731701</v>
      </c>
      <c r="N8" s="48">
        <f>VLOOKUP($A8,'Occupancy Raw Data'!$B$8:$BE$51,'Occupancy Raw Data'!U$3,FALSE)</f>
        <v>24.048266081431102</v>
      </c>
      <c r="O8" s="48">
        <f>VLOOKUP($A8,'Occupancy Raw Data'!$B$8:$BE$51,'Occupancy Raw Data'!V$3,FALSE)</f>
        <v>32.022040053838197</v>
      </c>
      <c r="P8" s="48">
        <f>VLOOKUP($A8,'Occupancy Raw Data'!$B$8:$BE$51,'Occupancy Raw Data'!W$3,FALSE)</f>
        <v>8.5742133110554093</v>
      </c>
      <c r="Q8" s="48">
        <f>VLOOKUP($A8,'Occupancy Raw Data'!$B$8:$BE$51,'Occupancy Raw Data'!X$3,FALSE)</f>
        <v>4.6976447023069401</v>
      </c>
      <c r="R8" s="49">
        <f>VLOOKUP($A8,'Occupancy Raw Data'!$B$8:$BE$51,'Occupancy Raw Data'!Y$3,FALSE)</f>
        <v>14.5935094538324</v>
      </c>
      <c r="S8" s="48">
        <f>VLOOKUP($A8,'Occupancy Raw Data'!$B$8:$BE$51,'Occupancy Raw Data'!AA$3,FALSE)</f>
        <v>7.2544482666704502</v>
      </c>
      <c r="T8" s="48">
        <f>VLOOKUP($A8,'Occupancy Raw Data'!$B$8:$BE$51,'Occupancy Raw Data'!AB$3,FALSE)</f>
        <v>8.4111045156751505</v>
      </c>
      <c r="U8" s="49">
        <f>VLOOKUP($A8,'Occupancy Raw Data'!$B$8:$BE$51,'Occupancy Raw Data'!AC$3,FALSE)</f>
        <v>7.8725968158015904</v>
      </c>
      <c r="V8" s="50">
        <f>VLOOKUP($A8,'Occupancy Raw Data'!$B$8:$BE$51,'Occupancy Raw Data'!AE$3,FALSE)</f>
        <v>12.363441902442201</v>
      </c>
      <c r="X8" s="51">
        <f>VLOOKUP($A8,'ADR Raw Data'!$B$6:$BE$49,'ADR Raw Data'!G$1,FALSE)</f>
        <v>277.74339622641497</v>
      </c>
      <c r="Y8" s="52">
        <f>VLOOKUP($A8,'ADR Raw Data'!$B$6:$BE$49,'ADR Raw Data'!H$1,FALSE)</f>
        <v>242.34670751633899</v>
      </c>
      <c r="Z8" s="52">
        <f>VLOOKUP($A8,'ADR Raw Data'!$B$6:$BE$49,'ADR Raw Data'!I$1,FALSE)</f>
        <v>239.83792580101101</v>
      </c>
      <c r="AA8" s="52">
        <f>VLOOKUP($A8,'ADR Raw Data'!$B$6:$BE$49,'ADR Raw Data'!J$1,FALSE)</f>
        <v>242.606822272215</v>
      </c>
      <c r="AB8" s="52">
        <f>VLOOKUP($A8,'ADR Raw Data'!$B$6:$BE$49,'ADR Raw Data'!K$1,FALSE)</f>
        <v>255.32124171187399</v>
      </c>
      <c r="AC8" s="53">
        <f>VLOOKUP($A8,'ADR Raw Data'!$B$6:$BE$49,'ADR Raw Data'!L$1,FALSE)</f>
        <v>252.04666137501499</v>
      </c>
      <c r="AD8" s="52">
        <f>VLOOKUP($A8,'ADR Raw Data'!$B$6:$BE$49,'ADR Raw Data'!N$1,FALSE)</f>
        <v>301.692302483069</v>
      </c>
      <c r="AE8" s="52">
        <f>VLOOKUP($A8,'ADR Raw Data'!$B$6:$BE$49,'ADR Raw Data'!O$1,FALSE)</f>
        <v>306.49664396887101</v>
      </c>
      <c r="AF8" s="53">
        <f>VLOOKUP($A8,'ADR Raw Data'!$B$6:$BE$49,'ADR Raw Data'!P$1,FALSE)</f>
        <v>304.27269070010402</v>
      </c>
      <c r="AG8" s="54">
        <f>VLOOKUP($A8,'ADR Raw Data'!$B$6:$BE$49,'ADR Raw Data'!R$1,FALSE)</f>
        <v>268.68319630523399</v>
      </c>
      <c r="AI8" s="47">
        <f>VLOOKUP($A8,'ADR Raw Data'!$B$6:$BE$49,'ADR Raw Data'!T$1,FALSE)</f>
        <v>10.471728696328601</v>
      </c>
      <c r="AJ8" s="48">
        <f>VLOOKUP($A8,'ADR Raw Data'!$B$6:$BE$49,'ADR Raw Data'!U$1,FALSE)</f>
        <v>3.38273708156748</v>
      </c>
      <c r="AK8" s="48">
        <f>VLOOKUP($A8,'ADR Raw Data'!$B$6:$BE$49,'ADR Raw Data'!V$1,FALSE)</f>
        <v>4.0078173141911204</v>
      </c>
      <c r="AL8" s="48">
        <f>VLOOKUP($A8,'ADR Raw Data'!$B$6:$BE$49,'ADR Raw Data'!W$1,FALSE)</f>
        <v>4.8731221938051803</v>
      </c>
      <c r="AM8" s="48">
        <f>VLOOKUP($A8,'ADR Raw Data'!$B$6:$BE$49,'ADR Raw Data'!X$1,FALSE)</f>
        <v>4.6700475261601904</v>
      </c>
      <c r="AN8" s="49">
        <f>VLOOKUP($A8,'ADR Raw Data'!$B$6:$BE$49,'ADR Raw Data'!Y$1,FALSE)</f>
        <v>5.5114458368449304</v>
      </c>
      <c r="AO8" s="48">
        <f>VLOOKUP($A8,'ADR Raw Data'!$B$6:$BE$49,'ADR Raw Data'!AA$1,FALSE)</f>
        <v>11.670928376863101</v>
      </c>
      <c r="AP8" s="48">
        <f>VLOOKUP($A8,'ADR Raw Data'!$B$6:$BE$49,'ADR Raw Data'!AB$1,FALSE)</f>
        <v>8.3760817375128909</v>
      </c>
      <c r="AQ8" s="49">
        <f>VLOOKUP($A8,'ADR Raw Data'!$B$6:$BE$49,'ADR Raw Data'!AC$1,FALSE)</f>
        <v>9.8772621811403791</v>
      </c>
      <c r="AR8" s="50">
        <f>VLOOKUP($A8,'ADR Raw Data'!$B$6:$BE$49,'ADR Raw Data'!AE$1,FALSE)</f>
        <v>6.83108804092904</v>
      </c>
      <c r="AS8" s="40"/>
      <c r="AT8" s="51">
        <f>VLOOKUP($A8,'RevPAR Raw Data'!$B$6:$BE$49,'RevPAR Raw Data'!G$1,FALSE)</f>
        <v>152.184586466165</v>
      </c>
      <c r="AU8" s="52">
        <f>VLOOKUP($A8,'RevPAR Raw Data'!$B$6:$BE$49,'RevPAR Raw Data'!H$1,FALSE)</f>
        <v>92.929940476190396</v>
      </c>
      <c r="AV8" s="52">
        <f>VLOOKUP($A8,'RevPAR Raw Data'!$B$6:$BE$49,'RevPAR Raw Data'!I$1,FALSE)</f>
        <v>133.66906954887199</v>
      </c>
      <c r="AW8" s="52">
        <f>VLOOKUP($A8,'RevPAR Raw Data'!$B$6:$BE$49,'RevPAR Raw Data'!J$1,FALSE)</f>
        <v>135.136256265664</v>
      </c>
      <c r="AX8" s="52">
        <f>VLOOKUP($A8,'RevPAR Raw Data'!$B$6:$BE$49,'RevPAR Raw Data'!K$1,FALSE)</f>
        <v>132.69985588972401</v>
      </c>
      <c r="AY8" s="53">
        <f>VLOOKUP($A8,'RevPAR Raw Data'!$B$6:$BE$49,'RevPAR Raw Data'!L$1,FALSE)</f>
        <v>129.323941729323</v>
      </c>
      <c r="AZ8" s="52">
        <f>VLOOKUP($A8,'RevPAR Raw Data'!$B$6:$BE$49,'RevPAR Raw Data'!N$1,FALSE)</f>
        <v>167.48081453634001</v>
      </c>
      <c r="BA8" s="52">
        <f>VLOOKUP($A8,'RevPAR Raw Data'!$B$6:$BE$49,'RevPAR Raw Data'!O$1,FALSE)</f>
        <v>197.41763784461099</v>
      </c>
      <c r="BB8" s="53">
        <f>VLOOKUP($A8,'RevPAR Raw Data'!$B$6:$BE$49,'RevPAR Raw Data'!P$1,FALSE)</f>
        <v>182.449226190476</v>
      </c>
      <c r="BC8" s="54">
        <f>VLOOKUP($A8,'RevPAR Raw Data'!$B$6:$BE$49,'RevPAR Raw Data'!R$1,FALSE)</f>
        <v>144.502594432509</v>
      </c>
      <c r="BE8" s="47">
        <f>VLOOKUP($A8,'RevPAR Raw Data'!$B$6:$BE$49,'RevPAR Raw Data'!T$1,FALSE)</f>
        <v>21.5371272798428</v>
      </c>
      <c r="BF8" s="48">
        <f>VLOOKUP($A8,'RevPAR Raw Data'!$B$6:$BE$49,'RevPAR Raw Data'!U$1,FALSE)</f>
        <v>28.244492777209199</v>
      </c>
      <c r="BG8" s="48">
        <f>VLOOKUP($A8,'RevPAR Raw Data'!$B$6:$BE$49,'RevPAR Raw Data'!V$1,FALSE)</f>
        <v>37.313242233664297</v>
      </c>
      <c r="BH8" s="48">
        <f>VLOOKUP($A8,'RevPAR Raw Data'!$B$6:$BE$49,'RevPAR Raw Data'!W$1,FALSE)</f>
        <v>13.8651673966658</v>
      </c>
      <c r="BI8" s="48">
        <f>VLOOKUP($A8,'RevPAR Raw Data'!$B$6:$BE$49,'RevPAR Raw Data'!X$1,FALSE)</f>
        <v>9.5870744686750093</v>
      </c>
      <c r="BJ8" s="49">
        <f>VLOOKUP($A8,'RevPAR Raw Data'!$B$6:$BE$49,'RevPAR Raw Data'!Y$1,FALSE)</f>
        <v>20.909268659920201</v>
      </c>
      <c r="BK8" s="48">
        <f>VLOOKUP($A8,'RevPAR Raw Data'!$B$6:$BE$49,'RevPAR Raw Data'!AA$1,FALSE)</f>
        <v>19.7720381048732</v>
      </c>
      <c r="BL8" s="48">
        <f>VLOOKUP($A8,'RevPAR Raw Data'!$B$6:$BE$49,'RevPAR Raw Data'!AB$1,FALSE)</f>
        <v>17.491707242448602</v>
      </c>
      <c r="BM8" s="49">
        <f>VLOOKUP($A8,'RevPAR Raw Data'!$B$6:$BE$49,'RevPAR Raw Data'!AC$1,FALSE)</f>
        <v>18.527456024902801</v>
      </c>
      <c r="BN8" s="50">
        <f>VLOOKUP($A8,'RevPAR Raw Data'!$B$6:$BE$49,'RevPAR Raw Data'!AE$1,FALSE)</f>
        <v>20.039087544616201</v>
      </c>
    </row>
    <row r="9" spans="1:66" x14ac:dyDescent="0.25">
      <c r="A9" s="63" t="s">
        <v>118</v>
      </c>
      <c r="B9" s="47">
        <f>VLOOKUP($A9,'Occupancy Raw Data'!$B$8:$BE$51,'Occupancy Raw Data'!G$3,FALSE)</f>
        <v>56.693593838061197</v>
      </c>
      <c r="C9" s="48">
        <f>VLOOKUP($A9,'Occupancy Raw Data'!$B$8:$BE$51,'Occupancy Raw Data'!H$3,FALSE)</f>
        <v>50.858538418185198</v>
      </c>
      <c r="D9" s="48">
        <f>VLOOKUP($A9,'Occupancy Raw Data'!$B$8:$BE$51,'Occupancy Raw Data'!I$3,FALSE)</f>
        <v>68.630471538606002</v>
      </c>
      <c r="E9" s="48">
        <f>VLOOKUP($A9,'Occupancy Raw Data'!$B$8:$BE$51,'Occupancy Raw Data'!J$3,FALSE)</f>
        <v>71.301897426263295</v>
      </c>
      <c r="F9" s="48">
        <f>VLOOKUP($A9,'Occupancy Raw Data'!$B$8:$BE$51,'Occupancy Raw Data'!K$3,FALSE)</f>
        <v>64.602667668607907</v>
      </c>
      <c r="G9" s="49">
        <f>VLOOKUP($A9,'Occupancy Raw Data'!$B$8:$BE$51,'Occupancy Raw Data'!L$3,FALSE)</f>
        <v>62.417433777944701</v>
      </c>
      <c r="H9" s="48">
        <f>VLOOKUP($A9,'Occupancy Raw Data'!$B$8:$BE$51,'Occupancy Raw Data'!N$3,FALSE)</f>
        <v>66.691715198196505</v>
      </c>
      <c r="I9" s="48">
        <f>VLOOKUP($A9,'Occupancy Raw Data'!$B$8:$BE$51,'Occupancy Raw Data'!O$3,FALSE)</f>
        <v>68.2585008453879</v>
      </c>
      <c r="J9" s="49">
        <f>VLOOKUP($A9,'Occupancy Raw Data'!$B$8:$BE$51,'Occupancy Raw Data'!P$3,FALSE)</f>
        <v>67.475108021792195</v>
      </c>
      <c r="K9" s="50">
        <f>VLOOKUP($A9,'Occupancy Raw Data'!$B$8:$BE$51,'Occupancy Raw Data'!R$3,FALSE)</f>
        <v>63.862483561901101</v>
      </c>
      <c r="M9" s="47">
        <f>VLOOKUP($A9,'Occupancy Raw Data'!$B$8:$BE$51,'Occupancy Raw Data'!T$3,FALSE)</f>
        <v>2.66027901402125</v>
      </c>
      <c r="N9" s="48">
        <f>VLOOKUP($A9,'Occupancy Raw Data'!$B$8:$BE$51,'Occupancy Raw Data'!U$3,FALSE)</f>
        <v>2.6680440967359602</v>
      </c>
      <c r="O9" s="48">
        <f>VLOOKUP($A9,'Occupancy Raw Data'!$B$8:$BE$51,'Occupancy Raw Data'!V$3,FALSE)</f>
        <v>6.7776840256315696</v>
      </c>
      <c r="P9" s="48">
        <f>VLOOKUP($A9,'Occupancy Raw Data'!$B$8:$BE$51,'Occupancy Raw Data'!W$3,FALSE)</f>
        <v>2.5684889494658001</v>
      </c>
      <c r="Q9" s="48">
        <f>VLOOKUP($A9,'Occupancy Raw Data'!$B$8:$BE$51,'Occupancy Raw Data'!X$3,FALSE)</f>
        <v>0.56041974478506196</v>
      </c>
      <c r="R9" s="49">
        <f>VLOOKUP($A9,'Occupancy Raw Data'!$B$8:$BE$51,'Occupancy Raw Data'!Y$3,FALSE)</f>
        <v>3.0689589167319702</v>
      </c>
      <c r="S9" s="48">
        <f>VLOOKUP($A9,'Occupancy Raw Data'!$B$8:$BE$51,'Occupancy Raw Data'!AA$3,FALSE)</f>
        <v>-6.87747287122875E-2</v>
      </c>
      <c r="T9" s="48">
        <f>VLOOKUP($A9,'Occupancy Raw Data'!$B$8:$BE$51,'Occupancy Raw Data'!AB$3,FALSE)</f>
        <v>1.25629567609994</v>
      </c>
      <c r="U9" s="49">
        <f>VLOOKUP($A9,'Occupancy Raw Data'!$B$8:$BE$51,'Occupancy Raw Data'!AC$3,FALSE)</f>
        <v>0.59708920939565002</v>
      </c>
      <c r="V9" s="50">
        <f>VLOOKUP($A9,'Occupancy Raw Data'!$B$8:$BE$51,'Occupancy Raw Data'!AE$3,FALSE)</f>
        <v>2.31005252841917</v>
      </c>
      <c r="X9" s="51">
        <f>VLOOKUP($A9,'ADR Raw Data'!$B$6:$BE$49,'ADR Raw Data'!G$1,FALSE)</f>
        <v>172.52680098084599</v>
      </c>
      <c r="Y9" s="52">
        <f>VLOOKUP($A9,'ADR Raw Data'!$B$6:$BE$49,'ADR Raw Data'!H$1,FALSE)</f>
        <v>164.67103871158301</v>
      </c>
      <c r="Z9" s="52">
        <f>VLOOKUP($A9,'ADR Raw Data'!$B$6:$BE$49,'ADR Raw Data'!I$1,FALSE)</f>
        <v>175.413611080696</v>
      </c>
      <c r="AA9" s="52">
        <f>VLOOKUP($A9,'ADR Raw Data'!$B$6:$BE$49,'ADR Raw Data'!J$1,FALSE)</f>
        <v>175.809806081045</v>
      </c>
      <c r="AB9" s="52">
        <f>VLOOKUP($A9,'ADR Raw Data'!$B$6:$BE$49,'ADR Raw Data'!K$1,FALSE)</f>
        <v>165.258538443643</v>
      </c>
      <c r="AC9" s="53">
        <f>VLOOKUP($A9,'ADR Raw Data'!$B$6:$BE$49,'ADR Raw Data'!L$1,FALSE)</f>
        <v>171.12695456405999</v>
      </c>
      <c r="AD9" s="52">
        <f>VLOOKUP($A9,'ADR Raw Data'!$B$6:$BE$49,'ADR Raw Data'!N$1,FALSE)</f>
        <v>168.268565070422</v>
      </c>
      <c r="AE9" s="52">
        <f>VLOOKUP($A9,'ADR Raw Data'!$B$6:$BE$49,'ADR Raw Data'!O$1,FALSE)</f>
        <v>172.651477954532</v>
      </c>
      <c r="AF9" s="53">
        <f>VLOOKUP($A9,'ADR Raw Data'!$B$6:$BE$49,'ADR Raw Data'!P$1,FALSE)</f>
        <v>170.48546454325199</v>
      </c>
      <c r="AG9" s="54">
        <f>VLOOKUP($A9,'ADR Raw Data'!$B$6:$BE$49,'ADR Raw Data'!R$1,FALSE)</f>
        <v>170.933303608199</v>
      </c>
      <c r="AI9" s="47">
        <f>VLOOKUP($A9,'ADR Raw Data'!$B$6:$BE$49,'ADR Raw Data'!T$1,FALSE)</f>
        <v>3.7372938706868202</v>
      </c>
      <c r="AJ9" s="48">
        <f>VLOOKUP($A9,'ADR Raw Data'!$B$6:$BE$49,'ADR Raw Data'!U$1,FALSE)</f>
        <v>1.52823198271164</v>
      </c>
      <c r="AK9" s="48">
        <f>VLOOKUP($A9,'ADR Raw Data'!$B$6:$BE$49,'ADR Raw Data'!V$1,FALSE)</f>
        <v>3.8325376315406401</v>
      </c>
      <c r="AL9" s="48">
        <f>VLOOKUP($A9,'ADR Raw Data'!$B$6:$BE$49,'ADR Raw Data'!W$1,FALSE)</f>
        <v>3.9845874626445799</v>
      </c>
      <c r="AM9" s="48">
        <f>VLOOKUP($A9,'ADR Raw Data'!$B$6:$BE$49,'ADR Raw Data'!X$1,FALSE)</f>
        <v>2.1464269378607401</v>
      </c>
      <c r="AN9" s="49">
        <f>VLOOKUP($A9,'ADR Raw Data'!$B$6:$BE$49,'ADR Raw Data'!Y$1,FALSE)</f>
        <v>3.1698767110443802</v>
      </c>
      <c r="AO9" s="48">
        <f>VLOOKUP($A9,'ADR Raw Data'!$B$6:$BE$49,'ADR Raw Data'!AA$1,FALSE)</f>
        <v>3.2699371969225299</v>
      </c>
      <c r="AP9" s="48">
        <f>VLOOKUP($A9,'ADR Raw Data'!$B$6:$BE$49,'ADR Raw Data'!AB$1,FALSE)</f>
        <v>3.0436755119111099</v>
      </c>
      <c r="AQ9" s="49">
        <f>VLOOKUP($A9,'ADR Raw Data'!$B$6:$BE$49,'ADR Raw Data'!AC$1,FALSE)</f>
        <v>3.1633930431380199</v>
      </c>
      <c r="AR9" s="50">
        <f>VLOOKUP($A9,'ADR Raw Data'!$B$6:$BE$49,'ADR Raw Data'!AE$1,FALSE)</f>
        <v>3.1698814583902499</v>
      </c>
      <c r="AS9" s="40"/>
      <c r="AT9" s="51">
        <f>VLOOKUP($A9,'RevPAR Raw Data'!$B$6:$BE$49,'RevPAR Raw Data'!G$1,FALSE)</f>
        <v>97.811643809881602</v>
      </c>
      <c r="AU9" s="52">
        <f>VLOOKUP($A9,'RevPAR Raw Data'!$B$6:$BE$49,'RevPAR Raw Data'!H$1,FALSE)</f>
        <v>83.749283486755502</v>
      </c>
      <c r="AV9" s="52">
        <f>VLOOKUP($A9,'RevPAR Raw Data'!$B$6:$BE$49,'RevPAR Raw Data'!I$1,FALSE)</f>
        <v>120.387188427578</v>
      </c>
      <c r="AW9" s="52">
        <f>VLOOKUP($A9,'RevPAR Raw Data'!$B$6:$BE$49,'RevPAR Raw Data'!J$1,FALSE)</f>
        <v>125.355727597219</v>
      </c>
      <c r="AX9" s="52">
        <f>VLOOKUP($A9,'RevPAR Raw Data'!$B$6:$BE$49,'RevPAR Raw Data'!K$1,FALSE)</f>
        <v>106.761424384745</v>
      </c>
      <c r="AY9" s="53">
        <f>VLOOKUP($A9,'RevPAR Raw Data'!$B$6:$BE$49,'RevPAR Raw Data'!L$1,FALSE)</f>
        <v>106.813053541236</v>
      </c>
      <c r="AZ9" s="52">
        <f>VLOOKUP($A9,'RevPAR Raw Data'!$B$6:$BE$49,'RevPAR Raw Data'!N$1,FALSE)</f>
        <v>112.221192184858</v>
      </c>
      <c r="BA9" s="52">
        <f>VLOOKUP($A9,'RevPAR Raw Data'!$B$6:$BE$49,'RevPAR Raw Data'!O$1,FALSE)</f>
        <v>117.849310539169</v>
      </c>
      <c r="BB9" s="53">
        <f>VLOOKUP($A9,'RevPAR Raw Data'!$B$6:$BE$49,'RevPAR Raw Data'!P$1,FALSE)</f>
        <v>115.035251362013</v>
      </c>
      <c r="BC9" s="54">
        <f>VLOOKUP($A9,'RevPAR Raw Data'!$B$6:$BE$49,'RevPAR Raw Data'!R$1,FALSE)</f>
        <v>109.162252918601</v>
      </c>
      <c r="BE9" s="47">
        <f>VLOOKUP($A9,'RevPAR Raw Data'!$B$6:$BE$49,'RevPAR Raw Data'!T$1,FALSE)</f>
        <v>6.4969953292422602</v>
      </c>
      <c r="BF9" s="48">
        <f>VLOOKUP($A9,'RevPAR Raw Data'!$B$6:$BE$49,'RevPAR Raw Data'!U$1,FALSE)</f>
        <v>4.23704998264677</v>
      </c>
      <c r="BG9" s="48">
        <f>VLOOKUP($A9,'RevPAR Raw Data'!$B$6:$BE$49,'RevPAR Raw Data'!V$1,FALSE)</f>
        <v>10.8699789480014</v>
      </c>
      <c r="BH9" s="48">
        <f>VLOOKUP($A9,'RevPAR Raw Data'!$B$6:$BE$49,'RevPAR Raw Data'!W$1,FALSE)</f>
        <v>6.6554201007702103</v>
      </c>
      <c r="BI9" s="48">
        <f>VLOOKUP($A9,'RevPAR Raw Data'!$B$6:$BE$49,'RevPAR Raw Data'!X$1,FALSE)</f>
        <v>2.7188756830129601</v>
      </c>
      <c r="BJ9" s="49">
        <f>VLOOKUP($A9,'RevPAR Raw Data'!$B$6:$BE$49,'RevPAR Raw Data'!Y$1,FALSE)</f>
        <v>6.3361178417493598</v>
      </c>
      <c r="BK9" s="48">
        <f>VLOOKUP($A9,'RevPAR Raw Data'!$B$6:$BE$49,'RevPAR Raw Data'!AA$1,FALSE)</f>
        <v>3.1989135777739999</v>
      </c>
      <c r="BL9" s="48">
        <f>VLOOKUP($A9,'RevPAR Raw Data'!$B$6:$BE$49,'RevPAR Raw Data'!AB$1,FALSE)</f>
        <v>4.3382087518617096</v>
      </c>
      <c r="BM9" s="49">
        <f>VLOOKUP($A9,'RevPAR Raw Data'!$B$6:$BE$49,'RevPAR Raw Data'!AC$1,FALSE)</f>
        <v>3.7793705310450201</v>
      </c>
      <c r="BN9" s="50">
        <f>VLOOKUP($A9,'RevPAR Raw Data'!$B$6:$BE$49,'RevPAR Raw Data'!AE$1,FALSE)</f>
        <v>5.5531599135868603</v>
      </c>
    </row>
    <row r="10" spans="1:66" x14ac:dyDescent="0.25">
      <c r="A10" s="63" t="s">
        <v>119</v>
      </c>
      <c r="B10" s="47">
        <f>VLOOKUP($A10,'Occupancy Raw Data'!$B$8:$BE$51,'Occupancy Raw Data'!G$3,FALSE)</f>
        <v>55.939173397236701</v>
      </c>
      <c r="C10" s="48">
        <f>VLOOKUP($A10,'Occupancy Raw Data'!$B$8:$BE$51,'Occupancy Raw Data'!H$3,FALSE)</f>
        <v>53.983609952368198</v>
      </c>
      <c r="D10" s="48">
        <f>VLOOKUP($A10,'Occupancy Raw Data'!$B$8:$BE$51,'Occupancy Raw Data'!I$3,FALSE)</f>
        <v>64.944824117629594</v>
      </c>
      <c r="E10" s="48">
        <f>VLOOKUP($A10,'Occupancy Raw Data'!$B$8:$BE$51,'Occupancy Raw Data'!J$3,FALSE)</f>
        <v>67.918108931688394</v>
      </c>
      <c r="F10" s="48">
        <f>VLOOKUP($A10,'Occupancy Raw Data'!$B$8:$BE$51,'Occupancy Raw Data'!K$3,FALSE)</f>
        <v>62.225969645868403</v>
      </c>
      <c r="G10" s="49">
        <f>VLOOKUP($A10,'Occupancy Raw Data'!$B$8:$BE$51,'Occupancy Raw Data'!L$3,FALSE)</f>
        <v>61.002337208958302</v>
      </c>
      <c r="H10" s="48">
        <f>VLOOKUP($A10,'Occupancy Raw Data'!$B$8:$BE$51,'Occupancy Raw Data'!N$3,FALSE)</f>
        <v>69.6606609271915</v>
      </c>
      <c r="I10" s="48">
        <f>VLOOKUP($A10,'Occupancy Raw Data'!$B$8:$BE$51,'Occupancy Raw Data'!O$3,FALSE)</f>
        <v>71.713854619685804</v>
      </c>
      <c r="J10" s="49">
        <f>VLOOKUP($A10,'Occupancy Raw Data'!$B$8:$BE$51,'Occupancy Raw Data'!P$3,FALSE)</f>
        <v>70.687257773438603</v>
      </c>
      <c r="K10" s="50">
        <f>VLOOKUP($A10,'Occupancy Raw Data'!$B$8:$BE$51,'Occupancy Raw Data'!R$3,FALSE)</f>
        <v>63.769457370238399</v>
      </c>
      <c r="M10" s="47">
        <f>VLOOKUP($A10,'Occupancy Raw Data'!$B$8:$BE$51,'Occupancy Raw Data'!T$3,FALSE)</f>
        <v>-0.78291590506375497</v>
      </c>
      <c r="N10" s="48">
        <f>VLOOKUP($A10,'Occupancy Raw Data'!$B$8:$BE$51,'Occupancy Raw Data'!U$3,FALSE)</f>
        <v>-3.2561028750716501</v>
      </c>
      <c r="O10" s="48">
        <f>VLOOKUP($A10,'Occupancy Raw Data'!$B$8:$BE$51,'Occupancy Raw Data'!V$3,FALSE)</f>
        <v>-3.5984182509793499</v>
      </c>
      <c r="P10" s="48">
        <f>VLOOKUP($A10,'Occupancy Raw Data'!$B$8:$BE$51,'Occupancy Raw Data'!W$3,FALSE)</f>
        <v>-4.3171606920262002</v>
      </c>
      <c r="Q10" s="48">
        <f>VLOOKUP($A10,'Occupancy Raw Data'!$B$8:$BE$51,'Occupancy Raw Data'!X$3,FALSE)</f>
        <v>-4.43091157975112</v>
      </c>
      <c r="R10" s="49">
        <f>VLOOKUP($A10,'Occupancy Raw Data'!$B$8:$BE$51,'Occupancy Raw Data'!Y$3,FALSE)</f>
        <v>-3.3683536654899102</v>
      </c>
      <c r="S10" s="48">
        <f>VLOOKUP($A10,'Occupancy Raw Data'!$B$8:$BE$51,'Occupancy Raw Data'!AA$3,FALSE)</f>
        <v>-2.95069956585301</v>
      </c>
      <c r="T10" s="48">
        <f>VLOOKUP($A10,'Occupancy Raw Data'!$B$8:$BE$51,'Occupancy Raw Data'!AB$3,FALSE)</f>
        <v>1.5936251718590999</v>
      </c>
      <c r="U10" s="49">
        <f>VLOOKUP($A10,'Occupancy Raw Data'!$B$8:$BE$51,'Occupancy Raw Data'!AC$3,FALSE)</f>
        <v>-0.69752462626316103</v>
      </c>
      <c r="V10" s="50">
        <f>VLOOKUP($A10,'Occupancy Raw Data'!$B$8:$BE$51,'Occupancy Raw Data'!AE$3,FALSE)</f>
        <v>-2.53815696500115</v>
      </c>
      <c r="X10" s="51">
        <f>VLOOKUP($A10,'ADR Raw Data'!$B$6:$BE$49,'ADR Raw Data'!G$1,FALSE)</f>
        <v>125.493517029828</v>
      </c>
      <c r="Y10" s="52">
        <f>VLOOKUP($A10,'ADR Raw Data'!$B$6:$BE$49,'ADR Raw Data'!H$1,FALSE)</f>
        <v>128.21611716994499</v>
      </c>
      <c r="Z10" s="52">
        <f>VLOOKUP($A10,'ADR Raw Data'!$B$6:$BE$49,'ADR Raw Data'!I$1,FALSE)</f>
        <v>134.54416454081601</v>
      </c>
      <c r="AA10" s="52">
        <f>VLOOKUP($A10,'ADR Raw Data'!$B$6:$BE$49,'ADR Raw Data'!J$1,FALSE)</f>
        <v>134.45448708454899</v>
      </c>
      <c r="AB10" s="52">
        <f>VLOOKUP($A10,'ADR Raw Data'!$B$6:$BE$49,'ADR Raw Data'!K$1,FALSE)</f>
        <v>131.05655541292199</v>
      </c>
      <c r="AC10" s="53">
        <f>VLOOKUP($A10,'ADR Raw Data'!$B$6:$BE$49,'ADR Raw Data'!L$1,FALSE)</f>
        <v>131.032800178472</v>
      </c>
      <c r="AD10" s="52">
        <f>VLOOKUP($A10,'ADR Raw Data'!$B$6:$BE$49,'ADR Raw Data'!N$1,FALSE)</f>
        <v>133.92165803108799</v>
      </c>
      <c r="AE10" s="52">
        <f>VLOOKUP($A10,'ADR Raw Data'!$B$6:$BE$49,'ADR Raw Data'!O$1,FALSE)</f>
        <v>131.82302970296999</v>
      </c>
      <c r="AF10" s="53">
        <f>VLOOKUP($A10,'ADR Raw Data'!$B$6:$BE$49,'ADR Raw Data'!P$1,FALSE)</f>
        <v>132.857104591302</v>
      </c>
      <c r="AG10" s="54">
        <f>VLOOKUP($A10,'ADR Raw Data'!$B$6:$BE$49,'ADR Raw Data'!R$1,FALSE)</f>
        <v>131.61057375582399</v>
      </c>
      <c r="AI10" s="47">
        <f>VLOOKUP($A10,'ADR Raw Data'!$B$6:$BE$49,'ADR Raw Data'!T$1,FALSE)</f>
        <v>2.3767593294134999</v>
      </c>
      <c r="AJ10" s="48">
        <f>VLOOKUP($A10,'ADR Raw Data'!$B$6:$BE$49,'ADR Raw Data'!U$1,FALSE)</f>
        <v>2.6204268863474902</v>
      </c>
      <c r="AK10" s="48">
        <f>VLOOKUP($A10,'ADR Raw Data'!$B$6:$BE$49,'ADR Raw Data'!V$1,FALSE)</f>
        <v>3.0617850041290899</v>
      </c>
      <c r="AL10" s="48">
        <f>VLOOKUP($A10,'ADR Raw Data'!$B$6:$BE$49,'ADR Raw Data'!W$1,FALSE)</f>
        <v>1.9107790369037401</v>
      </c>
      <c r="AM10" s="48">
        <f>VLOOKUP($A10,'ADR Raw Data'!$B$6:$BE$49,'ADR Raw Data'!X$1,FALSE)</f>
        <v>2.2478425849904902</v>
      </c>
      <c r="AN10" s="49">
        <f>VLOOKUP($A10,'ADR Raw Data'!$B$6:$BE$49,'ADR Raw Data'!Y$1,FALSE)</f>
        <v>2.40482070241955</v>
      </c>
      <c r="AO10" s="48">
        <f>VLOOKUP($A10,'ADR Raw Data'!$B$6:$BE$49,'ADR Raw Data'!AA$1,FALSE)</f>
        <v>2.3886523459518298</v>
      </c>
      <c r="AP10" s="48">
        <f>VLOOKUP($A10,'ADR Raw Data'!$B$6:$BE$49,'ADR Raw Data'!AB$1,FALSE)</f>
        <v>0.53640773350231696</v>
      </c>
      <c r="AQ10" s="49">
        <f>VLOOKUP($A10,'ADR Raw Data'!$B$6:$BE$49,'ADR Raw Data'!AC$1,FALSE)</f>
        <v>1.4507969063384101</v>
      </c>
      <c r="AR10" s="50">
        <f>VLOOKUP($A10,'ADR Raw Data'!$B$6:$BE$49,'ADR Raw Data'!AE$1,FALSE)</f>
        <v>2.1118230934645301</v>
      </c>
      <c r="AS10" s="40"/>
      <c r="AT10" s="51">
        <f>VLOOKUP($A10,'RevPAR Raw Data'!$B$6:$BE$49,'RevPAR Raw Data'!G$1,FALSE)</f>
        <v>70.200036093606599</v>
      </c>
      <c r="AU10" s="52">
        <f>VLOOKUP($A10,'RevPAR Raw Data'!$B$6:$BE$49,'RevPAR Raw Data'!H$1,FALSE)</f>
        <v>69.215688589094896</v>
      </c>
      <c r="AV10" s="52">
        <f>VLOOKUP($A10,'RevPAR Raw Data'!$B$6:$BE$49,'RevPAR Raw Data'!I$1,FALSE)</f>
        <v>87.379471021567397</v>
      </c>
      <c r="AW10" s="52">
        <f>VLOOKUP($A10,'RevPAR Raw Data'!$B$6:$BE$49,'RevPAR Raw Data'!J$1,FALSE)</f>
        <v>91.3189450016271</v>
      </c>
      <c r="AX10" s="52">
        <f>VLOOKUP($A10,'RevPAR Raw Data'!$B$6:$BE$49,'RevPAR Raw Data'!K$1,FALSE)</f>
        <v>81.551212390165901</v>
      </c>
      <c r="AY10" s="53">
        <f>VLOOKUP($A10,'RevPAR Raw Data'!$B$6:$BE$49,'RevPAR Raw Data'!L$1,FALSE)</f>
        <v>79.933070619212401</v>
      </c>
      <c r="AZ10" s="52">
        <f>VLOOKUP($A10,'RevPAR Raw Data'!$B$6:$BE$49,'RevPAR Raw Data'!N$1,FALSE)</f>
        <v>93.290712109109094</v>
      </c>
      <c r="BA10" s="52">
        <f>VLOOKUP($A10,'RevPAR Raw Data'!$B$6:$BE$49,'RevPAR Raw Data'!O$1,FALSE)</f>
        <v>94.535375876453301</v>
      </c>
      <c r="BB10" s="53">
        <f>VLOOKUP($A10,'RevPAR Raw Data'!$B$6:$BE$49,'RevPAR Raw Data'!P$1,FALSE)</f>
        <v>93.913043992781198</v>
      </c>
      <c r="BC10" s="54">
        <f>VLOOKUP($A10,'RevPAR Raw Data'!$B$6:$BE$49,'RevPAR Raw Data'!R$1,FALSE)</f>
        <v>83.927348725946402</v>
      </c>
      <c r="BE10" s="47">
        <f>VLOOKUP($A10,'RevPAR Raw Data'!$B$6:$BE$49,'RevPAR Raw Data'!T$1,FALSE)</f>
        <v>1.57523539753468</v>
      </c>
      <c r="BF10" s="48">
        <f>VLOOKUP($A10,'RevPAR Raw Data'!$B$6:$BE$49,'RevPAR Raw Data'!U$1,FALSE)</f>
        <v>-0.72099978390966801</v>
      </c>
      <c r="BG10" s="48">
        <f>VLOOKUP($A10,'RevPAR Raw Data'!$B$6:$BE$49,'RevPAR Raw Data'!V$1,FALSE)</f>
        <v>-0.64680907724458503</v>
      </c>
      <c r="BH10" s="48">
        <f>VLOOKUP($A10,'RevPAR Raw Data'!$B$6:$BE$49,'RevPAR Raw Data'!W$1,FALSE)</f>
        <v>-2.48887305661514</v>
      </c>
      <c r="BI10" s="48">
        <f>VLOOKUP($A10,'RevPAR Raw Data'!$B$6:$BE$49,'RevPAR Raw Data'!X$1,FALSE)</f>
        <v>-2.28266891215354</v>
      </c>
      <c r="BJ10" s="49">
        <f>VLOOKUP($A10,'RevPAR Raw Data'!$B$6:$BE$49,'RevPAR Raw Data'!Y$1,FALSE)</f>
        <v>-1.0445358293487701</v>
      </c>
      <c r="BK10" s="48">
        <f>VLOOKUP($A10,'RevPAR Raw Data'!$B$6:$BE$49,'RevPAR Raw Data'!AA$1,FALSE)</f>
        <v>-0.632529174302919</v>
      </c>
      <c r="BL10" s="48">
        <f>VLOOKUP($A10,'RevPAR Raw Data'!$B$6:$BE$49,'RevPAR Raw Data'!AB$1,FALSE)</f>
        <v>2.1385812340263102</v>
      </c>
      <c r="BM10" s="49">
        <f>VLOOKUP($A10,'RevPAR Raw Data'!$B$6:$BE$49,'RevPAR Raw Data'!AC$1,FALSE)</f>
        <v>0.74315261437647295</v>
      </c>
      <c r="BN10" s="50">
        <f>VLOOKUP($A10,'RevPAR Raw Data'!$B$6:$BE$49,'RevPAR Raw Data'!AE$1,FALSE)</f>
        <v>-0.479935256471889</v>
      </c>
    </row>
    <row r="11" spans="1:66" x14ac:dyDescent="0.25">
      <c r="A11" s="63" t="s">
        <v>120</v>
      </c>
      <c r="B11" s="47">
        <f>VLOOKUP($A11,'Occupancy Raw Data'!$B$8:$BE$51,'Occupancy Raw Data'!G$3,FALSE)</f>
        <v>49.125246498457798</v>
      </c>
      <c r="C11" s="48">
        <f>VLOOKUP($A11,'Occupancy Raw Data'!$B$8:$BE$51,'Occupancy Raw Data'!H$3,FALSE)</f>
        <v>51.896141983111598</v>
      </c>
      <c r="D11" s="48">
        <f>VLOOKUP($A11,'Occupancy Raw Data'!$B$8:$BE$51,'Occupancy Raw Data'!I$3,FALSE)</f>
        <v>59.354300450017597</v>
      </c>
      <c r="E11" s="48">
        <f>VLOOKUP($A11,'Occupancy Raw Data'!$B$8:$BE$51,'Occupancy Raw Data'!J$3,FALSE)</f>
        <v>61.103807453102</v>
      </c>
      <c r="F11" s="48">
        <f>VLOOKUP($A11,'Occupancy Raw Data'!$B$8:$BE$51,'Occupancy Raw Data'!K$3,FALSE)</f>
        <v>58.428983162259101</v>
      </c>
      <c r="G11" s="49">
        <f>VLOOKUP($A11,'Occupancy Raw Data'!$B$8:$BE$51,'Occupancy Raw Data'!L$3,FALSE)</f>
        <v>55.9816959093896</v>
      </c>
      <c r="H11" s="48">
        <f>VLOOKUP($A11,'Occupancy Raw Data'!$B$8:$BE$51,'Occupancy Raw Data'!N$3,FALSE)</f>
        <v>67.398998837032906</v>
      </c>
      <c r="I11" s="48">
        <f>VLOOKUP($A11,'Occupancy Raw Data'!$B$8:$BE$51,'Occupancy Raw Data'!O$3,FALSE)</f>
        <v>70.468220660363002</v>
      </c>
      <c r="J11" s="49">
        <f>VLOOKUP($A11,'Occupancy Raw Data'!$B$8:$BE$51,'Occupancy Raw Data'!P$3,FALSE)</f>
        <v>68.933609748697904</v>
      </c>
      <c r="K11" s="50">
        <f>VLOOKUP($A11,'Occupancy Raw Data'!$B$8:$BE$51,'Occupancy Raw Data'!R$3,FALSE)</f>
        <v>59.6822427206206</v>
      </c>
      <c r="M11" s="47">
        <f>VLOOKUP($A11,'Occupancy Raw Data'!$B$8:$BE$51,'Occupancy Raw Data'!T$3,FALSE)</f>
        <v>-1.21119660570958</v>
      </c>
      <c r="N11" s="48">
        <f>VLOOKUP($A11,'Occupancy Raw Data'!$B$8:$BE$51,'Occupancy Raw Data'!U$3,FALSE)</f>
        <v>-1.57359078224875</v>
      </c>
      <c r="O11" s="48">
        <f>VLOOKUP($A11,'Occupancy Raw Data'!$B$8:$BE$51,'Occupancy Raw Data'!V$3,FALSE)</f>
        <v>-2.4224986209049999</v>
      </c>
      <c r="P11" s="48">
        <f>VLOOKUP($A11,'Occupancy Raw Data'!$B$8:$BE$51,'Occupancy Raw Data'!W$3,FALSE)</f>
        <v>-1.91422407563108</v>
      </c>
      <c r="Q11" s="48">
        <f>VLOOKUP($A11,'Occupancy Raw Data'!$B$8:$BE$51,'Occupancy Raw Data'!X$3,FALSE)</f>
        <v>-2.8652012576213299</v>
      </c>
      <c r="R11" s="49">
        <f>VLOOKUP($A11,'Occupancy Raw Data'!$B$8:$BE$51,'Occupancy Raw Data'!Y$3,FALSE)</f>
        <v>-2.03742036359293</v>
      </c>
      <c r="S11" s="48">
        <f>VLOOKUP($A11,'Occupancy Raw Data'!$B$8:$BE$51,'Occupancy Raw Data'!AA$3,FALSE)</f>
        <v>-2.5752730737083098</v>
      </c>
      <c r="T11" s="48">
        <f>VLOOKUP($A11,'Occupancy Raw Data'!$B$8:$BE$51,'Occupancy Raw Data'!AB$3,FALSE)</f>
        <v>3.2472085682720899</v>
      </c>
      <c r="U11" s="49">
        <f>VLOOKUP($A11,'Occupancy Raw Data'!$B$8:$BE$51,'Occupancy Raw Data'!AC$3,FALSE)</f>
        <v>0.31629610271050101</v>
      </c>
      <c r="V11" s="50">
        <f>VLOOKUP($A11,'Occupancy Raw Data'!$B$8:$BE$51,'Occupancy Raw Data'!AE$3,FALSE)</f>
        <v>-1.2729925642683</v>
      </c>
      <c r="X11" s="51">
        <f>VLOOKUP($A11,'ADR Raw Data'!$B$6:$BE$49,'ADR Raw Data'!G$1,FALSE)</f>
        <v>101.42554783593199</v>
      </c>
      <c r="Y11" s="52">
        <f>VLOOKUP($A11,'ADR Raw Data'!$B$6:$BE$49,'ADR Raw Data'!H$1,FALSE)</f>
        <v>103.855594095581</v>
      </c>
      <c r="Z11" s="52">
        <f>VLOOKUP($A11,'ADR Raw Data'!$B$6:$BE$49,'ADR Raw Data'!I$1,FALSE)</f>
        <v>105.772507134642</v>
      </c>
      <c r="AA11" s="52">
        <f>VLOOKUP($A11,'ADR Raw Data'!$B$6:$BE$49,'ADR Raw Data'!J$1,FALSE)</f>
        <v>106.016663908312</v>
      </c>
      <c r="AB11" s="52">
        <f>VLOOKUP($A11,'ADR Raw Data'!$B$6:$BE$49,'ADR Raw Data'!K$1,FALSE)</f>
        <v>106.94433170351699</v>
      </c>
      <c r="AC11" s="53">
        <f>VLOOKUP($A11,'ADR Raw Data'!$B$6:$BE$49,'ADR Raw Data'!L$1,FALSE)</f>
        <v>104.952101792891</v>
      </c>
      <c r="AD11" s="52">
        <f>VLOOKUP($A11,'ADR Raw Data'!$B$6:$BE$49,'ADR Raw Data'!N$1,FALSE)</f>
        <v>117.482993735699</v>
      </c>
      <c r="AE11" s="52">
        <f>VLOOKUP($A11,'ADR Raw Data'!$B$6:$BE$49,'ADR Raw Data'!O$1,FALSE)</f>
        <v>118.072702615434</v>
      </c>
      <c r="AF11" s="53">
        <f>VLOOKUP($A11,'ADR Raw Data'!$B$6:$BE$49,'ADR Raw Data'!P$1,FALSE)</f>
        <v>117.784412271693</v>
      </c>
      <c r="AG11" s="54">
        <f>VLOOKUP($A11,'ADR Raw Data'!$B$6:$BE$49,'ADR Raw Data'!R$1,FALSE)</f>
        <v>109.186802302008</v>
      </c>
      <c r="AI11" s="47">
        <f>VLOOKUP($A11,'ADR Raw Data'!$B$6:$BE$49,'ADR Raw Data'!T$1,FALSE)</f>
        <v>2.1963633015150701</v>
      </c>
      <c r="AJ11" s="48">
        <f>VLOOKUP($A11,'ADR Raw Data'!$B$6:$BE$49,'ADR Raw Data'!U$1,FALSE)</f>
        <v>3.6931932476007701</v>
      </c>
      <c r="AK11" s="48">
        <f>VLOOKUP($A11,'ADR Raw Data'!$B$6:$BE$49,'ADR Raw Data'!V$1,FALSE)</f>
        <v>2.8642437663189901</v>
      </c>
      <c r="AL11" s="48">
        <f>VLOOKUP($A11,'ADR Raw Data'!$B$6:$BE$49,'ADR Raw Data'!W$1,FALSE)</f>
        <v>2.8713824784102502</v>
      </c>
      <c r="AM11" s="48">
        <f>VLOOKUP($A11,'ADR Raw Data'!$B$6:$BE$49,'ADR Raw Data'!X$1,FALSE)</f>
        <v>3.4886880305953198</v>
      </c>
      <c r="AN11" s="49">
        <f>VLOOKUP($A11,'ADR Raw Data'!$B$6:$BE$49,'ADR Raw Data'!Y$1,FALSE)</f>
        <v>3.0264387757923901</v>
      </c>
      <c r="AO11" s="48">
        <f>VLOOKUP($A11,'ADR Raw Data'!$B$6:$BE$49,'ADR Raw Data'!AA$1,FALSE)</f>
        <v>1.58424627869475</v>
      </c>
      <c r="AP11" s="48">
        <f>VLOOKUP($A11,'ADR Raw Data'!$B$6:$BE$49,'ADR Raw Data'!AB$1,FALSE)</f>
        <v>4.0251232955006699</v>
      </c>
      <c r="AQ11" s="49">
        <f>VLOOKUP($A11,'ADR Raw Data'!$B$6:$BE$49,'ADR Raw Data'!AC$1,FALSE)</f>
        <v>2.7924733956301901</v>
      </c>
      <c r="AR11" s="50">
        <f>VLOOKUP($A11,'ADR Raw Data'!$B$6:$BE$49,'ADR Raw Data'!AE$1,FALSE)</f>
        <v>3.0075904866091898</v>
      </c>
      <c r="AS11" s="40"/>
      <c r="AT11" s="51">
        <f>VLOOKUP($A11,'RevPAR Raw Data'!$B$6:$BE$49,'RevPAR Raw Data'!G$1,FALSE)</f>
        <v>49.8255503868129</v>
      </c>
      <c r="AU11" s="52">
        <f>VLOOKUP($A11,'RevPAR Raw Data'!$B$6:$BE$49,'RevPAR Raw Data'!H$1,FALSE)</f>
        <v>53.897046569247102</v>
      </c>
      <c r="AV11" s="52">
        <f>VLOOKUP($A11,'RevPAR Raw Data'!$B$6:$BE$49,'RevPAR Raw Data'!I$1,FALSE)</f>
        <v>62.780531678212</v>
      </c>
      <c r="AW11" s="52">
        <f>VLOOKUP($A11,'RevPAR Raw Data'!$B$6:$BE$49,'RevPAR Raw Data'!J$1,FALSE)</f>
        <v>64.780218182737499</v>
      </c>
      <c r="AX11" s="52">
        <f>VLOOKUP($A11,'RevPAR Raw Data'!$B$6:$BE$49,'RevPAR Raw Data'!K$1,FALSE)</f>
        <v>62.486485564039</v>
      </c>
      <c r="AY11" s="53">
        <f>VLOOKUP($A11,'RevPAR Raw Data'!$B$6:$BE$49,'RevPAR Raw Data'!L$1,FALSE)</f>
        <v>58.753966476209698</v>
      </c>
      <c r="AZ11" s="52">
        <f>VLOOKUP($A11,'RevPAR Raw Data'!$B$6:$BE$49,'RevPAR Raw Data'!N$1,FALSE)</f>
        <v>79.182361581635206</v>
      </c>
      <c r="BA11" s="52">
        <f>VLOOKUP($A11,'RevPAR Raw Data'!$B$6:$BE$49,'RevPAR Raw Data'!O$1,FALSE)</f>
        <v>83.203732618698396</v>
      </c>
      <c r="BB11" s="53">
        <f>VLOOKUP($A11,'RevPAR Raw Data'!$B$6:$BE$49,'RevPAR Raw Data'!P$1,FALSE)</f>
        <v>81.193047100166794</v>
      </c>
      <c r="BC11" s="54">
        <f>VLOOKUP($A11,'RevPAR Raw Data'!$B$6:$BE$49,'RevPAR Raw Data'!R$1,FALSE)</f>
        <v>65.165132368768894</v>
      </c>
      <c r="BE11" s="47">
        <f>VLOOKUP($A11,'RevPAR Raw Data'!$B$6:$BE$49,'RevPAR Raw Data'!T$1,FALSE)</f>
        <v>0.95856441804848602</v>
      </c>
      <c r="BF11" s="48">
        <f>VLOOKUP($A11,'RevPAR Raw Data'!$B$6:$BE$49,'RevPAR Raw Data'!U$1,FALSE)</f>
        <v>2.06148671683713</v>
      </c>
      <c r="BG11" s="48">
        <f>VLOOKUP($A11,'RevPAR Raw Data'!$B$6:$BE$49,'RevPAR Raw Data'!V$1,FALSE)</f>
        <v>0.37235887967555797</v>
      </c>
      <c r="BH11" s="48">
        <f>VLOOKUP($A11,'RevPAR Raw Data'!$B$6:$BE$49,'RevPAR Raw Data'!W$1,FALSE)</f>
        <v>0.90219370807398802</v>
      </c>
      <c r="BI11" s="48">
        <f>VLOOKUP($A11,'RevPAR Raw Data'!$B$6:$BE$49,'RevPAR Raw Data'!X$1,FALSE)</f>
        <v>0.52352883964688501</v>
      </c>
      <c r="BJ11" s="49">
        <f>VLOOKUP($A11,'RevPAR Raw Data'!$B$6:$BE$49,'RevPAR Raw Data'!Y$1,FALSE)</f>
        <v>0.92735713228979799</v>
      </c>
      <c r="BK11" s="48">
        <f>VLOOKUP($A11,'RevPAR Raw Data'!$B$6:$BE$49,'RevPAR Raw Data'!AA$1,FALSE)</f>
        <v>-1.0318254628500101</v>
      </c>
      <c r="BL11" s="48">
        <f>VLOOKUP($A11,'RevPAR Raw Data'!$B$6:$BE$49,'RevPAR Raw Data'!AB$1,FALSE)</f>
        <v>7.4030360123077799</v>
      </c>
      <c r="BM11" s="49">
        <f>VLOOKUP($A11,'RevPAR Raw Data'!$B$6:$BE$49,'RevPAR Raw Data'!AC$1,FALSE)</f>
        <v>3.1176019828602901</v>
      </c>
      <c r="BN11" s="50">
        <f>VLOOKUP($A11,'RevPAR Raw Data'!$B$6:$BE$49,'RevPAR Raw Data'!AE$1,FALSE)</f>
        <v>1.6963115190827101</v>
      </c>
    </row>
    <row r="12" spans="1:66" x14ac:dyDescent="0.25">
      <c r="A12" s="63" t="s">
        <v>121</v>
      </c>
      <c r="B12" s="47">
        <f>VLOOKUP($A12,'Occupancy Raw Data'!$B$8:$BE$51,'Occupancy Raw Data'!G$3,FALSE)</f>
        <v>47.8375747462105</v>
      </c>
      <c r="C12" s="48">
        <f>VLOOKUP($A12,'Occupancy Raw Data'!$B$8:$BE$51,'Occupancy Raw Data'!H$3,FALSE)</f>
        <v>51.550549297733198</v>
      </c>
      <c r="D12" s="48">
        <f>VLOOKUP($A12,'Occupancy Raw Data'!$B$8:$BE$51,'Occupancy Raw Data'!I$3,FALSE)</f>
        <v>52.839197144578797</v>
      </c>
      <c r="E12" s="48">
        <f>VLOOKUP($A12,'Occupancy Raw Data'!$B$8:$BE$51,'Occupancy Raw Data'!J$3,FALSE)</f>
        <v>54.234459741343301</v>
      </c>
      <c r="F12" s="48">
        <f>VLOOKUP($A12,'Occupancy Raw Data'!$B$8:$BE$51,'Occupancy Raw Data'!K$3,FALSE)</f>
        <v>53.515969035368201</v>
      </c>
      <c r="G12" s="49">
        <f>VLOOKUP($A12,'Occupancy Raw Data'!$B$8:$BE$51,'Occupancy Raw Data'!L$3,FALSE)</f>
        <v>51.995549993046801</v>
      </c>
      <c r="H12" s="48">
        <f>VLOOKUP($A12,'Occupancy Raw Data'!$B$8:$BE$51,'Occupancy Raw Data'!N$3,FALSE)</f>
        <v>59.616186900292</v>
      </c>
      <c r="I12" s="48">
        <f>VLOOKUP($A12,'Occupancy Raw Data'!$B$8:$BE$51,'Occupancy Raw Data'!O$3,FALSE)</f>
        <v>61.5537940944699</v>
      </c>
      <c r="J12" s="49">
        <f>VLOOKUP($A12,'Occupancy Raw Data'!$B$8:$BE$51,'Occupancy Raw Data'!P$3,FALSE)</f>
        <v>60.5849904973809</v>
      </c>
      <c r="K12" s="50">
        <f>VLOOKUP($A12,'Occupancy Raw Data'!$B$8:$BE$51,'Occupancy Raw Data'!R$3,FALSE)</f>
        <v>54.449675851427997</v>
      </c>
      <c r="M12" s="47">
        <f>VLOOKUP($A12,'Occupancy Raw Data'!$B$8:$BE$51,'Occupancy Raw Data'!T$3,FALSE)</f>
        <v>-0.98268604310923002</v>
      </c>
      <c r="N12" s="48">
        <f>VLOOKUP($A12,'Occupancy Raw Data'!$B$8:$BE$51,'Occupancy Raw Data'!U$3,FALSE)</f>
        <v>1.8459384962758101</v>
      </c>
      <c r="O12" s="48">
        <f>VLOOKUP($A12,'Occupancy Raw Data'!$B$8:$BE$51,'Occupancy Raw Data'!V$3,FALSE)</f>
        <v>-1.31055732147967</v>
      </c>
      <c r="P12" s="48">
        <f>VLOOKUP($A12,'Occupancy Raw Data'!$B$8:$BE$51,'Occupancy Raw Data'!W$3,FALSE)</f>
        <v>-2.4820107875597399</v>
      </c>
      <c r="Q12" s="48">
        <f>VLOOKUP($A12,'Occupancy Raw Data'!$B$8:$BE$51,'Occupancy Raw Data'!X$3,FALSE)</f>
        <v>-1.81740802808413</v>
      </c>
      <c r="R12" s="49">
        <f>VLOOKUP($A12,'Occupancy Raw Data'!$B$8:$BE$51,'Occupancy Raw Data'!Y$3,FALSE)</f>
        <v>-0.99511145221817499</v>
      </c>
      <c r="S12" s="48">
        <f>VLOOKUP($A12,'Occupancy Raw Data'!$B$8:$BE$51,'Occupancy Raw Data'!AA$3,FALSE)</f>
        <v>0.52055519374664805</v>
      </c>
      <c r="T12" s="48">
        <f>VLOOKUP($A12,'Occupancy Raw Data'!$B$8:$BE$51,'Occupancy Raw Data'!AB$3,FALSE)</f>
        <v>2.75188503710319</v>
      </c>
      <c r="U12" s="49">
        <f>VLOOKUP($A12,'Occupancy Raw Data'!$B$8:$BE$51,'Occupancy Raw Data'!AC$3,FALSE)</f>
        <v>1.6418147937082901</v>
      </c>
      <c r="V12" s="50">
        <f>VLOOKUP($A12,'Occupancy Raw Data'!$B$8:$BE$51,'Occupancy Raw Data'!AE$3,FALSE)</f>
        <v>-0.171768732387303</v>
      </c>
      <c r="X12" s="51">
        <f>VLOOKUP($A12,'ADR Raw Data'!$B$6:$BE$49,'ADR Raw Data'!G$1,FALSE)</f>
        <v>75.892606589147206</v>
      </c>
      <c r="Y12" s="52">
        <f>VLOOKUP($A12,'ADR Raw Data'!$B$6:$BE$49,'ADR Raw Data'!H$1,FALSE)</f>
        <v>76.190811977340104</v>
      </c>
      <c r="Z12" s="52">
        <f>VLOOKUP($A12,'ADR Raw Data'!$B$6:$BE$49,'ADR Raw Data'!I$1,FALSE)</f>
        <v>77.315399596455805</v>
      </c>
      <c r="AA12" s="52">
        <f>VLOOKUP($A12,'ADR Raw Data'!$B$6:$BE$49,'ADR Raw Data'!J$1,FALSE)</f>
        <v>78.714486324786293</v>
      </c>
      <c r="AB12" s="52">
        <f>VLOOKUP($A12,'ADR Raw Data'!$B$6:$BE$49,'ADR Raw Data'!K$1,FALSE)</f>
        <v>78.971445647466396</v>
      </c>
      <c r="AC12" s="53">
        <f>VLOOKUP($A12,'ADR Raw Data'!$B$6:$BE$49,'ADR Raw Data'!L$1,FALSE)</f>
        <v>77.463364357671296</v>
      </c>
      <c r="AD12" s="52">
        <f>VLOOKUP($A12,'ADR Raw Data'!$B$6:$BE$49,'ADR Raw Data'!N$1,FALSE)</f>
        <v>85.690451753362794</v>
      </c>
      <c r="AE12" s="52">
        <f>VLOOKUP($A12,'ADR Raw Data'!$B$6:$BE$49,'ADR Raw Data'!O$1,FALSE)</f>
        <v>85.981784019881005</v>
      </c>
      <c r="AF12" s="53">
        <f>VLOOKUP($A12,'ADR Raw Data'!$B$6:$BE$49,'ADR Raw Data'!P$1,FALSE)</f>
        <v>85.838447207344998</v>
      </c>
      <c r="AG12" s="54">
        <f>VLOOKUP($A12,'ADR Raw Data'!$B$6:$BE$49,'ADR Raw Data'!R$1,FALSE)</f>
        <v>80.125871693523806</v>
      </c>
      <c r="AI12" s="47">
        <f>VLOOKUP($A12,'ADR Raw Data'!$B$6:$BE$49,'ADR Raw Data'!T$1,FALSE)</f>
        <v>-1.7833366688331</v>
      </c>
      <c r="AJ12" s="48">
        <f>VLOOKUP($A12,'ADR Raw Data'!$B$6:$BE$49,'ADR Raw Data'!U$1,FALSE)</f>
        <v>-1.2015917695417899</v>
      </c>
      <c r="AK12" s="48">
        <f>VLOOKUP($A12,'ADR Raw Data'!$B$6:$BE$49,'ADR Raw Data'!V$1,FALSE)</f>
        <v>-1.0775106894728099</v>
      </c>
      <c r="AL12" s="48">
        <f>VLOOKUP($A12,'ADR Raw Data'!$B$6:$BE$49,'ADR Raw Data'!W$1,FALSE)</f>
        <v>0.18179065717749199</v>
      </c>
      <c r="AM12" s="48">
        <f>VLOOKUP($A12,'ADR Raw Data'!$B$6:$BE$49,'ADR Raw Data'!X$1,FALSE)</f>
        <v>-1.3290191411016701</v>
      </c>
      <c r="AN12" s="49">
        <f>VLOOKUP($A12,'ADR Raw Data'!$B$6:$BE$49,'ADR Raw Data'!Y$1,FALSE)</f>
        <v>-1.0322464720364399</v>
      </c>
      <c r="AO12" s="48">
        <f>VLOOKUP($A12,'ADR Raw Data'!$B$6:$BE$49,'ADR Raw Data'!AA$1,FALSE)</f>
        <v>-2.65347524323832</v>
      </c>
      <c r="AP12" s="48">
        <f>VLOOKUP($A12,'ADR Raw Data'!$B$6:$BE$49,'ADR Raw Data'!AB$1,FALSE)</f>
        <v>-0.32054041306287101</v>
      </c>
      <c r="AQ12" s="49">
        <f>VLOOKUP($A12,'ADR Raw Data'!$B$6:$BE$49,'ADR Raw Data'!AC$1,FALSE)</f>
        <v>-1.4911563969500099</v>
      </c>
      <c r="AR12" s="50">
        <f>VLOOKUP($A12,'ADR Raw Data'!$B$6:$BE$49,'ADR Raw Data'!AE$1,FALSE)</f>
        <v>-1.12769504457587</v>
      </c>
      <c r="AS12" s="40"/>
      <c r="AT12" s="51">
        <f>VLOOKUP($A12,'RevPAR Raw Data'!$B$6:$BE$49,'RevPAR Raw Data'!G$1,FALSE)</f>
        <v>36.3051824039308</v>
      </c>
      <c r="AU12" s="52">
        <f>VLOOKUP($A12,'RevPAR Raw Data'!$B$6:$BE$49,'RevPAR Raw Data'!H$1,FALSE)</f>
        <v>39.276782088722001</v>
      </c>
      <c r="AV12" s="52">
        <f>VLOOKUP($A12,'RevPAR Raw Data'!$B$6:$BE$49,'RevPAR Raw Data'!I$1,FALSE)</f>
        <v>40.852836415890202</v>
      </c>
      <c r="AW12" s="52">
        <f>VLOOKUP($A12,'RevPAR Raw Data'!$B$6:$BE$49,'RevPAR Raw Data'!J$1,FALSE)</f>
        <v>42.690376396421399</v>
      </c>
      <c r="AX12" s="52">
        <f>VLOOKUP($A12,'RevPAR Raw Data'!$B$6:$BE$49,'RevPAR Raw Data'!K$1,FALSE)</f>
        <v>42.2623343994808</v>
      </c>
      <c r="AY12" s="53">
        <f>VLOOKUP($A12,'RevPAR Raw Data'!$B$6:$BE$49,'RevPAR Raw Data'!L$1,FALSE)</f>
        <v>40.277502340889001</v>
      </c>
      <c r="AZ12" s="52">
        <f>VLOOKUP($A12,'RevPAR Raw Data'!$B$6:$BE$49,'RevPAR Raw Data'!N$1,FALSE)</f>
        <v>51.0853798729893</v>
      </c>
      <c r="BA12" s="52">
        <f>VLOOKUP($A12,'RevPAR Raw Data'!$B$6:$BE$49,'RevPAR Raw Data'!O$1,FALSE)</f>
        <v>52.925050294349397</v>
      </c>
      <c r="BB12" s="53">
        <f>VLOOKUP($A12,'RevPAR Raw Data'!$B$6:$BE$49,'RevPAR Raw Data'!P$1,FALSE)</f>
        <v>52.005215083669398</v>
      </c>
      <c r="BC12" s="54">
        <f>VLOOKUP($A12,'RevPAR Raw Data'!$B$6:$BE$49,'RevPAR Raw Data'!R$1,FALSE)</f>
        <v>43.628277410254803</v>
      </c>
      <c r="BE12" s="47">
        <f>VLOOKUP($A12,'RevPAR Raw Data'!$B$6:$BE$49,'RevPAR Raw Data'!T$1,FALSE)</f>
        <v>-2.74849811139606</v>
      </c>
      <c r="BF12" s="48">
        <f>VLOOKUP($A12,'RevPAR Raw Data'!$B$6:$BE$49,'RevPAR Raw Data'!U$1,FALSE)</f>
        <v>0.62216608169195997</v>
      </c>
      <c r="BG12" s="48">
        <f>VLOOKUP($A12,'RevPAR Raw Data'!$B$6:$BE$49,'RevPAR Raw Data'!V$1,FALSE)</f>
        <v>-2.37394661572187</v>
      </c>
      <c r="BH12" s="48">
        <f>VLOOKUP($A12,'RevPAR Raw Data'!$B$6:$BE$49,'RevPAR Raw Data'!W$1,FALSE)</f>
        <v>-2.3047321941041701</v>
      </c>
      <c r="BI12" s="48">
        <f>VLOOKUP($A12,'RevPAR Raw Data'!$B$6:$BE$49,'RevPAR Raw Data'!X$1,FALSE)</f>
        <v>-3.1222734686206501</v>
      </c>
      <c r="BJ12" s="49">
        <f>VLOOKUP($A12,'RevPAR Raw Data'!$B$6:$BE$49,'RevPAR Raw Data'!Y$1,FALSE)</f>
        <v>-2.0170859213962702</v>
      </c>
      <c r="BK12" s="48">
        <f>VLOOKUP($A12,'RevPAR Raw Data'!$B$6:$BE$49,'RevPAR Raw Data'!AA$1,FALSE)</f>
        <v>-2.1467328526851301</v>
      </c>
      <c r="BL12" s="48">
        <f>VLOOKUP($A12,'RevPAR Raw Data'!$B$6:$BE$49,'RevPAR Raw Data'!AB$1,FALSE)</f>
        <v>2.42252372037537</v>
      </c>
      <c r="BM12" s="49">
        <f>VLOOKUP($A12,'RevPAR Raw Data'!$B$6:$BE$49,'RevPAR Raw Data'!AC$1,FALSE)</f>
        <v>0.12617637043582899</v>
      </c>
      <c r="BN12" s="50">
        <f>VLOOKUP($A12,'RevPAR Raw Data'!$B$6:$BE$49,'RevPAR Raw Data'!AE$1,FALSE)</f>
        <v>-1.2975267494799101</v>
      </c>
    </row>
    <row r="13" spans="1:66" x14ac:dyDescent="0.25">
      <c r="A13" s="63" t="s">
        <v>122</v>
      </c>
      <c r="B13" s="47">
        <f>VLOOKUP($A13,'Occupancy Raw Data'!$B$8:$BE$51,'Occupancy Raw Data'!G$3,FALSE)</f>
        <v>43.557943653790197</v>
      </c>
      <c r="C13" s="48">
        <f>VLOOKUP($A13,'Occupancy Raw Data'!$B$8:$BE$51,'Occupancy Raw Data'!H$3,FALSE)</f>
        <v>43.830961370897398</v>
      </c>
      <c r="D13" s="48">
        <f>VLOOKUP($A13,'Occupancy Raw Data'!$B$8:$BE$51,'Occupancy Raw Data'!I$3,FALSE)</f>
        <v>44.083647981411502</v>
      </c>
      <c r="E13" s="48">
        <f>VLOOKUP($A13,'Occupancy Raw Data'!$B$8:$BE$51,'Occupancy Raw Data'!J$3,FALSE)</f>
        <v>45.387743247168103</v>
      </c>
      <c r="F13" s="48">
        <f>VLOOKUP($A13,'Occupancy Raw Data'!$B$8:$BE$51,'Occupancy Raw Data'!K$3,FALSE)</f>
        <v>46.241649724077803</v>
      </c>
      <c r="G13" s="49">
        <f>VLOOKUP($A13,'Occupancy Raw Data'!$B$8:$BE$51,'Occupancy Raw Data'!L$3,FALSE)</f>
        <v>44.620389195469002</v>
      </c>
      <c r="H13" s="48">
        <f>VLOOKUP($A13,'Occupancy Raw Data'!$B$8:$BE$51,'Occupancy Raw Data'!N$3,FALSE)</f>
        <v>52.102817310485001</v>
      </c>
      <c r="I13" s="48">
        <f>VLOOKUP($A13,'Occupancy Raw Data'!$B$8:$BE$51,'Occupancy Raw Data'!O$3,FALSE)</f>
        <v>53.444670345628801</v>
      </c>
      <c r="J13" s="49">
        <f>VLOOKUP($A13,'Occupancy Raw Data'!$B$8:$BE$51,'Occupancy Raw Data'!P$3,FALSE)</f>
        <v>52.773743828056901</v>
      </c>
      <c r="K13" s="50">
        <f>VLOOKUP($A13,'Occupancy Raw Data'!$B$8:$BE$51,'Occupancy Raw Data'!R$3,FALSE)</f>
        <v>46.949919090494099</v>
      </c>
      <c r="M13" s="47">
        <f>VLOOKUP($A13,'Occupancy Raw Data'!$B$8:$BE$51,'Occupancy Raw Data'!T$3,FALSE)</f>
        <v>-5.7101542937868004</v>
      </c>
      <c r="N13" s="48">
        <f>VLOOKUP($A13,'Occupancy Raw Data'!$B$8:$BE$51,'Occupancy Raw Data'!U$3,FALSE)</f>
        <v>-4.7463403023356801</v>
      </c>
      <c r="O13" s="48">
        <f>VLOOKUP($A13,'Occupancy Raw Data'!$B$8:$BE$51,'Occupancy Raw Data'!V$3,FALSE)</f>
        <v>-5.6855270195542902</v>
      </c>
      <c r="P13" s="48">
        <f>VLOOKUP($A13,'Occupancy Raw Data'!$B$8:$BE$51,'Occupancy Raw Data'!W$3,FALSE)</f>
        <v>-5.7538638888341298</v>
      </c>
      <c r="Q13" s="48">
        <f>VLOOKUP($A13,'Occupancy Raw Data'!$B$8:$BE$51,'Occupancy Raw Data'!X$3,FALSE)</f>
        <v>-6.4888053899352798</v>
      </c>
      <c r="R13" s="49">
        <f>VLOOKUP($A13,'Occupancy Raw Data'!$B$8:$BE$51,'Occupancy Raw Data'!Y$3,FALSE)</f>
        <v>-5.6896853722096097</v>
      </c>
      <c r="S13" s="48">
        <f>VLOOKUP($A13,'Occupancy Raw Data'!$B$8:$BE$51,'Occupancy Raw Data'!AA$3,FALSE)</f>
        <v>-4.9635523428332897</v>
      </c>
      <c r="T13" s="48">
        <f>VLOOKUP($A13,'Occupancy Raw Data'!$B$8:$BE$51,'Occupancy Raw Data'!AB$3,FALSE)</f>
        <v>-4.9623135353330499</v>
      </c>
      <c r="U13" s="49">
        <f>VLOOKUP($A13,'Occupancy Raw Data'!$B$8:$BE$51,'Occupancy Raw Data'!AC$3,FALSE)</f>
        <v>-4.96292506847632</v>
      </c>
      <c r="V13" s="50">
        <f>VLOOKUP($A13,'Occupancy Raw Data'!$B$8:$BE$51,'Occupancy Raw Data'!AE$3,FALSE)</f>
        <v>-5.4578322628602001</v>
      </c>
      <c r="X13" s="51">
        <f>VLOOKUP($A13,'ADR Raw Data'!$B$6:$BE$49,'ADR Raw Data'!G$1,FALSE)</f>
        <v>60.5776074148162</v>
      </c>
      <c r="Y13" s="52">
        <f>VLOOKUP($A13,'ADR Raw Data'!$B$6:$BE$49,'ADR Raw Data'!H$1,FALSE)</f>
        <v>60.102539785302397</v>
      </c>
      <c r="Z13" s="52">
        <f>VLOOKUP($A13,'ADR Raw Data'!$B$6:$BE$49,'ADR Raw Data'!I$1,FALSE)</f>
        <v>60.5651875543549</v>
      </c>
      <c r="AA13" s="52">
        <f>VLOOKUP($A13,'ADR Raw Data'!$B$6:$BE$49,'ADR Raw Data'!J$1,FALSE)</f>
        <v>60.6482233250143</v>
      </c>
      <c r="AB13" s="52">
        <f>VLOOKUP($A13,'ADR Raw Data'!$B$6:$BE$49,'ADR Raw Data'!K$1,FALSE)</f>
        <v>61.570431392500403</v>
      </c>
      <c r="AC13" s="53">
        <f>VLOOKUP($A13,'ADR Raw Data'!$B$6:$BE$49,'ADR Raw Data'!L$1,FALSE)</f>
        <v>60.701966400656097</v>
      </c>
      <c r="AD13" s="52">
        <f>VLOOKUP($A13,'ADR Raw Data'!$B$6:$BE$49,'ADR Raw Data'!N$1,FALSE)</f>
        <v>64.937285155248304</v>
      </c>
      <c r="AE13" s="52">
        <f>VLOOKUP($A13,'ADR Raw Data'!$B$6:$BE$49,'ADR Raw Data'!O$1,FALSE)</f>
        <v>65.787061181457503</v>
      </c>
      <c r="AF13" s="53">
        <f>VLOOKUP($A13,'ADR Raw Data'!$B$6:$BE$49,'ADR Raw Data'!P$1,FALSE)</f>
        <v>65.367574881672994</v>
      </c>
      <c r="AG13" s="54">
        <f>VLOOKUP($A13,'ADR Raw Data'!$B$6:$BE$49,'ADR Raw Data'!R$1,FALSE)</f>
        <v>62.200351011011499</v>
      </c>
      <c r="AI13" s="47">
        <f>VLOOKUP($A13,'ADR Raw Data'!$B$6:$BE$49,'ADR Raw Data'!T$1,FALSE)</f>
        <v>1.23665535925229</v>
      </c>
      <c r="AJ13" s="48">
        <f>VLOOKUP($A13,'ADR Raw Data'!$B$6:$BE$49,'ADR Raw Data'!U$1,FALSE)</f>
        <v>1.2341210336289801</v>
      </c>
      <c r="AK13" s="48">
        <f>VLOOKUP($A13,'ADR Raw Data'!$B$6:$BE$49,'ADR Raw Data'!V$1,FALSE)</f>
        <v>1.80272506628309</v>
      </c>
      <c r="AL13" s="48">
        <f>VLOOKUP($A13,'ADR Raw Data'!$B$6:$BE$49,'ADR Raw Data'!W$1,FALSE)</f>
        <v>1.0452013981121699</v>
      </c>
      <c r="AM13" s="48">
        <f>VLOOKUP($A13,'ADR Raw Data'!$B$6:$BE$49,'ADR Raw Data'!X$1,FALSE)</f>
        <v>1.36848188752502</v>
      </c>
      <c r="AN13" s="49">
        <f>VLOOKUP($A13,'ADR Raw Data'!$B$6:$BE$49,'ADR Raw Data'!Y$1,FALSE)</f>
        <v>1.3315806815917499</v>
      </c>
      <c r="AO13" s="48">
        <f>VLOOKUP($A13,'ADR Raw Data'!$B$6:$BE$49,'ADR Raw Data'!AA$1,FALSE)</f>
        <v>-1.38574373729844</v>
      </c>
      <c r="AP13" s="48">
        <f>VLOOKUP($A13,'ADR Raw Data'!$B$6:$BE$49,'ADR Raw Data'!AB$1,FALSE)</f>
        <v>0.21890941252113999</v>
      </c>
      <c r="AQ13" s="49">
        <f>VLOOKUP($A13,'ADR Raw Data'!$B$6:$BE$49,'ADR Raw Data'!AC$1,FALSE)</f>
        <v>-0.57447739513922502</v>
      </c>
      <c r="AR13" s="50">
        <f>VLOOKUP($A13,'ADR Raw Data'!$B$6:$BE$49,'ADR Raw Data'!AE$1,FALSE)</f>
        <v>0.69584611719748601</v>
      </c>
      <c r="AS13" s="40"/>
      <c r="AT13" s="51">
        <f>VLOOKUP($A13,'RevPAR Raw Data'!$B$6:$BE$49,'RevPAR Raw Data'!G$1,FALSE)</f>
        <v>26.386360104559898</v>
      </c>
      <c r="AU13" s="52">
        <f>VLOOKUP($A13,'RevPAR Raw Data'!$B$6:$BE$49,'RevPAR Raw Data'!H$1,FALSE)</f>
        <v>26.3435209962242</v>
      </c>
      <c r="AV13" s="52">
        <f>VLOOKUP($A13,'RevPAR Raw Data'!$B$6:$BE$49,'RevPAR Raw Data'!I$1,FALSE)</f>
        <v>26.699344080743501</v>
      </c>
      <c r="AW13" s="52">
        <f>VLOOKUP($A13,'RevPAR Raw Data'!$B$6:$BE$49,'RevPAR Raw Data'!J$1,FALSE)</f>
        <v>27.526859886726601</v>
      </c>
      <c r="AX13" s="52">
        <f>VLOOKUP($A13,'RevPAR Raw Data'!$B$6:$BE$49,'RevPAR Raw Data'!K$1,FALSE)</f>
        <v>28.471183218123699</v>
      </c>
      <c r="AY13" s="53">
        <f>VLOOKUP($A13,'RevPAR Raw Data'!$B$6:$BE$49,'RevPAR Raw Data'!L$1,FALSE)</f>
        <v>27.0854536572756</v>
      </c>
      <c r="AZ13" s="52">
        <f>VLOOKUP($A13,'RevPAR Raw Data'!$B$6:$BE$49,'RevPAR Raw Data'!N$1,FALSE)</f>
        <v>33.834155050827697</v>
      </c>
      <c r="BA13" s="52">
        <f>VLOOKUP($A13,'RevPAR Raw Data'!$B$6:$BE$49,'RevPAR Raw Data'!O$1,FALSE)</f>
        <v>35.159677978507098</v>
      </c>
      <c r="BB13" s="53">
        <f>VLOOKUP($A13,'RevPAR Raw Data'!$B$6:$BE$49,'RevPAR Raw Data'!P$1,FALSE)</f>
        <v>34.496916514667397</v>
      </c>
      <c r="BC13" s="54">
        <f>VLOOKUP($A13,'RevPAR Raw Data'!$B$6:$BE$49,'RevPAR Raw Data'!R$1,FALSE)</f>
        <v>29.2030144736732</v>
      </c>
      <c r="BE13" s="47">
        <f>VLOOKUP($A13,'RevPAR Raw Data'!$B$6:$BE$49,'RevPAR Raw Data'!T$1,FALSE)</f>
        <v>-4.5441138636301996</v>
      </c>
      <c r="BF13" s="48">
        <f>VLOOKUP($A13,'RevPAR Raw Data'!$B$6:$BE$49,'RevPAR Raw Data'!U$1,FALSE)</f>
        <v>-3.5707948527054301</v>
      </c>
      <c r="BG13" s="48">
        <f>VLOOKUP($A13,'RevPAR Raw Data'!$B$6:$BE$49,'RevPAR Raw Data'!V$1,FALSE)</f>
        <v>-3.9852963740030001</v>
      </c>
      <c r="BH13" s="48">
        <f>VLOOKUP($A13,'RevPAR Raw Data'!$B$6:$BE$49,'RevPAR Raw Data'!W$1,FALSE)</f>
        <v>-4.7688019565335198</v>
      </c>
      <c r="BI13" s="48">
        <f>VLOOKUP($A13,'RevPAR Raw Data'!$B$6:$BE$49,'RevPAR Raw Data'!X$1,FALSE)</f>
        <v>-5.2091216288882602</v>
      </c>
      <c r="BJ13" s="49">
        <f>VLOOKUP($A13,'RevPAR Raw Data'!$B$6:$BE$49,'RevPAR Raw Data'!Y$1,FALSE)</f>
        <v>-4.4338674418775597</v>
      </c>
      <c r="BK13" s="48">
        <f>VLOOKUP($A13,'RevPAR Raw Data'!$B$6:$BE$49,'RevPAR Raw Data'!AA$1,FALSE)</f>
        <v>-6.28051396439339</v>
      </c>
      <c r="BL13" s="48">
        <f>VLOOKUP($A13,'RevPAR Raw Data'!$B$6:$BE$49,'RevPAR Raw Data'!AB$1,FALSE)</f>
        <v>-4.7542670942195597</v>
      </c>
      <c r="BM13" s="49">
        <f>VLOOKUP($A13,'RevPAR Raw Data'!$B$6:$BE$49,'RevPAR Raw Data'!AC$1,FALSE)</f>
        <v>-5.5088915809594496</v>
      </c>
      <c r="BN13" s="50">
        <f>VLOOKUP($A13,'RevPAR Raw Data'!$B$6:$BE$49,'RevPAR Raw Data'!AE$1,FALSE)</f>
        <v>-4.7999642595469796</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58.873356499288199</v>
      </c>
      <c r="C15" s="48">
        <f>VLOOKUP($A15,'Occupancy Raw Data'!$B$8:$BE$45,'Occupancy Raw Data'!H$3,FALSE)</f>
        <v>49.0906036411222</v>
      </c>
      <c r="D15" s="48">
        <f>VLOOKUP($A15,'Occupancy Raw Data'!$B$8:$BE$45,'Occupancy Raw Data'!I$3,FALSE)</f>
        <v>62.033475689010302</v>
      </c>
      <c r="E15" s="48">
        <f>VLOOKUP($A15,'Occupancy Raw Data'!$B$8:$BE$45,'Occupancy Raw Data'!J$3,FALSE)</f>
        <v>66.804601359894605</v>
      </c>
      <c r="F15" s="48">
        <f>VLOOKUP($A15,'Occupancy Raw Data'!$B$8:$BE$45,'Occupancy Raw Data'!K$3,FALSE)</f>
        <v>61.561314623729999</v>
      </c>
      <c r="G15" s="49">
        <f>VLOOKUP($A15,'Occupancy Raw Data'!$B$8:$BE$45,'Occupancy Raw Data'!L$3,FALSE)</f>
        <v>59.672670362608997</v>
      </c>
      <c r="H15" s="48">
        <f>VLOOKUP($A15,'Occupancy Raw Data'!$B$8:$BE$45,'Occupancy Raw Data'!N$3,FALSE)</f>
        <v>61.084732574692502</v>
      </c>
      <c r="I15" s="48">
        <f>VLOOKUP($A15,'Occupancy Raw Data'!$B$8:$BE$45,'Occupancy Raw Data'!O$3,FALSE)</f>
        <v>64.629477351300196</v>
      </c>
      <c r="J15" s="49">
        <f>VLOOKUP($A15,'Occupancy Raw Data'!$B$8:$BE$45,'Occupancy Raw Data'!P$3,FALSE)</f>
        <v>62.857104962996303</v>
      </c>
      <c r="K15" s="50">
        <f>VLOOKUP($A15,'Occupancy Raw Data'!$B$8:$BE$45,'Occupancy Raw Data'!R$3,FALSE)</f>
        <v>60.582508819862497</v>
      </c>
      <c r="M15" s="47">
        <f>VLOOKUP($A15,'Occupancy Raw Data'!$B$8:$BE$45,'Occupancy Raw Data'!T$3,FALSE)</f>
        <v>-3.915382088221</v>
      </c>
      <c r="N15" s="48">
        <f>VLOOKUP($A15,'Occupancy Raw Data'!$B$8:$BE$45,'Occupancy Raw Data'!U$3,FALSE)</f>
        <v>-1.2890570574434499</v>
      </c>
      <c r="O15" s="48">
        <f>VLOOKUP($A15,'Occupancy Raw Data'!$B$8:$BE$45,'Occupancy Raw Data'!V$3,FALSE)</f>
        <v>3.5116444925467398</v>
      </c>
      <c r="P15" s="48">
        <f>VLOOKUP($A15,'Occupancy Raw Data'!$B$8:$BE$45,'Occupancy Raw Data'!W$3,FALSE)</f>
        <v>4.4706080292284103</v>
      </c>
      <c r="Q15" s="48">
        <f>VLOOKUP($A15,'Occupancy Raw Data'!$B$8:$BE$45,'Occupancy Raw Data'!X$3,FALSE)</f>
        <v>5.1339028852936099</v>
      </c>
      <c r="R15" s="49">
        <f>VLOOKUP($A15,'Occupancy Raw Data'!$B$8:$BE$45,'Occupancy Raw Data'!Y$3,FALSE)</f>
        <v>1.67986864460964</v>
      </c>
      <c r="S15" s="48">
        <f>VLOOKUP($A15,'Occupancy Raw Data'!$B$8:$BE$45,'Occupancy Raw Data'!AA$3,FALSE)</f>
        <v>1.7963547589942199</v>
      </c>
      <c r="T15" s="48">
        <f>VLOOKUP($A15,'Occupancy Raw Data'!$B$8:$BE$45,'Occupancy Raw Data'!AB$3,FALSE)</f>
        <v>-0.75903248431186399</v>
      </c>
      <c r="U15" s="49">
        <f>VLOOKUP($A15,'Occupancy Raw Data'!$B$8:$BE$45,'Occupancy Raw Data'!AC$3,FALSE)</f>
        <v>0.46641215263430102</v>
      </c>
      <c r="V15" s="50">
        <f>VLOOKUP($A15,'Occupancy Raw Data'!$B$8:$BE$45,'Occupancy Raw Data'!AE$3,FALSE)</f>
        <v>1.3171038281594201</v>
      </c>
      <c r="X15" s="51">
        <f>VLOOKUP($A15,'ADR Raw Data'!$B$6:$BE$43,'ADR Raw Data'!G$1,FALSE)</f>
        <v>151.613522918418</v>
      </c>
      <c r="Y15" s="52">
        <f>VLOOKUP($A15,'ADR Raw Data'!$B$6:$BE$43,'ADR Raw Data'!H$1,FALSE)</f>
        <v>145.23692092939399</v>
      </c>
      <c r="Z15" s="52">
        <f>VLOOKUP($A15,'ADR Raw Data'!$B$6:$BE$43,'ADR Raw Data'!I$1,FALSE)</f>
        <v>162.29438795290599</v>
      </c>
      <c r="AA15" s="52">
        <f>VLOOKUP($A15,'ADR Raw Data'!$B$6:$BE$43,'ADR Raw Data'!J$1,FALSE)</f>
        <v>169.423871667946</v>
      </c>
      <c r="AB15" s="52">
        <f>VLOOKUP($A15,'ADR Raw Data'!$B$6:$BE$43,'ADR Raw Data'!K$1,FALSE)</f>
        <v>166.31222452028001</v>
      </c>
      <c r="AC15" s="53">
        <f>VLOOKUP($A15,'ADR Raw Data'!$B$6:$BE$43,'ADR Raw Data'!L$1,FALSE)</f>
        <v>159.80563018610701</v>
      </c>
      <c r="AD15" s="52">
        <f>VLOOKUP($A15,'ADR Raw Data'!$B$6:$BE$43,'ADR Raw Data'!N$1,FALSE)</f>
        <v>149.22522964464</v>
      </c>
      <c r="AE15" s="52">
        <f>VLOOKUP($A15,'ADR Raw Data'!$B$6:$BE$43,'ADR Raw Data'!O$1,FALSE)</f>
        <v>151.704628697293</v>
      </c>
      <c r="AF15" s="53">
        <f>VLOOKUP($A15,'ADR Raw Data'!$B$6:$BE$43,'ADR Raw Data'!P$1,FALSE)</f>
        <v>150.49988479311199</v>
      </c>
      <c r="AG15" s="54">
        <f>VLOOKUP($A15,'ADR Raw Data'!$B$6:$BE$43,'ADR Raw Data'!R$1,FALSE)</f>
        <v>157.04702059342901</v>
      </c>
      <c r="AI15" s="47">
        <f>VLOOKUP($A15,'ADR Raw Data'!$B$6:$BE$43,'ADR Raw Data'!T$1,FALSE)</f>
        <v>-0.85533143253710897</v>
      </c>
      <c r="AJ15" s="48">
        <f>VLOOKUP($A15,'ADR Raw Data'!$B$6:$BE$43,'ADR Raw Data'!U$1,FALSE)</f>
        <v>0.90201800750683903</v>
      </c>
      <c r="AK15" s="48">
        <f>VLOOKUP($A15,'ADR Raw Data'!$B$6:$BE$43,'ADR Raw Data'!V$1,FALSE)</f>
        <v>4.5188810178438699</v>
      </c>
      <c r="AL15" s="48">
        <f>VLOOKUP($A15,'ADR Raw Data'!$B$6:$BE$43,'ADR Raw Data'!W$1,FALSE)</f>
        <v>6.9055849043599</v>
      </c>
      <c r="AM15" s="48">
        <f>VLOOKUP($A15,'ADR Raw Data'!$B$6:$BE$43,'ADR Raw Data'!X$1,FALSE)</f>
        <v>10.573105315419101</v>
      </c>
      <c r="AN15" s="49">
        <f>VLOOKUP($A15,'ADR Raw Data'!$B$6:$BE$43,'ADR Raw Data'!Y$1,FALSE)</f>
        <v>4.7286077272524896</v>
      </c>
      <c r="AO15" s="48">
        <f>VLOOKUP($A15,'ADR Raw Data'!$B$6:$BE$43,'ADR Raw Data'!AA$1,FALSE)</f>
        <v>7.2762693684854503</v>
      </c>
      <c r="AP15" s="48">
        <f>VLOOKUP($A15,'ADR Raw Data'!$B$6:$BE$43,'ADR Raw Data'!AB$1,FALSE)</f>
        <v>1.7242953337987199</v>
      </c>
      <c r="AQ15" s="49">
        <f>VLOOKUP($A15,'ADR Raw Data'!$B$6:$BE$43,'ADR Raw Data'!AC$1,FALSE)</f>
        <v>4.2795630862268803</v>
      </c>
      <c r="AR15" s="50">
        <f>VLOOKUP($A15,'ADR Raw Data'!$B$6:$BE$43,'ADR Raw Data'!AE$1,FALSE)</f>
        <v>4.6151074656914597</v>
      </c>
      <c r="AS15" s="40"/>
      <c r="AT15" s="51">
        <f>VLOOKUP($A15,'RevPAR Raw Data'!$B$6:$BE$43,'RevPAR Raw Data'!G$1,FALSE)</f>
        <v>89.259969848890705</v>
      </c>
      <c r="AU15" s="52">
        <f>VLOOKUP($A15,'RevPAR Raw Data'!$B$6:$BE$43,'RevPAR Raw Data'!H$1,FALSE)</f>
        <v>71.297681194019205</v>
      </c>
      <c r="AV15" s="52">
        <f>VLOOKUP($A15,'RevPAR Raw Data'!$B$6:$BE$43,'RevPAR Raw Data'!I$1,FALSE)</f>
        <v>100.676849695394</v>
      </c>
      <c r="AW15" s="52">
        <f>VLOOKUP($A15,'RevPAR Raw Data'!$B$6:$BE$43,'RevPAR Raw Data'!J$1,FALSE)</f>
        <v>113.18294207627</v>
      </c>
      <c r="AX15" s="52">
        <f>VLOOKUP($A15,'RevPAR Raw Data'!$B$6:$BE$43,'RevPAR Raw Data'!K$1,FALSE)</f>
        <v>102.38399179465399</v>
      </c>
      <c r="AY15" s="53">
        <f>VLOOKUP($A15,'RevPAR Raw Data'!$B$6:$BE$43,'RevPAR Raw Data'!L$1,FALSE)</f>
        <v>95.360286921845798</v>
      </c>
      <c r="AZ15" s="52">
        <f>VLOOKUP($A15,'RevPAR Raw Data'!$B$6:$BE$43,'RevPAR Raw Data'!N$1,FALSE)</f>
        <v>91.153832462399507</v>
      </c>
      <c r="BA15" s="52">
        <f>VLOOKUP($A15,'RevPAR Raw Data'!$B$6:$BE$43,'RevPAR Raw Data'!O$1,FALSE)</f>
        <v>98.045908644791595</v>
      </c>
      <c r="BB15" s="53">
        <f>VLOOKUP($A15,'RevPAR Raw Data'!$B$6:$BE$43,'RevPAR Raw Data'!P$1,FALSE)</f>
        <v>94.599870553595494</v>
      </c>
      <c r="BC15" s="54">
        <f>VLOOKUP($A15,'RevPAR Raw Data'!$B$6:$BE$43,'RevPAR Raw Data'!R$1,FALSE)</f>
        <v>95.143025102345703</v>
      </c>
      <c r="BE15" s="47">
        <f>VLOOKUP($A15,'RevPAR Raw Data'!$B$6:$BE$43,'RevPAR Raw Data'!T$1,FALSE)</f>
        <v>-4.7372240270536201</v>
      </c>
      <c r="BF15" s="48">
        <f>VLOOKUP($A15,'RevPAR Raw Data'!$B$6:$BE$43,'RevPAR Raw Data'!U$1,FALSE)</f>
        <v>-0.39866657672179401</v>
      </c>
      <c r="BG15" s="48">
        <f>VLOOKUP($A15,'RevPAR Raw Data'!$B$6:$BE$43,'RevPAR Raw Data'!V$1,FALSE)</f>
        <v>8.1892125467784709</v>
      </c>
      <c r="BH15" s="48">
        <f>VLOOKUP($A15,'RevPAR Raw Data'!$B$6:$BE$43,'RevPAR Raw Data'!W$1,FALSE)</f>
        <v>11.6849145667878</v>
      </c>
      <c r="BI15" s="48">
        <f>VLOOKUP($A15,'RevPAR Raw Data'!$B$6:$BE$43,'RevPAR Raw Data'!X$1,FALSE)</f>
        <v>16.249821159566199</v>
      </c>
      <c r="BJ15" s="49">
        <f>VLOOKUP($A15,'RevPAR Raw Data'!$B$6:$BE$43,'RevPAR Raw Data'!Y$1,FALSE)</f>
        <v>6.4879107703988499</v>
      </c>
      <c r="BK15" s="48">
        <f>VLOOKUP($A15,'RevPAR Raw Data'!$B$6:$BE$43,'RevPAR Raw Data'!AA$1,FALSE)</f>
        <v>9.2033317385577007</v>
      </c>
      <c r="BL15" s="48">
        <f>VLOOKUP($A15,'RevPAR Raw Data'!$B$6:$BE$43,'RevPAR Raw Data'!AB$1,FALSE)</f>
        <v>0.95217488777785497</v>
      </c>
      <c r="BM15" s="49">
        <f>VLOOKUP($A15,'RevPAR Raw Data'!$B$6:$BE$43,'RevPAR Raw Data'!AC$1,FALSE)</f>
        <v>4.7659356411749902</v>
      </c>
      <c r="BN15" s="50">
        <f>VLOOKUP($A15,'RevPAR Raw Data'!$B$6:$BE$43,'RevPAR Raw Data'!AE$1,FALSE)</f>
        <v>5.9929970509551804</v>
      </c>
    </row>
    <row r="16" spans="1:66" x14ac:dyDescent="0.25">
      <c r="A16" s="63" t="s">
        <v>88</v>
      </c>
      <c r="B16" s="47">
        <f>VLOOKUP($A16,'Occupancy Raw Data'!$B$8:$BE$45,'Occupancy Raw Data'!G$3,FALSE)</f>
        <v>62.071811803549302</v>
      </c>
      <c r="C16" s="48">
        <f>VLOOKUP($A16,'Occupancy Raw Data'!$B$8:$BE$45,'Occupancy Raw Data'!H$3,FALSE)</f>
        <v>51.073049938093199</v>
      </c>
      <c r="D16" s="48">
        <f>VLOOKUP($A16,'Occupancy Raw Data'!$B$8:$BE$45,'Occupancy Raw Data'!I$3,FALSE)</f>
        <v>69.923648369789504</v>
      </c>
      <c r="E16" s="48">
        <f>VLOOKUP($A16,'Occupancy Raw Data'!$B$8:$BE$45,'Occupancy Raw Data'!J$3,FALSE)</f>
        <v>76.506397028476997</v>
      </c>
      <c r="F16" s="48">
        <f>VLOOKUP($A16,'Occupancy Raw Data'!$B$8:$BE$45,'Occupancy Raw Data'!K$3,FALSE)</f>
        <v>67.2100701609574</v>
      </c>
      <c r="G16" s="49">
        <f>VLOOKUP($A16,'Occupancy Raw Data'!$B$8:$BE$45,'Occupancy Raw Data'!L$3,FALSE)</f>
        <v>65.356995460173295</v>
      </c>
      <c r="H16" s="48">
        <f>VLOOKUP($A16,'Occupancy Raw Data'!$B$8:$BE$45,'Occupancy Raw Data'!N$3,FALSE)</f>
        <v>57.862154354106401</v>
      </c>
      <c r="I16" s="48">
        <f>VLOOKUP($A16,'Occupancy Raw Data'!$B$8:$BE$45,'Occupancy Raw Data'!O$3,FALSE)</f>
        <v>60.101114321089497</v>
      </c>
      <c r="J16" s="49">
        <f>VLOOKUP($A16,'Occupancy Raw Data'!$B$8:$BE$45,'Occupancy Raw Data'!P$3,FALSE)</f>
        <v>58.981634337598003</v>
      </c>
      <c r="K16" s="50">
        <f>VLOOKUP($A16,'Occupancy Raw Data'!$B$8:$BE$45,'Occupancy Raw Data'!R$3,FALSE)</f>
        <v>63.535463710866097</v>
      </c>
      <c r="M16" s="47">
        <f>VLOOKUP($A16,'Occupancy Raw Data'!$B$8:$BE$45,'Occupancy Raw Data'!T$3,FALSE)</f>
        <v>-10.534604138570099</v>
      </c>
      <c r="N16" s="48">
        <f>VLOOKUP($A16,'Occupancy Raw Data'!$B$8:$BE$45,'Occupancy Raw Data'!U$3,FALSE)</f>
        <v>-10.4905310363313</v>
      </c>
      <c r="O16" s="48">
        <f>VLOOKUP($A16,'Occupancy Raw Data'!$B$8:$BE$45,'Occupancy Raw Data'!V$3,FALSE)</f>
        <v>0.12710990147191001</v>
      </c>
      <c r="P16" s="48">
        <f>VLOOKUP($A16,'Occupancy Raw Data'!$B$8:$BE$45,'Occupancy Raw Data'!W$3,FALSE)</f>
        <v>0.15495639096771699</v>
      </c>
      <c r="Q16" s="48">
        <f>VLOOKUP($A16,'Occupancy Raw Data'!$B$8:$BE$45,'Occupancy Raw Data'!X$3,FALSE)</f>
        <v>0.11769098534636201</v>
      </c>
      <c r="R16" s="49">
        <f>VLOOKUP($A16,'Occupancy Raw Data'!$B$8:$BE$45,'Occupancy Raw Data'!Y$3,FALSE)</f>
        <v>-3.8283900247403699</v>
      </c>
      <c r="S16" s="48">
        <f>VLOOKUP($A16,'Occupancy Raw Data'!$B$8:$BE$45,'Occupancy Raw Data'!AA$3,FALSE)</f>
        <v>-4.4668127975307899</v>
      </c>
      <c r="T16" s="48">
        <f>VLOOKUP($A16,'Occupancy Raw Data'!$B$8:$BE$45,'Occupancy Raw Data'!AB$3,FALSE)</f>
        <v>-6.5050894571587996</v>
      </c>
      <c r="U16" s="49">
        <f>VLOOKUP($A16,'Occupancy Raw Data'!$B$8:$BE$45,'Occupancy Raw Data'!AC$3,FALSE)</f>
        <v>-5.5162776109563803</v>
      </c>
      <c r="V16" s="50">
        <f>VLOOKUP($A16,'Occupancy Raw Data'!$B$8:$BE$45,'Occupancy Raw Data'!AE$3,FALSE)</f>
        <v>-4.2819273385739098</v>
      </c>
      <c r="X16" s="51">
        <f>VLOOKUP($A16,'ADR Raw Data'!$B$6:$BE$43,'ADR Raw Data'!G$1,FALSE)</f>
        <v>145.21675199468001</v>
      </c>
      <c r="Y16" s="52">
        <f>VLOOKUP($A16,'ADR Raw Data'!$B$6:$BE$43,'ADR Raw Data'!H$1,FALSE)</f>
        <v>158.55554949494899</v>
      </c>
      <c r="Z16" s="52">
        <f>VLOOKUP($A16,'ADR Raw Data'!$B$6:$BE$43,'ADR Raw Data'!I$1,FALSE)</f>
        <v>176.616632728345</v>
      </c>
      <c r="AA16" s="52">
        <f>VLOOKUP($A16,'ADR Raw Data'!$B$6:$BE$43,'ADR Raw Data'!J$1,FALSE)</f>
        <v>175.160035064059</v>
      </c>
      <c r="AB16" s="52">
        <f>VLOOKUP($A16,'ADR Raw Data'!$B$6:$BE$43,'ADR Raw Data'!K$1,FALSE)</f>
        <v>163.412810868897</v>
      </c>
      <c r="AC16" s="53">
        <f>VLOOKUP($A16,'ADR Raw Data'!$B$6:$BE$43,'ADR Raw Data'!L$1,FALSE)</f>
        <v>164.77290919423999</v>
      </c>
      <c r="AD16" s="52">
        <f>VLOOKUP($A16,'ADR Raw Data'!$B$6:$BE$43,'ADR Raw Data'!N$1,FALSE)</f>
        <v>129.39390513551999</v>
      </c>
      <c r="AE16" s="52">
        <f>VLOOKUP($A16,'ADR Raw Data'!$B$6:$BE$43,'ADR Raw Data'!O$1,FALSE)</f>
        <v>129.70600686695201</v>
      </c>
      <c r="AF16" s="53">
        <f>VLOOKUP($A16,'ADR Raw Data'!$B$6:$BE$43,'ADR Raw Data'!P$1,FALSE)</f>
        <v>129.552917869325</v>
      </c>
      <c r="AG16" s="54">
        <f>VLOOKUP($A16,'ADR Raw Data'!$B$6:$BE$43,'ADR Raw Data'!R$1,FALSE)</f>
        <v>155.43129776128001</v>
      </c>
      <c r="AI16" s="47">
        <f>VLOOKUP($A16,'ADR Raw Data'!$B$6:$BE$43,'ADR Raw Data'!T$1,FALSE)</f>
        <v>-1.92574116595186</v>
      </c>
      <c r="AJ16" s="48">
        <f>VLOOKUP($A16,'ADR Raw Data'!$B$6:$BE$43,'ADR Raw Data'!U$1,FALSE)</f>
        <v>-0.978212026047105</v>
      </c>
      <c r="AK16" s="48">
        <f>VLOOKUP($A16,'ADR Raw Data'!$B$6:$BE$43,'ADR Raw Data'!V$1,FALSE)</f>
        <v>1.81179514827926</v>
      </c>
      <c r="AL16" s="48">
        <f>VLOOKUP($A16,'ADR Raw Data'!$B$6:$BE$43,'ADR Raw Data'!W$1,FALSE)</f>
        <v>-0.28265367814352299</v>
      </c>
      <c r="AM16" s="48">
        <f>VLOOKUP($A16,'ADR Raw Data'!$B$6:$BE$43,'ADR Raw Data'!X$1,FALSE)</f>
        <v>-0.35895093566806302</v>
      </c>
      <c r="AN16" s="49">
        <f>VLOOKUP($A16,'ADR Raw Data'!$B$6:$BE$43,'ADR Raw Data'!Y$1,FALSE)</f>
        <v>6.6420317705572704E-2</v>
      </c>
      <c r="AO16" s="48">
        <f>VLOOKUP($A16,'ADR Raw Data'!$B$6:$BE$43,'ADR Raw Data'!AA$1,FALSE)</f>
        <v>-1.12343065844082</v>
      </c>
      <c r="AP16" s="48">
        <f>VLOOKUP($A16,'ADR Raw Data'!$B$6:$BE$43,'ADR Raw Data'!AB$1,FALSE)</f>
        <v>-3.40432023061613</v>
      </c>
      <c r="AQ16" s="49">
        <f>VLOOKUP($A16,'ADR Raw Data'!$B$6:$BE$43,'ADR Raw Data'!AC$1,FALSE)</f>
        <v>-2.3137420336783601</v>
      </c>
      <c r="AR16" s="50">
        <f>VLOOKUP($A16,'ADR Raw Data'!$B$6:$BE$43,'ADR Raw Data'!AE$1,FALSE)</f>
        <v>-0.39889564684515999</v>
      </c>
      <c r="AS16" s="40"/>
      <c r="AT16" s="51">
        <f>VLOOKUP($A16,'RevPAR Raw Data'!$B$6:$BE$43,'RevPAR Raw Data'!G$1,FALSE)</f>
        <v>90.138669005365202</v>
      </c>
      <c r="AU16" s="52">
        <f>VLOOKUP($A16,'RevPAR Raw Data'!$B$6:$BE$43,'RevPAR Raw Data'!H$1,FALSE)</f>
        <v>80.979154973173706</v>
      </c>
      <c r="AV16" s="52">
        <f>VLOOKUP($A16,'RevPAR Raw Data'!$B$6:$BE$43,'RevPAR Raw Data'!I$1,FALSE)</f>
        <v>123.496793231531</v>
      </c>
      <c r="AW16" s="52">
        <f>VLOOKUP($A16,'RevPAR Raw Data'!$B$6:$BE$43,'RevPAR Raw Data'!J$1,FALSE)</f>
        <v>134.00863186132801</v>
      </c>
      <c r="AX16" s="52">
        <f>VLOOKUP($A16,'RevPAR Raw Data'!$B$6:$BE$43,'RevPAR Raw Data'!K$1,FALSE)</f>
        <v>109.829864836978</v>
      </c>
      <c r="AY16" s="53">
        <f>VLOOKUP($A16,'RevPAR Raw Data'!$B$6:$BE$43,'RevPAR Raw Data'!L$1,FALSE)</f>
        <v>107.690622781675</v>
      </c>
      <c r="AZ16" s="52">
        <f>VLOOKUP($A16,'RevPAR Raw Data'!$B$6:$BE$43,'RevPAR Raw Data'!N$1,FALSE)</f>
        <v>74.870101114321002</v>
      </c>
      <c r="BA16" s="52">
        <f>VLOOKUP($A16,'RevPAR Raw Data'!$B$6:$BE$43,'RevPAR Raw Data'!O$1,FALSE)</f>
        <v>77.954755468427507</v>
      </c>
      <c r="BB16" s="53">
        <f>VLOOKUP($A16,'RevPAR Raw Data'!$B$6:$BE$43,'RevPAR Raw Data'!P$1,FALSE)</f>
        <v>76.412428291374297</v>
      </c>
      <c r="BC16" s="54">
        <f>VLOOKUP($A16,'RevPAR Raw Data'!$B$6:$BE$43,'RevPAR Raw Data'!R$1,FALSE)</f>
        <v>98.753995784446602</v>
      </c>
      <c r="BE16" s="47">
        <f>VLOOKUP($A16,'RevPAR Raw Data'!$B$6:$BE$43,'RevPAR Raw Data'!T$1,FALSE)</f>
        <v>-12.257476095955401</v>
      </c>
      <c r="BF16" s="48">
        <f>VLOOKUP($A16,'RevPAR Raw Data'!$B$6:$BE$43,'RevPAR Raw Data'!U$1,FALSE)</f>
        <v>-11.366123426184799</v>
      </c>
      <c r="BG16" s="48">
        <f>VLOOKUP($A16,'RevPAR Raw Data'!$B$6:$BE$43,'RevPAR Raw Data'!V$1,FALSE)</f>
        <v>1.9412080207790201</v>
      </c>
      <c r="BH16" s="48">
        <f>VLOOKUP($A16,'RevPAR Raw Data'!$B$6:$BE$43,'RevPAR Raw Data'!W$1,FALSE)</f>
        <v>-0.12813527711439399</v>
      </c>
      <c r="BI16" s="48">
        <f>VLOOKUP($A16,'RevPAR Raw Data'!$B$6:$BE$43,'RevPAR Raw Data'!X$1,FALSE)</f>
        <v>-0.241682403214799</v>
      </c>
      <c r="BJ16" s="49">
        <f>VLOOKUP($A16,'RevPAR Raw Data'!$B$6:$BE$43,'RevPAR Raw Data'!Y$1,FALSE)</f>
        <v>-3.7645125358522402</v>
      </c>
      <c r="BK16" s="48">
        <f>VLOOKUP($A16,'RevPAR Raw Data'!$B$6:$BE$43,'RevPAR Raw Data'!AA$1,FALSE)</f>
        <v>-5.5400619115489897</v>
      </c>
      <c r="BL16" s="48">
        <f>VLOOKUP($A16,'RevPAR Raw Data'!$B$6:$BE$43,'RevPAR Raw Data'!AB$1,FALSE)</f>
        <v>-9.6879556113652008</v>
      </c>
      <c r="BM16" s="49">
        <f>VLOOKUP($A16,'RevPAR Raw Data'!$B$6:$BE$43,'RevPAR Raw Data'!AC$1,FALSE)</f>
        <v>-7.7023872108556599</v>
      </c>
      <c r="BN16" s="50">
        <f>VLOOKUP($A16,'RevPAR Raw Data'!$B$6:$BE$43,'RevPAR Raw Data'!AE$1,FALSE)</f>
        <v>-4.6637425636644299</v>
      </c>
    </row>
    <row r="17" spans="1:66" x14ac:dyDescent="0.25">
      <c r="A17" s="63" t="s">
        <v>89</v>
      </c>
      <c r="B17" s="47">
        <f>VLOOKUP($A17,'Occupancy Raw Data'!$B$8:$BE$45,'Occupancy Raw Data'!G$3,FALSE)</f>
        <v>56.902831629655701</v>
      </c>
      <c r="C17" s="48">
        <f>VLOOKUP($A17,'Occupancy Raw Data'!$B$8:$BE$45,'Occupancy Raw Data'!H$3,FALSE)</f>
        <v>45.9640465280225</v>
      </c>
      <c r="D17" s="48">
        <f>VLOOKUP($A17,'Occupancy Raw Data'!$B$8:$BE$45,'Occupancy Raw Data'!I$3,FALSE)</f>
        <v>55.598637057925004</v>
      </c>
      <c r="E17" s="48">
        <f>VLOOKUP($A17,'Occupancy Raw Data'!$B$8:$BE$45,'Occupancy Raw Data'!J$3,FALSE)</f>
        <v>60.615673833861997</v>
      </c>
      <c r="F17" s="48">
        <f>VLOOKUP($A17,'Occupancy Raw Data'!$B$8:$BE$45,'Occupancy Raw Data'!K$3,FALSE)</f>
        <v>56.738338620608602</v>
      </c>
      <c r="G17" s="49">
        <f>VLOOKUP($A17,'Occupancy Raw Data'!$B$8:$BE$45,'Occupancy Raw Data'!L$3,FALSE)</f>
        <v>55.163905534014802</v>
      </c>
      <c r="H17" s="48">
        <f>VLOOKUP($A17,'Occupancy Raw Data'!$B$8:$BE$45,'Occupancy Raw Data'!N$3,FALSE)</f>
        <v>59.922453295734897</v>
      </c>
      <c r="I17" s="48">
        <f>VLOOKUP($A17,'Occupancy Raw Data'!$B$8:$BE$45,'Occupancy Raw Data'!O$3,FALSE)</f>
        <v>62.002114910116298</v>
      </c>
      <c r="J17" s="49">
        <f>VLOOKUP($A17,'Occupancy Raw Data'!$B$8:$BE$45,'Occupancy Raw Data'!P$3,FALSE)</f>
        <v>60.962284102925601</v>
      </c>
      <c r="K17" s="50">
        <f>VLOOKUP($A17,'Occupancy Raw Data'!$B$8:$BE$45,'Occupancy Raw Data'!R$3,FALSE)</f>
        <v>56.820585125132098</v>
      </c>
      <c r="M17" s="47">
        <f>VLOOKUP($A17,'Occupancy Raw Data'!$B$8:$BE$45,'Occupancy Raw Data'!T$3,FALSE)</f>
        <v>-6.2881840063439398</v>
      </c>
      <c r="N17" s="48">
        <f>VLOOKUP($A17,'Occupancy Raw Data'!$B$8:$BE$45,'Occupancy Raw Data'!U$3,FALSE)</f>
        <v>-7.7866204293383596</v>
      </c>
      <c r="O17" s="48">
        <f>VLOOKUP($A17,'Occupancy Raw Data'!$B$8:$BE$45,'Occupancy Raw Data'!V$3,FALSE)</f>
        <v>-1.1318354137109501</v>
      </c>
      <c r="P17" s="48">
        <f>VLOOKUP($A17,'Occupancy Raw Data'!$B$8:$BE$45,'Occupancy Raw Data'!W$3,FALSE)</f>
        <v>-1.9036928750670501</v>
      </c>
      <c r="Q17" s="48">
        <f>VLOOKUP($A17,'Occupancy Raw Data'!$B$8:$BE$45,'Occupancy Raw Data'!X$3,FALSE)</f>
        <v>-5.8394554171416102</v>
      </c>
      <c r="R17" s="49">
        <f>VLOOKUP($A17,'Occupancy Raw Data'!$B$8:$BE$45,'Occupancy Raw Data'!Y$3,FALSE)</f>
        <v>-4.5113363320575797</v>
      </c>
      <c r="S17" s="48">
        <f>VLOOKUP($A17,'Occupancy Raw Data'!$B$8:$BE$45,'Occupancy Raw Data'!AA$3,FALSE)</f>
        <v>-2.0256230549890302</v>
      </c>
      <c r="T17" s="48">
        <f>VLOOKUP($A17,'Occupancy Raw Data'!$B$8:$BE$45,'Occupancy Raw Data'!AB$3,FALSE)</f>
        <v>-6.5688051453079499</v>
      </c>
      <c r="U17" s="49">
        <f>VLOOKUP($A17,'Occupancy Raw Data'!$B$8:$BE$45,'Occupancy Raw Data'!AC$3,FALSE)</f>
        <v>-4.3898412613628803</v>
      </c>
      <c r="V17" s="50">
        <f>VLOOKUP($A17,'Occupancy Raw Data'!$B$8:$BE$45,'Occupancy Raw Data'!AE$3,FALSE)</f>
        <v>-4.4741260362003796</v>
      </c>
      <c r="X17" s="51">
        <f>VLOOKUP($A17,'ADR Raw Data'!$B$6:$BE$43,'ADR Raw Data'!G$1,FALSE)</f>
        <v>128.59359281437099</v>
      </c>
      <c r="Y17" s="52">
        <f>VLOOKUP($A17,'ADR Raw Data'!$B$6:$BE$43,'ADR Raw Data'!H$1,FALSE)</f>
        <v>127.105838445807</v>
      </c>
      <c r="Z17" s="52">
        <f>VLOOKUP($A17,'ADR Raw Data'!$B$6:$BE$43,'ADR Raw Data'!I$1,FALSE)</f>
        <v>135.789486475063</v>
      </c>
      <c r="AA17" s="52">
        <f>VLOOKUP($A17,'ADR Raw Data'!$B$6:$BE$43,'ADR Raw Data'!J$1,FALSE)</f>
        <v>137.24747044000699</v>
      </c>
      <c r="AB17" s="52">
        <f>VLOOKUP($A17,'ADR Raw Data'!$B$6:$BE$43,'ADR Raw Data'!K$1,FALSE)</f>
        <v>133.538208738869</v>
      </c>
      <c r="AC17" s="53">
        <f>VLOOKUP($A17,'ADR Raw Data'!$B$6:$BE$43,'ADR Raw Data'!L$1,FALSE)</f>
        <v>132.71515953141599</v>
      </c>
      <c r="AD17" s="52">
        <f>VLOOKUP($A17,'ADR Raw Data'!$B$6:$BE$43,'ADR Raw Data'!N$1,FALSE)</f>
        <v>127.21218823529399</v>
      </c>
      <c r="AE17" s="52">
        <f>VLOOKUP($A17,'ADR Raw Data'!$B$6:$BE$43,'ADR Raw Data'!O$1,FALSE)</f>
        <v>124.94923441349199</v>
      </c>
      <c r="AF17" s="53">
        <f>VLOOKUP($A17,'ADR Raw Data'!$B$6:$BE$43,'ADR Raw Data'!P$1,FALSE)</f>
        <v>126.061411776043</v>
      </c>
      <c r="AG17" s="54">
        <f>VLOOKUP($A17,'ADR Raw Data'!$B$6:$BE$43,'ADR Raw Data'!R$1,FALSE)</f>
        <v>130.67551813777601</v>
      </c>
      <c r="AI17" s="47">
        <f>VLOOKUP($A17,'ADR Raw Data'!$B$6:$BE$43,'ADR Raw Data'!T$1,FALSE)</f>
        <v>-0.221068697116241</v>
      </c>
      <c r="AJ17" s="48">
        <f>VLOOKUP($A17,'ADR Raw Data'!$B$6:$BE$43,'ADR Raw Data'!U$1,FALSE)</f>
        <v>-0.73115888938488305</v>
      </c>
      <c r="AK17" s="48">
        <f>VLOOKUP($A17,'ADR Raw Data'!$B$6:$BE$43,'ADR Raw Data'!V$1,FALSE)</f>
        <v>2.4073820445943799</v>
      </c>
      <c r="AL17" s="48">
        <f>VLOOKUP($A17,'ADR Raw Data'!$B$6:$BE$43,'ADR Raw Data'!W$1,FALSE)</f>
        <v>1.0823031816159501</v>
      </c>
      <c r="AM17" s="48">
        <f>VLOOKUP($A17,'ADR Raw Data'!$B$6:$BE$43,'ADR Raw Data'!X$1,FALSE)</f>
        <v>1.65464948236634</v>
      </c>
      <c r="AN17" s="49">
        <f>VLOOKUP($A17,'ADR Raw Data'!$B$6:$BE$43,'ADR Raw Data'!Y$1,FALSE)</f>
        <v>0.960358843316518</v>
      </c>
      <c r="AO17" s="48">
        <f>VLOOKUP($A17,'ADR Raw Data'!$B$6:$BE$43,'ADR Raw Data'!AA$1,FALSE)</f>
        <v>0.78755119516246197</v>
      </c>
      <c r="AP17" s="48">
        <f>VLOOKUP($A17,'ADR Raw Data'!$B$6:$BE$43,'ADR Raw Data'!AB$1,FALSE)</f>
        <v>-1.8557555148387499</v>
      </c>
      <c r="AQ17" s="49">
        <f>VLOOKUP($A17,'ADR Raw Data'!$B$6:$BE$43,'ADR Raw Data'!AC$1,FALSE)</f>
        <v>-0.57251751065296697</v>
      </c>
      <c r="AR17" s="50">
        <f>VLOOKUP($A17,'ADR Raw Data'!$B$6:$BE$43,'ADR Raw Data'!AE$1,FALSE)</f>
        <v>0.50118812343477503</v>
      </c>
      <c r="AS17" s="40"/>
      <c r="AT17" s="51">
        <f>VLOOKUP($A17,'RevPAR Raw Data'!$B$6:$BE$43,'RevPAR Raw Data'!G$1,FALSE)</f>
        <v>73.173395605686693</v>
      </c>
      <c r="AU17" s="52">
        <f>VLOOKUP($A17,'RevPAR Raw Data'!$B$6:$BE$43,'RevPAR Raw Data'!H$1,FALSE)</f>
        <v>58.422986723064199</v>
      </c>
      <c r="AV17" s="52">
        <f>VLOOKUP($A17,'RevPAR Raw Data'!$B$6:$BE$43,'RevPAR Raw Data'!I$1,FALSE)</f>
        <v>75.497103748090694</v>
      </c>
      <c r="AW17" s="52">
        <f>VLOOKUP($A17,'RevPAR Raw Data'!$B$6:$BE$43,'RevPAR Raw Data'!J$1,FALSE)</f>
        <v>83.193479027141294</v>
      </c>
      <c r="AX17" s="52">
        <f>VLOOKUP($A17,'RevPAR Raw Data'!$B$6:$BE$43,'RevPAR Raw Data'!K$1,FALSE)</f>
        <v>75.767361062154805</v>
      </c>
      <c r="AY17" s="53">
        <f>VLOOKUP($A17,'RevPAR Raw Data'!$B$6:$BE$43,'RevPAR Raw Data'!L$1,FALSE)</f>
        <v>73.210865233227494</v>
      </c>
      <c r="AZ17" s="52">
        <f>VLOOKUP($A17,'RevPAR Raw Data'!$B$6:$BE$43,'RevPAR Raw Data'!N$1,FALSE)</f>
        <v>76.2286640817765</v>
      </c>
      <c r="BA17" s="52">
        <f>VLOOKUP($A17,'RevPAR Raw Data'!$B$6:$BE$43,'RevPAR Raw Data'!O$1,FALSE)</f>
        <v>77.471167900364193</v>
      </c>
      <c r="BB17" s="53">
        <f>VLOOKUP($A17,'RevPAR Raw Data'!$B$6:$BE$43,'RevPAR Raw Data'!P$1,FALSE)</f>
        <v>76.849915991070304</v>
      </c>
      <c r="BC17" s="54">
        <f>VLOOKUP($A17,'RevPAR Raw Data'!$B$6:$BE$43,'RevPAR Raw Data'!R$1,FALSE)</f>
        <v>74.250594021182593</v>
      </c>
      <c r="BE17" s="47">
        <f>VLOOKUP($A17,'RevPAR Raw Data'!$B$6:$BE$43,'RevPAR Raw Data'!T$1,FALSE)</f>
        <v>-6.4953514970050898</v>
      </c>
      <c r="BF17" s="48">
        <f>VLOOKUP($A17,'RevPAR Raw Data'!$B$6:$BE$43,'RevPAR Raw Data'!U$1,FALSE)</f>
        <v>-8.4608467512714807</v>
      </c>
      <c r="BG17" s="48">
        <f>VLOOKUP($A17,'RevPAR Raw Data'!$B$6:$BE$43,'RevPAR Raw Data'!V$1,FALSE)</f>
        <v>1.24829902835939</v>
      </c>
      <c r="BH17" s="48">
        <f>VLOOKUP($A17,'RevPAR Raw Data'!$B$6:$BE$43,'RevPAR Raw Data'!W$1,FALSE)</f>
        <v>-0.84199342200614902</v>
      </c>
      <c r="BI17" s="48">
        <f>VLOOKUP($A17,'RevPAR Raw Data'!$B$6:$BE$43,'RevPAR Raw Data'!X$1,FALSE)</f>
        <v>-4.2814284536080098</v>
      </c>
      <c r="BJ17" s="49">
        <f>VLOOKUP($A17,'RevPAR Raw Data'!$B$6:$BE$43,'RevPAR Raw Data'!Y$1,FALSE)</f>
        <v>-3.5943025061577298</v>
      </c>
      <c r="BK17" s="48">
        <f>VLOOKUP($A17,'RevPAR Raw Data'!$B$6:$BE$43,'RevPAR Raw Data'!AA$1,FALSE)</f>
        <v>-1.2540246784056199</v>
      </c>
      <c r="BL17" s="48">
        <f>VLOOKUP($A17,'RevPAR Raw Data'!$B$6:$BE$43,'RevPAR Raw Data'!AB$1,FALSE)</f>
        <v>-8.3026596964036408</v>
      </c>
      <c r="BM17" s="49">
        <f>VLOOKUP($A17,'RevPAR Raw Data'!$B$6:$BE$43,'RevPAR Raw Data'!AC$1,FALSE)</f>
        <v>-4.9372261621046798</v>
      </c>
      <c r="BN17" s="50">
        <f>VLOOKUP($A17,'RevPAR Raw Data'!$B$6:$BE$43,'RevPAR Raw Data'!AE$1,FALSE)</f>
        <v>-3.9953617010865501</v>
      </c>
    </row>
    <row r="18" spans="1:66" x14ac:dyDescent="0.25">
      <c r="A18" s="63" t="s">
        <v>26</v>
      </c>
      <c r="B18" s="47">
        <f>VLOOKUP($A18,'Occupancy Raw Data'!$B$8:$BE$45,'Occupancy Raw Data'!G$3,FALSE)</f>
        <v>57.030618139803501</v>
      </c>
      <c r="C18" s="48">
        <f>VLOOKUP($A18,'Occupancy Raw Data'!$B$8:$BE$45,'Occupancy Raw Data'!H$3,FALSE)</f>
        <v>52.824956672443598</v>
      </c>
      <c r="D18" s="48">
        <f>VLOOKUP($A18,'Occupancy Raw Data'!$B$8:$BE$45,'Occupancy Raw Data'!I$3,FALSE)</f>
        <v>70.560369728480595</v>
      </c>
      <c r="E18" s="48">
        <f>VLOOKUP($A18,'Occupancy Raw Data'!$B$8:$BE$45,'Occupancy Raw Data'!J$3,FALSE)</f>
        <v>73.795493934142101</v>
      </c>
      <c r="F18" s="48">
        <f>VLOOKUP($A18,'Occupancy Raw Data'!$B$8:$BE$45,'Occupancy Raw Data'!K$3,FALSE)</f>
        <v>56.868861929520499</v>
      </c>
      <c r="G18" s="49">
        <f>VLOOKUP($A18,'Occupancy Raw Data'!$B$8:$BE$45,'Occupancy Raw Data'!L$3,FALSE)</f>
        <v>62.216060080878101</v>
      </c>
      <c r="H18" s="48">
        <f>VLOOKUP($A18,'Occupancy Raw Data'!$B$8:$BE$45,'Occupancy Raw Data'!N$3,FALSE)</f>
        <v>58.474870017331</v>
      </c>
      <c r="I18" s="48">
        <f>VLOOKUP($A18,'Occupancy Raw Data'!$B$8:$BE$45,'Occupancy Raw Data'!O$3,FALSE)</f>
        <v>62.8538417099942</v>
      </c>
      <c r="J18" s="49">
        <f>VLOOKUP($A18,'Occupancy Raw Data'!$B$8:$BE$45,'Occupancy Raw Data'!P$3,FALSE)</f>
        <v>60.6643558636626</v>
      </c>
      <c r="K18" s="50">
        <f>VLOOKUP($A18,'Occupancy Raw Data'!$B$8:$BE$45,'Occupancy Raw Data'!R$3,FALSE)</f>
        <v>61.772716018816503</v>
      </c>
      <c r="M18" s="47">
        <f>VLOOKUP($A18,'Occupancy Raw Data'!$B$8:$BE$45,'Occupancy Raw Data'!T$3,FALSE)</f>
        <v>10.7968574635241</v>
      </c>
      <c r="N18" s="48">
        <f>VLOOKUP($A18,'Occupancy Raw Data'!$B$8:$BE$45,'Occupancy Raw Data'!U$3,FALSE)</f>
        <v>9.7192224622030192</v>
      </c>
      <c r="O18" s="48">
        <f>VLOOKUP($A18,'Occupancy Raw Data'!$B$8:$BE$45,'Occupancy Raw Data'!V$3,FALSE)</f>
        <v>12.2197721425946</v>
      </c>
      <c r="P18" s="48">
        <f>VLOOKUP($A18,'Occupancy Raw Data'!$B$8:$BE$45,'Occupancy Raw Data'!W$3,FALSE)</f>
        <v>11.5828092243186</v>
      </c>
      <c r="Q18" s="48">
        <f>VLOOKUP($A18,'Occupancy Raw Data'!$B$8:$BE$45,'Occupancy Raw Data'!X$3,FALSE)</f>
        <v>3.3382322065924801</v>
      </c>
      <c r="R18" s="49">
        <f>VLOOKUP($A18,'Occupancy Raw Data'!$B$8:$BE$45,'Occupancy Raw Data'!Y$3,FALSE)</f>
        <v>9.6655940694879998</v>
      </c>
      <c r="S18" s="48">
        <f>VLOOKUP($A18,'Occupancy Raw Data'!$B$8:$BE$45,'Occupancy Raw Data'!AA$3,FALSE)</f>
        <v>-0.95890410958904104</v>
      </c>
      <c r="T18" s="48">
        <f>VLOOKUP($A18,'Occupancy Raw Data'!$B$8:$BE$45,'Occupancy Raw Data'!AB$3,FALSE)</f>
        <v>-0.94683175528040697</v>
      </c>
      <c r="U18" s="49">
        <f>VLOOKUP($A18,'Occupancy Raw Data'!$B$8:$BE$45,'Occupancy Raw Data'!AC$3,FALSE)</f>
        <v>-0.95265044331258197</v>
      </c>
      <c r="V18" s="50">
        <f>VLOOKUP($A18,'Occupancy Raw Data'!$B$8:$BE$45,'Occupancy Raw Data'!AE$3,FALSE)</f>
        <v>6.46317526242425</v>
      </c>
      <c r="X18" s="51">
        <f>VLOOKUP($A18,'ADR Raw Data'!$B$6:$BE$43,'ADR Raw Data'!G$1,FALSE)</f>
        <v>133.56715964343499</v>
      </c>
      <c r="Y18" s="52">
        <f>VLOOKUP($A18,'ADR Raw Data'!$B$6:$BE$43,'ADR Raw Data'!H$1,FALSE)</f>
        <v>146.106161417322</v>
      </c>
      <c r="Z18" s="52">
        <f>VLOOKUP($A18,'ADR Raw Data'!$B$6:$BE$43,'ADR Raw Data'!I$1,FALSE)</f>
        <v>166.07062387424199</v>
      </c>
      <c r="AA18" s="52">
        <f>VLOOKUP($A18,'ADR Raw Data'!$B$6:$BE$43,'ADR Raw Data'!J$1,FALSE)</f>
        <v>170.078490684202</v>
      </c>
      <c r="AB18" s="52">
        <f>VLOOKUP($A18,'ADR Raw Data'!$B$6:$BE$43,'ADR Raw Data'!K$1,FALSE)</f>
        <v>141.52788703778899</v>
      </c>
      <c r="AC18" s="53">
        <f>VLOOKUP($A18,'ADR Raw Data'!$B$6:$BE$43,'ADR Raw Data'!L$1,FALSE)</f>
        <v>153.18562435002201</v>
      </c>
      <c r="AD18" s="52">
        <f>VLOOKUP($A18,'ADR Raw Data'!$B$6:$BE$43,'ADR Raw Data'!N$1,FALSE)</f>
        <v>123.117366133175</v>
      </c>
      <c r="AE18" s="52">
        <f>VLOOKUP($A18,'ADR Raw Data'!$B$6:$BE$43,'ADR Raw Data'!O$1,FALSE)</f>
        <v>125.36892463235201</v>
      </c>
      <c r="AF18" s="53">
        <f>VLOOKUP($A18,'ADR Raw Data'!$B$6:$BE$43,'ADR Raw Data'!P$1,FALSE)</f>
        <v>124.28377678316301</v>
      </c>
      <c r="AG18" s="54">
        <f>VLOOKUP($A18,'ADR Raw Data'!$B$6:$BE$43,'ADR Raw Data'!R$1,FALSE)</f>
        <v>145.07611730126899</v>
      </c>
      <c r="AI18" s="47">
        <f>VLOOKUP($A18,'ADR Raw Data'!$B$6:$BE$43,'ADR Raw Data'!T$1,FALSE)</f>
        <v>2.8758415214328301</v>
      </c>
      <c r="AJ18" s="48">
        <f>VLOOKUP($A18,'ADR Raw Data'!$B$6:$BE$43,'ADR Raw Data'!U$1,FALSE)</f>
        <v>2.2814665583879798</v>
      </c>
      <c r="AK18" s="48">
        <f>VLOOKUP($A18,'ADR Raw Data'!$B$6:$BE$43,'ADR Raw Data'!V$1,FALSE)</f>
        <v>5.2409797902785904</v>
      </c>
      <c r="AL18" s="48">
        <f>VLOOKUP($A18,'ADR Raw Data'!$B$6:$BE$43,'ADR Raw Data'!W$1,FALSE)</f>
        <v>5.5595268078841702</v>
      </c>
      <c r="AM18" s="48">
        <f>VLOOKUP($A18,'ADR Raw Data'!$B$6:$BE$43,'ADR Raw Data'!X$1,FALSE)</f>
        <v>-2.3586107733438002</v>
      </c>
      <c r="AN18" s="49">
        <f>VLOOKUP($A18,'ADR Raw Data'!$B$6:$BE$43,'ADR Raw Data'!Y$1,FALSE)</f>
        <v>3.1775307009386098</v>
      </c>
      <c r="AO18" s="48">
        <f>VLOOKUP($A18,'ADR Raw Data'!$B$6:$BE$43,'ADR Raw Data'!AA$1,FALSE)</f>
        <v>-0.12783525822622299</v>
      </c>
      <c r="AP18" s="48">
        <f>VLOOKUP($A18,'ADR Raw Data'!$B$6:$BE$43,'ADR Raw Data'!AB$1,FALSE)</f>
        <v>0.58795835902524196</v>
      </c>
      <c r="AQ18" s="49">
        <f>VLOOKUP($A18,'ADR Raw Data'!$B$6:$BE$43,'ADR Raw Data'!AC$1,FALSE)</f>
        <v>0.24497427480274001</v>
      </c>
      <c r="AR18" s="50">
        <f>VLOOKUP($A18,'ADR Raw Data'!$B$6:$BE$43,'ADR Raw Data'!AE$1,FALSE)</f>
        <v>2.8306651805882099</v>
      </c>
      <c r="AS18" s="40"/>
      <c r="AT18" s="51">
        <f>VLOOKUP($A18,'RevPAR Raw Data'!$B$6:$BE$43,'RevPAR Raw Data'!G$1,FALSE)</f>
        <v>76.174176776429803</v>
      </c>
      <c r="AU18" s="52">
        <f>VLOOKUP($A18,'RevPAR Raw Data'!$B$6:$BE$43,'RevPAR Raw Data'!H$1,FALSE)</f>
        <v>77.180516464471395</v>
      </c>
      <c r="AV18" s="52">
        <f>VLOOKUP($A18,'RevPAR Raw Data'!$B$6:$BE$43,'RevPAR Raw Data'!I$1,FALSE)</f>
        <v>117.18004621606001</v>
      </c>
      <c r="AW18" s="52">
        <f>VLOOKUP($A18,'RevPAR Raw Data'!$B$6:$BE$43,'RevPAR Raw Data'!J$1,FALSE)</f>
        <v>125.51026227614</v>
      </c>
      <c r="AX18" s="52">
        <f>VLOOKUP($A18,'RevPAR Raw Data'!$B$6:$BE$43,'RevPAR Raw Data'!K$1,FALSE)</f>
        <v>80.485298671288206</v>
      </c>
      <c r="AY18" s="53">
        <f>VLOOKUP($A18,'RevPAR Raw Data'!$B$6:$BE$43,'RevPAR Raw Data'!L$1,FALSE)</f>
        <v>95.306060080878098</v>
      </c>
      <c r="AZ18" s="52">
        <f>VLOOKUP($A18,'RevPAR Raw Data'!$B$6:$BE$43,'RevPAR Raw Data'!N$1,FALSE)</f>
        <v>71.9927198151357</v>
      </c>
      <c r="BA18" s="52">
        <f>VLOOKUP($A18,'RevPAR Raw Data'!$B$6:$BE$43,'RevPAR Raw Data'!O$1,FALSE)</f>
        <v>78.799185441941006</v>
      </c>
      <c r="BB18" s="53">
        <f>VLOOKUP($A18,'RevPAR Raw Data'!$B$6:$BE$43,'RevPAR Raw Data'!P$1,FALSE)</f>
        <v>75.395952628538396</v>
      </c>
      <c r="BC18" s="54">
        <f>VLOOKUP($A18,'RevPAR Raw Data'!$B$6:$BE$43,'RevPAR Raw Data'!R$1,FALSE)</f>
        <v>89.617457951638102</v>
      </c>
      <c r="BE18" s="47">
        <f>VLOOKUP($A18,'RevPAR Raw Data'!$B$6:$BE$43,'RevPAR Raw Data'!T$1,FALSE)</f>
        <v>13.9831994949029</v>
      </c>
      <c r="BF18" s="48">
        <f>VLOOKUP($A18,'RevPAR Raw Data'!$B$6:$BE$43,'RevPAR Raw Data'!U$1,FALSE)</f>
        <v>12.2224298308015</v>
      </c>
      <c r="BG18" s="48">
        <f>VLOOKUP($A18,'RevPAR Raw Data'!$B$6:$BE$43,'RevPAR Raw Data'!V$1,FALSE)</f>
        <v>18.101187721284699</v>
      </c>
      <c r="BH18" s="48">
        <f>VLOOKUP($A18,'RevPAR Raw Data'!$B$6:$BE$43,'RevPAR Raw Data'!W$1,FALSE)</f>
        <v>17.786285416134898</v>
      </c>
      <c r="BI18" s="48">
        <f>VLOOKUP($A18,'RevPAR Raw Data'!$B$6:$BE$43,'RevPAR Raw Data'!X$1,FALSE)</f>
        <v>0.90088552878475503</v>
      </c>
      <c r="BJ18" s="49">
        <f>VLOOKUP($A18,'RevPAR Raw Data'!$B$6:$BE$43,'RevPAR Raw Data'!Y$1,FALSE)</f>
        <v>13.150251989412601</v>
      </c>
      <c r="BK18" s="48">
        <f>VLOOKUP($A18,'RevPAR Raw Data'!$B$6:$BE$43,'RevPAR Raw Data'!AA$1,FALSE)</f>
        <v>-1.0855135502706199</v>
      </c>
      <c r="BL18" s="48">
        <f>VLOOKUP($A18,'RevPAR Raw Data'!$B$6:$BE$43,'RevPAR Raw Data'!AB$1,FALSE)</f>
        <v>-0.36444037270624102</v>
      </c>
      <c r="BM18" s="49">
        <f>VLOOKUP($A18,'RevPAR Raw Data'!$B$6:$BE$43,'RevPAR Raw Data'!AC$1,FALSE)</f>
        <v>-0.71000991702475202</v>
      </c>
      <c r="BN18" s="50">
        <f>VLOOKUP($A18,'RevPAR Raw Data'!$B$6:$BE$43,'RevPAR Raw Data'!AE$1,FALSE)</f>
        <v>9.4767912947263095</v>
      </c>
    </row>
    <row r="19" spans="1:66" x14ac:dyDescent="0.25">
      <c r="A19" s="63" t="s">
        <v>24</v>
      </c>
      <c r="B19" s="47">
        <f>VLOOKUP($A19,'Occupancy Raw Data'!$B$8:$BE$45,'Occupancy Raw Data'!G$3,FALSE)</f>
        <v>51.238738738738697</v>
      </c>
      <c r="C19" s="48">
        <f>VLOOKUP($A19,'Occupancy Raw Data'!$B$8:$BE$45,'Occupancy Raw Data'!H$3,FALSE)</f>
        <v>53.591091091091002</v>
      </c>
      <c r="D19" s="48">
        <f>VLOOKUP($A19,'Occupancy Raw Data'!$B$8:$BE$45,'Occupancy Raw Data'!I$3,FALSE)</f>
        <v>62.612612612612601</v>
      </c>
      <c r="E19" s="48">
        <f>VLOOKUP($A19,'Occupancy Raw Data'!$B$8:$BE$45,'Occupancy Raw Data'!J$3,FALSE)</f>
        <v>62.7002002002002</v>
      </c>
      <c r="F19" s="48">
        <f>VLOOKUP($A19,'Occupancy Raw Data'!$B$8:$BE$45,'Occupancy Raw Data'!K$3,FALSE)</f>
        <v>54.116616616616597</v>
      </c>
      <c r="G19" s="49">
        <f>VLOOKUP($A19,'Occupancy Raw Data'!$B$8:$BE$45,'Occupancy Raw Data'!L$3,FALSE)</f>
        <v>56.851851851851798</v>
      </c>
      <c r="H19" s="48">
        <f>VLOOKUP($A19,'Occupancy Raw Data'!$B$8:$BE$45,'Occupancy Raw Data'!N$3,FALSE)</f>
        <v>53.941441441441398</v>
      </c>
      <c r="I19" s="48">
        <f>VLOOKUP($A19,'Occupancy Raw Data'!$B$8:$BE$45,'Occupancy Raw Data'!O$3,FALSE)</f>
        <v>57.895395395395298</v>
      </c>
      <c r="J19" s="49">
        <f>VLOOKUP($A19,'Occupancy Raw Data'!$B$8:$BE$45,'Occupancy Raw Data'!P$3,FALSE)</f>
        <v>55.918418418418398</v>
      </c>
      <c r="K19" s="50">
        <f>VLOOKUP($A19,'Occupancy Raw Data'!$B$8:$BE$45,'Occupancy Raw Data'!R$3,FALSE)</f>
        <v>56.585156585156497</v>
      </c>
      <c r="M19" s="47">
        <f>VLOOKUP($A19,'Occupancy Raw Data'!$B$8:$BE$45,'Occupancy Raw Data'!T$3,FALSE)</f>
        <v>2.3451536184678199</v>
      </c>
      <c r="N19" s="48">
        <f>VLOOKUP($A19,'Occupancy Raw Data'!$B$8:$BE$45,'Occupancy Raw Data'!U$3,FALSE)</f>
        <v>7.0130766164902703</v>
      </c>
      <c r="O19" s="48">
        <f>VLOOKUP($A19,'Occupancy Raw Data'!$B$8:$BE$45,'Occupancy Raw Data'!V$3,FALSE)</f>
        <v>12.0715855994848</v>
      </c>
      <c r="P19" s="48">
        <f>VLOOKUP($A19,'Occupancy Raw Data'!$B$8:$BE$45,'Occupancy Raw Data'!W$3,FALSE)</f>
        <v>8.1407565890965206</v>
      </c>
      <c r="Q19" s="48">
        <f>VLOOKUP($A19,'Occupancy Raw Data'!$B$8:$BE$45,'Occupancy Raw Data'!X$3,FALSE)</f>
        <v>3.5759604806896501</v>
      </c>
      <c r="R19" s="49">
        <f>VLOOKUP($A19,'Occupancy Raw Data'!$B$8:$BE$45,'Occupancy Raw Data'!Y$3,FALSE)</f>
        <v>6.7678575354073098</v>
      </c>
      <c r="S19" s="48">
        <f>VLOOKUP($A19,'Occupancy Raw Data'!$B$8:$BE$45,'Occupancy Raw Data'!AA$3,FALSE)</f>
        <v>-2.44573295040948</v>
      </c>
      <c r="T19" s="48">
        <f>VLOOKUP($A19,'Occupancy Raw Data'!$B$8:$BE$45,'Occupancy Raw Data'!AB$3,FALSE)</f>
        <v>2.5209481931690001</v>
      </c>
      <c r="U19" s="49">
        <f>VLOOKUP($A19,'Occupancy Raw Data'!$B$8:$BE$45,'Occupancy Raw Data'!AC$3,FALSE)</f>
        <v>6.3781647971879296E-2</v>
      </c>
      <c r="V19" s="50">
        <f>VLOOKUP($A19,'Occupancy Raw Data'!$B$8:$BE$45,'Occupancy Raw Data'!AE$3,FALSE)</f>
        <v>4.7856544265163503</v>
      </c>
      <c r="X19" s="51">
        <f>VLOOKUP($A19,'ADR Raw Data'!$B$6:$BE$43,'ADR Raw Data'!G$1,FALSE)</f>
        <v>123.519326007326</v>
      </c>
      <c r="Y19" s="52">
        <f>VLOOKUP($A19,'ADR Raw Data'!$B$6:$BE$43,'ADR Raw Data'!H$1,FALSE)</f>
        <v>112.490037356992</v>
      </c>
      <c r="Z19" s="52">
        <f>VLOOKUP($A19,'ADR Raw Data'!$B$6:$BE$43,'ADR Raw Data'!I$1,FALSE)</f>
        <v>126.459352517985</v>
      </c>
      <c r="AA19" s="52">
        <f>VLOOKUP($A19,'ADR Raw Data'!$B$6:$BE$43,'ADR Raw Data'!J$1,FALSE)</f>
        <v>126.74159648772699</v>
      </c>
      <c r="AB19" s="52">
        <f>VLOOKUP($A19,'ADR Raw Data'!$B$6:$BE$43,'ADR Raw Data'!K$1,FALSE)</f>
        <v>126.490612716763</v>
      </c>
      <c r="AC19" s="53">
        <f>VLOOKUP($A19,'ADR Raw Data'!$B$6:$BE$43,'ADR Raw Data'!L$1,FALSE)</f>
        <v>123.363989347653</v>
      </c>
      <c r="AD19" s="52">
        <f>VLOOKUP($A19,'ADR Raw Data'!$B$6:$BE$43,'ADR Raw Data'!N$1,FALSE)</f>
        <v>126.323321735096</v>
      </c>
      <c r="AE19" s="52">
        <f>VLOOKUP($A19,'ADR Raw Data'!$B$6:$BE$43,'ADR Raw Data'!O$1,FALSE)</f>
        <v>129.36339528852301</v>
      </c>
      <c r="AF19" s="53">
        <f>VLOOKUP($A19,'ADR Raw Data'!$B$6:$BE$43,'ADR Raw Data'!P$1,FALSE)</f>
        <v>127.89709890355699</v>
      </c>
      <c r="AG19" s="54">
        <f>VLOOKUP($A19,'ADR Raw Data'!$B$6:$BE$43,'ADR Raw Data'!R$1,FALSE)</f>
        <v>124.64390257770999</v>
      </c>
      <c r="AI19" s="47">
        <f>VLOOKUP($A19,'ADR Raw Data'!$B$6:$BE$43,'ADR Raw Data'!T$1,FALSE)</f>
        <v>25.894925317018899</v>
      </c>
      <c r="AJ19" s="48">
        <f>VLOOKUP($A19,'ADR Raw Data'!$B$6:$BE$43,'ADR Raw Data'!U$1,FALSE)</f>
        <v>20.843457484582501</v>
      </c>
      <c r="AK19" s="48">
        <f>VLOOKUP($A19,'ADR Raw Data'!$B$6:$BE$43,'ADR Raw Data'!V$1,FALSE)</f>
        <v>28.0833199101485</v>
      </c>
      <c r="AL19" s="48">
        <f>VLOOKUP($A19,'ADR Raw Data'!$B$6:$BE$43,'ADR Raw Data'!W$1,FALSE)</f>
        <v>26.326390812631299</v>
      </c>
      <c r="AM19" s="48">
        <f>VLOOKUP($A19,'ADR Raw Data'!$B$6:$BE$43,'ADR Raw Data'!X$1,FALSE)</f>
        <v>29.2155581568895</v>
      </c>
      <c r="AN19" s="49">
        <f>VLOOKUP($A19,'ADR Raw Data'!$B$6:$BE$43,'ADR Raw Data'!Y$1,FALSE)</f>
        <v>26.220870333774901</v>
      </c>
      <c r="AO19" s="48">
        <f>VLOOKUP($A19,'ADR Raw Data'!$B$6:$BE$43,'ADR Raw Data'!AA$1,FALSE)</f>
        <v>27.146726446122798</v>
      </c>
      <c r="AP19" s="48">
        <f>VLOOKUP($A19,'ADR Raw Data'!$B$6:$BE$43,'ADR Raw Data'!AB$1,FALSE)</f>
        <v>24.178314144614301</v>
      </c>
      <c r="AQ19" s="49">
        <f>VLOOKUP($A19,'ADR Raw Data'!$B$6:$BE$43,'ADR Raw Data'!AC$1,FALSE)</f>
        <v>25.648773980435301</v>
      </c>
      <c r="AR19" s="50">
        <f>VLOOKUP($A19,'ADR Raw Data'!$B$6:$BE$43,'ADR Raw Data'!AE$1,FALSE)</f>
        <v>25.9857898512868</v>
      </c>
      <c r="AS19" s="40"/>
      <c r="AT19" s="51">
        <f>VLOOKUP($A19,'RevPAR Raw Data'!$B$6:$BE$43,'RevPAR Raw Data'!G$1,FALSE)</f>
        <v>63.289744744744702</v>
      </c>
      <c r="AU19" s="52">
        <f>VLOOKUP($A19,'RevPAR Raw Data'!$B$6:$BE$43,'RevPAR Raw Data'!H$1,FALSE)</f>
        <v>60.284638388388302</v>
      </c>
      <c r="AV19" s="52">
        <f>VLOOKUP($A19,'RevPAR Raw Data'!$B$6:$BE$43,'RevPAR Raw Data'!I$1,FALSE)</f>
        <v>79.179504504504493</v>
      </c>
      <c r="AW19" s="52">
        <f>VLOOKUP($A19,'RevPAR Raw Data'!$B$6:$BE$43,'RevPAR Raw Data'!J$1,FALSE)</f>
        <v>79.467234734734703</v>
      </c>
      <c r="AX19" s="52">
        <f>VLOOKUP($A19,'RevPAR Raw Data'!$B$6:$BE$43,'RevPAR Raw Data'!K$1,FALSE)</f>
        <v>68.452439939939893</v>
      </c>
      <c r="AY19" s="53">
        <f>VLOOKUP($A19,'RevPAR Raw Data'!$B$6:$BE$43,'RevPAR Raw Data'!L$1,FALSE)</f>
        <v>70.134712462462403</v>
      </c>
      <c r="AZ19" s="52">
        <f>VLOOKUP($A19,'RevPAR Raw Data'!$B$6:$BE$43,'RevPAR Raw Data'!N$1,FALSE)</f>
        <v>68.140620620620595</v>
      </c>
      <c r="BA19" s="52">
        <f>VLOOKUP($A19,'RevPAR Raw Data'!$B$6:$BE$43,'RevPAR Raw Data'!O$1,FALSE)</f>
        <v>74.895449199199106</v>
      </c>
      <c r="BB19" s="53">
        <f>VLOOKUP($A19,'RevPAR Raw Data'!$B$6:$BE$43,'RevPAR Raw Data'!P$1,FALSE)</f>
        <v>71.5180349099099</v>
      </c>
      <c r="BC19" s="54">
        <f>VLOOKUP($A19,'RevPAR Raw Data'!$B$6:$BE$43,'RevPAR Raw Data'!R$1,FALSE)</f>
        <v>70.529947447447398</v>
      </c>
      <c r="BE19" s="47">
        <f>VLOOKUP($A19,'RevPAR Raw Data'!$B$6:$BE$43,'RevPAR Raw Data'!T$1,FALSE)</f>
        <v>28.8473547135583</v>
      </c>
      <c r="BF19" s="48">
        <f>VLOOKUP($A19,'RevPAR Raw Data'!$B$6:$BE$43,'RevPAR Raw Data'!U$1,FALSE)</f>
        <v>29.318301743992102</v>
      </c>
      <c r="BG19" s="48">
        <f>VLOOKUP($A19,'RevPAR Raw Data'!$B$6:$BE$43,'RevPAR Raw Data'!V$1,FALSE)</f>
        <v>43.545007511763998</v>
      </c>
      <c r="BH19" s="48">
        <f>VLOOKUP($A19,'RevPAR Raw Data'!$B$6:$BE$43,'RevPAR Raw Data'!W$1,FALSE)</f>
        <v>36.610314796478498</v>
      </c>
      <c r="BI19" s="48">
        <f>VLOOKUP($A19,'RevPAR Raw Data'!$B$6:$BE$43,'RevPAR Raw Data'!X$1,FALSE)</f>
        <v>33.836255451482501</v>
      </c>
      <c r="BJ19" s="49">
        <f>VLOOKUP($A19,'RevPAR Raw Data'!$B$6:$BE$43,'RevPAR Raw Data'!Y$1,FALSE)</f>
        <v>34.763319017915997</v>
      </c>
      <c r="BK19" s="48">
        <f>VLOOKUP($A19,'RevPAR Raw Data'!$B$6:$BE$43,'RevPAR Raw Data'!AA$1,FALSE)</f>
        <v>24.037057062062999</v>
      </c>
      <c r="BL19" s="48">
        <f>VLOOKUP($A19,'RevPAR Raw Data'!$B$6:$BE$43,'RevPAR Raw Data'!AB$1,FALSE)</f>
        <v>27.308785111350598</v>
      </c>
      <c r="BM19" s="49">
        <f>VLOOKUP($A19,'RevPAR Raw Data'!$B$6:$BE$43,'RevPAR Raw Data'!AC$1,FALSE)</f>
        <v>25.7289148391365</v>
      </c>
      <c r="BN19" s="50">
        <f>VLOOKUP($A19,'RevPAR Raw Data'!$B$6:$BE$43,'RevPAR Raw Data'!AE$1,FALSE)</f>
        <v>32.015034380086497</v>
      </c>
    </row>
    <row r="20" spans="1:66" x14ac:dyDescent="0.25">
      <c r="A20" s="63" t="s">
        <v>27</v>
      </c>
      <c r="B20" s="47">
        <f>VLOOKUP($A20,'Occupancy Raw Data'!$B$8:$BE$45,'Occupancy Raw Data'!G$3,FALSE)</f>
        <v>48.388239461565703</v>
      </c>
      <c r="C20" s="48">
        <f>VLOOKUP($A20,'Occupancy Raw Data'!$B$8:$BE$45,'Occupancy Raw Data'!H$3,FALSE)</f>
        <v>46.805998346912197</v>
      </c>
      <c r="D20" s="48">
        <f>VLOOKUP($A20,'Occupancy Raw Data'!$B$8:$BE$45,'Occupancy Raw Data'!I$3,FALSE)</f>
        <v>51.599952768921902</v>
      </c>
      <c r="E20" s="48">
        <f>VLOOKUP($A20,'Occupancy Raw Data'!$B$8:$BE$45,'Occupancy Raw Data'!J$3,FALSE)</f>
        <v>53.4065415043098</v>
      </c>
      <c r="F20" s="48">
        <f>VLOOKUP($A20,'Occupancy Raw Data'!$B$8:$BE$45,'Occupancy Raw Data'!K$3,FALSE)</f>
        <v>53.005077340890303</v>
      </c>
      <c r="G20" s="49">
        <f>VLOOKUP($A20,'Occupancy Raw Data'!$B$8:$BE$45,'Occupancy Raw Data'!L$3,FALSE)</f>
        <v>50.641161884520002</v>
      </c>
      <c r="H20" s="48">
        <f>VLOOKUP($A20,'Occupancy Raw Data'!$B$8:$BE$45,'Occupancy Raw Data'!N$3,FALSE)</f>
        <v>66.725705514228295</v>
      </c>
      <c r="I20" s="48">
        <f>VLOOKUP($A20,'Occupancy Raw Data'!$B$8:$BE$45,'Occupancy Raw Data'!O$3,FALSE)</f>
        <v>69.630416814263697</v>
      </c>
      <c r="J20" s="49">
        <f>VLOOKUP($A20,'Occupancy Raw Data'!$B$8:$BE$45,'Occupancy Raw Data'!P$3,FALSE)</f>
        <v>68.178061164246003</v>
      </c>
      <c r="K20" s="50">
        <f>VLOOKUP($A20,'Occupancy Raw Data'!$B$8:$BE$45,'Occupancy Raw Data'!R$3,FALSE)</f>
        <v>55.651704535870302</v>
      </c>
      <c r="M20" s="47">
        <f>VLOOKUP($A20,'Occupancy Raw Data'!$B$8:$BE$45,'Occupancy Raw Data'!T$3,FALSE)</f>
        <v>-7.0728376961173796</v>
      </c>
      <c r="N20" s="48">
        <f>VLOOKUP($A20,'Occupancy Raw Data'!$B$8:$BE$45,'Occupancy Raw Data'!U$3,FALSE)</f>
        <v>-12.596110532303999</v>
      </c>
      <c r="O20" s="48">
        <f>VLOOKUP($A20,'Occupancy Raw Data'!$B$8:$BE$45,'Occupancy Raw Data'!V$3,FALSE)</f>
        <v>-14.490048596387799</v>
      </c>
      <c r="P20" s="48">
        <f>VLOOKUP($A20,'Occupancy Raw Data'!$B$8:$BE$45,'Occupancy Raw Data'!W$3,FALSE)</f>
        <v>-12.2599336768771</v>
      </c>
      <c r="Q20" s="48">
        <f>VLOOKUP($A20,'Occupancy Raw Data'!$B$8:$BE$45,'Occupancy Raw Data'!X$3,FALSE)</f>
        <v>-7.6298038517499203</v>
      </c>
      <c r="R20" s="49">
        <f>VLOOKUP($A20,'Occupancy Raw Data'!$B$8:$BE$45,'Occupancy Raw Data'!Y$3,FALSE)</f>
        <v>-10.911627303409601</v>
      </c>
      <c r="S20" s="48">
        <f>VLOOKUP($A20,'Occupancy Raw Data'!$B$8:$BE$45,'Occupancy Raw Data'!AA$3,FALSE)</f>
        <v>6.5296807876293101</v>
      </c>
      <c r="T20" s="48">
        <f>VLOOKUP($A20,'Occupancy Raw Data'!$B$8:$BE$45,'Occupancy Raw Data'!AB$3,FALSE)</f>
        <v>-2.7357009082728401</v>
      </c>
      <c r="U20" s="49">
        <f>VLOOKUP($A20,'Occupancy Raw Data'!$B$8:$BE$45,'Occupancy Raw Data'!AC$3,FALSE)</f>
        <v>1.5879790773549201</v>
      </c>
      <c r="V20" s="50">
        <f>VLOOKUP($A20,'Occupancy Raw Data'!$B$8:$BE$45,'Occupancy Raw Data'!AE$3,FALSE)</f>
        <v>-6.9021110239095202</v>
      </c>
      <c r="X20" s="51">
        <f>VLOOKUP($A20,'ADR Raw Data'!$B$6:$BE$43,'ADR Raw Data'!G$1,FALSE)</f>
        <v>89.208984870668601</v>
      </c>
      <c r="Y20" s="52">
        <f>VLOOKUP($A20,'ADR Raw Data'!$B$6:$BE$43,'ADR Raw Data'!H$1,FALSE)</f>
        <v>90.490469223006997</v>
      </c>
      <c r="Z20" s="52">
        <f>VLOOKUP($A20,'ADR Raw Data'!$B$6:$BE$43,'ADR Raw Data'!I$1,FALSE)</f>
        <v>92.664519450800896</v>
      </c>
      <c r="AA20" s="52">
        <f>VLOOKUP($A20,'ADR Raw Data'!$B$6:$BE$43,'ADR Raw Data'!J$1,FALSE)</f>
        <v>94.081894760114906</v>
      </c>
      <c r="AB20" s="52">
        <f>VLOOKUP($A20,'ADR Raw Data'!$B$6:$BE$43,'ADR Raw Data'!K$1,FALSE)</f>
        <v>93.172933838271305</v>
      </c>
      <c r="AC20" s="53">
        <f>VLOOKUP($A20,'ADR Raw Data'!$B$6:$BE$43,'ADR Raw Data'!L$1,FALSE)</f>
        <v>92.007661816825205</v>
      </c>
      <c r="AD20" s="52">
        <f>VLOOKUP($A20,'ADR Raw Data'!$B$6:$BE$43,'ADR Raw Data'!N$1,FALSE)</f>
        <v>101.47939479738</v>
      </c>
      <c r="AE20" s="52">
        <f>VLOOKUP($A20,'ADR Raw Data'!$B$6:$BE$43,'ADR Raw Data'!O$1,FALSE)</f>
        <v>102.85663218585699</v>
      </c>
      <c r="AF20" s="53">
        <f>VLOOKUP($A20,'ADR Raw Data'!$B$6:$BE$43,'ADR Raw Data'!P$1,FALSE)</f>
        <v>102.182682715621</v>
      </c>
      <c r="AG20" s="54">
        <f>VLOOKUP($A20,'ADR Raw Data'!$B$6:$BE$43,'ADR Raw Data'!R$1,FALSE)</f>
        <v>95.569165858389894</v>
      </c>
      <c r="AI20" s="47">
        <f>VLOOKUP($A20,'ADR Raw Data'!$B$6:$BE$43,'ADR Raw Data'!T$1,FALSE)</f>
        <v>2.5621432950798901</v>
      </c>
      <c r="AJ20" s="48">
        <f>VLOOKUP($A20,'ADR Raw Data'!$B$6:$BE$43,'ADR Raw Data'!U$1,FALSE)</f>
        <v>0.88943773779386404</v>
      </c>
      <c r="AK20" s="48">
        <f>VLOOKUP($A20,'ADR Raw Data'!$B$6:$BE$43,'ADR Raw Data'!V$1,FALSE)</f>
        <v>0.106925774816799</v>
      </c>
      <c r="AL20" s="48">
        <f>VLOOKUP($A20,'ADR Raw Data'!$B$6:$BE$43,'ADR Raw Data'!W$1,FALSE)</f>
        <v>3.95361235387238</v>
      </c>
      <c r="AM20" s="48">
        <f>VLOOKUP($A20,'ADR Raw Data'!$B$6:$BE$43,'ADR Raw Data'!X$1,FALSE)</f>
        <v>4.9081856543475801</v>
      </c>
      <c r="AN20" s="49">
        <f>VLOOKUP($A20,'ADR Raw Data'!$B$6:$BE$43,'ADR Raw Data'!Y$1,FALSE)</f>
        <v>2.4561636797382902</v>
      </c>
      <c r="AO20" s="48">
        <f>VLOOKUP($A20,'ADR Raw Data'!$B$6:$BE$43,'ADR Raw Data'!AA$1,FALSE)</f>
        <v>7.8350447748271597</v>
      </c>
      <c r="AP20" s="48">
        <f>VLOOKUP($A20,'ADR Raw Data'!$B$6:$BE$43,'ADR Raw Data'!AB$1,FALSE)</f>
        <v>4.45415016135905</v>
      </c>
      <c r="AQ20" s="49">
        <f>VLOOKUP($A20,'ADR Raw Data'!$B$6:$BE$43,'ADR Raw Data'!AC$1,FALSE)</f>
        <v>5.9613381035539899</v>
      </c>
      <c r="AR20" s="50">
        <f>VLOOKUP($A20,'ADR Raw Data'!$B$6:$BE$43,'ADR Raw Data'!AE$1,FALSE)</f>
        <v>3.9593974611643801</v>
      </c>
      <c r="AS20" s="40"/>
      <c r="AT20" s="51">
        <f>VLOOKUP($A20,'RevPAR Raw Data'!$B$6:$BE$43,'RevPAR Raw Data'!G$1,FALSE)</f>
        <v>43.166657220451</v>
      </c>
      <c r="AU20" s="52">
        <f>VLOOKUP($A20,'RevPAR Raw Data'!$B$6:$BE$43,'RevPAR Raw Data'!H$1,FALSE)</f>
        <v>42.3549675286338</v>
      </c>
      <c r="AV20" s="52">
        <f>VLOOKUP($A20,'RevPAR Raw Data'!$B$6:$BE$43,'RevPAR Raw Data'!I$1,FALSE)</f>
        <v>47.814848270161697</v>
      </c>
      <c r="AW20" s="52">
        <f>VLOOKUP($A20,'RevPAR Raw Data'!$B$6:$BE$43,'RevPAR Raw Data'!J$1,FALSE)</f>
        <v>50.245886173101901</v>
      </c>
      <c r="AX20" s="52">
        <f>VLOOKUP($A20,'RevPAR Raw Data'!$B$6:$BE$43,'RevPAR Raw Data'!K$1,FALSE)</f>
        <v>49.386385641752199</v>
      </c>
      <c r="AY20" s="53">
        <f>VLOOKUP($A20,'RevPAR Raw Data'!$B$6:$BE$43,'RevPAR Raw Data'!L$1,FALSE)</f>
        <v>46.593748966820101</v>
      </c>
      <c r="AZ20" s="52">
        <f>VLOOKUP($A20,'RevPAR Raw Data'!$B$6:$BE$43,'RevPAR Raw Data'!N$1,FALSE)</f>
        <v>67.712842130121601</v>
      </c>
      <c r="BA20" s="52">
        <f>VLOOKUP($A20,'RevPAR Raw Data'!$B$6:$BE$43,'RevPAR Raw Data'!O$1,FALSE)</f>
        <v>71.619501712126507</v>
      </c>
      <c r="BB20" s="53">
        <f>VLOOKUP($A20,'RevPAR Raw Data'!$B$6:$BE$43,'RevPAR Raw Data'!P$1,FALSE)</f>
        <v>69.666171921124004</v>
      </c>
      <c r="BC20" s="54">
        <f>VLOOKUP($A20,'RevPAR Raw Data'!$B$6:$BE$43,'RevPAR Raw Data'!R$1,FALSE)</f>
        <v>53.185869810907</v>
      </c>
      <c r="BE20" s="47">
        <f>VLOOKUP($A20,'RevPAR Raw Data'!$B$6:$BE$43,'RevPAR Raw Data'!T$1,FALSE)</f>
        <v>-4.69191063784044</v>
      </c>
      <c r="BF20" s="48">
        <f>VLOOKUP($A20,'RevPAR Raw Data'!$B$6:$BE$43,'RevPAR Raw Data'!U$1,FALSE)</f>
        <v>-11.818707355078701</v>
      </c>
      <c r="BG20" s="48">
        <f>VLOOKUP($A20,'RevPAR Raw Data'!$B$6:$BE$43,'RevPAR Raw Data'!V$1,FALSE)</f>
        <v>-14.398616418304099</v>
      </c>
      <c r="BH20" s="48">
        <f>VLOOKUP($A20,'RevPAR Raw Data'!$B$6:$BE$43,'RevPAR Raw Data'!W$1,FALSE)</f>
        <v>-8.7910315754303205</v>
      </c>
      <c r="BI20" s="48">
        <f>VLOOKUP($A20,'RevPAR Raw Data'!$B$6:$BE$43,'RevPAR Raw Data'!X$1,FALSE)</f>
        <v>-3.0961031355087898</v>
      </c>
      <c r="BJ20" s="49">
        <f>VLOOKUP($A20,'RevPAR Raw Data'!$B$6:$BE$43,'RevPAR Raw Data'!Y$1,FALSE)</f>
        <v>-8.7234710503660509</v>
      </c>
      <c r="BK20" s="48">
        <f>VLOOKUP($A20,'RevPAR Raw Data'!$B$6:$BE$43,'RevPAR Raw Data'!AA$1,FALSE)</f>
        <v>14.876328975820501</v>
      </c>
      <c r="BL20" s="48">
        <f>VLOOKUP($A20,'RevPAR Raw Data'!$B$6:$BE$43,'RevPAR Raw Data'!AB$1,FALSE)</f>
        <v>1.5965970266660601</v>
      </c>
      <c r="BM20" s="49">
        <f>VLOOKUP($A20,'RevPAR Raw Data'!$B$6:$BE$43,'RevPAR Raw Data'!AC$1,FALSE)</f>
        <v>7.6439819827237301</v>
      </c>
      <c r="BN20" s="50">
        <f>VLOOKUP($A20,'RevPAR Raw Data'!$B$6:$BE$43,'RevPAR Raw Data'!AE$1,FALSE)</f>
        <v>-3.2159955713925501</v>
      </c>
    </row>
    <row r="21" spans="1:66" x14ac:dyDescent="0.25">
      <c r="A21" s="63" t="s">
        <v>90</v>
      </c>
      <c r="B21" s="47">
        <f>VLOOKUP($A21,'Occupancy Raw Data'!$B$8:$BE$45,'Occupancy Raw Data'!G$3,FALSE)</f>
        <v>60.168848415860303</v>
      </c>
      <c r="C21" s="48">
        <f>VLOOKUP($A21,'Occupancy Raw Data'!$B$8:$BE$45,'Occupancy Raw Data'!H$3,FALSE)</f>
        <v>60.387023335230502</v>
      </c>
      <c r="D21" s="48">
        <f>VLOOKUP($A21,'Occupancy Raw Data'!$B$8:$BE$45,'Occupancy Raw Data'!I$3,FALSE)</f>
        <v>72.946309998102805</v>
      </c>
      <c r="E21" s="48">
        <f>VLOOKUP($A21,'Occupancy Raw Data'!$B$8:$BE$45,'Occupancy Raw Data'!J$3,FALSE)</f>
        <v>75.327262379055199</v>
      </c>
      <c r="F21" s="48">
        <f>VLOOKUP($A21,'Occupancy Raw Data'!$B$8:$BE$45,'Occupancy Raw Data'!K$3,FALSE)</f>
        <v>63.194839688863503</v>
      </c>
      <c r="G21" s="49">
        <f>VLOOKUP($A21,'Occupancy Raw Data'!$B$8:$BE$45,'Occupancy Raw Data'!L$3,FALSE)</f>
        <v>66.404856763422501</v>
      </c>
      <c r="H21" s="48">
        <f>VLOOKUP($A21,'Occupancy Raw Data'!$B$8:$BE$45,'Occupancy Raw Data'!N$3,FALSE)</f>
        <v>58.243217605767398</v>
      </c>
      <c r="I21" s="48">
        <f>VLOOKUP($A21,'Occupancy Raw Data'!$B$8:$BE$45,'Occupancy Raw Data'!O$3,FALSE)</f>
        <v>63.128438626446503</v>
      </c>
      <c r="J21" s="49">
        <f>VLOOKUP($A21,'Occupancy Raw Data'!$B$8:$BE$45,'Occupancy Raw Data'!P$3,FALSE)</f>
        <v>60.685828116106997</v>
      </c>
      <c r="K21" s="50">
        <f>VLOOKUP($A21,'Occupancy Raw Data'!$B$8:$BE$45,'Occupancy Raw Data'!R$3,FALSE)</f>
        <v>64.770848578475196</v>
      </c>
      <c r="M21" s="47">
        <f>VLOOKUP($A21,'Occupancy Raw Data'!$B$8:$BE$45,'Occupancy Raw Data'!T$3,FALSE)</f>
        <v>10.2938619370544</v>
      </c>
      <c r="N21" s="48">
        <f>VLOOKUP($A21,'Occupancy Raw Data'!$B$8:$BE$45,'Occupancy Raw Data'!U$3,FALSE)</f>
        <v>5.5896500248797398</v>
      </c>
      <c r="O21" s="48">
        <f>VLOOKUP($A21,'Occupancy Raw Data'!$B$8:$BE$45,'Occupancy Raw Data'!V$3,FALSE)</f>
        <v>4.58316333469332</v>
      </c>
      <c r="P21" s="48">
        <f>VLOOKUP($A21,'Occupancy Raw Data'!$B$8:$BE$45,'Occupancy Raw Data'!W$3,FALSE)</f>
        <v>1.3529036375239301</v>
      </c>
      <c r="Q21" s="48">
        <f>VLOOKUP($A21,'Occupancy Raw Data'!$B$8:$BE$45,'Occupancy Raw Data'!X$3,FALSE)</f>
        <v>4.4691861376822901</v>
      </c>
      <c r="R21" s="49">
        <f>VLOOKUP($A21,'Occupancy Raw Data'!$B$8:$BE$45,'Occupancy Raw Data'!Y$3,FALSE)</f>
        <v>4.96926075873444</v>
      </c>
      <c r="S21" s="48">
        <f>VLOOKUP($A21,'Occupancy Raw Data'!$B$8:$BE$45,'Occupancy Raw Data'!AA$3,FALSE)</f>
        <v>2.3162806198966801</v>
      </c>
      <c r="T21" s="48">
        <f>VLOOKUP($A21,'Occupancy Raw Data'!$B$8:$BE$45,'Occupancy Raw Data'!AB$3,FALSE)</f>
        <v>11.2876254180602</v>
      </c>
      <c r="U21" s="49">
        <f>VLOOKUP($A21,'Occupancy Raw Data'!$B$8:$BE$45,'Occupancy Raw Data'!AC$3,FALSE)</f>
        <v>6.7940906435189001</v>
      </c>
      <c r="V21" s="50">
        <f>VLOOKUP($A21,'Occupancy Raw Data'!$B$8:$BE$45,'Occupancy Raw Data'!AE$3,FALSE)</f>
        <v>5.4516171733662704</v>
      </c>
      <c r="X21" s="51">
        <f>VLOOKUP($A21,'ADR Raw Data'!$B$6:$BE$43,'ADR Raw Data'!G$1,FALSE)</f>
        <v>113.33877660413</v>
      </c>
      <c r="Y21" s="52">
        <f>VLOOKUP($A21,'ADR Raw Data'!$B$6:$BE$43,'ADR Raw Data'!H$1,FALSE)</f>
        <v>121.954778510838</v>
      </c>
      <c r="Z21" s="52">
        <f>VLOOKUP($A21,'ADR Raw Data'!$B$6:$BE$43,'ADR Raw Data'!I$1,FALSE)</f>
        <v>132.680646293888</v>
      </c>
      <c r="AA21" s="52">
        <f>VLOOKUP($A21,'ADR Raw Data'!$B$6:$BE$43,'ADR Raw Data'!J$1,FALSE)</f>
        <v>130.59296184359599</v>
      </c>
      <c r="AB21" s="52">
        <f>VLOOKUP($A21,'ADR Raw Data'!$B$6:$BE$43,'ADR Raw Data'!K$1,FALSE)</f>
        <v>115.799596217352</v>
      </c>
      <c r="AC21" s="53">
        <f>VLOOKUP($A21,'ADR Raw Data'!$B$6:$BE$43,'ADR Raw Data'!L$1,FALSE)</f>
        <v>123.538134106622</v>
      </c>
      <c r="AD21" s="52">
        <f>VLOOKUP($A21,'ADR Raw Data'!$B$6:$BE$43,'ADR Raw Data'!N$1,FALSE)</f>
        <v>106.633846905537</v>
      </c>
      <c r="AE21" s="52">
        <f>VLOOKUP($A21,'ADR Raw Data'!$B$6:$BE$43,'ADR Raw Data'!O$1,FALSE)</f>
        <v>104.094644628099</v>
      </c>
      <c r="AF21" s="53">
        <f>VLOOKUP($A21,'ADR Raw Data'!$B$6:$BE$43,'ADR Raw Data'!P$1,FALSE)</f>
        <v>105.313144196951</v>
      </c>
      <c r="AG21" s="54">
        <f>VLOOKUP($A21,'ADR Raw Data'!$B$6:$BE$43,'ADR Raw Data'!R$1,FALSE)</f>
        <v>118.65940226374001</v>
      </c>
      <c r="AI21" s="47">
        <f>VLOOKUP($A21,'ADR Raw Data'!$B$6:$BE$43,'ADR Raw Data'!T$1,FALSE)</f>
        <v>5.7696667804324901</v>
      </c>
      <c r="AJ21" s="48">
        <f>VLOOKUP($A21,'ADR Raw Data'!$B$6:$BE$43,'ADR Raw Data'!U$1,FALSE)</f>
        <v>3.1080860281186098</v>
      </c>
      <c r="AK21" s="48">
        <f>VLOOKUP($A21,'ADR Raw Data'!$B$6:$BE$43,'ADR Raw Data'!V$1,FALSE)</f>
        <v>5.6918185508425898</v>
      </c>
      <c r="AL21" s="48">
        <f>VLOOKUP($A21,'ADR Raw Data'!$B$6:$BE$43,'ADR Raw Data'!W$1,FALSE)</f>
        <v>2.50044764432629</v>
      </c>
      <c r="AM21" s="48">
        <f>VLOOKUP($A21,'ADR Raw Data'!$B$6:$BE$43,'ADR Raw Data'!X$1,FALSE)</f>
        <v>-0.89506985312035003</v>
      </c>
      <c r="AN21" s="49">
        <f>VLOOKUP($A21,'ADR Raw Data'!$B$6:$BE$43,'ADR Raw Data'!Y$1,FALSE)</f>
        <v>3.0933007865439199</v>
      </c>
      <c r="AO21" s="48">
        <f>VLOOKUP($A21,'ADR Raw Data'!$B$6:$BE$43,'ADR Raw Data'!AA$1,FALSE)</f>
        <v>2.0582528115880598</v>
      </c>
      <c r="AP21" s="48">
        <f>VLOOKUP($A21,'ADR Raw Data'!$B$6:$BE$43,'ADR Raw Data'!AB$1,FALSE)</f>
        <v>-3.54380548155286E-2</v>
      </c>
      <c r="AQ21" s="49">
        <f>VLOOKUP($A21,'ADR Raw Data'!$B$6:$BE$43,'ADR Raw Data'!AC$1,FALSE)</f>
        <v>0.96388287648234305</v>
      </c>
      <c r="AR21" s="50">
        <f>VLOOKUP($A21,'ADR Raw Data'!$B$6:$BE$43,'ADR Raw Data'!AE$1,FALSE)</f>
        <v>2.53298376678603</v>
      </c>
      <c r="AS21" s="40"/>
      <c r="AT21" s="51">
        <f>VLOOKUP($A21,'RevPAR Raw Data'!$B$6:$BE$43,'RevPAR Raw Data'!G$1,FALSE)</f>
        <v>68.194636691329904</v>
      </c>
      <c r="AU21" s="52">
        <f>VLOOKUP($A21,'RevPAR Raw Data'!$B$6:$BE$43,'RevPAR Raw Data'!H$1,FALSE)</f>
        <v>73.644860557768894</v>
      </c>
      <c r="AV21" s="52">
        <f>VLOOKUP($A21,'RevPAR Raw Data'!$B$6:$BE$43,'RevPAR Raw Data'!I$1,FALSE)</f>
        <v>96.785635553025898</v>
      </c>
      <c r="AW21" s="52">
        <f>VLOOKUP($A21,'RevPAR Raw Data'!$B$6:$BE$43,'RevPAR Raw Data'!J$1,FALSE)</f>
        <v>98.372103016505406</v>
      </c>
      <c r="AX21" s="52">
        <f>VLOOKUP($A21,'RevPAR Raw Data'!$B$6:$BE$43,'RevPAR Raw Data'!K$1,FALSE)</f>
        <v>73.179369189907007</v>
      </c>
      <c r="AY21" s="53">
        <f>VLOOKUP($A21,'RevPAR Raw Data'!$B$6:$BE$43,'RevPAR Raw Data'!L$1,FALSE)</f>
        <v>82.035321001707402</v>
      </c>
      <c r="AZ21" s="52">
        <f>VLOOKUP($A21,'RevPAR Raw Data'!$B$6:$BE$43,'RevPAR Raw Data'!N$1,FALSE)</f>
        <v>62.106983494593003</v>
      </c>
      <c r="BA21" s="52">
        <f>VLOOKUP($A21,'RevPAR Raw Data'!$B$6:$BE$43,'RevPAR Raw Data'!O$1,FALSE)</f>
        <v>65.713323847467194</v>
      </c>
      <c r="BB21" s="53">
        <f>VLOOKUP($A21,'RevPAR Raw Data'!$B$6:$BE$43,'RevPAR Raw Data'!P$1,FALSE)</f>
        <v>63.910153671030102</v>
      </c>
      <c r="BC21" s="54">
        <f>VLOOKUP($A21,'RevPAR Raw Data'!$B$6:$BE$43,'RevPAR Raw Data'!R$1,FALSE)</f>
        <v>76.856701764370996</v>
      </c>
      <c r="BE21" s="47">
        <f>VLOOKUP($A21,'RevPAR Raw Data'!$B$6:$BE$43,'RevPAR Raw Data'!T$1,FALSE)</f>
        <v>16.657450250092701</v>
      </c>
      <c r="BF21" s="48">
        <f>VLOOKUP($A21,'RevPAR Raw Data'!$B$6:$BE$43,'RevPAR Raw Data'!U$1,FALSE)</f>
        <v>8.8714671844423805</v>
      </c>
      <c r="BG21" s="48">
        <f>VLOOKUP($A21,'RevPAR Raw Data'!$B$6:$BE$43,'RevPAR Raw Data'!V$1,FALSE)</f>
        <v>10.535847226435401</v>
      </c>
      <c r="BH21" s="48">
        <f>VLOOKUP($A21,'RevPAR Raw Data'!$B$6:$BE$43,'RevPAR Raw Data'!W$1,FALSE)</f>
        <v>3.8871799289846898</v>
      </c>
      <c r="BI21" s="48">
        <f>VLOOKUP($A21,'RevPAR Raw Data'!$B$6:$BE$43,'RevPAR Raw Data'!X$1,FALSE)</f>
        <v>3.5341139467637102</v>
      </c>
      <c r="BJ21" s="49">
        <f>VLOOKUP($A21,'RevPAR Raw Data'!$B$6:$BE$43,'RevPAR Raw Data'!Y$1,FALSE)</f>
        <v>8.2162757274137199</v>
      </c>
      <c r="BK21" s="48">
        <f>VLOOKUP($A21,'RevPAR Raw Data'!$B$6:$BE$43,'RevPAR Raw Data'!AA$1,FALSE)</f>
        <v>4.4222083424680303</v>
      </c>
      <c r="BL21" s="48">
        <f>VLOOKUP($A21,'RevPAR Raw Data'!$B$6:$BE$43,'RevPAR Raw Data'!AB$1,FALSE)</f>
        <v>11.248187248361599</v>
      </c>
      <c r="BM21" s="49">
        <f>VLOOKUP($A21,'RevPAR Raw Data'!$B$6:$BE$43,'RevPAR Raw Data'!AC$1,FALSE)</f>
        <v>7.82346059632681</v>
      </c>
      <c r="BN21" s="50">
        <f>VLOOKUP($A21,'RevPAR Raw Data'!$B$6:$BE$43,'RevPAR Raw Data'!AE$1,FALSE)</f>
        <v>8.1226895181809997</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51.0820722070141</v>
      </c>
      <c r="C23" s="48">
        <f>VLOOKUP($A23,'Occupancy Raw Data'!$B$8:$BE$45,'Occupancy Raw Data'!H$3,FALSE)</f>
        <v>47.231547957233602</v>
      </c>
      <c r="D23" s="48">
        <f>VLOOKUP($A23,'Occupancy Raw Data'!$B$8:$BE$45,'Occupancy Raw Data'!I$3,FALSE)</f>
        <v>50.777335881410998</v>
      </c>
      <c r="E23" s="48">
        <f>VLOOKUP($A23,'Occupancy Raw Data'!$B$8:$BE$45,'Occupancy Raw Data'!J$3,FALSE)</f>
        <v>54.452249367284701</v>
      </c>
      <c r="F23" s="48">
        <f>VLOOKUP($A23,'Occupancy Raw Data'!$B$8:$BE$45,'Occupancy Raw Data'!K$3,FALSE)</f>
        <v>55.6686121584628</v>
      </c>
      <c r="G23" s="49">
        <f>VLOOKUP($A23,'Occupancy Raw Data'!$B$8:$BE$45,'Occupancy Raw Data'!L$3,FALSE)</f>
        <v>51.842363514281203</v>
      </c>
      <c r="H23" s="48">
        <f>VLOOKUP($A23,'Occupancy Raw Data'!$B$8:$BE$45,'Occupancy Raw Data'!N$3,FALSE)</f>
        <v>65.931511802076301</v>
      </c>
      <c r="I23" s="48">
        <f>VLOOKUP($A23,'Occupancy Raw Data'!$B$8:$BE$45,'Occupancy Raw Data'!O$3,FALSE)</f>
        <v>66.161355301895497</v>
      </c>
      <c r="J23" s="49">
        <f>VLOOKUP($A23,'Occupancy Raw Data'!$B$8:$BE$45,'Occupancy Raw Data'!P$3,FALSE)</f>
        <v>66.046433551985899</v>
      </c>
      <c r="K23" s="50">
        <f>VLOOKUP($A23,'Occupancy Raw Data'!$B$8:$BE$45,'Occupancy Raw Data'!R$3,FALSE)</f>
        <v>55.900669239339699</v>
      </c>
      <c r="M23" s="47">
        <f>VLOOKUP($A23,'Occupancy Raw Data'!$B$8:$BE$45,'Occupancy Raw Data'!T$3,FALSE)</f>
        <v>-2.5745973128036601</v>
      </c>
      <c r="N23" s="48">
        <f>VLOOKUP($A23,'Occupancy Raw Data'!$B$8:$BE$45,'Occupancy Raw Data'!U$3,FALSE)</f>
        <v>-1.2447537813438101</v>
      </c>
      <c r="O23" s="48">
        <f>VLOOKUP($A23,'Occupancy Raw Data'!$B$8:$BE$45,'Occupancy Raw Data'!V$3,FALSE)</f>
        <v>-5.7974709487205596</v>
      </c>
      <c r="P23" s="48">
        <f>VLOOKUP($A23,'Occupancy Raw Data'!$B$8:$BE$45,'Occupancy Raw Data'!W$3,FALSE)</f>
        <v>-7.8160811031343496</v>
      </c>
      <c r="Q23" s="48">
        <f>VLOOKUP($A23,'Occupancy Raw Data'!$B$8:$BE$45,'Occupancy Raw Data'!X$3,FALSE)</f>
        <v>-6.68109540926101</v>
      </c>
      <c r="R23" s="49">
        <f>VLOOKUP($A23,'Occupancy Raw Data'!$B$8:$BE$45,'Occupancy Raw Data'!Y$3,FALSE)</f>
        <v>-5.0104182909844397</v>
      </c>
      <c r="S23" s="48">
        <f>VLOOKUP($A23,'Occupancy Raw Data'!$B$8:$BE$45,'Occupancy Raw Data'!AA$3,FALSE)</f>
        <v>-5.0406296165084203</v>
      </c>
      <c r="T23" s="48">
        <f>VLOOKUP($A23,'Occupancy Raw Data'!$B$8:$BE$45,'Occupancy Raw Data'!AB$3,FALSE)</f>
        <v>-3.2267117236179002</v>
      </c>
      <c r="U23" s="49">
        <f>VLOOKUP($A23,'Occupancy Raw Data'!$B$8:$BE$45,'Occupancy Raw Data'!AC$3,FALSE)</f>
        <v>-4.1406730957575402</v>
      </c>
      <c r="V23" s="50">
        <f>VLOOKUP($A23,'Occupancy Raw Data'!$B$8:$BE$45,'Occupancy Raw Data'!AE$3,FALSE)</f>
        <v>-4.7185881356276296</v>
      </c>
      <c r="X23" s="51">
        <f>VLOOKUP($A23,'ADR Raw Data'!$B$6:$BE$43,'ADR Raw Data'!G$1,FALSE)</f>
        <v>107.289815419615</v>
      </c>
      <c r="Y23" s="52">
        <f>VLOOKUP($A23,'ADR Raw Data'!$B$6:$BE$43,'ADR Raw Data'!H$1,FALSE)</f>
        <v>97.093326037508803</v>
      </c>
      <c r="Z23" s="52">
        <f>VLOOKUP($A23,'ADR Raw Data'!$B$6:$BE$43,'ADR Raw Data'!I$1,FALSE)</f>
        <v>98.813800228867805</v>
      </c>
      <c r="AA23" s="52">
        <f>VLOOKUP($A23,'ADR Raw Data'!$B$6:$BE$43,'ADR Raw Data'!J$1,FALSE)</f>
        <v>101.014016139435</v>
      </c>
      <c r="AB23" s="52">
        <f>VLOOKUP($A23,'ADR Raw Data'!$B$6:$BE$43,'ADR Raw Data'!K$1,FALSE)</f>
        <v>102.097221376878</v>
      </c>
      <c r="AC23" s="53">
        <f>VLOOKUP($A23,'ADR Raw Data'!$B$6:$BE$43,'ADR Raw Data'!L$1,FALSE)</f>
        <v>101.3379982794</v>
      </c>
      <c r="AD23" s="52">
        <f>VLOOKUP($A23,'ADR Raw Data'!$B$6:$BE$43,'ADR Raw Data'!N$1,FALSE)</f>
        <v>116.405159862906</v>
      </c>
      <c r="AE23" s="52">
        <f>VLOOKUP($A23,'ADR Raw Data'!$B$6:$BE$43,'ADR Raw Data'!O$1,FALSE)</f>
        <v>117.013551602326</v>
      </c>
      <c r="AF23" s="53">
        <f>VLOOKUP($A23,'ADR Raw Data'!$B$6:$BE$43,'ADR Raw Data'!P$1,FALSE)</f>
        <v>116.70988503783001</v>
      </c>
      <c r="AG23" s="54">
        <f>VLOOKUP($A23,'ADR Raw Data'!$B$6:$BE$43,'ADR Raw Data'!R$1,FALSE)</f>
        <v>106.527091776717</v>
      </c>
      <c r="AI23" s="47">
        <f>VLOOKUP($A23,'ADR Raw Data'!$B$6:$BE$43,'ADR Raw Data'!T$1,FALSE)</f>
        <v>2.2603892006669901</v>
      </c>
      <c r="AJ23" s="48">
        <f>VLOOKUP($A23,'ADR Raw Data'!$B$6:$BE$43,'ADR Raw Data'!U$1,FALSE)</f>
        <v>3.7955222012315102</v>
      </c>
      <c r="AK23" s="48">
        <f>VLOOKUP($A23,'ADR Raw Data'!$B$6:$BE$43,'ADR Raw Data'!V$1,FALSE)</f>
        <v>2.01523709354576</v>
      </c>
      <c r="AL23" s="48">
        <f>VLOOKUP($A23,'ADR Raw Data'!$B$6:$BE$43,'ADR Raw Data'!W$1,FALSE)</f>
        <v>1.2030260757745299</v>
      </c>
      <c r="AM23" s="48">
        <f>VLOOKUP($A23,'ADR Raw Data'!$B$6:$BE$43,'ADR Raw Data'!X$1,FALSE)</f>
        <v>3.4703139341792202</v>
      </c>
      <c r="AN23" s="49">
        <f>VLOOKUP($A23,'ADR Raw Data'!$B$6:$BE$43,'ADR Raw Data'!Y$1,FALSE)</f>
        <v>2.5035822605535398</v>
      </c>
      <c r="AO23" s="48">
        <f>VLOOKUP($A23,'ADR Raw Data'!$B$6:$BE$43,'ADR Raw Data'!AA$1,FALSE)</f>
        <v>-0.20145705569796599</v>
      </c>
      <c r="AP23" s="48">
        <f>VLOOKUP($A23,'ADR Raw Data'!$B$6:$BE$43,'ADR Raw Data'!AB$1,FALSE)</f>
        <v>-2.1357274898438101</v>
      </c>
      <c r="AQ23" s="49">
        <f>VLOOKUP($A23,'ADR Raw Data'!$B$6:$BE$43,'ADR Raw Data'!AC$1,FALSE)</f>
        <v>-1.1706732288962201</v>
      </c>
      <c r="AR23" s="50">
        <f>VLOOKUP($A23,'ADR Raw Data'!$B$6:$BE$43,'ADR Raw Data'!AE$1,FALSE)</f>
        <v>1.15087105467475</v>
      </c>
      <c r="AS23" s="40"/>
      <c r="AT23" s="51">
        <f>VLOOKUP($A23,'RevPAR Raw Data'!$B$6:$BE$43,'RevPAR Raw Data'!G$1,FALSE)</f>
        <v>54.805860983420203</v>
      </c>
      <c r="AU23" s="52">
        <f>VLOOKUP($A23,'RevPAR Raw Data'!$B$6:$BE$43,'RevPAR Raw Data'!H$1,FALSE)</f>
        <v>45.8586808506792</v>
      </c>
      <c r="AV23" s="52">
        <f>VLOOKUP($A23,'RevPAR Raw Data'!$B$6:$BE$43,'RevPAR Raw Data'!I$1,FALSE)</f>
        <v>50.175015239398697</v>
      </c>
      <c r="AW23" s="52">
        <f>VLOOKUP($A23,'RevPAR Raw Data'!$B$6:$BE$43,'RevPAR Raw Data'!J$1,FALSE)</f>
        <v>55.004403964154697</v>
      </c>
      <c r="AX23" s="52">
        <f>VLOOKUP($A23,'RevPAR Raw Data'!$B$6:$BE$43,'RevPAR Raw Data'!K$1,FALSE)</f>
        <v>56.836106192861898</v>
      </c>
      <c r="AY23" s="53">
        <f>VLOOKUP($A23,'RevPAR Raw Data'!$B$6:$BE$43,'RevPAR Raw Data'!L$1,FALSE)</f>
        <v>52.536013446102899</v>
      </c>
      <c r="AZ23" s="52">
        <f>VLOOKUP($A23,'RevPAR Raw Data'!$B$6:$BE$43,'RevPAR Raw Data'!N$1,FALSE)</f>
        <v>76.747681713237895</v>
      </c>
      <c r="BA23" s="52">
        <f>VLOOKUP($A23,'RevPAR Raw Data'!$B$6:$BE$43,'RevPAR Raw Data'!O$1,FALSE)</f>
        <v>77.417751626981996</v>
      </c>
      <c r="BB23" s="53">
        <f>VLOOKUP($A23,'RevPAR Raw Data'!$B$6:$BE$43,'RevPAR Raw Data'!P$1,FALSE)</f>
        <v>77.082716670110003</v>
      </c>
      <c r="BC23" s="54">
        <f>VLOOKUP($A23,'RevPAR Raw Data'!$B$6:$BE$43,'RevPAR Raw Data'!R$1,FALSE)</f>
        <v>59.549357224390697</v>
      </c>
      <c r="BE23" s="47">
        <f>VLOOKUP($A23,'RevPAR Raw Data'!$B$6:$BE$43,'RevPAR Raw Data'!T$1,FALSE)</f>
        <v>-0.37240403175595099</v>
      </c>
      <c r="BF23" s="48">
        <f>VLOOKUP($A23,'RevPAR Raw Data'!$B$6:$BE$43,'RevPAR Raw Data'!U$1,FALSE)</f>
        <v>2.5035235137661198</v>
      </c>
      <c r="BG23" s="48">
        <f>VLOOKUP($A23,'RevPAR Raw Data'!$B$6:$BE$43,'RevPAR Raw Data'!V$1,FALSE)</f>
        <v>-3.8990666402209602</v>
      </c>
      <c r="BH23" s="48">
        <f>VLOOKUP($A23,'RevPAR Raw Data'!$B$6:$BE$43,'RevPAR Raw Data'!W$1,FALSE)</f>
        <v>-6.7070845211342096</v>
      </c>
      <c r="BI23" s="48">
        <f>VLOOKUP($A23,'RevPAR Raw Data'!$B$6:$BE$43,'RevPAR Raw Data'!X$1,FALSE)</f>
        <v>-3.44263646002518</v>
      </c>
      <c r="BJ23" s="49">
        <f>VLOOKUP($A23,'RevPAR Raw Data'!$B$6:$BE$43,'RevPAR Raw Data'!Y$1,FALSE)</f>
        <v>-2.6322759739435102</v>
      </c>
      <c r="BK23" s="48">
        <f>VLOOKUP($A23,'RevPAR Raw Data'!$B$6:$BE$43,'RevPAR Raw Data'!AA$1,FALSE)</f>
        <v>-5.2319319681923302</v>
      </c>
      <c r="BL23" s="48">
        <f>VLOOKUP($A23,'RevPAR Raw Data'!$B$6:$BE$43,'RevPAR Raw Data'!AB$1,FALSE)</f>
        <v>-5.2935254441623902</v>
      </c>
      <c r="BM23" s="49">
        <f>VLOOKUP($A23,'RevPAR Raw Data'!$B$6:$BE$43,'RevPAR Raw Data'!AC$1,FALSE)</f>
        <v>-5.2628725732256196</v>
      </c>
      <c r="BN23" s="50">
        <f>VLOOKUP($A23,'RevPAR Raw Data'!$B$6:$BE$43,'RevPAR Raw Data'!AE$1,FALSE)</f>
        <v>-3.6220219459951299</v>
      </c>
    </row>
    <row r="24" spans="1:66" x14ac:dyDescent="0.25">
      <c r="A24" s="63" t="s">
        <v>91</v>
      </c>
      <c r="B24" s="47">
        <f>VLOOKUP($A24,'Occupancy Raw Data'!$B$8:$BE$45,'Occupancy Raw Data'!G$3,FALSE)</f>
        <v>59.329320722269898</v>
      </c>
      <c r="C24" s="48">
        <f>VLOOKUP($A24,'Occupancy Raw Data'!$B$8:$BE$45,'Occupancy Raw Data'!H$3,FALSE)</f>
        <v>59.759243336199397</v>
      </c>
      <c r="D24" s="48">
        <f>VLOOKUP($A24,'Occupancy Raw Data'!$B$8:$BE$45,'Occupancy Raw Data'!I$3,FALSE)</f>
        <v>64.488392089423897</v>
      </c>
      <c r="E24" s="48">
        <f>VLOOKUP($A24,'Occupancy Raw Data'!$B$8:$BE$45,'Occupancy Raw Data'!J$3,FALSE)</f>
        <v>67.205503009458198</v>
      </c>
      <c r="F24" s="48">
        <f>VLOOKUP($A24,'Occupancy Raw Data'!$B$8:$BE$45,'Occupancy Raw Data'!K$3,FALSE)</f>
        <v>62.132416165090198</v>
      </c>
      <c r="G24" s="49">
        <f>VLOOKUP($A24,'Occupancy Raw Data'!$B$8:$BE$45,'Occupancy Raw Data'!L$3,FALSE)</f>
        <v>62.582975064488302</v>
      </c>
      <c r="H24" s="48">
        <f>VLOOKUP($A24,'Occupancy Raw Data'!$B$8:$BE$45,'Occupancy Raw Data'!N$3,FALSE)</f>
        <v>66.397248495270802</v>
      </c>
      <c r="I24" s="48">
        <f>VLOOKUP($A24,'Occupancy Raw Data'!$B$8:$BE$45,'Occupancy Raw Data'!O$3,FALSE)</f>
        <v>67.893379191745396</v>
      </c>
      <c r="J24" s="49">
        <f>VLOOKUP($A24,'Occupancy Raw Data'!$B$8:$BE$45,'Occupancy Raw Data'!P$3,FALSE)</f>
        <v>67.145313843508106</v>
      </c>
      <c r="K24" s="50">
        <f>VLOOKUP($A24,'Occupancy Raw Data'!$B$8:$BE$45,'Occupancy Raw Data'!R$3,FALSE)</f>
        <v>63.886500429922599</v>
      </c>
      <c r="M24" s="47">
        <f>VLOOKUP($A24,'Occupancy Raw Data'!$B$8:$BE$45,'Occupancy Raw Data'!T$3,FALSE)</f>
        <v>-5.4758791163834202</v>
      </c>
      <c r="N24" s="48">
        <f>VLOOKUP($A24,'Occupancy Raw Data'!$B$8:$BE$45,'Occupancy Raw Data'!U$3,FALSE)</f>
        <v>-9.6669938376245295</v>
      </c>
      <c r="O24" s="48">
        <f>VLOOKUP($A24,'Occupancy Raw Data'!$B$8:$BE$45,'Occupancy Raw Data'!V$3,FALSE)</f>
        <v>-10.569015959302099</v>
      </c>
      <c r="P24" s="48">
        <f>VLOOKUP($A24,'Occupancy Raw Data'!$B$8:$BE$45,'Occupancy Raw Data'!W$3,FALSE)</f>
        <v>-9.5395603591541498</v>
      </c>
      <c r="Q24" s="48">
        <f>VLOOKUP($A24,'Occupancy Raw Data'!$B$8:$BE$45,'Occupancy Raw Data'!X$3,FALSE)</f>
        <v>-8.7768679586392295</v>
      </c>
      <c r="R24" s="49">
        <f>VLOOKUP($A24,'Occupancy Raw Data'!$B$8:$BE$45,'Occupancy Raw Data'!Y$3,FALSE)</f>
        <v>-8.8863170050189293</v>
      </c>
      <c r="S24" s="48">
        <f>VLOOKUP($A24,'Occupancy Raw Data'!$B$8:$BE$45,'Occupancy Raw Data'!AA$3,FALSE)</f>
        <v>-7.7431097102836901</v>
      </c>
      <c r="T24" s="48">
        <f>VLOOKUP($A24,'Occupancy Raw Data'!$B$8:$BE$45,'Occupancy Raw Data'!AB$3,FALSE)</f>
        <v>-9.0200118764487094</v>
      </c>
      <c r="U24" s="49">
        <f>VLOOKUP($A24,'Occupancy Raw Data'!$B$8:$BE$45,'Occupancy Raw Data'!AC$3,FALSE)</f>
        <v>-8.3931219757141307</v>
      </c>
      <c r="V24" s="50">
        <f>VLOOKUP($A24,'Occupancy Raw Data'!$B$8:$BE$45,'Occupancy Raw Data'!AE$3,FALSE)</f>
        <v>-8.73877507280522</v>
      </c>
      <c r="X24" s="51">
        <f>VLOOKUP($A24,'ADR Raw Data'!$B$6:$BE$43,'ADR Raw Data'!G$1,FALSE)</f>
        <v>88.573176608695604</v>
      </c>
      <c r="Y24" s="52">
        <f>VLOOKUP($A24,'ADR Raw Data'!$B$6:$BE$43,'ADR Raw Data'!H$1,FALSE)</f>
        <v>86.245832517985605</v>
      </c>
      <c r="Z24" s="52">
        <f>VLOOKUP($A24,'ADR Raw Data'!$B$6:$BE$43,'ADR Raw Data'!I$1,FALSE)</f>
        <v>89.4206378133333</v>
      </c>
      <c r="AA24" s="52">
        <f>VLOOKUP($A24,'ADR Raw Data'!$B$6:$BE$43,'ADR Raw Data'!J$1,FALSE)</f>
        <v>90.270604094165805</v>
      </c>
      <c r="AB24" s="52">
        <f>VLOOKUP($A24,'ADR Raw Data'!$B$6:$BE$43,'ADR Raw Data'!K$1,FALSE)</f>
        <v>86.336350595073299</v>
      </c>
      <c r="AC24" s="53">
        <f>VLOOKUP($A24,'ADR Raw Data'!$B$6:$BE$43,'ADR Raw Data'!L$1,FALSE)</f>
        <v>88.223778555726497</v>
      </c>
      <c r="AD24" s="52">
        <f>VLOOKUP($A24,'ADR Raw Data'!$B$6:$BE$43,'ADR Raw Data'!N$1,FALSE)</f>
        <v>89.615428982128904</v>
      </c>
      <c r="AE24" s="52">
        <f>VLOOKUP($A24,'ADR Raw Data'!$B$6:$BE$43,'ADR Raw Data'!O$1,FALSE)</f>
        <v>90.230829305977693</v>
      </c>
      <c r="AF24" s="53">
        <f>VLOOKUP($A24,'ADR Raw Data'!$B$6:$BE$43,'ADR Raw Data'!P$1,FALSE)</f>
        <v>89.926557228838504</v>
      </c>
      <c r="AG24" s="54">
        <f>VLOOKUP($A24,'ADR Raw Data'!$B$6:$BE$43,'ADR Raw Data'!R$1,FALSE)</f>
        <v>88.735103249375101</v>
      </c>
      <c r="AI24" s="47">
        <f>VLOOKUP($A24,'ADR Raw Data'!$B$6:$BE$43,'ADR Raw Data'!T$1,FALSE)</f>
        <v>0.88495226577505004</v>
      </c>
      <c r="AJ24" s="48">
        <f>VLOOKUP($A24,'ADR Raw Data'!$B$6:$BE$43,'ADR Raw Data'!U$1,FALSE)</f>
        <v>0.46727660498022999</v>
      </c>
      <c r="AK24" s="48">
        <f>VLOOKUP($A24,'ADR Raw Data'!$B$6:$BE$43,'ADR Raw Data'!V$1,FALSE)</f>
        <v>0.21494037027222199</v>
      </c>
      <c r="AL24" s="48">
        <f>VLOOKUP($A24,'ADR Raw Data'!$B$6:$BE$43,'ADR Raw Data'!W$1,FALSE)</f>
        <v>-1.2439558310180701</v>
      </c>
      <c r="AM24" s="48">
        <f>VLOOKUP($A24,'ADR Raw Data'!$B$6:$BE$43,'ADR Raw Data'!X$1,FALSE)</f>
        <v>2.2841334875579302</v>
      </c>
      <c r="AN24" s="49">
        <f>VLOOKUP($A24,'ADR Raw Data'!$B$6:$BE$43,'ADR Raw Data'!Y$1,FALSE)</f>
        <v>0.44781054400911202</v>
      </c>
      <c r="AO24" s="48">
        <f>VLOOKUP($A24,'ADR Raw Data'!$B$6:$BE$43,'ADR Raw Data'!AA$1,FALSE)</f>
        <v>0.27784941298721499</v>
      </c>
      <c r="AP24" s="48">
        <f>VLOOKUP($A24,'ADR Raw Data'!$B$6:$BE$43,'ADR Raw Data'!AB$1,FALSE)</f>
        <v>-1.37060577768116</v>
      </c>
      <c r="AQ24" s="49">
        <f>VLOOKUP($A24,'ADR Raw Data'!$B$6:$BE$43,'ADR Raw Data'!AC$1,FALSE)</f>
        <v>-0.57331942169904904</v>
      </c>
      <c r="AR24" s="50">
        <f>VLOOKUP($A24,'ADR Raw Data'!$B$6:$BE$43,'ADR Raw Data'!AE$1,FALSE)</f>
        <v>0.13819427442705601</v>
      </c>
      <c r="AS24" s="40"/>
      <c r="AT24" s="51">
        <f>VLOOKUP($A24,'RevPAR Raw Data'!$B$6:$BE$43,'RevPAR Raw Data'!G$1,FALSE)</f>
        <v>52.549864024075603</v>
      </c>
      <c r="AU24" s="52">
        <f>VLOOKUP($A24,'RevPAR Raw Data'!$B$6:$BE$43,'RevPAR Raw Data'!H$1,FALSE)</f>
        <v>51.539856921754001</v>
      </c>
      <c r="AV24" s="52">
        <f>VLOOKUP($A24,'RevPAR Raw Data'!$B$6:$BE$43,'RevPAR Raw Data'!I$1,FALSE)</f>
        <v>57.665931521925998</v>
      </c>
      <c r="AW24" s="52">
        <f>VLOOKUP($A24,'RevPAR Raw Data'!$B$6:$BE$43,'RevPAR Raw Data'!J$1,FALSE)</f>
        <v>60.666813551160701</v>
      </c>
      <c r="AX24" s="52">
        <f>VLOOKUP($A24,'RevPAR Raw Data'!$B$6:$BE$43,'RevPAR Raw Data'!K$1,FALSE)</f>
        <v>53.642860653482302</v>
      </c>
      <c r="AY24" s="53">
        <f>VLOOKUP($A24,'RevPAR Raw Data'!$B$6:$BE$43,'RevPAR Raw Data'!L$1,FALSE)</f>
        <v>55.213065334479701</v>
      </c>
      <c r="AZ24" s="52">
        <f>VLOOKUP($A24,'RevPAR Raw Data'!$B$6:$BE$43,'RevPAR Raw Data'!N$1,FALSE)</f>
        <v>59.502179071367102</v>
      </c>
      <c r="BA24" s="52">
        <f>VLOOKUP($A24,'RevPAR Raw Data'!$B$6:$BE$43,'RevPAR Raw Data'!O$1,FALSE)</f>
        <v>61.260759088564001</v>
      </c>
      <c r="BB24" s="53">
        <f>VLOOKUP($A24,'RevPAR Raw Data'!$B$6:$BE$43,'RevPAR Raw Data'!P$1,FALSE)</f>
        <v>60.381469079965598</v>
      </c>
      <c r="BC24" s="54">
        <f>VLOOKUP($A24,'RevPAR Raw Data'!$B$6:$BE$43,'RevPAR Raw Data'!R$1,FALSE)</f>
        <v>56.689752118904302</v>
      </c>
      <c r="BE24" s="47">
        <f>VLOOKUP($A24,'RevPAR Raw Data'!$B$6:$BE$43,'RevPAR Raw Data'!T$1,FALSE)</f>
        <v>-4.6393857669199097</v>
      </c>
      <c r="BF24" s="48">
        <f>VLOOKUP($A24,'RevPAR Raw Data'!$B$6:$BE$43,'RevPAR Raw Data'!U$1,FALSE)</f>
        <v>-9.2448888332524</v>
      </c>
      <c r="BG24" s="48">
        <f>VLOOKUP($A24,'RevPAR Raw Data'!$B$6:$BE$43,'RevPAR Raw Data'!V$1,FALSE)</f>
        <v>-10.376792671066999</v>
      </c>
      <c r="BH24" s="48">
        <f>VLOOKUP($A24,'RevPAR Raw Data'!$B$6:$BE$43,'RevPAR Raw Data'!W$1,FALSE)</f>
        <v>-10.664848272831</v>
      </c>
      <c r="BI24" s="48">
        <f>VLOOKUP($A24,'RevPAR Raw Data'!$B$6:$BE$43,'RevPAR Raw Data'!X$1,FALSE)</f>
        <v>-6.6932098512833198</v>
      </c>
      <c r="BJ24" s="49">
        <f>VLOOKUP($A24,'RevPAR Raw Data'!$B$6:$BE$43,'RevPAR Raw Data'!Y$1,FALSE)</f>
        <v>-8.4783003255323699</v>
      </c>
      <c r="BK24" s="48">
        <f>VLOOKUP($A24,'RevPAR Raw Data'!$B$6:$BE$43,'RevPAR Raw Data'!AA$1,FALSE)</f>
        <v>-7.4867744821734501</v>
      </c>
      <c r="BL24" s="48">
        <f>VLOOKUP($A24,'RevPAR Raw Data'!$B$6:$BE$43,'RevPAR Raw Data'!AB$1,FALSE)</f>
        <v>-10.266988850203701</v>
      </c>
      <c r="BM24" s="49">
        <f>VLOOKUP($A24,'RevPAR Raw Data'!$B$6:$BE$43,'RevPAR Raw Data'!AC$1,FALSE)</f>
        <v>-8.9183219990395202</v>
      </c>
      <c r="BN24" s="50">
        <f>VLOOKUP($A24,'RevPAR Raw Data'!$B$6:$BE$43,'RevPAR Raw Data'!AE$1,FALSE)</f>
        <v>-8.6126572851838397</v>
      </c>
    </row>
    <row r="25" spans="1:66" x14ac:dyDescent="0.25">
      <c r="A25" s="63" t="s">
        <v>32</v>
      </c>
      <c r="B25" s="47">
        <f>VLOOKUP($A25,'Occupancy Raw Data'!$B$8:$BE$45,'Occupancy Raw Data'!G$3,FALSE)</f>
        <v>49.1147257809126</v>
      </c>
      <c r="C25" s="48">
        <f>VLOOKUP($A25,'Occupancy Raw Data'!$B$8:$BE$45,'Occupancy Raw Data'!H$3,FALSE)</f>
        <v>53.202821361738799</v>
      </c>
      <c r="D25" s="48">
        <f>VLOOKUP($A25,'Occupancy Raw Data'!$B$8:$BE$45,'Occupancy Raw Data'!I$3,FALSE)</f>
        <v>58.528861379012497</v>
      </c>
      <c r="E25" s="48">
        <f>VLOOKUP($A25,'Occupancy Raw Data'!$B$8:$BE$45,'Occupancy Raw Data'!J$3,FALSE)</f>
        <v>62.948035123074703</v>
      </c>
      <c r="F25" s="48">
        <f>VLOOKUP($A25,'Occupancy Raw Data'!$B$8:$BE$45,'Occupancy Raw Data'!K$3,FALSE)</f>
        <v>61.911616525118703</v>
      </c>
      <c r="G25" s="49">
        <f>VLOOKUP($A25,'Occupancy Raw Data'!$B$8:$BE$45,'Occupancy Raw Data'!L$3,FALSE)</f>
        <v>57.141212033971399</v>
      </c>
      <c r="H25" s="48">
        <f>VLOOKUP($A25,'Occupancy Raw Data'!$B$8:$BE$45,'Occupancy Raw Data'!N$3,FALSE)</f>
        <v>70.0878076867712</v>
      </c>
      <c r="I25" s="48">
        <f>VLOOKUP($A25,'Occupancy Raw Data'!$B$8:$BE$45,'Occupancy Raw Data'!O$3,FALSE)</f>
        <v>70.404491147257801</v>
      </c>
      <c r="J25" s="49">
        <f>VLOOKUP($A25,'Occupancy Raw Data'!$B$8:$BE$45,'Occupancy Raw Data'!P$3,FALSE)</f>
        <v>70.246149417014493</v>
      </c>
      <c r="K25" s="50">
        <f>VLOOKUP($A25,'Occupancy Raw Data'!$B$8:$BE$45,'Occupancy Raw Data'!R$3,FALSE)</f>
        <v>60.885479857698002</v>
      </c>
      <c r="M25" s="47">
        <f>VLOOKUP($A25,'Occupancy Raw Data'!$B$8:$BE$45,'Occupancy Raw Data'!T$3,FALSE)</f>
        <v>-1.9680796536107601</v>
      </c>
      <c r="N25" s="48">
        <f>VLOOKUP($A25,'Occupancy Raw Data'!$B$8:$BE$45,'Occupancy Raw Data'!U$3,FALSE)</f>
        <v>5.2543288215722397</v>
      </c>
      <c r="O25" s="48">
        <f>VLOOKUP($A25,'Occupancy Raw Data'!$B$8:$BE$45,'Occupancy Raw Data'!V$3,FALSE)</f>
        <v>-4.1803654897787403</v>
      </c>
      <c r="P25" s="48">
        <f>VLOOKUP($A25,'Occupancy Raw Data'!$B$8:$BE$45,'Occupancy Raw Data'!W$3,FALSE)</f>
        <v>-9.0154050270182893</v>
      </c>
      <c r="Q25" s="48">
        <f>VLOOKUP($A25,'Occupancy Raw Data'!$B$8:$BE$45,'Occupancy Raw Data'!X$3,FALSE)</f>
        <v>-11.0316625405325</v>
      </c>
      <c r="R25" s="49">
        <f>VLOOKUP($A25,'Occupancy Raw Data'!$B$8:$BE$45,'Occupancy Raw Data'!Y$3,FALSE)</f>
        <v>-4.9242920609143201</v>
      </c>
      <c r="S25" s="48">
        <f>VLOOKUP($A25,'Occupancy Raw Data'!$B$8:$BE$45,'Occupancy Raw Data'!AA$3,FALSE)</f>
        <v>-7.0490384028084003</v>
      </c>
      <c r="T25" s="48">
        <f>VLOOKUP($A25,'Occupancy Raw Data'!$B$8:$BE$45,'Occupancy Raw Data'!AB$3,FALSE)</f>
        <v>-5.9830089388531098</v>
      </c>
      <c r="U25" s="49">
        <f>VLOOKUP($A25,'Occupancy Raw Data'!$B$8:$BE$45,'Occupancy Raw Data'!AC$3,FALSE)</f>
        <v>-6.5178613006288</v>
      </c>
      <c r="V25" s="50">
        <f>VLOOKUP($A25,'Occupancy Raw Data'!$B$8:$BE$45,'Occupancy Raw Data'!AE$3,FALSE)</f>
        <v>-5.4555666051848899</v>
      </c>
      <c r="X25" s="51">
        <f>VLOOKUP($A25,'ADR Raw Data'!$B$6:$BE$43,'ADR Raw Data'!G$1,FALSE)</f>
        <v>79.089217467760804</v>
      </c>
      <c r="Y25" s="52">
        <f>VLOOKUP($A25,'ADR Raw Data'!$B$6:$BE$43,'ADR Raw Data'!H$1,FALSE)</f>
        <v>84.582183820346302</v>
      </c>
      <c r="Z25" s="52">
        <f>VLOOKUP($A25,'ADR Raw Data'!$B$6:$BE$43,'ADR Raw Data'!I$1,FALSE)</f>
        <v>90.967014781111601</v>
      </c>
      <c r="AA25" s="52">
        <f>VLOOKUP($A25,'ADR Raw Data'!$B$6:$BE$43,'ADR Raw Data'!J$1,FALSE)</f>
        <v>92.286151131945999</v>
      </c>
      <c r="AB25" s="52">
        <f>VLOOKUP($A25,'ADR Raw Data'!$B$6:$BE$43,'ADR Raw Data'!K$1,FALSE)</f>
        <v>93.094806858870001</v>
      </c>
      <c r="AC25" s="53">
        <f>VLOOKUP($A25,'ADR Raw Data'!$B$6:$BE$43,'ADR Raw Data'!L$1,FALSE)</f>
        <v>88.487915492744804</v>
      </c>
      <c r="AD25" s="52">
        <f>VLOOKUP($A25,'ADR Raw Data'!$B$6:$BE$43,'ADR Raw Data'!N$1,FALSE)</f>
        <v>106.77043177243701</v>
      </c>
      <c r="AE25" s="52">
        <f>VLOOKUP($A25,'ADR Raw Data'!$B$6:$BE$43,'ADR Raw Data'!O$1,FALSE)</f>
        <v>102.110592762216</v>
      </c>
      <c r="AF25" s="53">
        <f>VLOOKUP($A25,'ADR Raw Data'!$B$6:$BE$43,'ADR Raw Data'!P$1,FALSE)</f>
        <v>104.43526039959001</v>
      </c>
      <c r="AG25" s="54">
        <f>VLOOKUP($A25,'ADR Raw Data'!$B$6:$BE$43,'ADR Raw Data'!R$1,FALSE)</f>
        <v>93.744808436908897</v>
      </c>
      <c r="AI25" s="47">
        <f>VLOOKUP($A25,'ADR Raw Data'!$B$6:$BE$43,'ADR Raw Data'!T$1,FALSE)</f>
        <v>5.1090619967709303</v>
      </c>
      <c r="AJ25" s="48">
        <f>VLOOKUP($A25,'ADR Raw Data'!$B$6:$BE$43,'ADR Raw Data'!U$1,FALSE)</f>
        <v>9.4022365487949706</v>
      </c>
      <c r="AK25" s="48">
        <f>VLOOKUP($A25,'ADR Raw Data'!$B$6:$BE$43,'ADR Raw Data'!V$1,FALSE)</f>
        <v>5.5978192621594998</v>
      </c>
      <c r="AL25" s="48">
        <f>VLOOKUP($A25,'ADR Raw Data'!$B$6:$BE$43,'ADR Raw Data'!W$1,FALSE)</f>
        <v>-0.18538293392609501</v>
      </c>
      <c r="AM25" s="48">
        <f>VLOOKUP($A25,'ADR Raw Data'!$B$6:$BE$43,'ADR Raw Data'!X$1,FALSE)</f>
        <v>2.6826409858953402</v>
      </c>
      <c r="AN25" s="49">
        <f>VLOOKUP($A25,'ADR Raw Data'!$B$6:$BE$43,'ADR Raw Data'!Y$1,FALSE)</f>
        <v>3.6867621686204499</v>
      </c>
      <c r="AO25" s="48">
        <f>VLOOKUP($A25,'ADR Raw Data'!$B$6:$BE$43,'ADR Raw Data'!AA$1,FALSE)</f>
        <v>-0.73048030651312101</v>
      </c>
      <c r="AP25" s="48">
        <f>VLOOKUP($A25,'ADR Raw Data'!$B$6:$BE$43,'ADR Raw Data'!AB$1,FALSE)</f>
        <v>-5.5507231056251003</v>
      </c>
      <c r="AQ25" s="49">
        <f>VLOOKUP($A25,'ADR Raw Data'!$B$6:$BE$43,'ADR Raw Data'!AC$1,FALSE)</f>
        <v>-3.1508194129619</v>
      </c>
      <c r="AR25" s="50">
        <f>VLOOKUP($A25,'ADR Raw Data'!$B$6:$BE$43,'ADR Raw Data'!AE$1,FALSE)</f>
        <v>0.97472700360331199</v>
      </c>
      <c r="AS25" s="40"/>
      <c r="AT25" s="51">
        <f>VLOOKUP($A25,'RevPAR Raw Data'!$B$6:$BE$43,'RevPAR Raw Data'!G$1,FALSE)</f>
        <v>38.844452281560301</v>
      </c>
      <c r="AU25" s="52">
        <f>VLOOKUP($A25,'RevPAR Raw Data'!$B$6:$BE$43,'RevPAR Raw Data'!H$1,FALSE)</f>
        <v>45.000108161796398</v>
      </c>
      <c r="AV25" s="52">
        <f>VLOOKUP($A25,'RevPAR Raw Data'!$B$6:$BE$43,'RevPAR Raw Data'!I$1,FALSE)</f>
        <v>53.241957981862598</v>
      </c>
      <c r="AW25" s="52">
        <f>VLOOKUP($A25,'RevPAR Raw Data'!$B$6:$BE$43,'RevPAR Raw Data'!J$1,FALSE)</f>
        <v>58.092318828271097</v>
      </c>
      <c r="AX25" s="52">
        <f>VLOOKUP($A25,'RevPAR Raw Data'!$B$6:$BE$43,'RevPAR Raw Data'!K$1,FALSE)</f>
        <v>57.636499827263499</v>
      </c>
      <c r="AY25" s="53">
        <f>VLOOKUP($A25,'RevPAR Raw Data'!$B$6:$BE$43,'RevPAR Raw Data'!L$1,FALSE)</f>
        <v>50.563067416150801</v>
      </c>
      <c r="AZ25" s="52">
        <f>VLOOKUP($A25,'RevPAR Raw Data'!$B$6:$BE$43,'RevPAR Raw Data'!N$1,FALSE)</f>
        <v>74.833054887001495</v>
      </c>
      <c r="BA25" s="52">
        <f>VLOOKUP($A25,'RevPAR Raw Data'!$B$6:$BE$43,'RevPAR Raw Data'!O$1,FALSE)</f>
        <v>71.890443241686995</v>
      </c>
      <c r="BB25" s="53">
        <f>VLOOKUP($A25,'RevPAR Raw Data'!$B$6:$BE$43,'RevPAR Raw Data'!P$1,FALSE)</f>
        <v>73.361749064344295</v>
      </c>
      <c r="BC25" s="54">
        <f>VLOOKUP($A25,'RevPAR Raw Data'!$B$6:$BE$43,'RevPAR Raw Data'!R$1,FALSE)</f>
        <v>57.076976458491799</v>
      </c>
      <c r="BE25" s="47">
        <f>VLOOKUP($A25,'RevPAR Raw Data'!$B$6:$BE$43,'RevPAR Raw Data'!T$1,FALSE)</f>
        <v>3.0404319335113499</v>
      </c>
      <c r="BF25" s="48">
        <f>VLOOKUP($A25,'RevPAR Raw Data'!$B$6:$BE$43,'RevPAR Raw Data'!U$1,FALSE)</f>
        <v>15.150589795222899</v>
      </c>
      <c r="BG25" s="48">
        <f>VLOOKUP($A25,'RevPAR Raw Data'!$B$6:$BE$43,'RevPAR Raw Data'!V$1,FALSE)</f>
        <v>1.18344446776525</v>
      </c>
      <c r="BH25" s="48">
        <f>VLOOKUP($A25,'RevPAR Raw Data'!$B$6:$BE$43,'RevPAR Raw Data'!W$1,FALSE)</f>
        <v>-9.18407493859997</v>
      </c>
      <c r="BI25" s="48">
        <f>VLOOKUP($A25,'RevPAR Raw Data'!$B$6:$BE$43,'RevPAR Raw Data'!X$1,FALSE)</f>
        <v>-8.6449614553751903</v>
      </c>
      <c r="BJ25" s="49">
        <f>VLOOKUP($A25,'RevPAR Raw Data'!$B$6:$BE$43,'RevPAR Raw Data'!Y$1,FALSE)</f>
        <v>-1.41907682906803</v>
      </c>
      <c r="BK25" s="48">
        <f>VLOOKUP($A25,'RevPAR Raw Data'!$B$6:$BE$43,'RevPAR Raw Data'!AA$1,FALSE)</f>
        <v>-7.7280268719904601</v>
      </c>
      <c r="BL25" s="48">
        <f>VLOOKUP($A25,'RevPAR Raw Data'!$B$6:$BE$43,'RevPAR Raw Data'!AB$1,FALSE)</f>
        <v>-11.2016317848976</v>
      </c>
      <c r="BM25" s="49">
        <f>VLOOKUP($A25,'RevPAR Raw Data'!$B$6:$BE$43,'RevPAR Raw Data'!AC$1,FALSE)</f>
        <v>-9.4633146744205607</v>
      </c>
      <c r="BN25" s="50">
        <f>VLOOKUP($A25,'RevPAR Raw Data'!$B$6:$BE$43,'RevPAR Raw Data'!AE$1,FALSE)</f>
        <v>-4.5340164824818796</v>
      </c>
    </row>
    <row r="26" spans="1:66" x14ac:dyDescent="0.25">
      <c r="A26" s="63" t="s">
        <v>92</v>
      </c>
      <c r="B26" s="47">
        <f>VLOOKUP($A26,'Occupancy Raw Data'!$B$8:$BE$45,'Occupancy Raw Data'!G$3,FALSE)</f>
        <v>51.431582645353899</v>
      </c>
      <c r="C26" s="48">
        <f>VLOOKUP($A26,'Occupancy Raw Data'!$B$8:$BE$45,'Occupancy Raw Data'!H$3,FALSE)</f>
        <v>52.889513437554797</v>
      </c>
      <c r="D26" s="48">
        <f>VLOOKUP($A26,'Occupancy Raw Data'!$B$8:$BE$45,'Occupancy Raw Data'!I$3,FALSE)</f>
        <v>54.417705954681097</v>
      </c>
      <c r="E26" s="48">
        <f>VLOOKUP($A26,'Occupancy Raw Data'!$B$8:$BE$45,'Occupancy Raw Data'!J$3,FALSE)</f>
        <v>57.772703319866501</v>
      </c>
      <c r="F26" s="48">
        <f>VLOOKUP($A26,'Occupancy Raw Data'!$B$8:$BE$45,'Occupancy Raw Data'!K$3,FALSE)</f>
        <v>57.333567539082999</v>
      </c>
      <c r="G26" s="49">
        <f>VLOOKUP($A26,'Occupancy Raw Data'!$B$8:$BE$45,'Occupancy Raw Data'!L$3,FALSE)</f>
        <v>54.7690145793079</v>
      </c>
      <c r="H26" s="48">
        <f>VLOOKUP($A26,'Occupancy Raw Data'!$B$8:$BE$45,'Occupancy Raw Data'!N$3,FALSE)</f>
        <v>67.363428772176306</v>
      </c>
      <c r="I26" s="48">
        <f>VLOOKUP($A26,'Occupancy Raw Data'!$B$8:$BE$45,'Occupancy Raw Data'!O$3,FALSE)</f>
        <v>69.401018795011396</v>
      </c>
      <c r="J26" s="49">
        <f>VLOOKUP($A26,'Occupancy Raw Data'!$B$8:$BE$45,'Occupancy Raw Data'!P$3,FALSE)</f>
        <v>68.382223783593801</v>
      </c>
      <c r="K26" s="50">
        <f>VLOOKUP($A26,'Occupancy Raw Data'!$B$8:$BE$45,'Occupancy Raw Data'!R$3,FALSE)</f>
        <v>58.658502923389598</v>
      </c>
      <c r="M26" s="47">
        <f>VLOOKUP($A26,'Occupancy Raw Data'!$B$8:$BE$45,'Occupancy Raw Data'!T$3,FALSE)</f>
        <v>-8.4999999999999893</v>
      </c>
      <c r="N26" s="48">
        <f>VLOOKUP($A26,'Occupancy Raw Data'!$B$8:$BE$45,'Occupancy Raw Data'!U$3,FALSE)</f>
        <v>-5.6112852664576804</v>
      </c>
      <c r="O26" s="48">
        <f>VLOOKUP($A26,'Occupancy Raw Data'!$B$8:$BE$45,'Occupancy Raw Data'!V$3,FALSE)</f>
        <v>-12.0635821742832</v>
      </c>
      <c r="P26" s="48">
        <f>VLOOKUP($A26,'Occupancy Raw Data'!$B$8:$BE$45,'Occupancy Raw Data'!W$3,FALSE)</f>
        <v>-13.035430988894699</v>
      </c>
      <c r="Q26" s="48">
        <f>VLOOKUP($A26,'Occupancy Raw Data'!$B$8:$BE$45,'Occupancy Raw Data'!X$3,FALSE)</f>
        <v>-19.506781750924699</v>
      </c>
      <c r="R26" s="49">
        <f>VLOOKUP($A26,'Occupancy Raw Data'!$B$8:$BE$45,'Occupancy Raw Data'!Y$3,FALSE)</f>
        <v>-12.169014084506999</v>
      </c>
      <c r="S26" s="48">
        <f>VLOOKUP($A26,'Occupancy Raw Data'!$B$8:$BE$45,'Occupancy Raw Data'!AA$3,FALSE)</f>
        <v>-9.9342414279004192</v>
      </c>
      <c r="T26" s="48">
        <f>VLOOKUP($A26,'Occupancy Raw Data'!$B$8:$BE$45,'Occupancy Raw Data'!AB$3,FALSE)</f>
        <v>-5.81644815256257</v>
      </c>
      <c r="U26" s="49">
        <f>VLOOKUP($A26,'Occupancy Raw Data'!$B$8:$BE$45,'Occupancy Raw Data'!AC$3,FALSE)</f>
        <v>-7.8906896959659196</v>
      </c>
      <c r="V26" s="50">
        <f>VLOOKUP($A26,'Occupancy Raw Data'!$B$8:$BE$45,'Occupancy Raw Data'!AE$3,FALSE)</f>
        <v>-10.7888409724077</v>
      </c>
      <c r="X26" s="51">
        <f>VLOOKUP($A26,'ADR Raw Data'!$B$6:$BE$43,'ADR Raw Data'!G$1,FALSE)</f>
        <v>97.947051741803193</v>
      </c>
      <c r="Y26" s="52">
        <f>VLOOKUP($A26,'ADR Raw Data'!$B$6:$BE$43,'ADR Raw Data'!H$1,FALSE)</f>
        <v>102.615815875124</v>
      </c>
      <c r="Z26" s="52">
        <f>VLOOKUP($A26,'ADR Raw Data'!$B$6:$BE$43,'ADR Raw Data'!I$1,FALSE)</f>
        <v>104.801351129761</v>
      </c>
      <c r="AA26" s="52">
        <f>VLOOKUP($A26,'ADR Raw Data'!$B$6:$BE$43,'ADR Raw Data'!J$1,FALSE)</f>
        <v>105.79296281544499</v>
      </c>
      <c r="AB26" s="52">
        <f>VLOOKUP($A26,'ADR Raw Data'!$B$6:$BE$43,'ADR Raw Data'!K$1,FALSE)</f>
        <v>102.58049518995</v>
      </c>
      <c r="AC26" s="53">
        <f>VLOOKUP($A26,'ADR Raw Data'!$B$6:$BE$43,'ADR Raw Data'!L$1,FALSE)</f>
        <v>102.836149191789</v>
      </c>
      <c r="AD26" s="52">
        <f>VLOOKUP($A26,'ADR Raw Data'!$B$6:$BE$43,'ADR Raw Data'!N$1,FALSE)</f>
        <v>112.269562842242</v>
      </c>
      <c r="AE26" s="52">
        <f>VLOOKUP($A26,'ADR Raw Data'!$B$6:$BE$43,'ADR Raw Data'!O$1,FALSE)</f>
        <v>112.42489655783299</v>
      </c>
      <c r="AF26" s="53">
        <f>VLOOKUP($A26,'ADR Raw Data'!$B$6:$BE$43,'ADR Raw Data'!P$1,FALSE)</f>
        <v>112.348386822501</v>
      </c>
      <c r="AG26" s="54">
        <f>VLOOKUP($A26,'ADR Raw Data'!$B$6:$BE$43,'ADR Raw Data'!R$1,FALSE)</f>
        <v>106.00445352926</v>
      </c>
      <c r="AI26" s="47">
        <f>VLOOKUP($A26,'ADR Raw Data'!$B$6:$BE$43,'ADR Raw Data'!T$1,FALSE)</f>
        <v>6.9334888821762997</v>
      </c>
      <c r="AJ26" s="48">
        <f>VLOOKUP($A26,'ADR Raw Data'!$B$6:$BE$43,'ADR Raw Data'!U$1,FALSE)</f>
        <v>8.7969561063957507</v>
      </c>
      <c r="AK26" s="48">
        <f>VLOOKUP($A26,'ADR Raw Data'!$B$6:$BE$43,'ADR Raw Data'!V$1,FALSE)</f>
        <v>7.3248135464969701</v>
      </c>
      <c r="AL26" s="48">
        <f>VLOOKUP($A26,'ADR Raw Data'!$B$6:$BE$43,'ADR Raw Data'!W$1,FALSE)</f>
        <v>8.4948575877758596</v>
      </c>
      <c r="AM26" s="48">
        <f>VLOOKUP($A26,'ADR Raw Data'!$B$6:$BE$43,'ADR Raw Data'!X$1,FALSE)</f>
        <v>3.4353830188174701</v>
      </c>
      <c r="AN26" s="49">
        <f>VLOOKUP($A26,'ADR Raw Data'!$B$6:$BE$43,'ADR Raw Data'!Y$1,FALSE)</f>
        <v>6.8118918002648696</v>
      </c>
      <c r="AO26" s="48">
        <f>VLOOKUP($A26,'ADR Raw Data'!$B$6:$BE$43,'ADR Raw Data'!AA$1,FALSE)</f>
        <v>0.68700751294968798</v>
      </c>
      <c r="AP26" s="48">
        <f>VLOOKUP($A26,'ADR Raw Data'!$B$6:$BE$43,'ADR Raw Data'!AB$1,FALSE)</f>
        <v>1.1392811752416401</v>
      </c>
      <c r="AQ26" s="49">
        <f>VLOOKUP($A26,'ADR Raw Data'!$B$6:$BE$43,'ADR Raw Data'!AC$1,FALSE)</f>
        <v>0.91266782493503396</v>
      </c>
      <c r="AR26" s="50">
        <f>VLOOKUP($A26,'ADR Raw Data'!$B$6:$BE$43,'ADR Raw Data'!AE$1,FALSE)</f>
        <v>4.8154946442860496</v>
      </c>
      <c r="AS26" s="40"/>
      <c r="AT26" s="51">
        <f>VLOOKUP($A26,'RevPAR Raw Data'!$B$6:$BE$43,'RevPAR Raw Data'!G$1,FALSE)</f>
        <v>50.3757188652731</v>
      </c>
      <c r="AU26" s="52">
        <f>VLOOKUP($A26,'RevPAR Raw Data'!$B$6:$BE$43,'RevPAR Raw Data'!H$1,FALSE)</f>
        <v>54.273005726330503</v>
      </c>
      <c r="AV26" s="52">
        <f>VLOOKUP($A26,'RevPAR Raw Data'!$B$6:$BE$43,'RevPAR Raw Data'!I$1,FALSE)</f>
        <v>57.030491094326301</v>
      </c>
      <c r="AW26" s="52">
        <f>VLOOKUP($A26,'RevPAR Raw Data'!$B$6:$BE$43,'RevPAR Raw Data'!J$1,FALSE)</f>
        <v>61.119454540663902</v>
      </c>
      <c r="AX26" s="52">
        <f>VLOOKUP($A26,'RevPAR Raw Data'!$B$6:$BE$43,'RevPAR Raw Data'!K$1,FALSE)</f>
        <v>58.813057491656402</v>
      </c>
      <c r="AY26" s="53">
        <f>VLOOKUP($A26,'RevPAR Raw Data'!$B$6:$BE$43,'RevPAR Raw Data'!L$1,FALSE)</f>
        <v>56.322345543650002</v>
      </c>
      <c r="AZ26" s="52">
        <f>VLOOKUP($A26,'RevPAR Raw Data'!$B$6:$BE$43,'RevPAR Raw Data'!N$1,FALSE)</f>
        <v>75.628626998067801</v>
      </c>
      <c r="BA26" s="52">
        <f>VLOOKUP($A26,'RevPAR Raw Data'!$B$6:$BE$43,'RevPAR Raw Data'!O$1,FALSE)</f>
        <v>78.0240235903741</v>
      </c>
      <c r="BB26" s="53">
        <f>VLOOKUP($A26,'RevPAR Raw Data'!$B$6:$BE$43,'RevPAR Raw Data'!P$1,FALSE)</f>
        <v>76.826325294220894</v>
      </c>
      <c r="BC26" s="54">
        <f>VLOOKUP($A26,'RevPAR Raw Data'!$B$6:$BE$43,'RevPAR Raw Data'!R$1,FALSE)</f>
        <v>62.180625472384598</v>
      </c>
      <c r="BE26" s="47">
        <f>VLOOKUP($A26,'RevPAR Raw Data'!$B$6:$BE$43,'RevPAR Raw Data'!T$1,FALSE)</f>
        <v>-2.15585767280868</v>
      </c>
      <c r="BF26" s="48">
        <f>VLOOKUP($A26,'RevPAR Raw Data'!$B$6:$BE$43,'RevPAR Raw Data'!U$1,FALSE)</f>
        <v>2.6920485380431298</v>
      </c>
      <c r="BG26" s="48">
        <f>VLOOKUP($A26,'RevPAR Raw Data'!$B$6:$BE$43,'RevPAR Raw Data'!V$1,FALSE)</f>
        <v>-5.6224035290809997</v>
      </c>
      <c r="BH26" s="48">
        <f>VLOOKUP($A26,'RevPAR Raw Data'!$B$6:$BE$43,'RevPAR Raw Data'!W$1,FALSE)</f>
        <v>-5.64791469957831</v>
      </c>
      <c r="BI26" s="48">
        <f>VLOOKUP($A26,'RevPAR Raw Data'!$B$6:$BE$43,'RevPAR Raw Data'!X$1,FALSE)</f>
        <v>-16.741531399896299</v>
      </c>
      <c r="BJ26" s="49">
        <f>VLOOKUP($A26,'RevPAR Raw Data'!$B$6:$BE$43,'RevPAR Raw Data'!Y$1,FALSE)</f>
        <v>-6.1860623568377697</v>
      </c>
      <c r="BK26" s="48">
        <f>VLOOKUP($A26,'RevPAR Raw Data'!$B$6:$BE$43,'RevPAR Raw Data'!AA$1,FALSE)</f>
        <v>-9.3154828999149704</v>
      </c>
      <c r="BL26" s="48">
        <f>VLOOKUP($A26,'RevPAR Raw Data'!$B$6:$BE$43,'RevPAR Raw Data'!AB$1,FALSE)</f>
        <v>-4.7434326761907597</v>
      </c>
      <c r="BM26" s="49">
        <f>VLOOKUP($A26,'RevPAR Raw Data'!$B$6:$BE$43,'RevPAR Raw Data'!AC$1,FALSE)</f>
        <v>-7.0500376570514396</v>
      </c>
      <c r="BN26" s="50">
        <f>VLOOKUP($A26,'RevPAR Raw Data'!$B$6:$BE$43,'RevPAR Raw Data'!AE$1,FALSE)</f>
        <v>-6.4928823873285104</v>
      </c>
    </row>
    <row r="27" spans="1:66" x14ac:dyDescent="0.25">
      <c r="A27" s="63" t="s">
        <v>93</v>
      </c>
      <c r="B27" s="47">
        <f>VLOOKUP($A27,'Occupancy Raw Data'!$B$8:$BE$45,'Occupancy Raw Data'!G$3,FALSE)</f>
        <v>54.0589820833993</v>
      </c>
      <c r="C27" s="48">
        <f>VLOOKUP($A27,'Occupancy Raw Data'!$B$8:$BE$45,'Occupancy Raw Data'!H$3,FALSE)</f>
        <v>43.745045187886397</v>
      </c>
      <c r="D27" s="48">
        <f>VLOOKUP($A27,'Occupancy Raw Data'!$B$8:$BE$45,'Occupancy Raw Data'!I$3,FALSE)</f>
        <v>48.588869510068101</v>
      </c>
      <c r="E27" s="48">
        <f>VLOOKUP($A27,'Occupancy Raw Data'!$B$8:$BE$45,'Occupancy Raw Data'!J$3,FALSE)</f>
        <v>54.209608371650503</v>
      </c>
      <c r="F27" s="48">
        <f>VLOOKUP($A27,'Occupancy Raw Data'!$B$8:$BE$45,'Occupancy Raw Data'!K$3,FALSE)</f>
        <v>57.888060884731203</v>
      </c>
      <c r="G27" s="49">
        <f>VLOOKUP($A27,'Occupancy Raw Data'!$B$8:$BE$45,'Occupancy Raw Data'!L$3,FALSE)</f>
        <v>51.698113207547102</v>
      </c>
      <c r="H27" s="48">
        <f>VLOOKUP($A27,'Occupancy Raw Data'!$B$8:$BE$45,'Occupancy Raw Data'!N$3,FALSE)</f>
        <v>65.625495481211303</v>
      </c>
      <c r="I27" s="48">
        <f>VLOOKUP($A27,'Occupancy Raw Data'!$B$8:$BE$45,'Occupancy Raw Data'!O$3,FALSE)</f>
        <v>62.850800697637503</v>
      </c>
      <c r="J27" s="49">
        <f>VLOOKUP($A27,'Occupancy Raw Data'!$B$8:$BE$45,'Occupancy Raw Data'!P$3,FALSE)</f>
        <v>64.238148089424399</v>
      </c>
      <c r="K27" s="50">
        <f>VLOOKUP($A27,'Occupancy Raw Data'!$B$8:$BE$45,'Occupancy Raw Data'!R$3,FALSE)</f>
        <v>55.280980316654897</v>
      </c>
      <c r="M27" s="47">
        <f>VLOOKUP($A27,'Occupancy Raw Data'!$B$8:$BE$45,'Occupancy Raw Data'!T$3,FALSE)</f>
        <v>4.8254554419789804</v>
      </c>
      <c r="N27" s="48">
        <f>VLOOKUP($A27,'Occupancy Raw Data'!$B$8:$BE$45,'Occupancy Raw Data'!U$3,FALSE)</f>
        <v>-0.87827911184105001</v>
      </c>
      <c r="O27" s="48">
        <f>VLOOKUP($A27,'Occupancy Raw Data'!$B$8:$BE$45,'Occupancy Raw Data'!V$3,FALSE)</f>
        <v>-4.4822474323310999</v>
      </c>
      <c r="P27" s="48">
        <f>VLOOKUP($A27,'Occupancy Raw Data'!$B$8:$BE$45,'Occupancy Raw Data'!W$3,FALSE)</f>
        <v>-4.3593069741231396</v>
      </c>
      <c r="Q27" s="48">
        <f>VLOOKUP($A27,'Occupancy Raw Data'!$B$8:$BE$45,'Occupancy Raw Data'!X$3,FALSE)</f>
        <v>-1.4457334774607999</v>
      </c>
      <c r="R27" s="49">
        <f>VLOOKUP($A27,'Occupancy Raw Data'!$B$8:$BE$45,'Occupancy Raw Data'!Y$3,FALSE)</f>
        <v>-1.3356359427532101</v>
      </c>
      <c r="S27" s="48">
        <f>VLOOKUP($A27,'Occupancy Raw Data'!$B$8:$BE$45,'Occupancy Raw Data'!AA$3,FALSE)</f>
        <v>-4.6221509307942004</v>
      </c>
      <c r="T27" s="48">
        <f>VLOOKUP($A27,'Occupancy Raw Data'!$B$8:$BE$45,'Occupancy Raw Data'!AB$3,FALSE)</f>
        <v>-0.41676847907472803</v>
      </c>
      <c r="U27" s="49">
        <f>VLOOKUP($A27,'Occupancy Raw Data'!$B$8:$BE$45,'Occupancy Raw Data'!AC$3,FALSE)</f>
        <v>-2.6101849608725698</v>
      </c>
      <c r="V27" s="50">
        <f>VLOOKUP($A27,'Occupancy Raw Data'!$B$8:$BE$45,'Occupancy Raw Data'!AE$3,FALSE)</f>
        <v>-1.7624803763288399</v>
      </c>
      <c r="X27" s="51">
        <f>VLOOKUP($A27,'ADR Raw Data'!$B$6:$BE$43,'ADR Raw Data'!G$1,FALSE)</f>
        <v>114.20064851151101</v>
      </c>
      <c r="Y27" s="52">
        <f>VLOOKUP($A27,'ADR Raw Data'!$B$6:$BE$43,'ADR Raw Data'!H$1,FALSE)</f>
        <v>105.569722526277</v>
      </c>
      <c r="Z27" s="52">
        <f>VLOOKUP($A27,'ADR Raw Data'!$B$6:$BE$43,'ADR Raw Data'!I$1,FALSE)</f>
        <v>107.853767400881</v>
      </c>
      <c r="AA27" s="52">
        <f>VLOOKUP($A27,'ADR Raw Data'!$B$6:$BE$43,'ADR Raw Data'!J$1,FALSE)</f>
        <v>110.975278721848</v>
      </c>
      <c r="AB27" s="52">
        <f>VLOOKUP($A27,'ADR Raw Data'!$B$6:$BE$43,'ADR Raw Data'!K$1,FALSE)</f>
        <v>113.72475194467199</v>
      </c>
      <c r="AC27" s="53">
        <f>VLOOKUP($A27,'ADR Raw Data'!$B$6:$BE$43,'ADR Raw Data'!L$1,FALSE)</f>
        <v>110.763993930564</v>
      </c>
      <c r="AD27" s="52">
        <f>VLOOKUP($A27,'ADR Raw Data'!$B$6:$BE$43,'ADR Raw Data'!N$1,FALSE)</f>
        <v>121.506040613674</v>
      </c>
      <c r="AE27" s="52">
        <f>VLOOKUP($A27,'ADR Raw Data'!$B$6:$BE$43,'ADR Raw Data'!O$1,FALSE)</f>
        <v>117.417829074167</v>
      </c>
      <c r="AF27" s="53">
        <f>VLOOKUP($A27,'ADR Raw Data'!$B$6:$BE$43,'ADR Raw Data'!P$1,FALSE)</f>
        <v>119.50608127236799</v>
      </c>
      <c r="AG27" s="54">
        <f>VLOOKUP($A27,'ADR Raw Data'!$B$6:$BE$43,'ADR Raw Data'!R$1,FALSE)</f>
        <v>113.666441432434</v>
      </c>
      <c r="AI27" s="47">
        <f>VLOOKUP($A27,'ADR Raw Data'!$B$6:$BE$43,'ADR Raw Data'!T$1,FALSE)</f>
        <v>5.57940245960945</v>
      </c>
      <c r="AJ27" s="48">
        <f>VLOOKUP($A27,'ADR Raw Data'!$B$6:$BE$43,'ADR Raw Data'!U$1,FALSE)</f>
        <v>3.6503619517373602</v>
      </c>
      <c r="AK27" s="48">
        <f>VLOOKUP($A27,'ADR Raw Data'!$B$6:$BE$43,'ADR Raw Data'!V$1,FALSE)</f>
        <v>0.91030996549459298</v>
      </c>
      <c r="AL27" s="48">
        <f>VLOOKUP($A27,'ADR Raw Data'!$B$6:$BE$43,'ADR Raw Data'!W$1,FALSE)</f>
        <v>0.47889820218837897</v>
      </c>
      <c r="AM27" s="48">
        <f>VLOOKUP($A27,'ADR Raw Data'!$B$6:$BE$43,'ADR Raw Data'!X$1,FALSE)</f>
        <v>5.3603594827157099</v>
      </c>
      <c r="AN27" s="49">
        <f>VLOOKUP($A27,'ADR Raw Data'!$B$6:$BE$43,'ADR Raw Data'!Y$1,FALSE)</f>
        <v>3.2329737613096099</v>
      </c>
      <c r="AO27" s="48">
        <f>VLOOKUP($A27,'ADR Raw Data'!$B$6:$BE$43,'ADR Raw Data'!AA$1,FALSE)</f>
        <v>1.1838868360828201</v>
      </c>
      <c r="AP27" s="48">
        <f>VLOOKUP($A27,'ADR Raw Data'!$B$6:$BE$43,'ADR Raw Data'!AB$1,FALSE)</f>
        <v>-0.840962333091819</v>
      </c>
      <c r="AQ27" s="49">
        <f>VLOOKUP($A27,'ADR Raw Data'!$B$6:$BE$43,'ADR Raw Data'!AC$1,FALSE)</f>
        <v>0.18529326311250799</v>
      </c>
      <c r="AR27" s="50">
        <f>VLOOKUP($A27,'ADR Raw Data'!$B$6:$BE$43,'ADR Raw Data'!AE$1,FALSE)</f>
        <v>2.1164917363547802</v>
      </c>
      <c r="AS27" s="40"/>
      <c r="AT27" s="51">
        <f>VLOOKUP($A27,'RevPAR Raw Data'!$B$6:$BE$43,'RevPAR Raw Data'!G$1,FALSE)</f>
        <v>61.735708117964101</v>
      </c>
      <c r="AU27" s="52">
        <f>VLOOKUP($A27,'RevPAR Raw Data'!$B$6:$BE$43,'RevPAR Raw Data'!H$1,FALSE)</f>
        <v>46.1815228238465</v>
      </c>
      <c r="AV27" s="52">
        <f>VLOOKUP($A27,'RevPAR Raw Data'!$B$6:$BE$43,'RevPAR Raw Data'!I$1,FALSE)</f>
        <v>52.404926304106503</v>
      </c>
      <c r="AW27" s="52">
        <f>VLOOKUP($A27,'RevPAR Raw Data'!$B$6:$BE$43,'RevPAR Raw Data'!J$1,FALSE)</f>
        <v>60.159263984461703</v>
      </c>
      <c r="AX27" s="52">
        <f>VLOOKUP($A27,'RevPAR Raw Data'!$B$6:$BE$43,'RevPAR Raw Data'!K$1,FALSE)</f>
        <v>65.833053646741703</v>
      </c>
      <c r="AY27" s="53">
        <f>VLOOKUP($A27,'RevPAR Raw Data'!$B$6:$BE$43,'RevPAR Raw Data'!L$1,FALSE)</f>
        <v>57.262894975424103</v>
      </c>
      <c r="AZ27" s="52">
        <f>VLOOKUP($A27,'RevPAR Raw Data'!$B$6:$BE$43,'RevPAR Raw Data'!N$1,FALSE)</f>
        <v>79.738941192325896</v>
      </c>
      <c r="BA27" s="52">
        <f>VLOOKUP($A27,'RevPAR Raw Data'!$B$6:$BE$43,'RevPAR Raw Data'!O$1,FALSE)</f>
        <v>73.798045734897698</v>
      </c>
      <c r="BB27" s="53">
        <f>VLOOKUP($A27,'RevPAR Raw Data'!$B$6:$BE$43,'RevPAR Raw Data'!P$1,FALSE)</f>
        <v>76.768493463611804</v>
      </c>
      <c r="BC27" s="54">
        <f>VLOOKUP($A27,'RevPAR Raw Data'!$B$6:$BE$43,'RevPAR Raw Data'!R$1,FALSE)</f>
        <v>62.835923114906301</v>
      </c>
      <c r="BE27" s="47">
        <f>VLOOKUP($A27,'RevPAR Raw Data'!$B$6:$BE$43,'RevPAR Raw Data'!T$1,FALSE)</f>
        <v>10.674089481205501</v>
      </c>
      <c r="BF27" s="48">
        <f>VLOOKUP($A27,'RevPAR Raw Data'!$B$6:$BE$43,'RevPAR Raw Data'!U$1,FALSE)</f>
        <v>2.7400224733676102</v>
      </c>
      <c r="BG27" s="48">
        <f>VLOOKUP($A27,'RevPAR Raw Data'!$B$6:$BE$43,'RevPAR Raw Data'!V$1,FALSE)</f>
        <v>-3.61273981189114</v>
      </c>
      <c r="BH27" s="48">
        <f>VLOOKUP($A27,'RevPAR Raw Data'!$B$6:$BE$43,'RevPAR Raw Data'!W$1,FALSE)</f>
        <v>-3.90128541466171</v>
      </c>
      <c r="BI27" s="48">
        <f>VLOOKUP($A27,'RevPAR Raw Data'!$B$6:$BE$43,'RevPAR Raw Data'!X$1,FALSE)</f>
        <v>3.8371294937010498</v>
      </c>
      <c r="BJ27" s="49">
        <f>VLOOKUP($A27,'RevPAR Raw Data'!$B$6:$BE$43,'RevPAR Raw Data'!Y$1,FALSE)</f>
        <v>1.85415705898057</v>
      </c>
      <c r="BK27" s="48">
        <f>VLOOKUP($A27,'RevPAR Raw Data'!$B$6:$BE$43,'RevPAR Raw Data'!AA$1,FALSE)</f>
        <v>-3.49298513112493</v>
      </c>
      <c r="BL27" s="48">
        <f>VLOOKUP($A27,'RevPAR Raw Data'!$B$6:$BE$43,'RevPAR Raw Data'!AB$1,FALSE)</f>
        <v>-1.2542259462413301</v>
      </c>
      <c r="BM27" s="49">
        <f>VLOOKUP($A27,'RevPAR Raw Data'!$B$6:$BE$43,'RevPAR Raw Data'!AC$1,FALSE)</f>
        <v>-2.4297281946473399</v>
      </c>
      <c r="BN27" s="50">
        <f>VLOOKUP($A27,'RevPAR Raw Data'!$B$6:$BE$43,'RevPAR Raw Data'!AE$1,FALSE)</f>
        <v>0.31670860850606197</v>
      </c>
    </row>
    <row r="28" spans="1:66" x14ac:dyDescent="0.25">
      <c r="A28" s="63" t="s">
        <v>29</v>
      </c>
      <c r="B28" s="47">
        <f>VLOOKUP($A28,'Occupancy Raw Data'!$B$8:$BE$45,'Occupancy Raw Data'!G$3,FALSE)</f>
        <v>41.434731477851798</v>
      </c>
      <c r="C28" s="48">
        <f>VLOOKUP($A28,'Occupancy Raw Data'!$B$8:$BE$45,'Occupancy Raw Data'!H$3,FALSE)</f>
        <v>33.829870638965097</v>
      </c>
      <c r="D28" s="48">
        <f>VLOOKUP($A28,'Occupancy Raw Data'!$B$8:$BE$45,'Occupancy Raw Data'!I$3,FALSE)</f>
        <v>34.221873774990101</v>
      </c>
      <c r="E28" s="48">
        <f>VLOOKUP($A28,'Occupancy Raw Data'!$B$8:$BE$45,'Occupancy Raw Data'!J$3,FALSE)</f>
        <v>34.979746504638698</v>
      </c>
      <c r="F28" s="48">
        <f>VLOOKUP($A28,'Occupancy Raw Data'!$B$8:$BE$45,'Occupancy Raw Data'!K$3,FALSE)</f>
        <v>40.193388213772302</v>
      </c>
      <c r="G28" s="49">
        <f>VLOOKUP($A28,'Occupancy Raw Data'!$B$8:$BE$45,'Occupancy Raw Data'!L$3,FALSE)</f>
        <v>36.931922122043602</v>
      </c>
      <c r="H28" s="48">
        <f>VLOOKUP($A28,'Occupancy Raw Data'!$B$8:$BE$45,'Occupancy Raw Data'!N$3,FALSE)</f>
        <v>61.243956618319601</v>
      </c>
      <c r="I28" s="48">
        <f>VLOOKUP($A28,'Occupancy Raw Data'!$B$8:$BE$45,'Occupancy Raw Data'!O$3,FALSE)</f>
        <v>64.040245655298506</v>
      </c>
      <c r="J28" s="49">
        <f>VLOOKUP($A28,'Occupancy Raw Data'!$B$8:$BE$45,'Occupancy Raw Data'!P$3,FALSE)</f>
        <v>62.642101136809003</v>
      </c>
      <c r="K28" s="50">
        <f>VLOOKUP($A28,'Occupancy Raw Data'!$B$8:$BE$45,'Occupancy Raw Data'!R$3,FALSE)</f>
        <v>44.277687554833697</v>
      </c>
      <c r="M28" s="47">
        <f>VLOOKUP($A28,'Occupancy Raw Data'!$B$8:$BE$45,'Occupancy Raw Data'!T$3,FALSE)</f>
        <v>-8.8931566479589605</v>
      </c>
      <c r="N28" s="48">
        <f>VLOOKUP($A28,'Occupancy Raw Data'!$B$8:$BE$45,'Occupancy Raw Data'!U$3,FALSE)</f>
        <v>6.5986127889023098</v>
      </c>
      <c r="O28" s="48">
        <f>VLOOKUP($A28,'Occupancy Raw Data'!$B$8:$BE$45,'Occupancy Raw Data'!V$3,FALSE)</f>
        <v>3.7678183593575501</v>
      </c>
      <c r="P28" s="48">
        <f>VLOOKUP($A28,'Occupancy Raw Data'!$B$8:$BE$45,'Occupancy Raw Data'!W$3,FALSE)</f>
        <v>-5.7768168123479402</v>
      </c>
      <c r="Q28" s="48">
        <f>VLOOKUP($A28,'Occupancy Raw Data'!$B$8:$BE$45,'Occupancy Raw Data'!X$3,FALSE)</f>
        <v>7.4793754798485397</v>
      </c>
      <c r="R28" s="49">
        <f>VLOOKUP($A28,'Occupancy Raw Data'!$B$8:$BE$45,'Occupancy Raw Data'!Y$3,FALSE)</f>
        <v>-3.0000427006688601E-2</v>
      </c>
      <c r="S28" s="48">
        <f>VLOOKUP($A28,'Occupancy Raw Data'!$B$8:$BE$45,'Occupancy Raw Data'!AA$3,FALSE)</f>
        <v>3.3901913609069299</v>
      </c>
      <c r="T28" s="48">
        <f>VLOOKUP($A28,'Occupancy Raw Data'!$B$8:$BE$45,'Occupancy Raw Data'!AB$3,FALSE)</f>
        <v>2.5068829481453401</v>
      </c>
      <c r="U28" s="49">
        <f>VLOOKUP($A28,'Occupancy Raw Data'!$B$8:$BE$45,'Occupancy Raw Data'!AC$3,FALSE)</f>
        <v>2.9367860315381402</v>
      </c>
      <c r="V28" s="50">
        <f>VLOOKUP($A28,'Occupancy Raw Data'!$B$8:$BE$45,'Occupancy Raw Data'!AE$3,FALSE)</f>
        <v>1.1483866868116701</v>
      </c>
      <c r="X28" s="51">
        <f>VLOOKUP($A28,'ADR Raw Data'!$B$6:$BE$43,'ADR Raw Data'!G$1,FALSE)</f>
        <v>151.76269000315301</v>
      </c>
      <c r="Y28" s="52">
        <f>VLOOKUP($A28,'ADR Raw Data'!$B$6:$BE$43,'ADR Raw Data'!H$1,FALSE)</f>
        <v>105.025056006179</v>
      </c>
      <c r="Z28" s="52">
        <f>VLOOKUP($A28,'ADR Raw Data'!$B$6:$BE$43,'ADR Raw Data'!I$1,FALSE)</f>
        <v>96.207460862924705</v>
      </c>
      <c r="AA28" s="52">
        <f>VLOOKUP($A28,'ADR Raw Data'!$B$6:$BE$43,'ADR Raw Data'!J$1,FALSE)</f>
        <v>99.639021292491506</v>
      </c>
      <c r="AB28" s="52">
        <f>VLOOKUP($A28,'ADR Raw Data'!$B$6:$BE$43,'ADR Raw Data'!K$1,FALSE)</f>
        <v>105.082194408322</v>
      </c>
      <c r="AC28" s="53">
        <f>VLOOKUP($A28,'ADR Raw Data'!$B$6:$BE$43,'ADR Raw Data'!L$1,FALSE)</f>
        <v>112.87030781205701</v>
      </c>
      <c r="AD28" s="52">
        <f>VLOOKUP($A28,'ADR Raw Data'!$B$6:$BE$43,'ADR Raw Data'!N$1,FALSE)</f>
        <v>142.85738212075901</v>
      </c>
      <c r="AE28" s="52">
        <f>VLOOKUP($A28,'ADR Raw Data'!$B$6:$BE$43,'ADR Raw Data'!O$1,FALSE)</f>
        <v>156.506149765354</v>
      </c>
      <c r="AF28" s="53">
        <f>VLOOKUP($A28,'ADR Raw Data'!$B$6:$BE$43,'ADR Raw Data'!P$1,FALSE)</f>
        <v>149.834083229036</v>
      </c>
      <c r="AG28" s="54">
        <f>VLOOKUP($A28,'ADR Raw Data'!$B$6:$BE$43,'ADR Raw Data'!R$1,FALSE)</f>
        <v>127.81165177065699</v>
      </c>
      <c r="AI28" s="47">
        <f>VLOOKUP($A28,'ADR Raw Data'!$B$6:$BE$43,'ADR Raw Data'!T$1,FALSE)</f>
        <v>-3.9619541480796201</v>
      </c>
      <c r="AJ28" s="48">
        <f>VLOOKUP($A28,'ADR Raw Data'!$B$6:$BE$43,'ADR Raw Data'!U$1,FALSE)</f>
        <v>-3.5808129530912001</v>
      </c>
      <c r="AK28" s="48">
        <f>VLOOKUP($A28,'ADR Raw Data'!$B$6:$BE$43,'ADR Raw Data'!V$1,FALSE)</f>
        <v>-4.6560571688719197</v>
      </c>
      <c r="AL28" s="48">
        <f>VLOOKUP($A28,'ADR Raw Data'!$B$6:$BE$43,'ADR Raw Data'!W$1,FALSE)</f>
        <v>-1.62802756089314</v>
      </c>
      <c r="AM28" s="48">
        <f>VLOOKUP($A28,'ADR Raw Data'!$B$6:$BE$43,'ADR Raw Data'!X$1,FALSE)</f>
        <v>-1.79898888494576</v>
      </c>
      <c r="AN28" s="49">
        <f>VLOOKUP($A28,'ADR Raw Data'!$B$6:$BE$43,'ADR Raw Data'!Y$1,FALSE)</f>
        <v>-4.0698529015624896</v>
      </c>
      <c r="AO28" s="48">
        <f>VLOOKUP($A28,'ADR Raw Data'!$B$6:$BE$43,'ADR Raw Data'!AA$1,FALSE)</f>
        <v>-4.7024494622518196</v>
      </c>
      <c r="AP28" s="48">
        <f>VLOOKUP($A28,'ADR Raw Data'!$B$6:$BE$43,'ADR Raw Data'!AB$1,FALSE)</f>
        <v>-5.7264203330036301</v>
      </c>
      <c r="AQ28" s="49">
        <f>VLOOKUP($A28,'ADR Raw Data'!$B$6:$BE$43,'ADR Raw Data'!AC$1,FALSE)</f>
        <v>-5.2726036763395596</v>
      </c>
      <c r="AR28" s="50">
        <f>VLOOKUP($A28,'ADR Raw Data'!$B$6:$BE$43,'ADR Raw Data'!AE$1,FALSE)</f>
        <v>-4.4407267501837904</v>
      </c>
      <c r="AS28" s="40"/>
      <c r="AT28" s="51">
        <f>VLOOKUP($A28,'RevPAR Raw Data'!$B$6:$BE$43,'RevPAR Raw Data'!G$1,FALSE)</f>
        <v>62.882463086371303</v>
      </c>
      <c r="AU28" s="52">
        <f>VLOOKUP($A28,'RevPAR Raw Data'!$B$6:$BE$43,'RevPAR Raw Data'!H$1,FALSE)</f>
        <v>35.529840585391298</v>
      </c>
      <c r="AV28" s="52">
        <f>VLOOKUP($A28,'RevPAR Raw Data'!$B$6:$BE$43,'RevPAR Raw Data'!I$1,FALSE)</f>
        <v>32.923995818633202</v>
      </c>
      <c r="AW28" s="52">
        <f>VLOOKUP($A28,'RevPAR Raw Data'!$B$6:$BE$43,'RevPAR Raw Data'!J$1,FALSE)</f>
        <v>34.853477067816499</v>
      </c>
      <c r="AX28" s="52">
        <f>VLOOKUP($A28,'RevPAR Raw Data'!$B$6:$BE$43,'RevPAR Raw Data'!K$1,FALSE)</f>
        <v>42.236094342088002</v>
      </c>
      <c r="AY28" s="53">
        <f>VLOOKUP($A28,'RevPAR Raw Data'!$B$6:$BE$43,'RevPAR Raw Data'!L$1,FALSE)</f>
        <v>41.685174180060102</v>
      </c>
      <c r="AZ28" s="52">
        <f>VLOOKUP($A28,'RevPAR Raw Data'!$B$6:$BE$43,'RevPAR Raw Data'!N$1,FALSE)</f>
        <v>87.491513132104998</v>
      </c>
      <c r="BA28" s="52">
        <f>VLOOKUP($A28,'RevPAR Raw Data'!$B$6:$BE$43,'RevPAR Raw Data'!O$1,FALSE)</f>
        <v>100.22692277538199</v>
      </c>
      <c r="BB28" s="53">
        <f>VLOOKUP($A28,'RevPAR Raw Data'!$B$6:$BE$43,'RevPAR Raw Data'!P$1,FALSE)</f>
        <v>93.859217953743595</v>
      </c>
      <c r="BC28" s="54">
        <f>VLOOKUP($A28,'RevPAR Raw Data'!$B$6:$BE$43,'RevPAR Raw Data'!R$1,FALSE)</f>
        <v>56.592043829683902</v>
      </c>
      <c r="BE28" s="47">
        <f>VLOOKUP($A28,'RevPAR Raw Data'!$B$6:$BE$43,'RevPAR Raw Data'!T$1,FALSE)</f>
        <v>-12.5027680073295</v>
      </c>
      <c r="BF28" s="48">
        <f>VLOOKUP($A28,'RevPAR Raw Data'!$B$6:$BE$43,'RevPAR Raw Data'!U$1,FALSE)</f>
        <v>2.78151585434175</v>
      </c>
      <c r="BG28" s="48">
        <f>VLOOKUP($A28,'RevPAR Raw Data'!$B$6:$BE$43,'RevPAR Raw Data'!V$1,FALSE)</f>
        <v>-1.0636705863453</v>
      </c>
      <c r="BH28" s="48">
        <f>VLOOKUP($A28,'RevPAR Raw Data'!$B$6:$BE$43,'RevPAR Raw Data'!W$1,FALSE)</f>
        <v>-7.3107962033937497</v>
      </c>
      <c r="BI28" s="48">
        <f>VLOOKUP($A28,'RevPAR Raw Data'!$B$6:$BE$43,'RevPAR Raw Data'!X$1,FALSE)</f>
        <v>5.5458334613569402</v>
      </c>
      <c r="BJ28" s="49">
        <f>VLOOKUP($A28,'RevPAR Raw Data'!$B$6:$BE$43,'RevPAR Raw Data'!Y$1,FALSE)</f>
        <v>-4.09863235532017</v>
      </c>
      <c r="BK28" s="48">
        <f>VLOOKUP($A28,'RevPAR Raw Data'!$B$6:$BE$43,'RevPAR Raw Data'!AA$1,FALSE)</f>
        <v>-1.47168013676517</v>
      </c>
      <c r="BL28" s="48">
        <f>VLOOKUP($A28,'RevPAR Raw Data'!$B$6:$BE$43,'RevPAR Raw Data'!AB$1,FALSE)</f>
        <v>-3.3630920397254802</v>
      </c>
      <c r="BM28" s="49">
        <f>VLOOKUP($A28,'RevPAR Raw Data'!$B$6:$BE$43,'RevPAR Raw Data'!AC$1,FALSE)</f>
        <v>-2.4906627330665199</v>
      </c>
      <c r="BN28" s="50">
        <f>VLOOKUP($A28,'RevPAR Raw Data'!$B$6:$BE$43,'RevPAR Raw Data'!AE$1,FALSE)</f>
        <v>-3.3433367781689101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45.566456435412199</v>
      </c>
      <c r="C30" s="48">
        <f>VLOOKUP($A30,'Occupancy Raw Data'!$B$8:$BE$45,'Occupancy Raw Data'!H$3,FALSE)</f>
        <v>48.841392198084499</v>
      </c>
      <c r="D30" s="48">
        <f>VLOOKUP($A30,'Occupancy Raw Data'!$B$8:$BE$45,'Occupancy Raw Data'!I$3,FALSE)</f>
        <v>54.010745153001601</v>
      </c>
      <c r="E30" s="48">
        <f>VLOOKUP($A30,'Occupancy Raw Data'!$B$8:$BE$45,'Occupancy Raw Data'!J$3,FALSE)</f>
        <v>54.545666900256897</v>
      </c>
      <c r="F30" s="48">
        <f>VLOOKUP($A30,'Occupancy Raw Data'!$B$8:$BE$45,'Occupancy Raw Data'!K$3,FALSE)</f>
        <v>54.356458771315097</v>
      </c>
      <c r="G30" s="49">
        <f>VLOOKUP($A30,'Occupancy Raw Data'!$B$8:$BE$45,'Occupancy Raw Data'!L$3,FALSE)</f>
        <v>51.4641438916141</v>
      </c>
      <c r="H30" s="48">
        <f>VLOOKUP($A30,'Occupancy Raw Data'!$B$8:$BE$45,'Occupancy Raw Data'!N$3,FALSE)</f>
        <v>63.197850969399603</v>
      </c>
      <c r="I30" s="48">
        <f>VLOOKUP($A30,'Occupancy Raw Data'!$B$8:$BE$45,'Occupancy Raw Data'!O$3,FALSE)</f>
        <v>62.859145059565499</v>
      </c>
      <c r="J30" s="49">
        <f>VLOOKUP($A30,'Occupancy Raw Data'!$B$8:$BE$45,'Occupancy Raw Data'!P$3,FALSE)</f>
        <v>63.028498014482501</v>
      </c>
      <c r="K30" s="50">
        <f>VLOOKUP($A30,'Occupancy Raw Data'!$B$8:$BE$45,'Occupancy Raw Data'!R$3,FALSE)</f>
        <v>54.768245069576501</v>
      </c>
      <c r="M30" s="47">
        <f>VLOOKUP($A30,'Occupancy Raw Data'!$B$8:$BE$45,'Occupancy Raw Data'!T$3,FALSE)</f>
        <v>3.5210427189296198</v>
      </c>
      <c r="N30" s="48">
        <f>VLOOKUP($A30,'Occupancy Raw Data'!$B$8:$BE$45,'Occupancy Raw Data'!U$3,FALSE)</f>
        <v>1.3399441430364001</v>
      </c>
      <c r="O30" s="48">
        <f>VLOOKUP($A30,'Occupancy Raw Data'!$B$8:$BE$45,'Occupancy Raw Data'!V$3,FALSE)</f>
        <v>-1.00507754470051</v>
      </c>
      <c r="P30" s="48">
        <f>VLOOKUP($A30,'Occupancy Raw Data'!$B$8:$BE$45,'Occupancy Raw Data'!W$3,FALSE)</f>
        <v>-0.672683130834698</v>
      </c>
      <c r="Q30" s="48">
        <f>VLOOKUP($A30,'Occupancy Raw Data'!$B$8:$BE$45,'Occupancy Raw Data'!X$3,FALSE)</f>
        <v>-0.23726753924666699</v>
      </c>
      <c r="R30" s="49">
        <f>VLOOKUP($A30,'Occupancy Raw Data'!$B$8:$BE$45,'Occupancy Raw Data'!Y$3,FALSE)</f>
        <v>0.44798585472650998</v>
      </c>
      <c r="S30" s="48">
        <f>VLOOKUP($A30,'Occupancy Raw Data'!$B$8:$BE$45,'Occupancy Raw Data'!AA$3,FALSE)</f>
        <v>0.851561202534319</v>
      </c>
      <c r="T30" s="48">
        <f>VLOOKUP($A30,'Occupancy Raw Data'!$B$8:$BE$45,'Occupancy Raw Data'!AB$3,FALSE)</f>
        <v>7.9321704406590703</v>
      </c>
      <c r="U30" s="49">
        <f>VLOOKUP($A30,'Occupancy Raw Data'!$B$8:$BE$45,'Occupancy Raw Data'!AC$3,FALSE)</f>
        <v>4.26230059259154</v>
      </c>
      <c r="V30" s="50">
        <f>VLOOKUP($A30,'Occupancy Raw Data'!$B$8:$BE$45,'Occupancy Raw Data'!AE$3,FALSE)</f>
        <v>1.6706856598481701</v>
      </c>
      <c r="X30" s="51">
        <f>VLOOKUP($A30,'ADR Raw Data'!$B$6:$BE$43,'ADR Raw Data'!G$1,FALSE)</f>
        <v>111.00494437894</v>
      </c>
      <c r="Y30" s="52">
        <f>VLOOKUP($A30,'ADR Raw Data'!$B$6:$BE$43,'ADR Raw Data'!H$1,FALSE)</f>
        <v>100.744898847386</v>
      </c>
      <c r="Z30" s="52">
        <f>VLOOKUP($A30,'ADR Raw Data'!$B$6:$BE$43,'ADR Raw Data'!I$1,FALSE)</f>
        <v>104.080495199377</v>
      </c>
      <c r="AA30" s="52">
        <f>VLOOKUP($A30,'ADR Raw Data'!$B$6:$BE$43,'ADR Raw Data'!J$1,FALSE)</f>
        <v>103.451380668922</v>
      </c>
      <c r="AB30" s="52">
        <f>VLOOKUP($A30,'ADR Raw Data'!$B$6:$BE$43,'ADR Raw Data'!K$1,FALSE)</f>
        <v>108.417838848302</v>
      </c>
      <c r="AC30" s="53">
        <f>VLOOKUP($A30,'ADR Raw Data'!$B$6:$BE$43,'ADR Raw Data'!L$1,FALSE)</f>
        <v>105.456422534699</v>
      </c>
      <c r="AD30" s="52">
        <f>VLOOKUP($A30,'ADR Raw Data'!$B$6:$BE$43,'ADR Raw Data'!N$1,FALSE)</f>
        <v>125.553852522639</v>
      </c>
      <c r="AE30" s="52">
        <f>VLOOKUP($A30,'ADR Raw Data'!$B$6:$BE$43,'ADR Raw Data'!O$1,FALSE)</f>
        <v>126.025790040876</v>
      </c>
      <c r="AF30" s="53">
        <f>VLOOKUP($A30,'ADR Raw Data'!$B$6:$BE$43,'ADR Raw Data'!P$1,FALSE)</f>
        <v>125.78918725099599</v>
      </c>
      <c r="AG30" s="54">
        <f>VLOOKUP($A30,'ADR Raw Data'!$B$6:$BE$43,'ADR Raw Data'!R$1,FALSE)</f>
        <v>112.14196302795401</v>
      </c>
      <c r="AI30" s="47">
        <f>VLOOKUP($A30,'ADR Raw Data'!$B$6:$BE$43,'ADR Raw Data'!T$1,FALSE)</f>
        <v>6.8365121738389103</v>
      </c>
      <c r="AJ30" s="48">
        <f>VLOOKUP($A30,'ADR Raw Data'!$B$6:$BE$43,'ADR Raw Data'!U$1,FALSE)</f>
        <v>2.7068461248020399</v>
      </c>
      <c r="AK30" s="48">
        <f>VLOOKUP($A30,'ADR Raw Data'!$B$6:$BE$43,'ADR Raw Data'!V$1,FALSE)</f>
        <v>1.8959313589254601</v>
      </c>
      <c r="AL30" s="48">
        <f>VLOOKUP($A30,'ADR Raw Data'!$B$6:$BE$43,'ADR Raw Data'!W$1,FALSE)</f>
        <v>2.7268441599381901</v>
      </c>
      <c r="AM30" s="48">
        <f>VLOOKUP($A30,'ADR Raw Data'!$B$6:$BE$43,'ADR Raw Data'!X$1,FALSE)</f>
        <v>3.20073930414455</v>
      </c>
      <c r="AN30" s="49">
        <f>VLOOKUP($A30,'ADR Raw Data'!$B$6:$BE$43,'ADR Raw Data'!Y$1,FALSE)</f>
        <v>3.3946375133093398</v>
      </c>
      <c r="AO30" s="48">
        <f>VLOOKUP($A30,'ADR Raw Data'!$B$6:$BE$43,'ADR Raw Data'!AA$1,FALSE)</f>
        <v>2.9581601437037599</v>
      </c>
      <c r="AP30" s="48">
        <f>VLOOKUP($A30,'ADR Raw Data'!$B$6:$BE$43,'ADR Raw Data'!AB$1,FALSE)</f>
        <v>8.6620501100344107</v>
      </c>
      <c r="AQ30" s="49">
        <f>VLOOKUP($A30,'ADR Raw Data'!$B$6:$BE$43,'ADR Raw Data'!AC$1,FALSE)</f>
        <v>5.6410899647340704</v>
      </c>
      <c r="AR30" s="50">
        <f>VLOOKUP($A30,'ADR Raw Data'!$B$6:$BE$43,'ADR Raw Data'!AE$1,FALSE)</f>
        <v>4.3469950021379002</v>
      </c>
      <c r="AS30" s="40"/>
      <c r="AT30" s="51">
        <f>VLOOKUP($A30,'RevPAR Raw Data'!$B$6:$BE$43,'RevPAR Raw Data'!G$1,FALSE)</f>
        <v>50.5810196215837</v>
      </c>
      <c r="AU30" s="52">
        <f>VLOOKUP($A30,'RevPAR Raw Data'!$B$6:$BE$43,'RevPAR Raw Data'!H$1,FALSE)</f>
        <v>49.205211165615502</v>
      </c>
      <c r="AV30" s="52">
        <f>VLOOKUP($A30,'RevPAR Raw Data'!$B$6:$BE$43,'RevPAR Raw Data'!I$1,FALSE)</f>
        <v>56.214651016117699</v>
      </c>
      <c r="AW30" s="52">
        <f>VLOOKUP($A30,'RevPAR Raw Data'!$B$6:$BE$43,'RevPAR Raw Data'!J$1,FALSE)</f>
        <v>56.428245503386997</v>
      </c>
      <c r="AX30" s="52">
        <f>VLOOKUP($A30,'RevPAR Raw Data'!$B$6:$BE$43,'RevPAR Raw Data'!K$1,FALSE)</f>
        <v>58.932097874328399</v>
      </c>
      <c r="AY30" s="53">
        <f>VLOOKUP($A30,'RevPAR Raw Data'!$B$6:$BE$43,'RevPAR Raw Data'!L$1,FALSE)</f>
        <v>54.2722450362064</v>
      </c>
      <c r="AZ30" s="52">
        <f>VLOOKUP($A30,'RevPAR Raw Data'!$B$6:$BE$43,'RevPAR Raw Data'!N$1,FALSE)</f>
        <v>79.347336603597199</v>
      </c>
      <c r="BA30" s="52">
        <f>VLOOKUP($A30,'RevPAR Raw Data'!$B$6:$BE$43,'RevPAR Raw Data'!O$1,FALSE)</f>
        <v>79.218734174258302</v>
      </c>
      <c r="BB30" s="53">
        <f>VLOOKUP($A30,'RevPAR Raw Data'!$B$6:$BE$43,'RevPAR Raw Data'!P$1,FALSE)</f>
        <v>79.2830353889278</v>
      </c>
      <c r="BC30" s="54">
        <f>VLOOKUP($A30,'RevPAR Raw Data'!$B$6:$BE$43,'RevPAR Raw Data'!R$1,FALSE)</f>
        <v>61.418185136984</v>
      </c>
      <c r="BE30" s="47">
        <f>VLOOKUP($A30,'RevPAR Raw Data'!$B$6:$BE$43,'RevPAR Raw Data'!T$1,FALSE)</f>
        <v>10.598271406894201</v>
      </c>
      <c r="BF30" s="48">
        <f>VLOOKUP($A30,'RevPAR Raw Data'!$B$6:$BE$43,'RevPAR Raw Data'!U$1,FALSE)</f>
        <v>4.0830604939487403</v>
      </c>
      <c r="BG30" s="48">
        <f>VLOOKUP($A30,'RevPAR Raw Data'!$B$6:$BE$43,'RevPAR Raw Data'!V$1,FALSE)</f>
        <v>0.87179823387345801</v>
      </c>
      <c r="BH30" s="48">
        <f>VLOOKUP($A30,'RevPAR Raw Data'!$B$6:$BE$43,'RevPAR Raw Data'!W$1,FALSE)</f>
        <v>2.0358180084354398</v>
      </c>
      <c r="BI30" s="48">
        <f>VLOOKUP($A30,'RevPAR Raw Data'!$B$6:$BE$43,'RevPAR Raw Data'!X$1,FALSE)</f>
        <v>2.9558774495132298</v>
      </c>
      <c r="BJ30" s="49">
        <f>VLOOKUP($A30,'RevPAR Raw Data'!$B$6:$BE$43,'RevPAR Raw Data'!Y$1,FALSE)</f>
        <v>3.8578308639147201</v>
      </c>
      <c r="BK30" s="48">
        <f>VLOOKUP($A30,'RevPAR Raw Data'!$B$6:$BE$43,'RevPAR Raw Data'!AA$1,FALSE)</f>
        <v>3.8349118903306998</v>
      </c>
      <c r="BL30" s="48">
        <f>VLOOKUP($A30,'RevPAR Raw Data'!$B$6:$BE$43,'RevPAR Raw Data'!AB$1,FALSE)</f>
        <v>17.2813091290767</v>
      </c>
      <c r="BM30" s="49">
        <f>VLOOKUP($A30,'RevPAR Raw Data'!$B$6:$BE$43,'RevPAR Raw Data'!AC$1,FALSE)</f>
        <v>10.1438307683211</v>
      </c>
      <c r="BN30" s="50">
        <f>VLOOKUP($A30,'RevPAR Raw Data'!$B$6:$BE$43,'RevPAR Raw Data'!AE$1,FALSE)</f>
        <v>6.0903052841211096</v>
      </c>
    </row>
    <row r="31" spans="1:66" x14ac:dyDescent="0.25">
      <c r="A31" s="63" t="s">
        <v>70</v>
      </c>
      <c r="B31" s="47">
        <f>VLOOKUP($A31,'Occupancy Raw Data'!$B$8:$BE$45,'Occupancy Raw Data'!G$3,FALSE)</f>
        <v>42.6553523428029</v>
      </c>
      <c r="C31" s="48">
        <f>VLOOKUP($A31,'Occupancy Raw Data'!$B$8:$BE$45,'Occupancy Raw Data'!H$3,FALSE)</f>
        <v>46.908765087229199</v>
      </c>
      <c r="D31" s="48">
        <f>VLOOKUP($A31,'Occupancy Raw Data'!$B$8:$BE$45,'Occupancy Raw Data'!I$3,FALSE)</f>
        <v>51.436251515311199</v>
      </c>
      <c r="E31" s="48">
        <f>VLOOKUP($A31,'Occupancy Raw Data'!$B$8:$BE$45,'Occupancy Raw Data'!J$3,FALSE)</f>
        <v>51.915880461708703</v>
      </c>
      <c r="F31" s="48">
        <f>VLOOKUP($A31,'Occupancy Raw Data'!$B$8:$BE$45,'Occupancy Raw Data'!K$3,FALSE)</f>
        <v>49.955199494017798</v>
      </c>
      <c r="G31" s="49">
        <f>VLOOKUP($A31,'Occupancy Raw Data'!$B$8:$BE$45,'Occupancy Raw Data'!L$3,FALSE)</f>
        <v>48.574289780213903</v>
      </c>
      <c r="H31" s="48">
        <f>VLOOKUP($A31,'Occupancy Raw Data'!$B$8:$BE$45,'Occupancy Raw Data'!N$3,FALSE)</f>
        <v>56.453908185315903</v>
      </c>
      <c r="I31" s="48">
        <f>VLOOKUP($A31,'Occupancy Raw Data'!$B$8:$BE$45,'Occupancy Raw Data'!O$3,FALSE)</f>
        <v>57.3288357139092</v>
      </c>
      <c r="J31" s="49">
        <f>VLOOKUP($A31,'Occupancy Raw Data'!$B$8:$BE$45,'Occupancy Raw Data'!P$3,FALSE)</f>
        <v>56.891371949612598</v>
      </c>
      <c r="K31" s="50">
        <f>VLOOKUP($A31,'Occupancy Raw Data'!$B$8:$BE$45,'Occupancy Raw Data'!R$3,FALSE)</f>
        <v>50.950598971470697</v>
      </c>
      <c r="M31" s="47">
        <f>VLOOKUP($A31,'Occupancy Raw Data'!$B$8:$BE$45,'Occupancy Raw Data'!T$3,FALSE)</f>
        <v>6.1208934502275003</v>
      </c>
      <c r="N31" s="48">
        <f>VLOOKUP($A31,'Occupancy Raw Data'!$B$8:$BE$45,'Occupancy Raw Data'!U$3,FALSE)</f>
        <v>2.5457372913616498</v>
      </c>
      <c r="O31" s="48">
        <f>VLOOKUP($A31,'Occupancy Raw Data'!$B$8:$BE$45,'Occupancy Raw Data'!V$3,FALSE)</f>
        <v>2.9906731990995699</v>
      </c>
      <c r="P31" s="48">
        <f>VLOOKUP($A31,'Occupancy Raw Data'!$B$8:$BE$45,'Occupancy Raw Data'!W$3,FALSE)</f>
        <v>3.33593812652376</v>
      </c>
      <c r="Q31" s="48">
        <f>VLOOKUP($A31,'Occupancy Raw Data'!$B$8:$BE$45,'Occupancy Raw Data'!X$3,FALSE)</f>
        <v>5.11863422940052</v>
      </c>
      <c r="R31" s="49">
        <f>VLOOKUP($A31,'Occupancy Raw Data'!$B$8:$BE$45,'Occupancy Raw Data'!Y$3,FALSE)</f>
        <v>3.9491319277018402</v>
      </c>
      <c r="S31" s="48">
        <f>VLOOKUP($A31,'Occupancy Raw Data'!$B$8:$BE$45,'Occupancy Raw Data'!AA$3,FALSE)</f>
        <v>4.8984625976595098</v>
      </c>
      <c r="T31" s="48">
        <f>VLOOKUP($A31,'Occupancy Raw Data'!$B$8:$BE$45,'Occupancy Raw Data'!AB$3,FALSE)</f>
        <v>4.9678281110098998</v>
      </c>
      <c r="U31" s="49">
        <f>VLOOKUP($A31,'Occupancy Raw Data'!$B$8:$BE$45,'Occupancy Raw Data'!AC$3,FALSE)</f>
        <v>4.9334005831246301</v>
      </c>
      <c r="V31" s="50">
        <f>VLOOKUP($A31,'Occupancy Raw Data'!$B$8:$BE$45,'Occupancy Raw Data'!AE$3,FALSE)</f>
        <v>4.2611296348964602</v>
      </c>
      <c r="X31" s="51">
        <f>VLOOKUP($A31,'ADR Raw Data'!$B$6:$BE$43,'ADR Raw Data'!G$1,FALSE)</f>
        <v>114.76517237118399</v>
      </c>
      <c r="Y31" s="52">
        <f>VLOOKUP($A31,'ADR Raw Data'!$B$6:$BE$43,'ADR Raw Data'!H$1,FALSE)</f>
        <v>97.533332584269601</v>
      </c>
      <c r="Z31" s="52">
        <f>VLOOKUP($A31,'ADR Raw Data'!$B$6:$BE$43,'ADR Raw Data'!I$1,FALSE)</f>
        <v>99.434895993441899</v>
      </c>
      <c r="AA31" s="52">
        <f>VLOOKUP($A31,'ADR Raw Data'!$B$6:$BE$43,'ADR Raw Data'!J$1,FALSE)</f>
        <v>98.546086294416199</v>
      </c>
      <c r="AB31" s="52">
        <f>VLOOKUP($A31,'ADR Raw Data'!$B$6:$BE$43,'ADR Raw Data'!K$1,FALSE)</f>
        <v>101.59497784342599</v>
      </c>
      <c r="AC31" s="53">
        <f>VLOOKUP($A31,'ADR Raw Data'!$B$6:$BE$43,'ADR Raw Data'!L$1,FALSE)</f>
        <v>102.014377170138</v>
      </c>
      <c r="AD31" s="52">
        <f>VLOOKUP($A31,'ADR Raw Data'!$B$6:$BE$43,'ADR Raw Data'!N$1,FALSE)</f>
        <v>116.48002894220799</v>
      </c>
      <c r="AE31" s="52">
        <f>VLOOKUP($A31,'ADR Raw Data'!$B$6:$BE$43,'ADR Raw Data'!O$1,FALSE)</f>
        <v>116.927327388066</v>
      </c>
      <c r="AF31" s="53">
        <f>VLOOKUP($A31,'ADR Raw Data'!$B$6:$BE$43,'ADR Raw Data'!P$1,FALSE)</f>
        <v>116.705397906244</v>
      </c>
      <c r="AG31" s="54">
        <f>VLOOKUP($A31,'ADR Raw Data'!$B$6:$BE$43,'ADR Raw Data'!R$1,FALSE)</f>
        <v>106.70122702015701</v>
      </c>
      <c r="AI31" s="47">
        <f>VLOOKUP($A31,'ADR Raw Data'!$B$6:$BE$43,'ADR Raw Data'!T$1,FALSE)</f>
        <v>13.049300495141001</v>
      </c>
      <c r="AJ31" s="48">
        <f>VLOOKUP($A31,'ADR Raw Data'!$B$6:$BE$43,'ADR Raw Data'!U$1,FALSE)</f>
        <v>2.8048366545060999</v>
      </c>
      <c r="AK31" s="48">
        <f>VLOOKUP($A31,'ADR Raw Data'!$B$6:$BE$43,'ADR Raw Data'!V$1,FALSE)</f>
        <v>3.7269562639110498</v>
      </c>
      <c r="AL31" s="48">
        <f>VLOOKUP($A31,'ADR Raw Data'!$B$6:$BE$43,'ADR Raw Data'!W$1,FALSE)</f>
        <v>4.5751722828050498</v>
      </c>
      <c r="AM31" s="48">
        <f>VLOOKUP($A31,'ADR Raw Data'!$B$6:$BE$43,'ADR Raw Data'!X$1,FALSE)</f>
        <v>5.6137177314721001</v>
      </c>
      <c r="AN31" s="49">
        <f>VLOOKUP($A31,'ADR Raw Data'!$B$6:$BE$43,'ADR Raw Data'!Y$1,FALSE)</f>
        <v>5.8690109285518597</v>
      </c>
      <c r="AO31" s="48">
        <f>VLOOKUP($A31,'ADR Raw Data'!$B$6:$BE$43,'ADR Raw Data'!AA$1,FALSE)</f>
        <v>5.55494670394223</v>
      </c>
      <c r="AP31" s="48">
        <f>VLOOKUP($A31,'ADR Raw Data'!$B$6:$BE$43,'ADR Raw Data'!AB$1,FALSE)</f>
        <v>7.7723369968556799</v>
      </c>
      <c r="AQ31" s="49">
        <f>VLOOKUP($A31,'ADR Raw Data'!$B$6:$BE$43,'ADR Raw Data'!AC$1,FALSE)</f>
        <v>6.6624685419103402</v>
      </c>
      <c r="AR31" s="50">
        <f>VLOOKUP($A31,'ADR Raw Data'!$B$6:$BE$43,'ADR Raw Data'!AE$1,FALSE)</f>
        <v>6.1727212608690296</v>
      </c>
      <c r="AS31" s="40"/>
      <c r="AT31" s="51">
        <f>VLOOKUP($A31,'RevPAR Raw Data'!$B$6:$BE$43,'RevPAR Raw Data'!G$1,FALSE)</f>
        <v>48.953488641753999</v>
      </c>
      <c r="AU31" s="52">
        <f>VLOOKUP($A31,'RevPAR Raw Data'!$B$6:$BE$43,'RevPAR Raw Data'!H$1,FALSE)</f>
        <v>45.751681863701002</v>
      </c>
      <c r="AV31" s="52">
        <f>VLOOKUP($A31,'RevPAR Raw Data'!$B$6:$BE$43,'RevPAR Raw Data'!I$1,FALSE)</f>
        <v>51.145583197174901</v>
      </c>
      <c r="AW31" s="52">
        <f>VLOOKUP($A31,'RevPAR Raw Data'!$B$6:$BE$43,'RevPAR Raw Data'!J$1,FALSE)</f>
        <v>51.1610683603014</v>
      </c>
      <c r="AX31" s="52">
        <f>VLOOKUP($A31,'RevPAR Raw Data'!$B$6:$BE$43,'RevPAR Raw Data'!K$1,FALSE)</f>
        <v>50.751973857586997</v>
      </c>
      <c r="AY31" s="53">
        <f>VLOOKUP($A31,'RevPAR Raw Data'!$B$6:$BE$43,'RevPAR Raw Data'!L$1,FALSE)</f>
        <v>49.552759184103699</v>
      </c>
      <c r="AZ31" s="52">
        <f>VLOOKUP($A31,'RevPAR Raw Data'!$B$6:$BE$43,'RevPAR Raw Data'!N$1,FALSE)</f>
        <v>65.757528593264098</v>
      </c>
      <c r="BA31" s="52">
        <f>VLOOKUP($A31,'RevPAR Raw Data'!$B$6:$BE$43,'RevPAR Raw Data'!O$1,FALSE)</f>
        <v>67.033075422969404</v>
      </c>
      <c r="BB31" s="53">
        <f>VLOOKUP($A31,'RevPAR Raw Data'!$B$6:$BE$43,'RevPAR Raw Data'!P$1,FALSE)</f>
        <v>66.395302008116701</v>
      </c>
      <c r="BC31" s="54">
        <f>VLOOKUP($A31,'RevPAR Raw Data'!$B$6:$BE$43,'RevPAR Raw Data'!R$1,FALSE)</f>
        <v>54.364914276678803</v>
      </c>
      <c r="BE31" s="47">
        <f>VLOOKUP($A31,'RevPAR Raw Data'!$B$6:$BE$43,'RevPAR Raw Data'!T$1,FALSE)</f>
        <v>19.968927724676099</v>
      </c>
      <c r="BF31" s="48">
        <f>VLOOKUP($A31,'RevPAR Raw Data'!$B$6:$BE$43,'RevPAR Raw Data'!U$1,FALSE)</f>
        <v>5.4219777185432898</v>
      </c>
      <c r="BG31" s="48">
        <f>VLOOKUP($A31,'RevPAR Raw Data'!$B$6:$BE$43,'RevPAR Raw Data'!V$1,FALSE)</f>
        <v>6.8290905451375803</v>
      </c>
      <c r="BH31" s="48">
        <f>VLOOKUP($A31,'RevPAR Raw Data'!$B$6:$BE$43,'RevPAR Raw Data'!W$1,FALSE)</f>
        <v>8.0637353258650606</v>
      </c>
      <c r="BI31" s="48">
        <f>VLOOKUP($A31,'RevPAR Raw Data'!$B$6:$BE$43,'RevPAR Raw Data'!X$1,FALSE)</f>
        <v>11.0196976382176</v>
      </c>
      <c r="BJ31" s="49">
        <f>VLOOKUP($A31,'RevPAR Raw Data'!$B$6:$BE$43,'RevPAR Raw Data'!Y$1,FALSE)</f>
        <v>10.0499178406734</v>
      </c>
      <c r="BK31" s="48">
        <f>VLOOKUP($A31,'RevPAR Raw Data'!$B$6:$BE$43,'RevPAR Raw Data'!AA$1,FALSE)</f>
        <v>10.7255162882142</v>
      </c>
      <c r="BL31" s="48">
        <f>VLOOKUP($A31,'RevPAR Raw Data'!$B$6:$BE$43,'RevPAR Raw Data'!AB$1,FALSE)</f>
        <v>13.1262814500778</v>
      </c>
      <c r="BM31" s="49">
        <f>VLOOKUP($A31,'RevPAR Raw Data'!$B$6:$BE$43,'RevPAR Raw Data'!AC$1,FALSE)</f>
        <v>11.924555386931999</v>
      </c>
      <c r="BN31" s="50">
        <f>VLOOKUP($A31,'RevPAR Raw Data'!$B$6:$BE$43,'RevPAR Raw Data'!AE$1,FALSE)</f>
        <v>10.696878550691901</v>
      </c>
    </row>
    <row r="32" spans="1:66" x14ac:dyDescent="0.25">
      <c r="A32" s="63" t="s">
        <v>52</v>
      </c>
      <c r="B32" s="47">
        <f>VLOOKUP($A32,'Occupancy Raw Data'!$B$8:$BE$45,'Occupancy Raw Data'!G$3,FALSE)</f>
        <v>40.3575989782886</v>
      </c>
      <c r="C32" s="48">
        <f>VLOOKUP($A32,'Occupancy Raw Data'!$B$8:$BE$45,'Occupancy Raw Data'!H$3,FALSE)</f>
        <v>51.245210727969301</v>
      </c>
      <c r="D32" s="48">
        <f>VLOOKUP($A32,'Occupancy Raw Data'!$B$8:$BE$45,'Occupancy Raw Data'!I$3,FALSE)</f>
        <v>58.109833971902901</v>
      </c>
      <c r="E32" s="48">
        <f>VLOOKUP($A32,'Occupancy Raw Data'!$B$8:$BE$45,'Occupancy Raw Data'!J$3,FALSE)</f>
        <v>65.996168582375404</v>
      </c>
      <c r="F32" s="48">
        <f>VLOOKUP($A32,'Occupancy Raw Data'!$B$8:$BE$45,'Occupancy Raw Data'!K$3,FALSE)</f>
        <v>75.638569604086797</v>
      </c>
      <c r="G32" s="49">
        <f>VLOOKUP($A32,'Occupancy Raw Data'!$B$8:$BE$45,'Occupancy Raw Data'!L$3,FALSE)</f>
        <v>58.269476372924601</v>
      </c>
      <c r="H32" s="48">
        <f>VLOOKUP($A32,'Occupancy Raw Data'!$B$8:$BE$45,'Occupancy Raw Data'!N$3,FALSE)</f>
        <v>75.255427841634699</v>
      </c>
      <c r="I32" s="48">
        <f>VLOOKUP($A32,'Occupancy Raw Data'!$B$8:$BE$45,'Occupancy Raw Data'!O$3,FALSE)</f>
        <v>62.005108556832603</v>
      </c>
      <c r="J32" s="49">
        <f>VLOOKUP($A32,'Occupancy Raw Data'!$B$8:$BE$45,'Occupancy Raw Data'!P$3,FALSE)</f>
        <v>68.630268199233697</v>
      </c>
      <c r="K32" s="50">
        <f>VLOOKUP($A32,'Occupancy Raw Data'!$B$8:$BE$45,'Occupancy Raw Data'!R$3,FALSE)</f>
        <v>61.229702609012897</v>
      </c>
      <c r="M32" s="47">
        <f>VLOOKUP($A32,'Occupancy Raw Data'!$B$8:$BE$45,'Occupancy Raw Data'!T$3,FALSE)</f>
        <v>-0.65101504416649603</v>
      </c>
      <c r="N32" s="48">
        <f>VLOOKUP($A32,'Occupancy Raw Data'!$B$8:$BE$45,'Occupancy Raw Data'!U$3,FALSE)</f>
        <v>2.2655208445933699</v>
      </c>
      <c r="O32" s="48">
        <f>VLOOKUP($A32,'Occupancy Raw Data'!$B$8:$BE$45,'Occupancy Raw Data'!V$3,FALSE)</f>
        <v>1.9644991910512899</v>
      </c>
      <c r="P32" s="48">
        <f>VLOOKUP($A32,'Occupancy Raw Data'!$B$8:$BE$45,'Occupancy Raw Data'!W$3,FALSE)</f>
        <v>5.6137780782811202</v>
      </c>
      <c r="Q32" s="48">
        <f>VLOOKUP($A32,'Occupancy Raw Data'!$B$8:$BE$45,'Occupancy Raw Data'!X$3,FALSE)</f>
        <v>-1.7716984700903999</v>
      </c>
      <c r="R32" s="49">
        <f>VLOOKUP($A32,'Occupancy Raw Data'!$B$8:$BE$45,'Occupancy Raw Data'!Y$3,FALSE)</f>
        <v>1.4393695553594099</v>
      </c>
      <c r="S32" s="48">
        <f>VLOOKUP($A32,'Occupancy Raw Data'!$B$8:$BE$45,'Occupancy Raw Data'!AA$3,FALSE)</f>
        <v>-6.1371368260488302</v>
      </c>
      <c r="T32" s="48">
        <f>VLOOKUP($A32,'Occupancy Raw Data'!$B$8:$BE$45,'Occupancy Raw Data'!AB$3,FALSE)</f>
        <v>-5.3872193018223999</v>
      </c>
      <c r="U32" s="49">
        <f>VLOOKUP($A32,'Occupancy Raw Data'!$B$8:$BE$45,'Occupancy Raw Data'!AC$3,FALSE)</f>
        <v>-5.79985179898192</v>
      </c>
      <c r="V32" s="50">
        <f>VLOOKUP($A32,'Occupancy Raw Data'!$B$8:$BE$45,'Occupancy Raw Data'!AE$3,FALSE)</f>
        <v>-0.99716953327883695</v>
      </c>
      <c r="X32" s="51">
        <f>VLOOKUP($A32,'ADR Raw Data'!$B$6:$BE$43,'ADR Raw Data'!G$1,FALSE)</f>
        <v>104.75149525316399</v>
      </c>
      <c r="Y32" s="52">
        <f>VLOOKUP($A32,'ADR Raw Data'!$B$6:$BE$43,'ADR Raw Data'!H$1,FALSE)</f>
        <v>101.793707165109</v>
      </c>
      <c r="Z32" s="52">
        <f>VLOOKUP($A32,'ADR Raw Data'!$B$6:$BE$43,'ADR Raw Data'!I$1,FALSE)</f>
        <v>107.664708791208</v>
      </c>
      <c r="AA32" s="52">
        <f>VLOOKUP($A32,'ADR Raw Data'!$B$6:$BE$43,'ADR Raw Data'!J$1,FALSE)</f>
        <v>114.46950169327501</v>
      </c>
      <c r="AB32" s="52">
        <f>VLOOKUP($A32,'ADR Raw Data'!$B$6:$BE$43,'ADR Raw Data'!K$1,FALSE)</f>
        <v>134.484170536091</v>
      </c>
      <c r="AC32" s="53">
        <f>VLOOKUP($A32,'ADR Raw Data'!$B$6:$BE$43,'ADR Raw Data'!L$1,FALSE)</f>
        <v>114.73271452054701</v>
      </c>
      <c r="AD32" s="52">
        <f>VLOOKUP($A32,'ADR Raw Data'!$B$6:$BE$43,'ADR Raw Data'!N$1,FALSE)</f>
        <v>149.27089096308799</v>
      </c>
      <c r="AE32" s="52">
        <f>VLOOKUP($A32,'ADR Raw Data'!$B$6:$BE$43,'ADR Raw Data'!O$1,FALSE)</f>
        <v>143.20118434603501</v>
      </c>
      <c r="AF32" s="53">
        <f>VLOOKUP($A32,'ADR Raw Data'!$B$6:$BE$43,'ADR Raw Data'!P$1,FALSE)</f>
        <v>146.529004419632</v>
      </c>
      <c r="AG32" s="54">
        <f>VLOOKUP($A32,'ADR Raw Data'!$B$6:$BE$43,'ADR Raw Data'!R$1,FALSE)</f>
        <v>124.915391090584</v>
      </c>
      <c r="AI32" s="47">
        <f>VLOOKUP($A32,'ADR Raw Data'!$B$6:$BE$43,'ADR Raw Data'!T$1,FALSE)</f>
        <v>5.16067029745418</v>
      </c>
      <c r="AJ32" s="48">
        <f>VLOOKUP($A32,'ADR Raw Data'!$B$6:$BE$43,'ADR Raw Data'!U$1,FALSE)</f>
        <v>-1.2536365654539201</v>
      </c>
      <c r="AK32" s="48">
        <f>VLOOKUP($A32,'ADR Raw Data'!$B$6:$BE$43,'ADR Raw Data'!V$1,FALSE)</f>
        <v>-1.13557651813798</v>
      </c>
      <c r="AL32" s="48">
        <f>VLOOKUP($A32,'ADR Raw Data'!$B$6:$BE$43,'ADR Raw Data'!W$1,FALSE)</f>
        <v>5.0259912148263304</v>
      </c>
      <c r="AM32" s="48">
        <f>VLOOKUP($A32,'ADR Raw Data'!$B$6:$BE$43,'ADR Raw Data'!X$1,FALSE)</f>
        <v>3.4475308487021299</v>
      </c>
      <c r="AN32" s="49">
        <f>VLOOKUP($A32,'ADR Raw Data'!$B$6:$BE$43,'ADR Raw Data'!Y$1,FALSE)</f>
        <v>2.2121090613512902</v>
      </c>
      <c r="AO32" s="48">
        <f>VLOOKUP($A32,'ADR Raw Data'!$B$6:$BE$43,'ADR Raw Data'!AA$1,FALSE)</f>
        <v>3.5021535104848698</v>
      </c>
      <c r="AP32" s="48">
        <f>VLOOKUP($A32,'ADR Raw Data'!$B$6:$BE$43,'ADR Raw Data'!AB$1,FALSE)</f>
        <v>12.1870185349366</v>
      </c>
      <c r="AQ32" s="49">
        <f>VLOOKUP($A32,'ADR Raw Data'!$B$6:$BE$43,'ADR Raw Data'!AC$1,FALSE)</f>
        <v>7.1390590768517299</v>
      </c>
      <c r="AR32" s="50">
        <f>VLOOKUP($A32,'ADR Raw Data'!$B$6:$BE$43,'ADR Raw Data'!AE$1,FALSE)</f>
        <v>3.6633909146831098</v>
      </c>
      <c r="AS32" s="40"/>
      <c r="AT32" s="51">
        <f>VLOOKUP($A32,'RevPAR Raw Data'!$B$6:$BE$43,'RevPAR Raw Data'!G$1,FALSE)</f>
        <v>42.275188378033199</v>
      </c>
      <c r="AU32" s="52">
        <f>VLOOKUP($A32,'RevPAR Raw Data'!$B$6:$BE$43,'RevPAR Raw Data'!H$1,FALSE)</f>
        <v>52.164399744572101</v>
      </c>
      <c r="AV32" s="52">
        <f>VLOOKUP($A32,'RevPAR Raw Data'!$B$6:$BE$43,'RevPAR Raw Data'!I$1,FALSE)</f>
        <v>62.563783524904203</v>
      </c>
      <c r="AW32" s="52">
        <f>VLOOKUP($A32,'RevPAR Raw Data'!$B$6:$BE$43,'RevPAR Raw Data'!J$1,FALSE)</f>
        <v>75.545485312899103</v>
      </c>
      <c r="AX32" s="52">
        <f>VLOOKUP($A32,'RevPAR Raw Data'!$B$6:$BE$43,'RevPAR Raw Data'!K$1,FALSE)</f>
        <v>101.72190293742</v>
      </c>
      <c r="AY32" s="53">
        <f>VLOOKUP($A32,'RevPAR Raw Data'!$B$6:$BE$43,'RevPAR Raw Data'!L$1,FALSE)</f>
        <v>66.8541519795657</v>
      </c>
      <c r="AZ32" s="52">
        <f>VLOOKUP($A32,'RevPAR Raw Data'!$B$6:$BE$43,'RevPAR Raw Data'!N$1,FALSE)</f>
        <v>112.334447637292</v>
      </c>
      <c r="BA32" s="52">
        <f>VLOOKUP($A32,'RevPAR Raw Data'!$B$6:$BE$43,'RevPAR Raw Data'!O$1,FALSE)</f>
        <v>88.792049808429098</v>
      </c>
      <c r="BB32" s="53">
        <f>VLOOKUP($A32,'RevPAR Raw Data'!$B$6:$BE$43,'RevPAR Raw Data'!P$1,FALSE)</f>
        <v>100.56324872286</v>
      </c>
      <c r="BC32" s="54">
        <f>VLOOKUP($A32,'RevPAR Raw Data'!$B$6:$BE$43,'RevPAR Raw Data'!R$1,FALSE)</f>
        <v>76.485322477650001</v>
      </c>
      <c r="BE32" s="47">
        <f>VLOOKUP($A32,'RevPAR Raw Data'!$B$6:$BE$43,'RevPAR Raw Data'!T$1,FALSE)</f>
        <v>4.4760585132714299</v>
      </c>
      <c r="BF32" s="48">
        <f>VLOOKUP($A32,'RevPAR Raw Data'!$B$6:$BE$43,'RevPAR Raw Data'!U$1,FALSE)</f>
        <v>0.98348288143365203</v>
      </c>
      <c r="BG32" s="48">
        <f>VLOOKUP($A32,'RevPAR Raw Data'!$B$6:$BE$43,'RevPAR Raw Data'!V$1,FALSE)</f>
        <v>0.806614281400724</v>
      </c>
      <c r="BH32" s="48">
        <f>VLOOKUP($A32,'RevPAR Raw Data'!$B$6:$BE$43,'RevPAR Raw Data'!W$1,FALSE)</f>
        <v>10.921917286141699</v>
      </c>
      <c r="BI32" s="48">
        <f>VLOOKUP($A32,'RevPAR Raw Data'!$B$6:$BE$43,'RevPAR Raw Data'!X$1,FALSE)</f>
        <v>1.6147525273093799</v>
      </c>
      <c r="BJ32" s="49">
        <f>VLOOKUP($A32,'RevPAR Raw Data'!$B$6:$BE$43,'RevPAR Raw Data'!Y$1,FALSE)</f>
        <v>3.68331904107115</v>
      </c>
      <c r="BK32" s="48">
        <f>VLOOKUP($A32,'RevPAR Raw Data'!$B$6:$BE$43,'RevPAR Raw Data'!AA$1,FALSE)</f>
        <v>-2.8499152683606899</v>
      </c>
      <c r="BL32" s="48">
        <f>VLOOKUP($A32,'RevPAR Raw Data'!$B$6:$BE$43,'RevPAR Raw Data'!AB$1,FALSE)</f>
        <v>6.1432578182834296</v>
      </c>
      <c r="BM32" s="49">
        <f>VLOOKUP($A32,'RevPAR Raw Data'!$B$6:$BE$43,'RevPAR Raw Data'!AC$1,FALSE)</f>
        <v>0.92515243157064397</v>
      </c>
      <c r="BN32" s="50">
        <f>VLOOKUP($A32,'RevPAR Raw Data'!$B$6:$BE$43,'RevPAR Raw Data'!AE$1,FALSE)</f>
        <v>2.6296911633181499</v>
      </c>
    </row>
    <row r="33" spans="1:66" x14ac:dyDescent="0.25">
      <c r="A33" s="63" t="s">
        <v>51</v>
      </c>
      <c r="B33" s="47">
        <f>VLOOKUP($A33,'Occupancy Raw Data'!$B$8:$BE$45,'Occupancy Raw Data'!G$3,FALSE)</f>
        <v>44.2016806722689</v>
      </c>
      <c r="C33" s="48">
        <f>VLOOKUP($A33,'Occupancy Raw Data'!$B$8:$BE$45,'Occupancy Raw Data'!H$3,FALSE)</f>
        <v>51.204481792716997</v>
      </c>
      <c r="D33" s="48">
        <f>VLOOKUP($A33,'Occupancy Raw Data'!$B$8:$BE$45,'Occupancy Raw Data'!I$3,FALSE)</f>
        <v>54.024276377217497</v>
      </c>
      <c r="E33" s="48">
        <f>VLOOKUP($A33,'Occupancy Raw Data'!$B$8:$BE$45,'Occupancy Raw Data'!J$3,FALSE)</f>
        <v>53.669467787114797</v>
      </c>
      <c r="F33" s="48">
        <f>VLOOKUP($A33,'Occupancy Raw Data'!$B$8:$BE$45,'Occupancy Raw Data'!K$3,FALSE)</f>
        <v>54.229691876750699</v>
      </c>
      <c r="G33" s="49">
        <f>VLOOKUP($A33,'Occupancy Raw Data'!$B$8:$BE$45,'Occupancy Raw Data'!L$3,FALSE)</f>
        <v>51.465919701213799</v>
      </c>
      <c r="H33" s="48">
        <f>VLOOKUP($A33,'Occupancy Raw Data'!$B$8:$BE$45,'Occupancy Raw Data'!N$3,FALSE)</f>
        <v>64.593837535014003</v>
      </c>
      <c r="I33" s="48">
        <f>VLOOKUP($A33,'Occupancy Raw Data'!$B$8:$BE$45,'Occupancy Raw Data'!O$3,FALSE)</f>
        <v>58.506069094304301</v>
      </c>
      <c r="J33" s="49">
        <f>VLOOKUP($A33,'Occupancy Raw Data'!$B$8:$BE$45,'Occupancy Raw Data'!P$3,FALSE)</f>
        <v>61.549953314659099</v>
      </c>
      <c r="K33" s="50">
        <f>VLOOKUP($A33,'Occupancy Raw Data'!$B$8:$BE$45,'Occupancy Raw Data'!R$3,FALSE)</f>
        <v>54.347072162198202</v>
      </c>
      <c r="M33" s="47">
        <f>VLOOKUP($A33,'Occupancy Raw Data'!$B$8:$BE$45,'Occupancy Raw Data'!T$3,FALSE)</f>
        <v>8.1860784180781891</v>
      </c>
      <c r="N33" s="48">
        <f>VLOOKUP($A33,'Occupancy Raw Data'!$B$8:$BE$45,'Occupancy Raw Data'!U$3,FALSE)</f>
        <v>9.5236468706105395</v>
      </c>
      <c r="O33" s="48">
        <f>VLOOKUP($A33,'Occupancy Raw Data'!$B$8:$BE$45,'Occupancy Raw Data'!V$3,FALSE)</f>
        <v>-3.8636324094855299</v>
      </c>
      <c r="P33" s="48">
        <f>VLOOKUP($A33,'Occupancy Raw Data'!$B$8:$BE$45,'Occupancy Raw Data'!W$3,FALSE)</f>
        <v>-1.1170255883703899</v>
      </c>
      <c r="Q33" s="48">
        <f>VLOOKUP($A33,'Occupancy Raw Data'!$B$8:$BE$45,'Occupancy Raw Data'!X$3,FALSE)</f>
        <v>-5.9641825795550201</v>
      </c>
      <c r="R33" s="49">
        <f>VLOOKUP($A33,'Occupancy Raw Data'!$B$8:$BE$45,'Occupancy Raw Data'!Y$3,FALSE)</f>
        <v>0.61784361936449395</v>
      </c>
      <c r="S33" s="48">
        <f>VLOOKUP($A33,'Occupancy Raw Data'!$B$8:$BE$45,'Occupancy Raw Data'!AA$3,FALSE)</f>
        <v>4.8176274915252399</v>
      </c>
      <c r="T33" s="48">
        <f>VLOOKUP($A33,'Occupancy Raw Data'!$B$8:$BE$45,'Occupancy Raw Data'!AB$3,FALSE)</f>
        <v>10.1152548610685</v>
      </c>
      <c r="U33" s="49">
        <f>VLOOKUP($A33,'Occupancy Raw Data'!$B$8:$BE$45,'Occupancy Raw Data'!AC$3,FALSE)</f>
        <v>7.2703985277788004</v>
      </c>
      <c r="V33" s="50">
        <f>VLOOKUP($A33,'Occupancy Raw Data'!$B$8:$BE$45,'Occupancy Raw Data'!AE$3,FALSE)</f>
        <v>2.6783355829378301</v>
      </c>
      <c r="X33" s="51">
        <f>VLOOKUP($A33,'ADR Raw Data'!$B$6:$BE$43,'ADR Raw Data'!G$1,FALSE)</f>
        <v>97.963041825095004</v>
      </c>
      <c r="Y33" s="52">
        <f>VLOOKUP($A33,'ADR Raw Data'!$B$6:$BE$43,'ADR Raw Data'!H$1,FALSE)</f>
        <v>99.622461706783298</v>
      </c>
      <c r="Z33" s="52">
        <f>VLOOKUP($A33,'ADR Raw Data'!$B$6:$BE$43,'ADR Raw Data'!I$1,FALSE)</f>
        <v>101.003546491531</v>
      </c>
      <c r="AA33" s="52">
        <f>VLOOKUP($A33,'ADR Raw Data'!$B$6:$BE$43,'ADR Raw Data'!J$1,FALSE)</f>
        <v>99.694742519136994</v>
      </c>
      <c r="AB33" s="52">
        <f>VLOOKUP($A33,'ADR Raw Data'!$B$6:$BE$43,'ADR Raw Data'!K$1,FALSE)</f>
        <v>103.44777548209299</v>
      </c>
      <c r="AC33" s="53">
        <f>VLOOKUP($A33,'ADR Raw Data'!$B$6:$BE$43,'ADR Raw Data'!L$1,FALSE)</f>
        <v>100.44859216255399</v>
      </c>
      <c r="AD33" s="52">
        <f>VLOOKUP($A33,'ADR Raw Data'!$B$6:$BE$43,'ADR Raw Data'!N$1,FALSE)</f>
        <v>117.63482798496599</v>
      </c>
      <c r="AE33" s="52">
        <f>VLOOKUP($A33,'ADR Raw Data'!$B$6:$BE$43,'ADR Raw Data'!O$1,FALSE)</f>
        <v>116.751490584104</v>
      </c>
      <c r="AF33" s="53">
        <f>VLOOKUP($A33,'ADR Raw Data'!$B$6:$BE$43,'ADR Raw Data'!P$1,FALSE)</f>
        <v>117.21500151699</v>
      </c>
      <c r="AG33" s="54">
        <f>VLOOKUP($A33,'ADR Raw Data'!$B$6:$BE$43,'ADR Raw Data'!R$1,FALSE)</f>
        <v>105.873890143333</v>
      </c>
      <c r="AI33" s="47">
        <f>VLOOKUP($A33,'ADR Raw Data'!$B$6:$BE$43,'ADR Raw Data'!T$1,FALSE)</f>
        <v>5.8150346709890899</v>
      </c>
      <c r="AJ33" s="48">
        <f>VLOOKUP($A33,'ADR Raw Data'!$B$6:$BE$43,'ADR Raw Data'!U$1,FALSE)</f>
        <v>7.8003500721331296</v>
      </c>
      <c r="AK33" s="48">
        <f>VLOOKUP($A33,'ADR Raw Data'!$B$6:$BE$43,'ADR Raw Data'!V$1,FALSE)</f>
        <v>2.0404364782458</v>
      </c>
      <c r="AL33" s="48">
        <f>VLOOKUP($A33,'ADR Raw Data'!$B$6:$BE$43,'ADR Raw Data'!W$1,FALSE)</f>
        <v>1.8130902369117002E-2</v>
      </c>
      <c r="AM33" s="48">
        <f>VLOOKUP($A33,'ADR Raw Data'!$B$6:$BE$43,'ADR Raw Data'!X$1,FALSE)</f>
        <v>-2.55679351116575</v>
      </c>
      <c r="AN33" s="49">
        <f>VLOOKUP($A33,'ADR Raw Data'!$B$6:$BE$43,'ADR Raw Data'!Y$1,FALSE)</f>
        <v>1.9520019387823799</v>
      </c>
      <c r="AO33" s="48">
        <f>VLOOKUP($A33,'ADR Raw Data'!$B$6:$BE$43,'ADR Raw Data'!AA$1,FALSE)</f>
        <v>2.1017830191340301</v>
      </c>
      <c r="AP33" s="48">
        <f>VLOOKUP($A33,'ADR Raw Data'!$B$6:$BE$43,'ADR Raw Data'!AB$1,FALSE)</f>
        <v>9.0917599714030892</v>
      </c>
      <c r="AQ33" s="49">
        <f>VLOOKUP($A33,'ADR Raw Data'!$B$6:$BE$43,'ADR Raw Data'!AC$1,FALSE)</f>
        <v>5.2005909581404204</v>
      </c>
      <c r="AR33" s="50">
        <f>VLOOKUP($A33,'ADR Raw Data'!$B$6:$BE$43,'ADR Raw Data'!AE$1,FALSE)</f>
        <v>3.27208648014093</v>
      </c>
      <c r="AS33" s="40"/>
      <c r="AT33" s="51">
        <f>VLOOKUP($A33,'RevPAR Raw Data'!$B$6:$BE$43,'RevPAR Raw Data'!G$1,FALSE)</f>
        <v>43.301310924369702</v>
      </c>
      <c r="AU33" s="52">
        <f>VLOOKUP($A33,'RevPAR Raw Data'!$B$6:$BE$43,'RevPAR Raw Data'!H$1,FALSE)</f>
        <v>51.011165266106403</v>
      </c>
      <c r="AV33" s="52">
        <f>VLOOKUP($A33,'RevPAR Raw Data'!$B$6:$BE$43,'RevPAR Raw Data'!I$1,FALSE)</f>
        <v>54.566435107376201</v>
      </c>
      <c r="AW33" s="52">
        <f>VLOOKUP($A33,'RevPAR Raw Data'!$B$6:$BE$43,'RevPAR Raw Data'!J$1,FALSE)</f>
        <v>53.505637721755299</v>
      </c>
      <c r="AX33" s="52">
        <f>VLOOKUP($A33,'RevPAR Raw Data'!$B$6:$BE$43,'RevPAR Raw Data'!K$1,FALSE)</f>
        <v>56.099409897292198</v>
      </c>
      <c r="AY33" s="53">
        <f>VLOOKUP($A33,'RevPAR Raw Data'!$B$6:$BE$43,'RevPAR Raw Data'!L$1,FALSE)</f>
        <v>51.69679178338</v>
      </c>
      <c r="AZ33" s="52">
        <f>VLOOKUP($A33,'RevPAR Raw Data'!$B$6:$BE$43,'RevPAR Raw Data'!N$1,FALSE)</f>
        <v>75.984849673202604</v>
      </c>
      <c r="BA33" s="52">
        <f>VLOOKUP($A33,'RevPAR Raw Data'!$B$6:$BE$43,'RevPAR Raw Data'!O$1,FALSE)</f>
        <v>68.306707749766503</v>
      </c>
      <c r="BB33" s="53">
        <f>VLOOKUP($A33,'RevPAR Raw Data'!$B$6:$BE$43,'RevPAR Raw Data'!P$1,FALSE)</f>
        <v>72.145778711484496</v>
      </c>
      <c r="BC33" s="54">
        <f>VLOOKUP($A33,'RevPAR Raw Data'!$B$6:$BE$43,'RevPAR Raw Data'!R$1,FALSE)</f>
        <v>57.539359477124101</v>
      </c>
      <c r="BE33" s="47">
        <f>VLOOKUP($A33,'RevPAR Raw Data'!$B$6:$BE$43,'RevPAR Raw Data'!T$1,FALSE)</f>
        <v>14.4771363872728</v>
      </c>
      <c r="BF33" s="48">
        <f>VLOOKUP($A33,'RevPAR Raw Data'!$B$6:$BE$43,'RevPAR Raw Data'!U$1,FALSE)</f>
        <v>18.066874738285001</v>
      </c>
      <c r="BG33" s="48">
        <f>VLOOKUP($A33,'RevPAR Raw Data'!$B$6:$BE$43,'RevPAR Raw Data'!V$1,FALSE)</f>
        <v>-1.9020308963082</v>
      </c>
      <c r="BH33" s="48">
        <f>VLOOKUP($A33,'RevPAR Raw Data'!$B$6:$BE$43,'RevPAR Raw Data'!W$1,FALSE)</f>
        <v>-1.0990972128201399</v>
      </c>
      <c r="BI33" s="48">
        <f>VLOOKUP($A33,'RevPAR Raw Data'!$B$6:$BE$43,'RevPAR Raw Data'!X$1,FALSE)</f>
        <v>-8.3684842575326304</v>
      </c>
      <c r="BJ33" s="49">
        <f>VLOOKUP($A33,'RevPAR Raw Data'!$B$6:$BE$43,'RevPAR Raw Data'!Y$1,FALSE)</f>
        <v>2.5819058775755099</v>
      </c>
      <c r="BK33" s="48">
        <f>VLOOKUP($A33,'RevPAR Raw Data'!$B$6:$BE$43,'RevPAR Raw Data'!AA$1,FALSE)</f>
        <v>7.0206665872012799</v>
      </c>
      <c r="BL33" s="48">
        <f>VLOOKUP($A33,'RevPAR Raw Data'!$B$6:$BE$43,'RevPAR Raw Data'!AB$1,FALSE)</f>
        <v>20.1266695249356</v>
      </c>
      <c r="BM33" s="49">
        <f>VLOOKUP($A33,'RevPAR Raw Data'!$B$6:$BE$43,'RevPAR Raw Data'!AC$1,FALSE)</f>
        <v>12.8490931743756</v>
      </c>
      <c r="BN33" s="50">
        <f>VLOOKUP($A33,'RevPAR Raw Data'!$B$6:$BE$43,'RevPAR Raw Data'!AE$1,FALSE)</f>
        <v>6.0380595195808802</v>
      </c>
    </row>
    <row r="34" spans="1:66" x14ac:dyDescent="0.25">
      <c r="A34" s="63" t="s">
        <v>50</v>
      </c>
      <c r="B34" s="47">
        <f>VLOOKUP($A34,'Occupancy Raw Data'!$B$8:$BE$45,'Occupancy Raw Data'!G$3,FALSE)</f>
        <v>51.379621280432801</v>
      </c>
      <c r="C34" s="48">
        <f>VLOOKUP($A34,'Occupancy Raw Data'!$B$8:$BE$45,'Occupancy Raw Data'!H$3,FALSE)</f>
        <v>43.228133453561703</v>
      </c>
      <c r="D34" s="48">
        <f>VLOOKUP($A34,'Occupancy Raw Data'!$B$8:$BE$45,'Occupancy Raw Data'!I$3,FALSE)</f>
        <v>46.348061316501301</v>
      </c>
      <c r="E34" s="48">
        <f>VLOOKUP($A34,'Occupancy Raw Data'!$B$8:$BE$45,'Occupancy Raw Data'!J$3,FALSE)</f>
        <v>47.592425608656399</v>
      </c>
      <c r="F34" s="48">
        <f>VLOOKUP($A34,'Occupancy Raw Data'!$B$8:$BE$45,'Occupancy Raw Data'!K$3,FALSE)</f>
        <v>43.895401262398501</v>
      </c>
      <c r="G34" s="49">
        <f>VLOOKUP($A34,'Occupancy Raw Data'!$B$8:$BE$45,'Occupancy Raw Data'!L$3,FALSE)</f>
        <v>46.488728584310103</v>
      </c>
      <c r="H34" s="48">
        <f>VLOOKUP($A34,'Occupancy Raw Data'!$B$8:$BE$45,'Occupancy Raw Data'!N$3,FALSE)</f>
        <v>65.247971145175796</v>
      </c>
      <c r="I34" s="48">
        <f>VLOOKUP($A34,'Occupancy Raw Data'!$B$8:$BE$45,'Occupancy Raw Data'!O$3,FALSE)</f>
        <v>67.141568981063998</v>
      </c>
      <c r="J34" s="49">
        <f>VLOOKUP($A34,'Occupancy Raw Data'!$B$8:$BE$45,'Occupancy Raw Data'!P$3,FALSE)</f>
        <v>66.194770063119904</v>
      </c>
      <c r="K34" s="50">
        <f>VLOOKUP($A34,'Occupancy Raw Data'!$B$8:$BE$45,'Occupancy Raw Data'!R$3,FALSE)</f>
        <v>52.119026149684402</v>
      </c>
      <c r="M34" s="47">
        <f>VLOOKUP($A34,'Occupancy Raw Data'!$B$8:$BE$45,'Occupancy Raw Data'!T$3,FALSE)</f>
        <v>-3.9989242286685598</v>
      </c>
      <c r="N34" s="48">
        <f>VLOOKUP($A34,'Occupancy Raw Data'!$B$8:$BE$45,'Occupancy Raw Data'!U$3,FALSE)</f>
        <v>-5.2446245060002701</v>
      </c>
      <c r="O34" s="48">
        <f>VLOOKUP($A34,'Occupancy Raw Data'!$B$8:$BE$45,'Occupancy Raw Data'!V$3,FALSE)</f>
        <v>-1.3322120124772601</v>
      </c>
      <c r="P34" s="48">
        <f>VLOOKUP($A34,'Occupancy Raw Data'!$B$8:$BE$45,'Occupancy Raw Data'!W$3,FALSE)</f>
        <v>-5.6936191793723996</v>
      </c>
      <c r="Q34" s="48">
        <f>VLOOKUP($A34,'Occupancy Raw Data'!$B$8:$BE$45,'Occupancy Raw Data'!X$3,FALSE)</f>
        <v>-11.741710645746499</v>
      </c>
      <c r="R34" s="49">
        <f>VLOOKUP($A34,'Occupancy Raw Data'!$B$8:$BE$45,'Occupancy Raw Data'!Y$3,FALSE)</f>
        <v>-5.6323998010704202</v>
      </c>
      <c r="S34" s="48">
        <f>VLOOKUP($A34,'Occupancy Raw Data'!$B$8:$BE$45,'Occupancy Raw Data'!AA$3,FALSE)</f>
        <v>-7.6202115283584897</v>
      </c>
      <c r="T34" s="48">
        <f>VLOOKUP($A34,'Occupancy Raw Data'!$B$8:$BE$45,'Occupancy Raw Data'!AB$3,FALSE)</f>
        <v>11.427732698189001</v>
      </c>
      <c r="U34" s="49">
        <f>VLOOKUP($A34,'Occupancy Raw Data'!$B$8:$BE$45,'Occupancy Raw Data'!AC$3,FALSE)</f>
        <v>1.1488601997157699</v>
      </c>
      <c r="V34" s="50">
        <f>VLOOKUP($A34,'Occupancy Raw Data'!$B$8:$BE$45,'Occupancy Raw Data'!AE$3,FALSE)</f>
        <v>-3.2832662541316502</v>
      </c>
      <c r="X34" s="51">
        <f>VLOOKUP($A34,'ADR Raw Data'!$B$6:$BE$43,'ADR Raw Data'!G$1,FALSE)</f>
        <v>107.517476307476</v>
      </c>
      <c r="Y34" s="52">
        <f>VLOOKUP($A34,'ADR Raw Data'!$B$6:$BE$43,'ADR Raw Data'!H$1,FALSE)</f>
        <v>92.195673758865198</v>
      </c>
      <c r="Z34" s="52">
        <f>VLOOKUP($A34,'ADR Raw Data'!$B$6:$BE$43,'ADR Raw Data'!I$1,FALSE)</f>
        <v>92.198568093385205</v>
      </c>
      <c r="AA34" s="52">
        <f>VLOOKUP($A34,'ADR Raw Data'!$B$6:$BE$43,'ADR Raw Data'!J$1,FALSE)</f>
        <v>92.5113830996589</v>
      </c>
      <c r="AB34" s="52">
        <f>VLOOKUP($A34,'ADR Raw Data'!$B$6:$BE$43,'ADR Raw Data'!K$1,FALSE)</f>
        <v>94.698294987674601</v>
      </c>
      <c r="AC34" s="53">
        <f>VLOOKUP($A34,'ADR Raw Data'!$B$6:$BE$43,'ADR Raw Data'!L$1,FALSE)</f>
        <v>96.120244394444796</v>
      </c>
      <c r="AD34" s="52">
        <f>VLOOKUP($A34,'ADR Raw Data'!$B$6:$BE$43,'ADR Raw Data'!N$1,FALSE)</f>
        <v>117.985552791597</v>
      </c>
      <c r="AE34" s="52">
        <f>VLOOKUP($A34,'ADR Raw Data'!$B$6:$BE$43,'ADR Raw Data'!O$1,FALSE)</f>
        <v>117.257947891485</v>
      </c>
      <c r="AF34" s="53">
        <f>VLOOKUP($A34,'ADR Raw Data'!$B$6:$BE$43,'ADR Raw Data'!P$1,FALSE)</f>
        <v>117.61654679199</v>
      </c>
      <c r="AG34" s="54">
        <f>VLOOKUP($A34,'ADR Raw Data'!$B$6:$BE$43,'ADR Raw Data'!R$1,FALSE)</f>
        <v>103.920756302521</v>
      </c>
      <c r="AI34" s="47">
        <f>VLOOKUP($A34,'ADR Raw Data'!$B$6:$BE$43,'ADR Raw Data'!T$1,FALSE)</f>
        <v>-2.3580329110784102</v>
      </c>
      <c r="AJ34" s="48">
        <f>VLOOKUP($A34,'ADR Raw Data'!$B$6:$BE$43,'ADR Raw Data'!U$1,FALSE)</f>
        <v>1.13758623433369</v>
      </c>
      <c r="AK34" s="48">
        <f>VLOOKUP($A34,'ADR Raw Data'!$B$6:$BE$43,'ADR Raw Data'!V$1,FALSE)</f>
        <v>1.0392853087801901</v>
      </c>
      <c r="AL34" s="48">
        <f>VLOOKUP($A34,'ADR Raw Data'!$B$6:$BE$43,'ADR Raw Data'!W$1,FALSE)</f>
        <v>2.16548530477611</v>
      </c>
      <c r="AM34" s="48">
        <f>VLOOKUP($A34,'ADR Raw Data'!$B$6:$BE$43,'ADR Raw Data'!X$1,FALSE)</f>
        <v>-1.1069964725063299</v>
      </c>
      <c r="AN34" s="49">
        <f>VLOOKUP($A34,'ADR Raw Data'!$B$6:$BE$43,'ADR Raw Data'!Y$1,FALSE)</f>
        <v>2.35597218869735E-2</v>
      </c>
      <c r="AO34" s="48">
        <f>VLOOKUP($A34,'ADR Raw Data'!$B$6:$BE$43,'ADR Raw Data'!AA$1,FALSE)</f>
        <v>-2.1994155063413299</v>
      </c>
      <c r="AP34" s="48">
        <f>VLOOKUP($A34,'ADR Raw Data'!$B$6:$BE$43,'ADR Raw Data'!AB$1,FALSE)</f>
        <v>0.20289565963739201</v>
      </c>
      <c r="AQ34" s="49">
        <f>VLOOKUP($A34,'ADR Raw Data'!$B$6:$BE$43,'ADR Raw Data'!AC$1,FALSE)</f>
        <v>-1.1402294880766199</v>
      </c>
      <c r="AR34" s="50">
        <f>VLOOKUP($A34,'ADR Raw Data'!$B$6:$BE$43,'ADR Raw Data'!AE$1,FALSE)</f>
        <v>-0.113265495825898</v>
      </c>
      <c r="AS34" s="40"/>
      <c r="AT34" s="51">
        <f>VLOOKUP($A34,'RevPAR Raw Data'!$B$6:$BE$43,'RevPAR Raw Data'!G$1,FALSE)</f>
        <v>55.242072137060397</v>
      </c>
      <c r="AU34" s="52">
        <f>VLOOKUP($A34,'RevPAR Raw Data'!$B$6:$BE$43,'RevPAR Raw Data'!H$1,FALSE)</f>
        <v>39.854468890892598</v>
      </c>
      <c r="AV34" s="52">
        <f>VLOOKUP($A34,'RevPAR Raw Data'!$B$6:$BE$43,'RevPAR Raw Data'!I$1,FALSE)</f>
        <v>42.732248872858399</v>
      </c>
      <c r="AW34" s="52">
        <f>VLOOKUP($A34,'RevPAR Raw Data'!$B$6:$BE$43,'RevPAR Raw Data'!J$1,FALSE)</f>
        <v>44.028411181244302</v>
      </c>
      <c r="AX34" s="52">
        <f>VLOOKUP($A34,'RevPAR Raw Data'!$B$6:$BE$43,'RevPAR Raw Data'!K$1,FALSE)</f>
        <v>41.568196573489601</v>
      </c>
      <c r="AY34" s="53">
        <f>VLOOKUP($A34,'RevPAR Raw Data'!$B$6:$BE$43,'RevPAR Raw Data'!L$1,FALSE)</f>
        <v>44.685079531109103</v>
      </c>
      <c r="AZ34" s="52">
        <f>VLOOKUP($A34,'RevPAR Raw Data'!$B$6:$BE$43,'RevPAR Raw Data'!N$1,FALSE)</f>
        <v>76.983179440937704</v>
      </c>
      <c r="BA34" s="52">
        <f>VLOOKUP($A34,'RevPAR Raw Data'!$B$6:$BE$43,'RevPAR Raw Data'!O$1,FALSE)</f>
        <v>78.728825969341699</v>
      </c>
      <c r="BB34" s="53">
        <f>VLOOKUP($A34,'RevPAR Raw Data'!$B$6:$BE$43,'RevPAR Raw Data'!P$1,FALSE)</f>
        <v>77.856002705139701</v>
      </c>
      <c r="BC34" s="54">
        <f>VLOOKUP($A34,'RevPAR Raw Data'!$B$6:$BE$43,'RevPAR Raw Data'!R$1,FALSE)</f>
        <v>54.162486152260698</v>
      </c>
      <c r="BE34" s="47">
        <f>VLOOKUP($A34,'RevPAR Raw Data'!$B$6:$BE$43,'RevPAR Raw Data'!T$1,FALSE)</f>
        <v>-6.26266119034588</v>
      </c>
      <c r="BF34" s="48">
        <f>VLOOKUP($A34,'RevPAR Raw Data'!$B$6:$BE$43,'RevPAR Raw Data'!U$1,FALSE)</f>
        <v>-4.16670039808933</v>
      </c>
      <c r="BG34" s="48">
        <f>VLOOKUP($A34,'RevPAR Raw Data'!$B$6:$BE$43,'RevPAR Raw Data'!V$1,FALSE)</f>
        <v>-0.30677218742455697</v>
      </c>
      <c r="BH34" s="48">
        <f>VLOOKUP($A34,'RevPAR Raw Data'!$B$6:$BE$43,'RevPAR Raw Data'!W$1,FALSE)</f>
        <v>-3.6514283612355101</v>
      </c>
      <c r="BI34" s="48">
        <f>VLOOKUP($A34,'RevPAR Raw Data'!$B$6:$BE$43,'RevPAR Raw Data'!X$1,FALSE)</f>
        <v>-12.718726795592501</v>
      </c>
      <c r="BJ34" s="49">
        <f>VLOOKUP($A34,'RevPAR Raw Data'!$B$6:$BE$43,'RevPAR Raw Data'!Y$1,FALSE)</f>
        <v>-5.6101670569121396</v>
      </c>
      <c r="BK34" s="48">
        <f>VLOOKUP($A34,'RevPAR Raw Data'!$B$6:$BE$43,'RevPAR Raw Data'!AA$1,FALSE)</f>
        <v>-9.6520269207290994</v>
      </c>
      <c r="BL34" s="48">
        <f>VLOOKUP($A34,'RevPAR Raw Data'!$B$6:$BE$43,'RevPAR Raw Data'!AB$1,FALSE)</f>
        <v>11.6538147314659</v>
      </c>
      <c r="BM34" s="49">
        <f>VLOOKUP($A34,'RevPAR Raw Data'!$B$6:$BE$43,'RevPAR Raw Data'!AC$1,FALSE)</f>
        <v>-4.4689311347920401E-3</v>
      </c>
      <c r="BN34" s="50">
        <f>VLOOKUP($A34,'RevPAR Raw Data'!$B$6:$BE$43,'RevPAR Raw Data'!AE$1,FALSE)</f>
        <v>-3.39281294215552</v>
      </c>
    </row>
    <row r="35" spans="1:66" x14ac:dyDescent="0.25">
      <c r="A35" s="63" t="s">
        <v>47</v>
      </c>
      <c r="B35" s="47">
        <f>VLOOKUP($A35,'Occupancy Raw Data'!$B$8:$BE$45,'Occupancy Raw Data'!G$3,FALSE)</f>
        <v>46.950328707085397</v>
      </c>
      <c r="C35" s="48">
        <f>VLOOKUP($A35,'Occupancy Raw Data'!$B$8:$BE$45,'Occupancy Raw Data'!H$3,FALSE)</f>
        <v>55.222790357925398</v>
      </c>
      <c r="D35" s="48">
        <f>VLOOKUP($A35,'Occupancy Raw Data'!$B$8:$BE$45,'Occupancy Raw Data'!I$3,FALSE)</f>
        <v>59.861212563915203</v>
      </c>
      <c r="E35" s="48">
        <f>VLOOKUP($A35,'Occupancy Raw Data'!$B$8:$BE$45,'Occupancy Raw Data'!J$3,FALSE)</f>
        <v>59.3864134404674</v>
      </c>
      <c r="F35" s="48">
        <f>VLOOKUP($A35,'Occupancy Raw Data'!$B$8:$BE$45,'Occupancy Raw Data'!K$3,FALSE)</f>
        <v>61.961285609934201</v>
      </c>
      <c r="G35" s="49">
        <f>VLOOKUP($A35,'Occupancy Raw Data'!$B$8:$BE$45,'Occupancy Raw Data'!L$3,FALSE)</f>
        <v>56.676406135865498</v>
      </c>
      <c r="H35" s="48">
        <f>VLOOKUP($A35,'Occupancy Raw Data'!$B$8:$BE$45,'Occupancy Raw Data'!N$3,FALSE)</f>
        <v>66.745799853907897</v>
      </c>
      <c r="I35" s="48">
        <f>VLOOKUP($A35,'Occupancy Raw Data'!$B$8:$BE$45,'Occupancy Raw Data'!O$3,FALSE)</f>
        <v>69.028487947406802</v>
      </c>
      <c r="J35" s="49">
        <f>VLOOKUP($A35,'Occupancy Raw Data'!$B$8:$BE$45,'Occupancy Raw Data'!P$3,FALSE)</f>
        <v>67.887143900657406</v>
      </c>
      <c r="K35" s="50">
        <f>VLOOKUP($A35,'Occupancy Raw Data'!$B$8:$BE$45,'Occupancy Raw Data'!R$3,FALSE)</f>
        <v>59.8794740686632</v>
      </c>
      <c r="M35" s="47">
        <f>VLOOKUP($A35,'Occupancy Raw Data'!$B$8:$BE$45,'Occupancy Raw Data'!T$3,FALSE)</f>
        <v>7.5986391511218603</v>
      </c>
      <c r="N35" s="48">
        <f>VLOOKUP($A35,'Occupancy Raw Data'!$B$8:$BE$45,'Occupancy Raw Data'!U$3,FALSE)</f>
        <v>3.1028328418725999</v>
      </c>
      <c r="O35" s="48">
        <f>VLOOKUP($A35,'Occupancy Raw Data'!$B$8:$BE$45,'Occupancy Raw Data'!V$3,FALSE)</f>
        <v>3.6905631500226002</v>
      </c>
      <c r="P35" s="48">
        <f>VLOOKUP($A35,'Occupancy Raw Data'!$B$8:$BE$45,'Occupancy Raw Data'!W$3,FALSE)</f>
        <v>8.6679138579790003</v>
      </c>
      <c r="Q35" s="48">
        <f>VLOOKUP($A35,'Occupancy Raw Data'!$B$8:$BE$45,'Occupancy Raw Data'!X$3,FALSE)</f>
        <v>14.2279483013073</v>
      </c>
      <c r="R35" s="49">
        <f>VLOOKUP($A35,'Occupancy Raw Data'!$B$8:$BE$45,'Occupancy Raw Data'!Y$3,FALSE)</f>
        <v>7.4152462607145599</v>
      </c>
      <c r="S35" s="48">
        <f>VLOOKUP($A35,'Occupancy Raw Data'!$B$8:$BE$45,'Occupancy Raw Data'!AA$3,FALSE)</f>
        <v>16.0982783081454</v>
      </c>
      <c r="T35" s="48">
        <f>VLOOKUP($A35,'Occupancy Raw Data'!$B$8:$BE$45,'Occupancy Raw Data'!AB$3,FALSE)</f>
        <v>11.019111179508901</v>
      </c>
      <c r="U35" s="49">
        <f>VLOOKUP($A35,'Occupancy Raw Data'!$B$8:$BE$45,'Occupancy Raw Data'!AC$3,FALSE)</f>
        <v>13.4592414250888</v>
      </c>
      <c r="V35" s="50">
        <f>VLOOKUP($A35,'Occupancy Raw Data'!$B$8:$BE$45,'Occupancy Raw Data'!AE$3,FALSE)</f>
        <v>9.3012868013030499</v>
      </c>
      <c r="X35" s="51">
        <f>VLOOKUP($A35,'ADR Raw Data'!$B$6:$BE$43,'ADR Raw Data'!G$1,FALSE)</f>
        <v>97.176981719175402</v>
      </c>
      <c r="Y35" s="52">
        <f>VLOOKUP($A35,'ADR Raw Data'!$B$6:$BE$43,'ADR Raw Data'!H$1,FALSE)</f>
        <v>103.639107142857</v>
      </c>
      <c r="Z35" s="52">
        <f>VLOOKUP($A35,'ADR Raw Data'!$B$6:$BE$43,'ADR Raw Data'!I$1,FALSE)</f>
        <v>108.85775167785199</v>
      </c>
      <c r="AA35" s="52">
        <f>VLOOKUP($A35,'ADR Raw Data'!$B$6:$BE$43,'ADR Raw Data'!J$1,FALSE)</f>
        <v>106.06694956949499</v>
      </c>
      <c r="AB35" s="52">
        <f>VLOOKUP($A35,'ADR Raw Data'!$B$6:$BE$43,'ADR Raw Data'!K$1,FALSE)</f>
        <v>106.133583849101</v>
      </c>
      <c r="AC35" s="53">
        <f>VLOOKUP($A35,'ADR Raw Data'!$B$6:$BE$43,'ADR Raw Data'!L$1,FALSE)</f>
        <v>104.72505219744799</v>
      </c>
      <c r="AD35" s="52">
        <f>VLOOKUP($A35,'ADR Raw Data'!$B$6:$BE$43,'ADR Raw Data'!N$1,FALSE)</f>
        <v>112.555652530779</v>
      </c>
      <c r="AE35" s="52">
        <f>VLOOKUP($A35,'ADR Raw Data'!$B$6:$BE$43,'ADR Raw Data'!O$1,FALSE)</f>
        <v>112.38065343915299</v>
      </c>
      <c r="AF35" s="53">
        <f>VLOOKUP($A35,'ADR Raw Data'!$B$6:$BE$43,'ADR Raw Data'!P$1,FALSE)</f>
        <v>112.466681909885</v>
      </c>
      <c r="AG35" s="54">
        <f>VLOOKUP($A35,'ADR Raw Data'!$B$6:$BE$43,'ADR Raw Data'!R$1,FALSE)</f>
        <v>107.232742560885</v>
      </c>
      <c r="AI35" s="47">
        <f>VLOOKUP($A35,'ADR Raw Data'!$B$6:$BE$43,'ADR Raw Data'!T$1,FALSE)</f>
        <v>6.8889924023809401</v>
      </c>
      <c r="AJ35" s="48">
        <f>VLOOKUP($A35,'ADR Raw Data'!$B$6:$BE$43,'ADR Raw Data'!U$1,FALSE)</f>
        <v>2.56168306043064</v>
      </c>
      <c r="AK35" s="48">
        <f>VLOOKUP($A35,'ADR Raw Data'!$B$6:$BE$43,'ADR Raw Data'!V$1,FALSE)</f>
        <v>4.2068331954426501</v>
      </c>
      <c r="AL35" s="48">
        <f>VLOOKUP($A35,'ADR Raw Data'!$B$6:$BE$43,'ADR Raw Data'!W$1,FALSE)</f>
        <v>8.0552909568592401</v>
      </c>
      <c r="AM35" s="48">
        <f>VLOOKUP($A35,'ADR Raw Data'!$B$6:$BE$43,'ADR Raw Data'!X$1,FALSE)</f>
        <v>11.4268758983232</v>
      </c>
      <c r="AN35" s="49">
        <f>VLOOKUP($A35,'ADR Raw Data'!$B$6:$BE$43,'ADR Raw Data'!Y$1,FALSE)</f>
        <v>6.50450721847601</v>
      </c>
      <c r="AO35" s="48">
        <f>VLOOKUP($A35,'ADR Raw Data'!$B$6:$BE$43,'ADR Raw Data'!AA$1,FALSE)</f>
        <v>8.9089908558295505</v>
      </c>
      <c r="AP35" s="48">
        <f>VLOOKUP($A35,'ADR Raw Data'!$B$6:$BE$43,'ADR Raw Data'!AB$1,FALSE)</f>
        <v>7.1115290232839898</v>
      </c>
      <c r="AQ35" s="49">
        <f>VLOOKUP($A35,'ADR Raw Data'!$B$6:$BE$43,'ADR Raw Data'!AC$1,FALSE)</f>
        <v>7.97017523555379</v>
      </c>
      <c r="AR35" s="50">
        <f>VLOOKUP($A35,'ADR Raw Data'!$B$6:$BE$43,'ADR Raw Data'!AE$1,FALSE)</f>
        <v>7.0719666750481398</v>
      </c>
      <c r="AS35" s="40"/>
      <c r="AT35" s="51">
        <f>VLOOKUP($A35,'RevPAR Raw Data'!$B$6:$BE$43,'RevPAR Raw Data'!G$1,FALSE)</f>
        <v>45.624912344777201</v>
      </c>
      <c r="AU35" s="52">
        <f>VLOOKUP($A35,'RevPAR Raw Data'!$B$6:$BE$43,'RevPAR Raw Data'!H$1,FALSE)</f>
        <v>57.232406866325697</v>
      </c>
      <c r="AV35" s="52">
        <f>VLOOKUP($A35,'RevPAR Raw Data'!$B$6:$BE$43,'RevPAR Raw Data'!I$1,FALSE)</f>
        <v>65.163570124178193</v>
      </c>
      <c r="AW35" s="52">
        <f>VLOOKUP($A35,'RevPAR Raw Data'!$B$6:$BE$43,'RevPAR Raw Data'!J$1,FALSE)</f>
        <v>62.989357195032802</v>
      </c>
      <c r="AX35" s="52">
        <f>VLOOKUP($A35,'RevPAR Raw Data'!$B$6:$BE$43,'RevPAR Raw Data'!K$1,FALSE)</f>
        <v>65.761733016800505</v>
      </c>
      <c r="AY35" s="53">
        <f>VLOOKUP($A35,'RevPAR Raw Data'!$B$6:$BE$43,'RevPAR Raw Data'!L$1,FALSE)</f>
        <v>59.354395909422898</v>
      </c>
      <c r="AZ35" s="52">
        <f>VLOOKUP($A35,'RevPAR Raw Data'!$B$6:$BE$43,'RevPAR Raw Data'!N$1,FALSE)</f>
        <v>75.126170562454305</v>
      </c>
      <c r="BA35" s="52">
        <f>VLOOKUP($A35,'RevPAR Raw Data'!$B$6:$BE$43,'RevPAR Raw Data'!O$1,FALSE)</f>
        <v>77.574665814463103</v>
      </c>
      <c r="BB35" s="53">
        <f>VLOOKUP($A35,'RevPAR Raw Data'!$B$6:$BE$43,'RevPAR Raw Data'!P$1,FALSE)</f>
        <v>76.350418188458704</v>
      </c>
      <c r="BC35" s="54">
        <f>VLOOKUP($A35,'RevPAR Raw Data'!$B$6:$BE$43,'RevPAR Raw Data'!R$1,FALSE)</f>
        <v>64.210402274861707</v>
      </c>
      <c r="BE35" s="47">
        <f>VLOOKUP($A35,'RevPAR Raw Data'!$B$6:$BE$43,'RevPAR Raw Data'!T$1,FALSE)</f>
        <v>15.011101227307901</v>
      </c>
      <c r="BF35" s="48">
        <f>VLOOKUP($A35,'RevPAR Raw Data'!$B$6:$BE$43,'RevPAR Raw Data'!U$1,FALSE)</f>
        <v>5.7440006456069801</v>
      </c>
      <c r="BG35" s="48">
        <f>VLOOKUP($A35,'RevPAR Raw Data'!$B$6:$BE$43,'RevPAR Raw Data'!V$1,FALSE)</f>
        <v>8.0526521811591891</v>
      </c>
      <c r="BH35" s="48">
        <f>VLOOKUP($A35,'RevPAR Raw Data'!$B$6:$BE$43,'RevPAR Raw Data'!W$1,FALSE)</f>
        <v>17.4214304959883</v>
      </c>
      <c r="BI35" s="48">
        <f>VLOOKUP($A35,'RevPAR Raw Data'!$B$6:$BE$43,'RevPAR Raw Data'!X$1,FALSE)</f>
        <v>27.2806341948985</v>
      </c>
      <c r="BJ35" s="49">
        <f>VLOOKUP($A35,'RevPAR Raw Data'!$B$6:$BE$43,'RevPAR Raw Data'!Y$1,FALSE)</f>
        <v>14.402078707486501</v>
      </c>
      <c r="BK35" s="48">
        <f>VLOOKUP($A35,'RevPAR Raw Data'!$B$6:$BE$43,'RevPAR Raw Data'!AA$1,FALSE)</f>
        <v>26.441463306393601</v>
      </c>
      <c r="BL35" s="48">
        <f>VLOOKUP($A35,'RevPAR Raw Data'!$B$6:$BE$43,'RevPAR Raw Data'!AB$1,FALSE)</f>
        <v>18.914267492431598</v>
      </c>
      <c r="BM35" s="49">
        <f>VLOOKUP($A35,'RevPAR Raw Data'!$B$6:$BE$43,'RevPAR Raw Data'!AC$1,FALSE)</f>
        <v>22.502141787598401</v>
      </c>
      <c r="BN35" s="50">
        <f>VLOOKUP($A35,'RevPAR Raw Data'!$B$6:$BE$43,'RevPAR Raw Data'!AE$1,FALSE)</f>
        <v>17.031037379290002</v>
      </c>
    </row>
    <row r="36" spans="1:66" x14ac:dyDescent="0.25">
      <c r="A36" s="63" t="s">
        <v>48</v>
      </c>
      <c r="B36" s="47">
        <f>VLOOKUP($A36,'Occupancy Raw Data'!$B$8:$BE$45,'Occupancy Raw Data'!G$3,FALSE)</f>
        <v>54.585354585354501</v>
      </c>
      <c r="C36" s="48">
        <f>VLOOKUP($A36,'Occupancy Raw Data'!$B$8:$BE$45,'Occupancy Raw Data'!H$3,FALSE)</f>
        <v>51.767151767151702</v>
      </c>
      <c r="D36" s="48">
        <f>VLOOKUP($A36,'Occupancy Raw Data'!$B$8:$BE$45,'Occupancy Raw Data'!I$3,FALSE)</f>
        <v>64.726264726264702</v>
      </c>
      <c r="E36" s="48">
        <f>VLOOKUP($A36,'Occupancy Raw Data'!$B$8:$BE$45,'Occupancy Raw Data'!J$3,FALSE)</f>
        <v>61.653961653961602</v>
      </c>
      <c r="F36" s="48">
        <f>VLOOKUP($A36,'Occupancy Raw Data'!$B$8:$BE$45,'Occupancy Raw Data'!K$3,FALSE)</f>
        <v>62.185262185262097</v>
      </c>
      <c r="G36" s="49">
        <f>VLOOKUP($A36,'Occupancy Raw Data'!$B$8:$BE$45,'Occupancy Raw Data'!L$3,FALSE)</f>
        <v>58.983598983598903</v>
      </c>
      <c r="H36" s="48">
        <f>VLOOKUP($A36,'Occupancy Raw Data'!$B$8:$BE$45,'Occupancy Raw Data'!N$3,FALSE)</f>
        <v>75.190575190575103</v>
      </c>
      <c r="I36" s="48">
        <f>VLOOKUP($A36,'Occupancy Raw Data'!$B$8:$BE$45,'Occupancy Raw Data'!O$3,FALSE)</f>
        <v>79.810579810579796</v>
      </c>
      <c r="J36" s="49">
        <f>VLOOKUP($A36,'Occupancy Raw Data'!$B$8:$BE$45,'Occupancy Raw Data'!P$3,FALSE)</f>
        <v>77.500577500577506</v>
      </c>
      <c r="K36" s="50">
        <f>VLOOKUP($A36,'Occupancy Raw Data'!$B$8:$BE$45,'Occupancy Raw Data'!R$3,FALSE)</f>
        <v>64.274164274164207</v>
      </c>
      <c r="M36" s="47">
        <f>VLOOKUP($A36,'Occupancy Raw Data'!$B$8:$BE$45,'Occupancy Raw Data'!T$3,FALSE)</f>
        <v>-2.5096315350552598</v>
      </c>
      <c r="N36" s="48">
        <f>VLOOKUP($A36,'Occupancy Raw Data'!$B$8:$BE$45,'Occupancy Raw Data'!U$3,FALSE)</f>
        <v>-7.7384589012495901</v>
      </c>
      <c r="O36" s="48">
        <f>VLOOKUP($A36,'Occupancy Raw Data'!$B$8:$BE$45,'Occupancy Raw Data'!V$3,FALSE)</f>
        <v>-16.4662566377202</v>
      </c>
      <c r="P36" s="48">
        <f>VLOOKUP($A36,'Occupancy Raw Data'!$B$8:$BE$45,'Occupancy Raw Data'!W$3,FALSE)</f>
        <v>-20.309276795017301</v>
      </c>
      <c r="Q36" s="48">
        <f>VLOOKUP($A36,'Occupancy Raw Data'!$B$8:$BE$45,'Occupancy Raw Data'!X$3,FALSE)</f>
        <v>-13.3231216564549</v>
      </c>
      <c r="R36" s="49">
        <f>VLOOKUP($A36,'Occupancy Raw Data'!$B$8:$BE$45,'Occupancy Raw Data'!Y$3,FALSE)</f>
        <v>-12.9252347590817</v>
      </c>
      <c r="S36" s="48">
        <f>VLOOKUP($A36,'Occupancy Raw Data'!$B$8:$BE$45,'Occupancy Raw Data'!AA$3,FALSE)</f>
        <v>-13.831355511616501</v>
      </c>
      <c r="T36" s="48">
        <f>VLOOKUP($A36,'Occupancy Raw Data'!$B$8:$BE$45,'Occupancy Raw Data'!AB$3,FALSE)</f>
        <v>17.746445187817201</v>
      </c>
      <c r="U36" s="49">
        <f>VLOOKUP($A36,'Occupancy Raw Data'!$B$8:$BE$45,'Occupancy Raw Data'!AC$3,FALSE)</f>
        <v>-2.6033920448610502E-2</v>
      </c>
      <c r="V36" s="50">
        <f>VLOOKUP($A36,'Occupancy Raw Data'!$B$8:$BE$45,'Occupancy Raw Data'!AE$3,FALSE)</f>
        <v>-8.8746712359224897</v>
      </c>
      <c r="X36" s="51">
        <f>VLOOKUP($A36,'ADR Raw Data'!$B$6:$BE$43,'ADR Raw Data'!G$1,FALSE)</f>
        <v>133.78552264071001</v>
      </c>
      <c r="Y36" s="52">
        <f>VLOOKUP($A36,'ADR Raw Data'!$B$6:$BE$43,'ADR Raw Data'!H$1,FALSE)</f>
        <v>119.360575635876</v>
      </c>
      <c r="Z36" s="52">
        <f>VLOOKUP($A36,'ADR Raw Data'!$B$6:$BE$43,'ADR Raw Data'!I$1,FALSE)</f>
        <v>126.418629550321</v>
      </c>
      <c r="AA36" s="52">
        <f>VLOOKUP($A36,'ADR Raw Data'!$B$6:$BE$43,'ADR Raw Data'!J$1,FALSE)</f>
        <v>124.696826526789</v>
      </c>
      <c r="AB36" s="52">
        <f>VLOOKUP($A36,'ADR Raw Data'!$B$6:$BE$43,'ADR Raw Data'!K$1,FALSE)</f>
        <v>130.14623699851401</v>
      </c>
      <c r="AC36" s="53">
        <f>VLOOKUP($A36,'ADR Raw Data'!$B$6:$BE$43,'ADR Raw Data'!L$1,FALSE)</f>
        <v>126.969275475836</v>
      </c>
      <c r="AD36" s="52">
        <f>VLOOKUP($A36,'ADR Raw Data'!$B$6:$BE$43,'ADR Raw Data'!N$1,FALSE)</f>
        <v>169.66171735790999</v>
      </c>
      <c r="AE36" s="52">
        <f>VLOOKUP($A36,'ADR Raw Data'!$B$6:$BE$43,'ADR Raw Data'!O$1,FALSE)</f>
        <v>177.802066570188</v>
      </c>
      <c r="AF36" s="53">
        <f>VLOOKUP($A36,'ADR Raw Data'!$B$6:$BE$43,'ADR Raw Data'!P$1,FALSE)</f>
        <v>173.85320864381501</v>
      </c>
      <c r="AG36" s="54">
        <f>VLOOKUP($A36,'ADR Raw Data'!$B$6:$BE$43,'ADR Raw Data'!R$1,FALSE)</f>
        <v>143.12120809159501</v>
      </c>
      <c r="AI36" s="47">
        <f>VLOOKUP($A36,'ADR Raw Data'!$B$6:$BE$43,'ADR Raw Data'!T$1,FALSE)</f>
        <v>3.34409599466801</v>
      </c>
      <c r="AJ36" s="48">
        <f>VLOOKUP($A36,'ADR Raw Data'!$B$6:$BE$43,'ADR Raw Data'!U$1,FALSE)</f>
        <v>2.79362485074568</v>
      </c>
      <c r="AK36" s="48">
        <f>VLOOKUP($A36,'ADR Raw Data'!$B$6:$BE$43,'ADR Raw Data'!V$1,FALSE)</f>
        <v>0.36418292578911998</v>
      </c>
      <c r="AL36" s="48">
        <f>VLOOKUP($A36,'ADR Raw Data'!$B$6:$BE$43,'ADR Raw Data'!W$1,FALSE)</f>
        <v>-1.47555364374987</v>
      </c>
      <c r="AM36" s="48">
        <f>VLOOKUP($A36,'ADR Raw Data'!$B$6:$BE$43,'ADR Raw Data'!X$1,FALSE)</f>
        <v>1.39930317963105</v>
      </c>
      <c r="AN36" s="49">
        <f>VLOOKUP($A36,'ADR Raw Data'!$B$6:$BE$43,'ADR Raw Data'!Y$1,FALSE)</f>
        <v>1.12910581602868</v>
      </c>
      <c r="AO36" s="48">
        <f>VLOOKUP($A36,'ADR Raw Data'!$B$6:$BE$43,'ADR Raw Data'!AA$1,FALSE)</f>
        <v>4.7453119169948499</v>
      </c>
      <c r="AP36" s="48">
        <f>VLOOKUP($A36,'ADR Raw Data'!$B$6:$BE$43,'ADR Raw Data'!AB$1,FALSE)</f>
        <v>14.465381915679</v>
      </c>
      <c r="AQ36" s="49">
        <f>VLOOKUP($A36,'ADR Raw Data'!$B$6:$BE$43,'ADR Raw Data'!AC$1,FALSE)</f>
        <v>9.2926177268883592</v>
      </c>
      <c r="AR36" s="50">
        <f>VLOOKUP($A36,'ADR Raw Data'!$B$6:$BE$43,'ADR Raw Data'!AE$1,FALSE)</f>
        <v>5.1763299694025502</v>
      </c>
      <c r="AS36" s="40"/>
      <c r="AT36" s="51">
        <f>VLOOKUP($A36,'RevPAR Raw Data'!$B$6:$BE$43,'RevPAR Raw Data'!G$1,FALSE)</f>
        <v>73.027301917301898</v>
      </c>
      <c r="AU36" s="52">
        <f>VLOOKUP($A36,'RevPAR Raw Data'!$B$6:$BE$43,'RevPAR Raw Data'!H$1,FALSE)</f>
        <v>61.789570339570297</v>
      </c>
      <c r="AV36" s="52">
        <f>VLOOKUP($A36,'RevPAR Raw Data'!$B$6:$BE$43,'RevPAR Raw Data'!I$1,FALSE)</f>
        <v>81.826056826056799</v>
      </c>
      <c r="AW36" s="52">
        <f>VLOOKUP($A36,'RevPAR Raw Data'!$B$6:$BE$43,'RevPAR Raw Data'!J$1,FALSE)</f>
        <v>76.880533610533604</v>
      </c>
      <c r="AX36" s="52">
        <f>VLOOKUP($A36,'RevPAR Raw Data'!$B$6:$BE$43,'RevPAR Raw Data'!K$1,FALSE)</f>
        <v>80.931778701778697</v>
      </c>
      <c r="AY36" s="53">
        <f>VLOOKUP($A36,'RevPAR Raw Data'!$B$6:$BE$43,'RevPAR Raw Data'!L$1,FALSE)</f>
        <v>74.891048279048206</v>
      </c>
      <c r="AZ36" s="52">
        <f>VLOOKUP($A36,'RevPAR Raw Data'!$B$6:$BE$43,'RevPAR Raw Data'!N$1,FALSE)</f>
        <v>127.56962115962099</v>
      </c>
      <c r="BA36" s="52">
        <f>VLOOKUP($A36,'RevPAR Raw Data'!$B$6:$BE$43,'RevPAR Raw Data'!O$1,FALSE)</f>
        <v>141.90486024486</v>
      </c>
      <c r="BB36" s="53">
        <f>VLOOKUP($A36,'RevPAR Raw Data'!$B$6:$BE$43,'RevPAR Raw Data'!P$1,FALSE)</f>
        <v>134.73724070224</v>
      </c>
      <c r="BC36" s="54">
        <f>VLOOKUP($A36,'RevPAR Raw Data'!$B$6:$BE$43,'RevPAR Raw Data'!R$1,FALSE)</f>
        <v>91.989960399960296</v>
      </c>
      <c r="BE36" s="47">
        <f>VLOOKUP($A36,'RevPAR Raw Data'!$B$6:$BE$43,'RevPAR Raw Data'!T$1,FALSE)</f>
        <v>0.75053997196803901</v>
      </c>
      <c r="BF36" s="48">
        <f>VLOOKUP($A36,'RevPAR Raw Data'!$B$6:$BE$43,'RevPAR Raw Data'!U$1,FALSE)</f>
        <v>-5.16101756143396</v>
      </c>
      <c r="BG36" s="48">
        <f>VLOOKUP($A36,'RevPAR Raw Data'!$B$6:$BE$43,'RevPAR Raw Data'!V$1,FALSE)</f>
        <v>-16.162041007122198</v>
      </c>
      <c r="BH36" s="48">
        <f>VLOOKUP($A36,'RevPAR Raw Data'!$B$6:$BE$43,'RevPAR Raw Data'!W$1,FALSE)</f>
        <v>-21.485156164999101</v>
      </c>
      <c r="BI36" s="48">
        <f>VLOOKUP($A36,'RevPAR Raw Data'!$B$6:$BE$43,'RevPAR Raw Data'!X$1,FALSE)</f>
        <v>-12.1102493417888</v>
      </c>
      <c r="BJ36" s="49">
        <f>VLOOKUP($A36,'RevPAR Raw Data'!$B$6:$BE$43,'RevPAR Raw Data'!Y$1,FALSE)</f>
        <v>-11.9420685204532</v>
      </c>
      <c r="BK36" s="48">
        <f>VLOOKUP($A36,'RevPAR Raw Data'!$B$6:$BE$43,'RevPAR Raw Data'!AA$1,FALSE)</f>
        <v>-9.7423845559963294</v>
      </c>
      <c r="BL36" s="48">
        <f>VLOOKUP($A36,'RevPAR Raw Data'!$B$6:$BE$43,'RevPAR Raw Data'!AB$1,FALSE)</f>
        <v>34.778918176370702</v>
      </c>
      <c r="BM36" s="49">
        <f>VLOOKUP($A36,'RevPAR Raw Data'!$B$6:$BE$43,'RevPAR Raw Data'!AC$1,FALSE)</f>
        <v>9.2641645737331402</v>
      </c>
      <c r="BN36" s="50">
        <f>VLOOKUP($A36,'RevPAR Raw Data'!$B$6:$BE$43,'RevPAR Raw Data'!AE$1,FALSE)</f>
        <v>-4.1577235333909401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36.481453895426696</v>
      </c>
      <c r="C38" s="48">
        <f>VLOOKUP($A38,'Occupancy Raw Data'!$B$8:$BE$45,'Occupancy Raw Data'!H$3,FALSE)</f>
        <v>47.460151943989203</v>
      </c>
      <c r="D38" s="48">
        <f>VLOOKUP($A38,'Occupancy Raw Data'!$B$8:$BE$45,'Occupancy Raw Data'!I$3,FALSE)</f>
        <v>56.338447787874202</v>
      </c>
      <c r="E38" s="48">
        <f>VLOOKUP($A38,'Occupancy Raw Data'!$B$8:$BE$45,'Occupancy Raw Data'!J$3,FALSE)</f>
        <v>56.457619544167997</v>
      </c>
      <c r="F38" s="48">
        <f>VLOOKUP($A38,'Occupancy Raw Data'!$B$8:$BE$45,'Occupancy Raw Data'!K$3,FALSE)</f>
        <v>49.545657679130002</v>
      </c>
      <c r="G38" s="49">
        <f>VLOOKUP($A38,'Occupancy Raw Data'!$B$8:$BE$45,'Occupancy Raw Data'!L$3,FALSE)</f>
        <v>49.256666170117597</v>
      </c>
      <c r="H38" s="48">
        <f>VLOOKUP($A38,'Occupancy Raw Data'!$B$8:$BE$45,'Occupancy Raw Data'!N$3,FALSE)</f>
        <v>46.179055563831298</v>
      </c>
      <c r="I38" s="48">
        <f>VLOOKUP($A38,'Occupancy Raw Data'!$B$8:$BE$45,'Occupancy Raw Data'!O$3,FALSE)</f>
        <v>46.700431997616498</v>
      </c>
      <c r="J38" s="49">
        <f>VLOOKUP($A38,'Occupancy Raw Data'!$B$8:$BE$45,'Occupancy Raw Data'!P$3,FALSE)</f>
        <v>46.439743780723902</v>
      </c>
      <c r="K38" s="50">
        <f>VLOOKUP($A38,'Occupancy Raw Data'!$B$8:$BE$45,'Occupancy Raw Data'!R$3,FALSE)</f>
        <v>48.451831201719401</v>
      </c>
      <c r="M38" s="47">
        <f>VLOOKUP($A38,'Occupancy Raw Data'!$B$8:$BE$45,'Occupancy Raw Data'!T$3,FALSE)</f>
        <v>-15.0031474798537</v>
      </c>
      <c r="N38" s="48">
        <f>VLOOKUP($A38,'Occupancy Raw Data'!$B$8:$BE$45,'Occupancy Raw Data'!U$3,FALSE)</f>
        <v>-2.6001098051402498</v>
      </c>
      <c r="O38" s="48">
        <f>VLOOKUP($A38,'Occupancy Raw Data'!$B$8:$BE$45,'Occupancy Raw Data'!V$3,FALSE)</f>
        <v>3.3666631497272501</v>
      </c>
      <c r="P38" s="48">
        <f>VLOOKUP($A38,'Occupancy Raw Data'!$B$8:$BE$45,'Occupancy Raw Data'!W$3,FALSE)</f>
        <v>-3.25871671475084</v>
      </c>
      <c r="Q38" s="48">
        <f>VLOOKUP($A38,'Occupancy Raw Data'!$B$8:$BE$45,'Occupancy Raw Data'!X$3,FALSE)</f>
        <v>-3.0590787559811998</v>
      </c>
      <c r="R38" s="49">
        <f>VLOOKUP($A38,'Occupancy Raw Data'!$B$8:$BE$45,'Occupancy Raw Data'!Y$3,FALSE)</f>
        <v>-3.6525839648571701</v>
      </c>
      <c r="S38" s="48">
        <f>VLOOKUP($A38,'Occupancy Raw Data'!$B$8:$BE$45,'Occupancy Raw Data'!AA$3,FALSE)</f>
        <v>-11.0453925373514</v>
      </c>
      <c r="T38" s="48">
        <f>VLOOKUP($A38,'Occupancy Raw Data'!$B$8:$BE$45,'Occupancy Raw Data'!AB$3,FALSE)</f>
        <v>-4.3346136846628598</v>
      </c>
      <c r="U38" s="49">
        <f>VLOOKUP($A38,'Occupancy Raw Data'!$B$8:$BE$45,'Occupancy Raw Data'!AC$3,FALSE)</f>
        <v>-7.7931543082698997</v>
      </c>
      <c r="V38" s="50">
        <f>VLOOKUP($A38,'Occupancy Raw Data'!$B$8:$BE$45,'Occupancy Raw Data'!AE$3,FALSE)</f>
        <v>-4.82300086590707</v>
      </c>
      <c r="X38" s="51">
        <f>VLOOKUP($A38,'ADR Raw Data'!$B$6:$BE$43,'ADR Raw Data'!G$1,FALSE)</f>
        <v>88.796880359330302</v>
      </c>
      <c r="Y38" s="52">
        <f>VLOOKUP($A38,'ADR Raw Data'!$B$6:$BE$43,'ADR Raw Data'!H$1,FALSE)</f>
        <v>96.832859384808501</v>
      </c>
      <c r="Z38" s="52">
        <f>VLOOKUP($A38,'ADR Raw Data'!$B$6:$BE$43,'ADR Raw Data'!I$1,FALSE)</f>
        <v>102.015074034902</v>
      </c>
      <c r="AA38" s="52">
        <f>VLOOKUP($A38,'ADR Raw Data'!$B$6:$BE$43,'ADR Raw Data'!J$1,FALSE)</f>
        <v>103.03744854881199</v>
      </c>
      <c r="AB38" s="52">
        <f>VLOOKUP($A38,'ADR Raw Data'!$B$6:$BE$43,'ADR Raw Data'!K$1,FALSE)</f>
        <v>97.402516536380006</v>
      </c>
      <c r="AC38" s="53">
        <f>VLOOKUP($A38,'ADR Raw Data'!$B$6:$BE$43,'ADR Raw Data'!L$1,FALSE)</f>
        <v>98.364892034113495</v>
      </c>
      <c r="AD38" s="52">
        <f>VLOOKUP($A38,'ADR Raw Data'!$B$6:$BE$43,'ADR Raw Data'!N$1,FALSE)</f>
        <v>98.0363258064516</v>
      </c>
      <c r="AE38" s="52">
        <f>VLOOKUP($A38,'ADR Raw Data'!$B$6:$BE$43,'ADR Raw Data'!O$1,FALSE)</f>
        <v>98.979208931419393</v>
      </c>
      <c r="AF38" s="53">
        <f>VLOOKUP($A38,'ADR Raw Data'!$B$6:$BE$43,'ADR Raw Data'!P$1,FALSE)</f>
        <v>98.510413793103396</v>
      </c>
      <c r="AG38" s="54">
        <f>VLOOKUP($A38,'ADR Raw Data'!$B$6:$BE$43,'ADR Raw Data'!R$1,FALSE)</f>
        <v>98.404743060435607</v>
      </c>
      <c r="AH38" s="65"/>
      <c r="AI38" s="47">
        <f>VLOOKUP($A38,'ADR Raw Data'!$B$6:$BE$43,'ADR Raw Data'!T$1,FALSE)</f>
        <v>0.54474374641614598</v>
      </c>
      <c r="AJ38" s="48">
        <f>VLOOKUP($A38,'ADR Raw Data'!$B$6:$BE$43,'ADR Raw Data'!U$1,FALSE)</f>
        <v>3.37403208253117</v>
      </c>
      <c r="AK38" s="48">
        <f>VLOOKUP($A38,'ADR Raw Data'!$B$6:$BE$43,'ADR Raw Data'!V$1,FALSE)</f>
        <v>6.3187622777280703</v>
      </c>
      <c r="AL38" s="48">
        <f>VLOOKUP($A38,'ADR Raw Data'!$B$6:$BE$43,'ADR Raw Data'!W$1,FALSE)</f>
        <v>5.0826955704202303</v>
      </c>
      <c r="AM38" s="48">
        <f>VLOOKUP($A38,'ADR Raw Data'!$B$6:$BE$43,'ADR Raw Data'!X$1,FALSE)</f>
        <v>3.96751223768586</v>
      </c>
      <c r="AN38" s="49">
        <f>VLOOKUP($A38,'ADR Raw Data'!$B$6:$BE$43,'ADR Raw Data'!Y$1,FALSE)</f>
        <v>4.3527217059858003</v>
      </c>
      <c r="AO38" s="48">
        <f>VLOOKUP($A38,'ADR Raw Data'!$B$6:$BE$43,'ADR Raw Data'!AA$1,FALSE)</f>
        <v>2.4683539328827102</v>
      </c>
      <c r="AP38" s="48">
        <f>VLOOKUP($A38,'ADR Raw Data'!$B$6:$BE$43,'ADR Raw Data'!AB$1,FALSE)</f>
        <v>4.2541175395832598</v>
      </c>
      <c r="AQ38" s="49">
        <f>VLOOKUP($A38,'ADR Raw Data'!$B$6:$BE$43,'ADR Raw Data'!AC$1,FALSE)</f>
        <v>3.3483315734660501</v>
      </c>
      <c r="AR38" s="50">
        <f>VLOOKUP($A38,'ADR Raw Data'!$B$6:$BE$43,'ADR Raw Data'!AE$1,FALSE)</f>
        <v>4.0651765192000902</v>
      </c>
      <c r="AS38" s="40"/>
      <c r="AT38" s="51">
        <f>VLOOKUP($A38,'RevPAR Raw Data'!$B$6:$BE$43,'RevPAR Raw Data'!G$1,FALSE)</f>
        <v>32.394392968866299</v>
      </c>
      <c r="AU38" s="52">
        <f>VLOOKUP($A38,'RevPAR Raw Data'!$B$6:$BE$43,'RevPAR Raw Data'!H$1,FALSE)</f>
        <v>45.957022195739597</v>
      </c>
      <c r="AV38" s="52">
        <f>VLOOKUP($A38,'RevPAR Raw Data'!$B$6:$BE$43,'RevPAR Raw Data'!I$1,FALSE)</f>
        <v>57.4737092209146</v>
      </c>
      <c r="AW38" s="52">
        <f>VLOOKUP($A38,'RevPAR Raw Data'!$B$6:$BE$43,'RevPAR Raw Data'!J$1,FALSE)</f>
        <v>58.1724906897065</v>
      </c>
      <c r="AX38" s="52">
        <f>VLOOKUP($A38,'RevPAR Raw Data'!$B$6:$BE$43,'RevPAR Raw Data'!K$1,FALSE)</f>
        <v>48.258717413972803</v>
      </c>
      <c r="AY38" s="53">
        <f>VLOOKUP($A38,'RevPAR Raw Data'!$B$6:$BE$43,'RevPAR Raw Data'!L$1,FALSE)</f>
        <v>48.451266497840003</v>
      </c>
      <c r="AZ38" s="52">
        <f>VLOOKUP($A38,'RevPAR Raw Data'!$B$6:$BE$43,'RevPAR Raw Data'!N$1,FALSE)</f>
        <v>45.272249366899999</v>
      </c>
      <c r="BA38" s="52">
        <f>VLOOKUP($A38,'RevPAR Raw Data'!$B$6:$BE$43,'RevPAR Raw Data'!O$1,FALSE)</f>
        <v>46.223718158796302</v>
      </c>
      <c r="BB38" s="53">
        <f>VLOOKUP($A38,'RevPAR Raw Data'!$B$6:$BE$43,'RevPAR Raw Data'!P$1,FALSE)</f>
        <v>45.7479837628482</v>
      </c>
      <c r="BC38" s="54">
        <f>VLOOKUP($A38,'RevPAR Raw Data'!$B$6:$BE$43,'RevPAR Raw Data'!R$1,FALSE)</f>
        <v>47.678900002128003</v>
      </c>
      <c r="BE38" s="47">
        <f>VLOOKUP($A38,'RevPAR Raw Data'!$B$6:$BE$43,'RevPAR Raw Data'!T$1,FALSE)</f>
        <v>-14.540132441099599</v>
      </c>
      <c r="BF38" s="48">
        <f>VLOOKUP($A38,'RevPAR Raw Data'!$B$6:$BE$43,'RevPAR Raw Data'!U$1,FALSE)</f>
        <v>0.68619373838445497</v>
      </c>
      <c r="BG38" s="48">
        <f>VLOOKUP($A38,'RevPAR Raw Data'!$B$6:$BE$43,'RevPAR Raw Data'!V$1,FALSE)</f>
        <v>9.8981568685784609</v>
      </c>
      <c r="BH38" s="48">
        <f>VLOOKUP($A38,'RevPAR Raw Data'!$B$6:$BE$43,'RevPAR Raw Data'!W$1,FALSE)</f>
        <v>1.65834820555619</v>
      </c>
      <c r="BI38" s="48">
        <f>VLOOKUP($A38,'RevPAR Raw Data'!$B$6:$BE$43,'RevPAR Raw Data'!X$1,FALSE)</f>
        <v>0.78706415770065796</v>
      </c>
      <c r="BJ38" s="49">
        <f>VLOOKUP($A38,'RevPAR Raw Data'!$B$6:$BE$43,'RevPAR Raw Data'!Y$1,FALSE)</f>
        <v>0.54115092606093695</v>
      </c>
      <c r="BK38" s="48">
        <f>VLOOKUP($A38,'RevPAR Raw Data'!$B$6:$BE$43,'RevPAR Raw Data'!AA$1,FALSE)</f>
        <v>-8.8496779855668297</v>
      </c>
      <c r="BL38" s="48">
        <f>VLOOKUP($A38,'RevPAR Raw Data'!$B$6:$BE$43,'RevPAR Raw Data'!AB$1,FALSE)</f>
        <v>-0.26489570611202101</v>
      </c>
      <c r="BM38" s="49">
        <f>VLOOKUP($A38,'RevPAR Raw Data'!$B$6:$BE$43,'RevPAR Raw Data'!AC$1,FALSE)</f>
        <v>-4.7057633810765802</v>
      </c>
      <c r="BN38" s="50">
        <f>VLOOKUP($A38,'RevPAR Raw Data'!$B$6:$BE$43,'RevPAR Raw Data'!AE$1,FALSE)</f>
        <v>-0.95388784542865701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47.371443717971303</v>
      </c>
      <c r="C40" s="48">
        <f>VLOOKUP($A40,'Occupancy Raw Data'!$B$8:$BE$45,'Occupancy Raw Data'!H$3,FALSE)</f>
        <v>53.348648171054897</v>
      </c>
      <c r="D40" s="48">
        <f>VLOOKUP($A40,'Occupancy Raw Data'!$B$8:$BE$45,'Occupancy Raw Data'!I$3,FALSE)</f>
        <v>61.9764976144195</v>
      </c>
      <c r="E40" s="48">
        <f>VLOOKUP($A40,'Occupancy Raw Data'!$B$8:$BE$45,'Occupancy Raw Data'!J$3,FALSE)</f>
        <v>61.287329916946398</v>
      </c>
      <c r="F40" s="48">
        <f>VLOOKUP($A40,'Occupancy Raw Data'!$B$8:$BE$45,'Occupancy Raw Data'!K$3,FALSE)</f>
        <v>59.807386464039503</v>
      </c>
      <c r="G40" s="49">
        <f>VLOOKUP($A40,'Occupancy Raw Data'!$B$8:$BE$45,'Occupancy Raw Data'!L$3,FALSE)</f>
        <v>56.7582611768863</v>
      </c>
      <c r="H40" s="48">
        <f>VLOOKUP($A40,'Occupancy Raw Data'!$B$8:$BE$45,'Occupancy Raw Data'!N$3,FALSE)</f>
        <v>69.791482594097801</v>
      </c>
      <c r="I40" s="48">
        <f>VLOOKUP($A40,'Occupancy Raw Data'!$B$8:$BE$45,'Occupancy Raw Data'!O$3,FALSE)</f>
        <v>76.581551510867598</v>
      </c>
      <c r="J40" s="49">
        <f>VLOOKUP($A40,'Occupancy Raw Data'!$B$8:$BE$45,'Occupancy Raw Data'!P$3,FALSE)</f>
        <v>73.186517052482699</v>
      </c>
      <c r="K40" s="50">
        <f>VLOOKUP($A40,'Occupancy Raw Data'!$B$8:$BE$45,'Occupancy Raw Data'!R$3,FALSE)</f>
        <v>61.452048569913899</v>
      </c>
      <c r="M40" s="47">
        <f>VLOOKUP($A40,'Occupancy Raw Data'!$B$8:$BE$45,'Occupancy Raw Data'!T$3,FALSE)</f>
        <v>-6.8210082762008604</v>
      </c>
      <c r="N40" s="48">
        <f>VLOOKUP($A40,'Occupancy Raw Data'!$B$8:$BE$45,'Occupancy Raw Data'!U$3,FALSE)</f>
        <v>-4.2133682026775201</v>
      </c>
      <c r="O40" s="48">
        <f>VLOOKUP($A40,'Occupancy Raw Data'!$B$8:$BE$45,'Occupancy Raw Data'!V$3,FALSE)</f>
        <v>-0.52863399188455595</v>
      </c>
      <c r="P40" s="48">
        <f>VLOOKUP($A40,'Occupancy Raw Data'!$B$8:$BE$45,'Occupancy Raw Data'!W$3,FALSE)</f>
        <v>-2.5725498161270202</v>
      </c>
      <c r="Q40" s="48">
        <f>VLOOKUP($A40,'Occupancy Raw Data'!$B$8:$BE$45,'Occupancy Raw Data'!X$3,FALSE)</f>
        <v>-6.8017550728109599</v>
      </c>
      <c r="R40" s="49">
        <f>VLOOKUP($A40,'Occupancy Raw Data'!$B$8:$BE$45,'Occupancy Raw Data'!Y$3,FALSE)</f>
        <v>-4.0980512216848597</v>
      </c>
      <c r="S40" s="48">
        <f>VLOOKUP($A40,'Occupancy Raw Data'!$B$8:$BE$45,'Occupancy Raw Data'!AA$3,FALSE)</f>
        <v>-4.3577591020651703</v>
      </c>
      <c r="T40" s="48">
        <f>VLOOKUP($A40,'Occupancy Raw Data'!$B$8:$BE$45,'Occupancy Raw Data'!AB$3,FALSE)</f>
        <v>0.92972367175814097</v>
      </c>
      <c r="U40" s="49">
        <f>VLOOKUP($A40,'Occupancy Raw Data'!$B$8:$BE$45,'Occupancy Raw Data'!AC$3,FALSE)</f>
        <v>-1.6624259251512401</v>
      </c>
      <c r="V40" s="50">
        <f>VLOOKUP($A40,'Occupancy Raw Data'!$B$8:$BE$45,'Occupancy Raw Data'!AE$3,FALSE)</f>
        <v>-3.28293267471263</v>
      </c>
      <c r="X40" s="51">
        <f>VLOOKUP($A40,'ADR Raw Data'!$B$6:$BE$43,'ADR Raw Data'!G$1,FALSE)</f>
        <v>101.013486841369</v>
      </c>
      <c r="Y40" s="52">
        <f>VLOOKUP($A40,'ADR Raw Data'!$B$6:$BE$43,'ADR Raw Data'!H$1,FALSE)</f>
        <v>104.656637793971</v>
      </c>
      <c r="Z40" s="52">
        <f>VLOOKUP($A40,'ADR Raw Data'!$B$6:$BE$43,'ADR Raw Data'!I$1,FALSE)</f>
        <v>110.71872596763799</v>
      </c>
      <c r="AA40" s="52">
        <f>VLOOKUP($A40,'ADR Raw Data'!$B$6:$BE$43,'ADR Raw Data'!J$1,FALSE)</f>
        <v>108.426866258199</v>
      </c>
      <c r="AB40" s="52">
        <f>VLOOKUP($A40,'ADR Raw Data'!$B$6:$BE$43,'ADR Raw Data'!K$1,FALSE)</f>
        <v>109.99297859358801</v>
      </c>
      <c r="AC40" s="53">
        <f>VLOOKUP($A40,'ADR Raw Data'!$B$6:$BE$43,'ADR Raw Data'!L$1,FALSE)</f>
        <v>107.311213496474</v>
      </c>
      <c r="AD40" s="52">
        <f>VLOOKUP($A40,'ADR Raw Data'!$B$6:$BE$43,'ADR Raw Data'!N$1,FALSE)</f>
        <v>121.75557204076399</v>
      </c>
      <c r="AE40" s="52">
        <f>VLOOKUP($A40,'ADR Raw Data'!$B$6:$BE$43,'ADR Raw Data'!O$1,FALSE)</f>
        <v>126.032297334871</v>
      </c>
      <c r="AF40" s="53">
        <f>VLOOKUP($A40,'ADR Raw Data'!$B$6:$BE$43,'ADR Raw Data'!P$1,FALSE)</f>
        <v>123.993130757854</v>
      </c>
      <c r="AG40" s="54">
        <f>VLOOKUP($A40,'ADR Raw Data'!$B$6:$BE$43,'ADR Raw Data'!R$1,FALSE)</f>
        <v>112.98760881156799</v>
      </c>
      <c r="AI40" s="47">
        <f>VLOOKUP($A40,'ADR Raw Data'!$B$6:$BE$43,'ADR Raw Data'!T$1,FALSE)</f>
        <v>5.2860068373724403</v>
      </c>
      <c r="AJ40" s="48">
        <f>VLOOKUP($A40,'ADR Raw Data'!$B$6:$BE$43,'ADR Raw Data'!U$1,FALSE)</f>
        <v>6.30945206612747</v>
      </c>
      <c r="AK40" s="48">
        <f>VLOOKUP($A40,'ADR Raw Data'!$B$6:$BE$43,'ADR Raw Data'!V$1,FALSE)</f>
        <v>6.36167248264608</v>
      </c>
      <c r="AL40" s="48">
        <f>VLOOKUP($A40,'ADR Raw Data'!$B$6:$BE$43,'ADR Raw Data'!W$1,FALSE)</f>
        <v>3.3173620091783498</v>
      </c>
      <c r="AM40" s="48">
        <f>VLOOKUP($A40,'ADR Raw Data'!$B$6:$BE$43,'ADR Raw Data'!X$1,FALSE)</f>
        <v>2.57367184945462</v>
      </c>
      <c r="AN40" s="49">
        <f>VLOOKUP($A40,'ADR Raw Data'!$B$6:$BE$43,'ADR Raw Data'!Y$1,FALSE)</f>
        <v>4.7014460710118904</v>
      </c>
      <c r="AO40" s="48">
        <f>VLOOKUP($A40,'ADR Raw Data'!$B$6:$BE$43,'ADR Raw Data'!AA$1,FALSE)</f>
        <v>5.46885627414028</v>
      </c>
      <c r="AP40" s="48">
        <f>VLOOKUP($A40,'ADR Raw Data'!$B$6:$BE$43,'ADR Raw Data'!AB$1,FALSE)</f>
        <v>6.5611870642931596</v>
      </c>
      <c r="AQ40" s="49">
        <f>VLOOKUP($A40,'ADR Raw Data'!$B$6:$BE$43,'ADR Raw Data'!AC$1,FALSE)</f>
        <v>6.0814544505180397</v>
      </c>
      <c r="AR40" s="50">
        <f>VLOOKUP($A40,'ADR Raw Data'!$B$6:$BE$43,'ADR Raw Data'!AE$1,FALSE)</f>
        <v>5.2916686692246397</v>
      </c>
      <c r="AS40" s="40"/>
      <c r="AT40" s="51">
        <f>VLOOKUP($A40,'RevPAR Raw Data'!$B$6:$BE$43,'RevPAR Raw Data'!G$1,FALSE)</f>
        <v>47.851547066619503</v>
      </c>
      <c r="AU40" s="52">
        <f>VLOOKUP($A40,'RevPAR Raw Data'!$B$6:$BE$43,'RevPAR Raw Data'!H$1,FALSE)</f>
        <v>55.832901484361102</v>
      </c>
      <c r="AV40" s="52">
        <f>VLOOKUP($A40,'RevPAR Raw Data'!$B$6:$BE$43,'RevPAR Raw Data'!I$1,FALSE)</f>
        <v>68.619588558049102</v>
      </c>
      <c r="AW40" s="52">
        <f>VLOOKUP($A40,'RevPAR Raw Data'!$B$6:$BE$43,'RevPAR Raw Data'!J$1,FALSE)</f>
        <v>66.451931242268898</v>
      </c>
      <c r="AX40" s="52">
        <f>VLOOKUP($A40,'RevPAR Raw Data'!$B$6:$BE$43,'RevPAR Raw Data'!K$1,FALSE)</f>
        <v>65.783925790775697</v>
      </c>
      <c r="AY40" s="53">
        <f>VLOOKUP($A40,'RevPAR Raw Data'!$B$6:$BE$43,'RevPAR Raw Data'!L$1,FALSE)</f>
        <v>60.907978828414898</v>
      </c>
      <c r="AZ40" s="52">
        <f>VLOOKUP($A40,'RevPAR Raw Data'!$B$6:$BE$43,'RevPAR Raw Data'!N$1,FALSE)</f>
        <v>84.975018868174502</v>
      </c>
      <c r="BA40" s="52">
        <f>VLOOKUP($A40,'RevPAR Raw Data'!$B$6:$BE$43,'RevPAR Raw Data'!O$1,FALSE)</f>
        <v>96.517488703834502</v>
      </c>
      <c r="BB40" s="53">
        <f>VLOOKUP($A40,'RevPAR Raw Data'!$B$6:$BE$43,'RevPAR Raw Data'!P$1,FALSE)</f>
        <v>90.746253786004502</v>
      </c>
      <c r="BC40" s="54">
        <f>VLOOKUP($A40,'RevPAR Raw Data'!$B$6:$BE$43,'RevPAR Raw Data'!R$1,FALSE)</f>
        <v>69.433200244869099</v>
      </c>
      <c r="BD40" s="65"/>
      <c r="BE40" s="47">
        <f>VLOOKUP($A40,'RevPAR Raw Data'!$B$6:$BE$43,'RevPAR Raw Data'!T$1,FALSE)</f>
        <v>-1.8955604026861399</v>
      </c>
      <c r="BF40" s="48">
        <f>VLOOKUP($A40,'RevPAR Raw Data'!$B$6:$BE$43,'RevPAR Raw Data'!U$1,FALSE)</f>
        <v>1.8302434163325501</v>
      </c>
      <c r="BG40" s="48">
        <f>VLOOKUP($A40,'RevPAR Raw Data'!$B$6:$BE$43,'RevPAR Raw Data'!V$1,FALSE)</f>
        <v>5.7994085275658902</v>
      </c>
      <c r="BH40" s="48">
        <f>VLOOKUP($A40,'RevPAR Raw Data'!$B$6:$BE$43,'RevPAR Raw Data'!W$1,FALSE)</f>
        <v>0.659471402783948</v>
      </c>
      <c r="BI40" s="48">
        <f>VLOOKUP($A40,'RevPAR Raw Data'!$B$6:$BE$43,'RevPAR Raw Data'!X$1,FALSE)</f>
        <v>-4.4031380789341199</v>
      </c>
      <c r="BJ40" s="49">
        <f>VLOOKUP($A40,'RevPAR Raw Data'!$B$6:$BE$43,'RevPAR Raw Data'!Y$1,FALSE)</f>
        <v>0.41072718117706603</v>
      </c>
      <c r="BK40" s="48">
        <f>VLOOKUP($A40,'RevPAR Raw Data'!$B$6:$BE$43,'RevPAR Raw Data'!AA$1,FALSE)</f>
        <v>0.87277759000989596</v>
      </c>
      <c r="BL40" s="48">
        <f>VLOOKUP($A40,'RevPAR Raw Data'!$B$6:$BE$43,'RevPAR Raw Data'!AB$1,FALSE)</f>
        <v>7.5519116453363697</v>
      </c>
      <c r="BM40" s="49">
        <f>VLOOKUP($A40,'RevPAR Raw Data'!$B$6:$BE$43,'RevPAR Raw Data'!AC$1,FALSE)</f>
        <v>4.3179288499551198</v>
      </c>
      <c r="BN40" s="50">
        <f>VLOOKUP($A40,'RevPAR Raw Data'!$B$6:$BE$43,'RevPAR Raw Data'!AE$1,FALSE)</f>
        <v>1.8350140747325001</v>
      </c>
    </row>
    <row r="41" spans="1:66" x14ac:dyDescent="0.25">
      <c r="A41" s="63" t="s">
        <v>45</v>
      </c>
      <c r="B41" s="47">
        <f>VLOOKUP($A41,'Occupancy Raw Data'!$B$8:$BE$45,'Occupancy Raw Data'!G$3,FALSE)</f>
        <v>45.747689986799898</v>
      </c>
      <c r="C41" s="48">
        <f>VLOOKUP($A41,'Occupancy Raw Data'!$B$8:$BE$45,'Occupancy Raw Data'!H$3,FALSE)</f>
        <v>55.1574580426173</v>
      </c>
      <c r="D41" s="48">
        <f>VLOOKUP($A41,'Occupancy Raw Data'!$B$8:$BE$45,'Occupancy Raw Data'!I$3,FALSE)</f>
        <v>59.532340184801001</v>
      </c>
      <c r="E41" s="48">
        <f>VLOOKUP($A41,'Occupancy Raw Data'!$B$8:$BE$45,'Occupancy Raw Data'!J$3,FALSE)</f>
        <v>59.777484442768198</v>
      </c>
      <c r="F41" s="48">
        <f>VLOOKUP($A41,'Occupancy Raw Data'!$B$8:$BE$45,'Occupancy Raw Data'!K$3,FALSE)</f>
        <v>56.854610597774801</v>
      </c>
      <c r="G41" s="49">
        <f>VLOOKUP($A41,'Occupancy Raw Data'!$B$8:$BE$45,'Occupancy Raw Data'!L$3,FALSE)</f>
        <v>55.413916650952203</v>
      </c>
      <c r="H41" s="48">
        <f>VLOOKUP($A41,'Occupancy Raw Data'!$B$8:$BE$45,'Occupancy Raw Data'!N$3,FALSE)</f>
        <v>58.740335659060896</v>
      </c>
      <c r="I41" s="48">
        <f>VLOOKUP($A41,'Occupancy Raw Data'!$B$8:$BE$45,'Occupancy Raw Data'!O$3,FALSE)</f>
        <v>65.208372619272097</v>
      </c>
      <c r="J41" s="49">
        <f>VLOOKUP($A41,'Occupancy Raw Data'!$B$8:$BE$45,'Occupancy Raw Data'!P$3,FALSE)</f>
        <v>61.9743541391665</v>
      </c>
      <c r="K41" s="50">
        <f>VLOOKUP($A41,'Occupancy Raw Data'!$B$8:$BE$45,'Occupancy Raw Data'!R$3,FALSE)</f>
        <v>57.2883273618706</v>
      </c>
      <c r="M41" s="47">
        <f>VLOOKUP($A41,'Occupancy Raw Data'!$B$8:$BE$45,'Occupancy Raw Data'!T$3,FALSE)</f>
        <v>-17.067279140648701</v>
      </c>
      <c r="N41" s="48">
        <f>VLOOKUP($A41,'Occupancy Raw Data'!$B$8:$BE$45,'Occupancy Raw Data'!U$3,FALSE)</f>
        <v>-13.4745608139468</v>
      </c>
      <c r="O41" s="48">
        <f>VLOOKUP($A41,'Occupancy Raw Data'!$B$8:$BE$45,'Occupancy Raw Data'!V$3,FALSE)</f>
        <v>-11.113953973501401</v>
      </c>
      <c r="P41" s="48">
        <f>VLOOKUP($A41,'Occupancy Raw Data'!$B$8:$BE$45,'Occupancy Raw Data'!W$3,FALSE)</f>
        <v>-10.618921787222501</v>
      </c>
      <c r="Q41" s="48">
        <f>VLOOKUP($A41,'Occupancy Raw Data'!$B$8:$BE$45,'Occupancy Raw Data'!X$3,FALSE)</f>
        <v>-13.3101279446664</v>
      </c>
      <c r="R41" s="49">
        <f>VLOOKUP($A41,'Occupancy Raw Data'!$B$8:$BE$45,'Occupancy Raw Data'!Y$3,FALSE)</f>
        <v>-12.9666635533783</v>
      </c>
      <c r="S41" s="48">
        <f>VLOOKUP($A41,'Occupancy Raw Data'!$B$8:$BE$45,'Occupancy Raw Data'!AA$3,FALSE)</f>
        <v>-18.375868879993799</v>
      </c>
      <c r="T41" s="48">
        <f>VLOOKUP($A41,'Occupancy Raw Data'!$B$8:$BE$45,'Occupancy Raw Data'!AB$3,FALSE)</f>
        <v>-14.271046470036699</v>
      </c>
      <c r="U41" s="49">
        <f>VLOOKUP($A41,'Occupancy Raw Data'!$B$8:$BE$45,'Occupancy Raw Data'!AC$3,FALSE)</f>
        <v>-16.266624971847101</v>
      </c>
      <c r="V41" s="50">
        <f>VLOOKUP($A41,'Occupancy Raw Data'!$B$8:$BE$45,'Occupancy Raw Data'!AE$3,FALSE)</f>
        <v>-14.014070568833599</v>
      </c>
      <c r="X41" s="51">
        <f>VLOOKUP($A41,'ADR Raw Data'!$B$6:$BE$43,'ADR Raw Data'!G$1,FALSE)</f>
        <v>85.251429472382497</v>
      </c>
      <c r="Y41" s="52">
        <f>VLOOKUP($A41,'ADR Raw Data'!$B$6:$BE$43,'ADR Raw Data'!H$1,FALSE)</f>
        <v>92.142895965811903</v>
      </c>
      <c r="Z41" s="52">
        <f>VLOOKUP($A41,'ADR Raw Data'!$B$6:$BE$43,'ADR Raw Data'!I$1,FALSE)</f>
        <v>93.300540101362003</v>
      </c>
      <c r="AA41" s="52">
        <f>VLOOKUP($A41,'ADR Raw Data'!$B$6:$BE$43,'ADR Raw Data'!J$1,FALSE)</f>
        <v>92.680798359621406</v>
      </c>
      <c r="AB41" s="52">
        <f>VLOOKUP($A41,'ADR Raw Data'!$B$6:$BE$43,'ADR Raw Data'!K$1,FALSE)</f>
        <v>91.830531409618501</v>
      </c>
      <c r="AC41" s="53">
        <f>VLOOKUP($A41,'ADR Raw Data'!$B$6:$BE$43,'ADR Raw Data'!L$1,FALSE)</f>
        <v>91.305718825290896</v>
      </c>
      <c r="AD41" s="52">
        <f>VLOOKUP($A41,'ADR Raw Data'!$B$6:$BE$43,'ADR Raw Data'!N$1,FALSE)</f>
        <v>94.1533311717495</v>
      </c>
      <c r="AE41" s="52">
        <f>VLOOKUP($A41,'ADR Raw Data'!$B$6:$BE$43,'ADR Raw Data'!O$1,FALSE)</f>
        <v>98.260733545401905</v>
      </c>
      <c r="AF41" s="53">
        <f>VLOOKUP($A41,'ADR Raw Data'!$B$6:$BE$43,'ADR Raw Data'!P$1,FALSE)</f>
        <v>96.314201004107701</v>
      </c>
      <c r="AG41" s="54">
        <f>VLOOKUP($A41,'ADR Raw Data'!$B$6:$BE$43,'ADR Raw Data'!R$1,FALSE)</f>
        <v>92.853765160349795</v>
      </c>
      <c r="AI41" s="47">
        <f>VLOOKUP($A41,'ADR Raw Data'!$B$6:$BE$43,'ADR Raw Data'!T$1,FALSE)</f>
        <v>4.4960773927211397</v>
      </c>
      <c r="AJ41" s="48">
        <f>VLOOKUP($A41,'ADR Raw Data'!$B$6:$BE$43,'ADR Raw Data'!U$1,FALSE)</f>
        <v>6.4639597742578196</v>
      </c>
      <c r="AK41" s="48">
        <f>VLOOKUP($A41,'ADR Raw Data'!$B$6:$BE$43,'ADR Raw Data'!V$1,FALSE)</f>
        <v>4.7998094713915203</v>
      </c>
      <c r="AL41" s="48">
        <f>VLOOKUP($A41,'ADR Raw Data'!$B$6:$BE$43,'ADR Raw Data'!W$1,FALSE)</f>
        <v>3.99234316168616</v>
      </c>
      <c r="AM41" s="48">
        <f>VLOOKUP($A41,'ADR Raw Data'!$B$6:$BE$43,'ADR Raw Data'!X$1,FALSE)</f>
        <v>7.0304964197162203</v>
      </c>
      <c r="AN41" s="49">
        <f>VLOOKUP($A41,'ADR Raw Data'!$B$6:$BE$43,'ADR Raw Data'!Y$1,FALSE)</f>
        <v>5.4387829614133203</v>
      </c>
      <c r="AO41" s="48">
        <f>VLOOKUP($A41,'ADR Raw Data'!$B$6:$BE$43,'ADR Raw Data'!AA$1,FALSE)</f>
        <v>2.9700430029142999</v>
      </c>
      <c r="AP41" s="48">
        <f>VLOOKUP($A41,'ADR Raw Data'!$B$6:$BE$43,'ADR Raw Data'!AB$1,FALSE)</f>
        <v>6.3265285672753402</v>
      </c>
      <c r="AQ41" s="49">
        <f>VLOOKUP($A41,'ADR Raw Data'!$B$6:$BE$43,'ADR Raw Data'!AC$1,FALSE)</f>
        <v>4.7583735803155003</v>
      </c>
      <c r="AR41" s="50">
        <f>VLOOKUP($A41,'ADR Raw Data'!$B$6:$BE$43,'ADR Raw Data'!AE$1,FALSE)</f>
        <v>5.1667324505344503</v>
      </c>
      <c r="AS41" s="40"/>
      <c r="AT41" s="51">
        <f>VLOOKUP($A41,'RevPAR Raw Data'!$B$6:$BE$43,'RevPAR Raw Data'!G$1,FALSE)</f>
        <v>39.000559664340898</v>
      </c>
      <c r="AU41" s="52">
        <f>VLOOKUP($A41,'RevPAR Raw Data'!$B$6:$BE$43,'RevPAR Raw Data'!H$1,FALSE)</f>
        <v>50.823679181595303</v>
      </c>
      <c r="AV41" s="52">
        <f>VLOOKUP($A41,'RevPAR Raw Data'!$B$6:$BE$43,'RevPAR Raw Data'!I$1,FALSE)</f>
        <v>55.543994927399503</v>
      </c>
      <c r="AW41" s="52">
        <f>VLOOKUP($A41,'RevPAR Raw Data'!$B$6:$BE$43,'RevPAR Raw Data'!J$1,FALSE)</f>
        <v>55.402249820856099</v>
      </c>
      <c r="AX41" s="52">
        <f>VLOOKUP($A41,'RevPAR Raw Data'!$B$6:$BE$43,'RevPAR Raw Data'!K$1,FALSE)</f>
        <v>52.2098910428059</v>
      </c>
      <c r="AY41" s="53">
        <f>VLOOKUP($A41,'RevPAR Raw Data'!$B$6:$BE$43,'RevPAR Raw Data'!L$1,FALSE)</f>
        <v>50.596074927399499</v>
      </c>
      <c r="AZ41" s="52">
        <f>VLOOKUP($A41,'RevPAR Raw Data'!$B$6:$BE$43,'RevPAR Raw Data'!N$1,FALSE)</f>
        <v>55.305982764472901</v>
      </c>
      <c r="BA41" s="52">
        <f>VLOOKUP($A41,'RevPAR Raw Data'!$B$6:$BE$43,'RevPAR Raw Data'!O$1,FALSE)</f>
        <v>64.074225268715793</v>
      </c>
      <c r="BB41" s="53">
        <f>VLOOKUP($A41,'RevPAR Raw Data'!$B$6:$BE$43,'RevPAR Raw Data'!P$1,FALSE)</f>
        <v>59.690104016594297</v>
      </c>
      <c r="BC41" s="54">
        <f>VLOOKUP($A41,'RevPAR Raw Data'!$B$6:$BE$43,'RevPAR Raw Data'!R$1,FALSE)</f>
        <v>53.194368952883799</v>
      </c>
      <c r="BE41" s="47">
        <f>VLOOKUP($A41,'RevPAR Raw Data'!$B$6:$BE$43,'RevPAR Raw Data'!T$1,FALSE)</f>
        <v>-13.338559826922801</v>
      </c>
      <c r="BF41" s="48">
        <f>VLOOKUP($A41,'RevPAR Raw Data'!$B$6:$BE$43,'RevPAR Raw Data'!U$1,FALSE)</f>
        <v>-7.88159123046049</v>
      </c>
      <c r="BG41" s="48">
        <f>VLOOKUP($A41,'RevPAR Raw Data'!$B$6:$BE$43,'RevPAR Raw Data'!V$1,FALSE)</f>
        <v>-6.8475931175761104</v>
      </c>
      <c r="BH41" s="48">
        <f>VLOOKUP($A41,'RevPAR Raw Data'!$B$6:$BE$43,'RevPAR Raw Data'!W$1,FALSE)</f>
        <v>-7.0505224233533097</v>
      </c>
      <c r="BI41" s="48">
        <f>VLOOKUP($A41,'RevPAR Raw Data'!$B$6:$BE$43,'RevPAR Raw Data'!X$1,FALSE)</f>
        <v>-7.21539959355961</v>
      </c>
      <c r="BJ41" s="49">
        <f>VLOOKUP($A41,'RevPAR Raw Data'!$B$6:$BE$43,'RevPAR Raw Data'!Y$1,FALSE)</f>
        <v>-8.2331092799699004</v>
      </c>
      <c r="BK41" s="48">
        <f>VLOOKUP($A41,'RevPAR Raw Data'!$B$6:$BE$43,'RevPAR Raw Data'!AA$1,FALSE)</f>
        <v>-15.9515970849744</v>
      </c>
      <c r="BL41" s="48">
        <f>VLOOKUP($A41,'RevPAR Raw Data'!$B$6:$BE$43,'RevPAR Raw Data'!AB$1,FALSE)</f>
        <v>-8.8473797345374301</v>
      </c>
      <c r="BM41" s="49">
        <f>VLOOKUP($A41,'RevPAR Raw Data'!$B$6:$BE$43,'RevPAR Raw Data'!AC$1,FALSE)</f>
        <v>-12.282278176601</v>
      </c>
      <c r="BN41" s="50">
        <f>VLOOKUP($A41,'RevPAR Raw Data'!$B$6:$BE$43,'RevPAR Raw Data'!AE$1,FALSE)</f>
        <v>-9.5714076500198697</v>
      </c>
    </row>
    <row r="42" spans="1:66" x14ac:dyDescent="0.25">
      <c r="A42" s="63" t="s">
        <v>109</v>
      </c>
      <c r="B42" s="47">
        <f>VLOOKUP($A42,'Occupancy Raw Data'!$B$8:$BE$45,'Occupancy Raw Data'!G$3,FALSE)</f>
        <v>52.150016165535</v>
      </c>
      <c r="C42" s="48">
        <f>VLOOKUP($A42,'Occupancy Raw Data'!$B$8:$BE$45,'Occupancy Raw Data'!H$3,FALSE)</f>
        <v>49.6281926931781</v>
      </c>
      <c r="D42" s="48">
        <f>VLOOKUP($A42,'Occupancy Raw Data'!$B$8:$BE$45,'Occupancy Raw Data'!I$3,FALSE)</f>
        <v>63.950856773359099</v>
      </c>
      <c r="E42" s="48">
        <f>VLOOKUP($A42,'Occupancy Raw Data'!$B$8:$BE$45,'Occupancy Raw Data'!J$3,FALSE)</f>
        <v>59.359844810863201</v>
      </c>
      <c r="F42" s="48">
        <f>VLOOKUP($A42,'Occupancy Raw Data'!$B$8:$BE$45,'Occupancy Raw Data'!K$3,FALSE)</f>
        <v>72.130617523439994</v>
      </c>
      <c r="G42" s="49">
        <f>VLOOKUP($A42,'Occupancy Raw Data'!$B$8:$BE$45,'Occupancy Raw Data'!L$3,FALSE)</f>
        <v>59.443905593275097</v>
      </c>
      <c r="H42" s="48">
        <f>VLOOKUP($A42,'Occupancy Raw Data'!$B$8:$BE$45,'Occupancy Raw Data'!N$3,FALSE)</f>
        <v>79.825412221144504</v>
      </c>
      <c r="I42" s="48">
        <f>VLOOKUP($A42,'Occupancy Raw Data'!$B$8:$BE$45,'Occupancy Raw Data'!O$3,FALSE)</f>
        <v>82.444228903976693</v>
      </c>
      <c r="J42" s="49">
        <f>VLOOKUP($A42,'Occupancy Raw Data'!$B$8:$BE$45,'Occupancy Raw Data'!P$3,FALSE)</f>
        <v>81.134820562560606</v>
      </c>
      <c r="K42" s="50">
        <f>VLOOKUP($A42,'Occupancy Raw Data'!$B$8:$BE$45,'Occupancy Raw Data'!R$3,FALSE)</f>
        <v>65.641309870213803</v>
      </c>
      <c r="M42" s="47">
        <f>VLOOKUP($A42,'Occupancy Raw Data'!$B$8:$BE$45,'Occupancy Raw Data'!T$3,FALSE)</f>
        <v>16.9688179840464</v>
      </c>
      <c r="N42" s="48">
        <f>VLOOKUP($A42,'Occupancy Raw Data'!$B$8:$BE$45,'Occupancy Raw Data'!U$3,FALSE)</f>
        <v>8.0985915492957705</v>
      </c>
      <c r="O42" s="48">
        <f>VLOOKUP($A42,'Occupancy Raw Data'!$B$8:$BE$45,'Occupancy Raw Data'!V$3,FALSE)</f>
        <v>13.0285714285714</v>
      </c>
      <c r="P42" s="48">
        <f>VLOOKUP($A42,'Occupancy Raw Data'!$B$8:$BE$45,'Occupancy Raw Data'!W$3,FALSE)</f>
        <v>1.32450331125827</v>
      </c>
      <c r="Q42" s="48">
        <f>VLOOKUP($A42,'Occupancy Raw Data'!$B$8:$BE$45,'Occupancy Raw Data'!X$3,FALSE)</f>
        <v>-0.22361359570661801</v>
      </c>
      <c r="R42" s="49">
        <f>VLOOKUP($A42,'Occupancy Raw Data'!$B$8:$BE$45,'Occupancy Raw Data'!Y$3,FALSE)</f>
        <v>6.9326509247411803</v>
      </c>
      <c r="S42" s="48">
        <f>VLOOKUP($A42,'Occupancy Raw Data'!$B$8:$BE$45,'Occupancy Raw Data'!AA$3,FALSE)</f>
        <v>6.4683053040103404</v>
      </c>
      <c r="T42" s="48">
        <f>VLOOKUP($A42,'Occupancy Raw Data'!$B$8:$BE$45,'Occupancy Raw Data'!AB$3,FALSE)</f>
        <v>9.3951093951093902</v>
      </c>
      <c r="U42" s="49">
        <f>VLOOKUP($A42,'Occupancy Raw Data'!$B$8:$BE$45,'Occupancy Raw Data'!AC$3,FALSE)</f>
        <v>7.9354838709677402</v>
      </c>
      <c r="V42" s="50">
        <f>VLOOKUP($A42,'Occupancy Raw Data'!$B$8:$BE$45,'Occupancy Raw Data'!AE$3,FALSE)</f>
        <v>7.2846682267683196</v>
      </c>
      <c r="X42" s="51">
        <f>VLOOKUP($A42,'ADR Raw Data'!$B$6:$BE$43,'ADR Raw Data'!G$1,FALSE)</f>
        <v>164.50711097334101</v>
      </c>
      <c r="Y42" s="52">
        <f>VLOOKUP($A42,'ADR Raw Data'!$B$6:$BE$43,'ADR Raw Data'!H$1,FALSE)</f>
        <v>168.23921172638401</v>
      </c>
      <c r="Z42" s="52">
        <f>VLOOKUP($A42,'ADR Raw Data'!$B$6:$BE$43,'ADR Raw Data'!I$1,FALSE)</f>
        <v>174.69661274014101</v>
      </c>
      <c r="AA42" s="52">
        <f>VLOOKUP($A42,'ADR Raw Data'!$B$6:$BE$43,'ADR Raw Data'!J$1,FALSE)</f>
        <v>168.09532679738501</v>
      </c>
      <c r="AB42" s="52">
        <f>VLOOKUP($A42,'ADR Raw Data'!$B$6:$BE$43,'ADR Raw Data'!K$1,FALSE)</f>
        <v>173.96468848050199</v>
      </c>
      <c r="AC42" s="53">
        <f>VLOOKUP($A42,'ADR Raw Data'!$B$6:$BE$43,'ADR Raw Data'!L$1,FALSE)</f>
        <v>170.334526269988</v>
      </c>
      <c r="AD42" s="52">
        <f>VLOOKUP($A42,'ADR Raw Data'!$B$6:$BE$43,'ADR Raw Data'!N$1,FALSE)</f>
        <v>187.32697853381899</v>
      </c>
      <c r="AE42" s="52">
        <f>VLOOKUP($A42,'ADR Raw Data'!$B$6:$BE$43,'ADR Raw Data'!O$1,FALSE)</f>
        <v>196.111023529411</v>
      </c>
      <c r="AF42" s="53">
        <f>VLOOKUP($A42,'ADR Raw Data'!$B$6:$BE$43,'ADR Raw Data'!P$1,FALSE)</f>
        <v>191.78988244670199</v>
      </c>
      <c r="AG42" s="54">
        <f>VLOOKUP($A42,'ADR Raw Data'!$B$6:$BE$43,'ADR Raw Data'!R$1,FALSE)</f>
        <v>177.911533915001</v>
      </c>
      <c r="AI42" s="47">
        <f>VLOOKUP($A42,'ADR Raw Data'!$B$6:$BE$43,'ADR Raw Data'!T$1,FALSE)</f>
        <v>5.4686609109313302</v>
      </c>
      <c r="AJ42" s="48">
        <f>VLOOKUP($A42,'ADR Raw Data'!$B$6:$BE$43,'ADR Raw Data'!U$1,FALSE)</f>
        <v>8.8135101337969708</v>
      </c>
      <c r="AK42" s="48">
        <f>VLOOKUP($A42,'ADR Raw Data'!$B$6:$BE$43,'ADR Raw Data'!V$1,FALSE)</f>
        <v>5.7226855992579697</v>
      </c>
      <c r="AL42" s="48">
        <f>VLOOKUP($A42,'ADR Raw Data'!$B$6:$BE$43,'ADR Raw Data'!W$1,FALSE)</f>
        <v>4.5969031921476201E-2</v>
      </c>
      <c r="AM42" s="48">
        <f>VLOOKUP($A42,'ADR Raw Data'!$B$6:$BE$43,'ADR Raw Data'!X$1,FALSE)</f>
        <v>-3.9291966415016901</v>
      </c>
      <c r="AN42" s="49">
        <f>VLOOKUP($A42,'ADR Raw Data'!$B$6:$BE$43,'ADR Raw Data'!Y$1,FALSE)</f>
        <v>2.1777115739847099</v>
      </c>
      <c r="AO42" s="48">
        <f>VLOOKUP($A42,'ADR Raw Data'!$B$6:$BE$43,'ADR Raw Data'!AA$1,FALSE)</f>
        <v>-1.5749740967121999</v>
      </c>
      <c r="AP42" s="48">
        <f>VLOOKUP($A42,'ADR Raw Data'!$B$6:$BE$43,'ADR Raw Data'!AB$1,FALSE)</f>
        <v>-1.5637837407336099</v>
      </c>
      <c r="AQ42" s="49">
        <f>VLOOKUP($A42,'ADR Raw Data'!$B$6:$BE$43,'ADR Raw Data'!AC$1,FALSE)</f>
        <v>-1.5386662293651701</v>
      </c>
      <c r="AR42" s="50">
        <f>VLOOKUP($A42,'ADR Raw Data'!$B$6:$BE$43,'ADR Raw Data'!AE$1,FALSE)</f>
        <v>0.764396997175115</v>
      </c>
      <c r="AS42" s="40"/>
      <c r="AT42" s="51">
        <f>VLOOKUP($A42,'RevPAR Raw Data'!$B$6:$BE$43,'RevPAR Raw Data'!G$1,FALSE)</f>
        <v>85.790484966052304</v>
      </c>
      <c r="AU42" s="52">
        <f>VLOOKUP($A42,'RevPAR Raw Data'!$B$6:$BE$43,'RevPAR Raw Data'!H$1,FALSE)</f>
        <v>83.494080181053903</v>
      </c>
      <c r="AV42" s="52">
        <f>VLOOKUP($A42,'RevPAR Raw Data'!$B$6:$BE$43,'RevPAR Raw Data'!I$1,FALSE)</f>
        <v>111.71998060135699</v>
      </c>
      <c r="AW42" s="52">
        <f>VLOOKUP($A42,'RevPAR Raw Data'!$B$6:$BE$43,'RevPAR Raw Data'!J$1,FALSE)</f>
        <v>99.781125121241502</v>
      </c>
      <c r="AX42" s="52">
        <f>VLOOKUP($A42,'RevPAR Raw Data'!$B$6:$BE$43,'RevPAR Raw Data'!K$1,FALSE)</f>
        <v>125.481804073714</v>
      </c>
      <c r="AY42" s="53">
        <f>VLOOKUP($A42,'RevPAR Raw Data'!$B$6:$BE$43,'RevPAR Raw Data'!L$1,FALSE)</f>
        <v>101.253494988684</v>
      </c>
      <c r="AZ42" s="52">
        <f>VLOOKUP($A42,'RevPAR Raw Data'!$B$6:$BE$43,'RevPAR Raw Data'!N$1,FALSE)</f>
        <v>149.53453281603601</v>
      </c>
      <c r="BA42" s="52">
        <f>VLOOKUP($A42,'RevPAR Raw Data'!$B$6:$BE$43,'RevPAR Raw Data'!O$1,FALSE)</f>
        <v>161.68222114451899</v>
      </c>
      <c r="BB42" s="53">
        <f>VLOOKUP($A42,'RevPAR Raw Data'!$B$6:$BE$43,'RevPAR Raw Data'!P$1,FALSE)</f>
        <v>155.608376980278</v>
      </c>
      <c r="BC42" s="54">
        <f>VLOOKUP($A42,'RevPAR Raw Data'!$B$6:$BE$43,'RevPAR Raw Data'!R$1,FALSE)</f>
        <v>116.783461271996</v>
      </c>
      <c r="BE42" s="47">
        <f>VLOOKUP($A42,'RevPAR Raw Data'!$B$6:$BE$43,'RevPAR Raw Data'!T$1,FALSE)</f>
        <v>23.365446011118301</v>
      </c>
      <c r="BF42" s="48">
        <f>VLOOKUP($A42,'RevPAR Raw Data'!$B$6:$BE$43,'RevPAR Raw Data'!U$1,FALSE)</f>
        <v>17.625871869984699</v>
      </c>
      <c r="BG42" s="48">
        <f>VLOOKUP($A42,'RevPAR Raw Data'!$B$6:$BE$43,'RevPAR Raw Data'!V$1,FALSE)</f>
        <v>19.4968412087613</v>
      </c>
      <c r="BH42" s="48">
        <f>VLOOKUP($A42,'RevPAR Raw Data'!$B$6:$BE$43,'RevPAR Raw Data'!W$1,FALSE)</f>
        <v>1.3710812045297001</v>
      </c>
      <c r="BI42" s="48">
        <f>VLOOKUP($A42,'RevPAR Raw Data'!$B$6:$BE$43,'RevPAR Raw Data'!X$1,FALSE)</f>
        <v>-4.14402401931586</v>
      </c>
      <c r="BJ42" s="49">
        <f>VLOOKUP($A42,'RevPAR Raw Data'!$B$6:$BE$43,'RevPAR Raw Data'!Y$1,FALSE)</f>
        <v>9.2613356402979505</v>
      </c>
      <c r="BK42" s="48">
        <f>VLOOKUP($A42,'RevPAR Raw Data'!$B$6:$BE$43,'RevPAR Raw Data'!AA$1,FALSE)</f>
        <v>4.7914570742637199</v>
      </c>
      <c r="BL42" s="48">
        <f>VLOOKUP($A42,'RevPAR Raw Data'!$B$6:$BE$43,'RevPAR Raw Data'!AB$1,FALSE)</f>
        <v>7.6844064612309202</v>
      </c>
      <c r="BM42" s="49">
        <f>VLOOKUP($A42,'RevPAR Raw Data'!$B$6:$BE$43,'RevPAR Raw Data'!AC$1,FALSE)</f>
        <v>6.2747170311432603</v>
      </c>
      <c r="BN42" s="50">
        <f>VLOOKUP($A42,'RevPAR Raw Data'!$B$6:$BE$43,'RevPAR Raw Data'!AE$1,FALSE)</f>
        <v>8.1047490091230205</v>
      </c>
    </row>
    <row r="43" spans="1:66" x14ac:dyDescent="0.25">
      <c r="A43" s="63" t="s">
        <v>94</v>
      </c>
      <c r="B43" s="47">
        <f>VLOOKUP($A43,'Occupancy Raw Data'!$B$8:$BE$45,'Occupancy Raw Data'!G$3,FALSE)</f>
        <v>47.538986354775801</v>
      </c>
      <c r="C43" s="48">
        <f>VLOOKUP($A43,'Occupancy Raw Data'!$B$8:$BE$45,'Occupancy Raw Data'!H$3,FALSE)</f>
        <v>54.044834307992197</v>
      </c>
      <c r="D43" s="48">
        <f>VLOOKUP($A43,'Occupancy Raw Data'!$B$8:$BE$45,'Occupancy Raw Data'!I$3,FALSE)</f>
        <v>64.900097465886901</v>
      </c>
      <c r="E43" s="48">
        <f>VLOOKUP($A43,'Occupancy Raw Data'!$B$8:$BE$45,'Occupancy Raw Data'!J$3,FALSE)</f>
        <v>62.694931773879098</v>
      </c>
      <c r="F43" s="48">
        <f>VLOOKUP($A43,'Occupancy Raw Data'!$B$8:$BE$45,'Occupancy Raw Data'!K$3,FALSE)</f>
        <v>57.626705653021403</v>
      </c>
      <c r="G43" s="49">
        <f>VLOOKUP($A43,'Occupancy Raw Data'!$B$8:$BE$45,'Occupancy Raw Data'!L$3,FALSE)</f>
        <v>57.3611111111111</v>
      </c>
      <c r="H43" s="48">
        <f>VLOOKUP($A43,'Occupancy Raw Data'!$B$8:$BE$45,'Occupancy Raw Data'!N$3,FALSE)</f>
        <v>74.451754385964904</v>
      </c>
      <c r="I43" s="48">
        <f>VLOOKUP($A43,'Occupancy Raw Data'!$B$8:$BE$45,'Occupancy Raw Data'!O$3,FALSE)</f>
        <v>81.798245614034997</v>
      </c>
      <c r="J43" s="49">
        <f>VLOOKUP($A43,'Occupancy Raw Data'!$B$8:$BE$45,'Occupancy Raw Data'!P$3,FALSE)</f>
        <v>78.125</v>
      </c>
      <c r="K43" s="50">
        <f>VLOOKUP($A43,'Occupancy Raw Data'!$B$8:$BE$45,'Occupancy Raw Data'!R$3,FALSE)</f>
        <v>63.293650793650698</v>
      </c>
      <c r="M43" s="47">
        <f>VLOOKUP($A43,'Occupancy Raw Data'!$B$8:$BE$45,'Occupancy Raw Data'!T$3,FALSE)</f>
        <v>-6.6621073180755603</v>
      </c>
      <c r="N43" s="48">
        <f>VLOOKUP($A43,'Occupancy Raw Data'!$B$8:$BE$45,'Occupancy Raw Data'!U$3,FALSE)</f>
        <v>-8.1632159442724395E-2</v>
      </c>
      <c r="O43" s="48">
        <f>VLOOKUP($A43,'Occupancy Raw Data'!$B$8:$BE$45,'Occupancy Raw Data'!V$3,FALSE)</f>
        <v>2.55031111754248</v>
      </c>
      <c r="P43" s="48">
        <f>VLOOKUP($A43,'Occupancy Raw Data'!$B$8:$BE$45,'Occupancy Raw Data'!W$3,FALSE)</f>
        <v>-0.50425620263676896</v>
      </c>
      <c r="Q43" s="48">
        <f>VLOOKUP($A43,'Occupancy Raw Data'!$B$8:$BE$45,'Occupancy Raw Data'!X$3,FALSE)</f>
        <v>-5.1228824055226996</v>
      </c>
      <c r="R43" s="49">
        <f>VLOOKUP($A43,'Occupancy Raw Data'!$B$8:$BE$45,'Occupancy Raw Data'!Y$3,FALSE)</f>
        <v>-1.79848078641644</v>
      </c>
      <c r="S43" s="48">
        <f>VLOOKUP($A43,'Occupancy Raw Data'!$B$8:$BE$45,'Occupancy Raw Data'!AA$3,FALSE)</f>
        <v>0.543607886786452</v>
      </c>
      <c r="T43" s="48">
        <f>VLOOKUP($A43,'Occupancy Raw Data'!$B$8:$BE$45,'Occupancy Raw Data'!AB$3,FALSE)</f>
        <v>5.5232778916989398</v>
      </c>
      <c r="U43" s="49">
        <f>VLOOKUP($A43,'Occupancy Raw Data'!$B$8:$BE$45,'Occupancy Raw Data'!AC$3,FALSE)</f>
        <v>3.0904059040590401</v>
      </c>
      <c r="V43" s="50">
        <f>VLOOKUP($A43,'Occupancy Raw Data'!$B$8:$BE$45,'Occupancy Raw Data'!AE$3,FALSE)</f>
        <v>-0.128172802151622</v>
      </c>
      <c r="X43" s="51">
        <f>VLOOKUP($A43,'ADR Raw Data'!$B$6:$BE$43,'ADR Raw Data'!G$1,FALSE)</f>
        <v>94.679505381855407</v>
      </c>
      <c r="Y43" s="52">
        <f>VLOOKUP($A43,'ADR Raw Data'!$B$6:$BE$43,'ADR Raw Data'!H$1,FALSE)</f>
        <v>101.57884806131599</v>
      </c>
      <c r="Z43" s="52">
        <f>VLOOKUP($A43,'ADR Raw Data'!$B$6:$BE$43,'ADR Raw Data'!I$1,FALSE)</f>
        <v>108.237422564295</v>
      </c>
      <c r="AA43" s="52">
        <f>VLOOKUP($A43,'ADR Raw Data'!$B$6:$BE$43,'ADR Raw Data'!J$1,FALSE)</f>
        <v>107.147582588418</v>
      </c>
      <c r="AB43" s="52">
        <f>VLOOKUP($A43,'ADR Raw Data'!$B$6:$BE$43,'ADR Raw Data'!K$1,FALSE)</f>
        <v>103.934450317124</v>
      </c>
      <c r="AC43" s="53">
        <f>VLOOKUP($A43,'ADR Raw Data'!$B$6:$BE$43,'ADR Raw Data'!L$1,FALSE)</f>
        <v>103.632613737734</v>
      </c>
      <c r="AD43" s="52">
        <f>VLOOKUP($A43,'ADR Raw Data'!$B$6:$BE$43,'ADR Raw Data'!N$1,FALSE)</f>
        <v>119.65441826215</v>
      </c>
      <c r="AE43" s="52">
        <f>VLOOKUP($A43,'ADR Raw Data'!$B$6:$BE$43,'ADR Raw Data'!O$1,FALSE)</f>
        <v>124.21474232945999</v>
      </c>
      <c r="AF43" s="53">
        <f>VLOOKUP($A43,'ADR Raw Data'!$B$6:$BE$43,'ADR Raw Data'!P$1,FALSE)</f>
        <v>122.04178791423</v>
      </c>
      <c r="AG43" s="54">
        <f>VLOOKUP($A43,'ADR Raw Data'!$B$6:$BE$43,'ADR Raw Data'!R$1,FALSE)</f>
        <v>110.124877357971</v>
      </c>
      <c r="AI43" s="47">
        <f>VLOOKUP($A43,'ADR Raw Data'!$B$6:$BE$43,'ADR Raw Data'!T$1,FALSE)</f>
        <v>-0.52705404329170302</v>
      </c>
      <c r="AJ43" s="48">
        <f>VLOOKUP($A43,'ADR Raw Data'!$B$6:$BE$43,'ADR Raw Data'!U$1,FALSE)</f>
        <v>3.2441800060888801</v>
      </c>
      <c r="AK43" s="48">
        <f>VLOOKUP($A43,'ADR Raw Data'!$B$6:$BE$43,'ADR Raw Data'!V$1,FALSE)</f>
        <v>4.5036361203349502</v>
      </c>
      <c r="AL43" s="48">
        <f>VLOOKUP($A43,'ADR Raw Data'!$B$6:$BE$43,'ADR Raw Data'!W$1,FALSE)</f>
        <v>3.6486910329034901</v>
      </c>
      <c r="AM43" s="48">
        <f>VLOOKUP($A43,'ADR Raw Data'!$B$6:$BE$43,'ADR Raw Data'!X$1,FALSE)</f>
        <v>2.6646376934609299</v>
      </c>
      <c r="AN43" s="49">
        <f>VLOOKUP($A43,'ADR Raw Data'!$B$6:$BE$43,'ADR Raw Data'!Y$1,FALSE)</f>
        <v>2.9933650089121699</v>
      </c>
      <c r="AO43" s="48">
        <f>VLOOKUP($A43,'ADR Raw Data'!$B$6:$BE$43,'ADR Raw Data'!AA$1,FALSE)</f>
        <v>5.79107496278783</v>
      </c>
      <c r="AP43" s="48">
        <f>VLOOKUP($A43,'ADR Raw Data'!$B$6:$BE$43,'ADR Raw Data'!AB$1,FALSE)</f>
        <v>5.3991976351098598</v>
      </c>
      <c r="AQ43" s="49">
        <f>VLOOKUP($A43,'ADR Raw Data'!$B$6:$BE$43,'ADR Raw Data'!AC$1,FALSE)</f>
        <v>5.63427176811902</v>
      </c>
      <c r="AR43" s="50">
        <f>VLOOKUP($A43,'ADR Raw Data'!$B$6:$BE$43,'ADR Raw Data'!AE$1,FALSE)</f>
        <v>4.1711660188002604</v>
      </c>
      <c r="AS43" s="40"/>
      <c r="AT43" s="51">
        <f>VLOOKUP($A43,'RevPAR Raw Data'!$B$6:$BE$43,'RevPAR Raw Data'!G$1,FALSE)</f>
        <v>45.009677144249501</v>
      </c>
      <c r="AU43" s="52">
        <f>VLOOKUP($A43,'RevPAR Raw Data'!$B$6:$BE$43,'RevPAR Raw Data'!H$1,FALSE)</f>
        <v>54.898120126705599</v>
      </c>
      <c r="AV43" s="52">
        <f>VLOOKUP($A43,'RevPAR Raw Data'!$B$6:$BE$43,'RevPAR Raw Data'!I$1,FALSE)</f>
        <v>70.246192738791393</v>
      </c>
      <c r="AW43" s="52">
        <f>VLOOKUP($A43,'RevPAR Raw Data'!$B$6:$BE$43,'RevPAR Raw Data'!J$1,FALSE)</f>
        <v>67.176103801169504</v>
      </c>
      <c r="AX43" s="52">
        <f>VLOOKUP($A43,'RevPAR Raw Data'!$B$6:$BE$43,'RevPAR Raw Data'!K$1,FALSE)</f>
        <v>59.893999756335198</v>
      </c>
      <c r="AY43" s="53">
        <f>VLOOKUP($A43,'RevPAR Raw Data'!$B$6:$BE$43,'RevPAR Raw Data'!L$1,FALSE)</f>
        <v>59.444818713450204</v>
      </c>
      <c r="AZ43" s="52">
        <f>VLOOKUP($A43,'RevPAR Raw Data'!$B$6:$BE$43,'RevPAR Raw Data'!N$1,FALSE)</f>
        <v>89.084813596491202</v>
      </c>
      <c r="BA43" s="52">
        <f>VLOOKUP($A43,'RevPAR Raw Data'!$B$6:$BE$43,'RevPAR Raw Data'!O$1,FALSE)</f>
        <v>101.605480019493</v>
      </c>
      <c r="BB43" s="53">
        <f>VLOOKUP($A43,'RevPAR Raw Data'!$B$6:$BE$43,'RevPAR Raw Data'!P$1,FALSE)</f>
        <v>95.345146807992194</v>
      </c>
      <c r="BC43" s="54">
        <f>VLOOKUP($A43,'RevPAR Raw Data'!$B$6:$BE$43,'RevPAR Raw Data'!R$1,FALSE)</f>
        <v>69.702055311890803</v>
      </c>
      <c r="BE43" s="47">
        <f>VLOOKUP($A43,'RevPAR Raw Data'!$B$6:$BE$43,'RevPAR Raw Data'!T$1,FALSE)</f>
        <v>-7.1540484553789199</v>
      </c>
      <c r="BF43" s="48">
        <f>VLOOKUP($A43,'RevPAR Raw Data'!$B$6:$BE$43,'RevPAR Raw Data'!U$1,FALSE)</f>
        <v>3.1598995524509799</v>
      </c>
      <c r="BG43" s="48">
        <f>VLOOKUP($A43,'RevPAR Raw Data'!$B$6:$BE$43,'RevPAR Raw Data'!V$1,FALSE)</f>
        <v>7.1688039705479998</v>
      </c>
      <c r="BH43" s="48">
        <f>VLOOKUP($A43,'RevPAR Raw Data'!$B$6:$BE$43,'RevPAR Raw Data'!W$1,FALSE)</f>
        <v>3.1260360794182498</v>
      </c>
      <c r="BI43" s="48">
        <f>VLOOKUP($A43,'RevPAR Raw Data'!$B$6:$BE$43,'RevPAR Raw Data'!X$1,FALSE)</f>
        <v>-2.5947509676310099</v>
      </c>
      <c r="BJ43" s="49">
        <f>VLOOKUP($A43,'RevPAR Raw Data'!$B$6:$BE$43,'RevPAR Raw Data'!Y$1,FALSE)</f>
        <v>1.1410491279431301</v>
      </c>
      <c r="BK43" s="48">
        <f>VLOOKUP($A43,'RevPAR Raw Data'!$B$6:$BE$43,'RevPAR Raw Data'!AA$1,FALSE)</f>
        <v>6.3661635898017099</v>
      </c>
      <c r="BL43" s="48">
        <f>VLOOKUP($A43,'RevPAR Raw Data'!$B$6:$BE$43,'RevPAR Raw Data'!AB$1,FALSE)</f>
        <v>11.2206882161179</v>
      </c>
      <c r="BM43" s="49">
        <f>VLOOKUP($A43,'RevPAR Raw Data'!$B$6:$BE$43,'RevPAR Raw Data'!AC$1,FALSE)</f>
        <v>8.8987995395507404</v>
      </c>
      <c r="BN43" s="50">
        <f>VLOOKUP($A43,'RevPAR Raw Data'!$B$6:$BE$43,'RevPAR Raw Data'!AE$1,FALSE)</f>
        <v>4.0376469162799404</v>
      </c>
    </row>
    <row r="44" spans="1:66" x14ac:dyDescent="0.25">
      <c r="A44" s="63" t="s">
        <v>44</v>
      </c>
      <c r="B44" s="47">
        <f>VLOOKUP($A44,'Occupancy Raw Data'!$B$8:$BE$45,'Occupancy Raw Data'!G$3,FALSE)</f>
        <v>45.814350797266499</v>
      </c>
      <c r="C44" s="48">
        <f>VLOOKUP($A44,'Occupancy Raw Data'!$B$8:$BE$45,'Occupancy Raw Data'!H$3,FALSE)</f>
        <v>50.512528473804103</v>
      </c>
      <c r="D44" s="48">
        <f>VLOOKUP($A44,'Occupancy Raw Data'!$B$8:$BE$45,'Occupancy Raw Data'!I$3,FALSE)</f>
        <v>57.773348519362102</v>
      </c>
      <c r="E44" s="48">
        <f>VLOOKUP($A44,'Occupancy Raw Data'!$B$8:$BE$45,'Occupancy Raw Data'!J$3,FALSE)</f>
        <v>60.933940774487397</v>
      </c>
      <c r="F44" s="48">
        <f>VLOOKUP($A44,'Occupancy Raw Data'!$B$8:$BE$45,'Occupancy Raw Data'!K$3,FALSE)</f>
        <v>56.0933940774487</v>
      </c>
      <c r="G44" s="49">
        <f>VLOOKUP($A44,'Occupancy Raw Data'!$B$8:$BE$45,'Occupancy Raw Data'!L$3,FALSE)</f>
        <v>54.2255125284738</v>
      </c>
      <c r="H44" s="48">
        <f>VLOOKUP($A44,'Occupancy Raw Data'!$B$8:$BE$45,'Occupancy Raw Data'!N$3,FALSE)</f>
        <v>68.251708428246005</v>
      </c>
      <c r="I44" s="48">
        <f>VLOOKUP($A44,'Occupancy Raw Data'!$B$8:$BE$45,'Occupancy Raw Data'!O$3,FALSE)</f>
        <v>76.907744874715206</v>
      </c>
      <c r="J44" s="49">
        <f>VLOOKUP($A44,'Occupancy Raw Data'!$B$8:$BE$45,'Occupancy Raw Data'!P$3,FALSE)</f>
        <v>72.579726651480598</v>
      </c>
      <c r="K44" s="50">
        <f>VLOOKUP($A44,'Occupancy Raw Data'!$B$8:$BE$45,'Occupancy Raw Data'!R$3,FALSE)</f>
        <v>59.4695737064757</v>
      </c>
      <c r="M44" s="47">
        <f>VLOOKUP($A44,'Occupancy Raw Data'!$B$8:$BE$45,'Occupancy Raw Data'!T$3,FALSE)</f>
        <v>-4.8492016558249498</v>
      </c>
      <c r="N44" s="48">
        <f>VLOOKUP($A44,'Occupancy Raw Data'!$B$8:$BE$45,'Occupancy Raw Data'!U$3,FALSE)</f>
        <v>-5.9883412824589204</v>
      </c>
      <c r="O44" s="48">
        <f>VLOOKUP($A44,'Occupancy Raw Data'!$B$8:$BE$45,'Occupancy Raw Data'!V$3,FALSE)</f>
        <v>3.2569974554707302</v>
      </c>
      <c r="P44" s="48">
        <f>VLOOKUP($A44,'Occupancy Raw Data'!$B$8:$BE$45,'Occupancy Raw Data'!W$3,FALSE)</f>
        <v>9.2951991828396299</v>
      </c>
      <c r="Q44" s="48">
        <f>VLOOKUP($A44,'Occupancy Raw Data'!$B$8:$BE$45,'Occupancy Raw Data'!X$3,FALSE)</f>
        <v>-6.0562708631378097</v>
      </c>
      <c r="R44" s="49">
        <f>VLOOKUP($A44,'Occupancy Raw Data'!$B$8:$BE$45,'Occupancy Raw Data'!Y$3,FALSE)</f>
        <v>-0.79183163158991399</v>
      </c>
      <c r="S44" s="48">
        <f>VLOOKUP($A44,'Occupancy Raw Data'!$B$8:$BE$45,'Occupancy Raw Data'!AA$3,FALSE)</f>
        <v>-9.0667678300455208</v>
      </c>
      <c r="T44" s="48">
        <f>VLOOKUP($A44,'Occupancy Raw Data'!$B$8:$BE$45,'Occupancy Raw Data'!AB$3,FALSE)</f>
        <v>-1.35135135135135</v>
      </c>
      <c r="U44" s="49">
        <f>VLOOKUP($A44,'Occupancy Raw Data'!$B$8:$BE$45,'Occupancy Raw Data'!AC$3,FALSE)</f>
        <v>-5.1358392259024903</v>
      </c>
      <c r="V44" s="50">
        <f>VLOOKUP($A44,'Occupancy Raw Data'!$B$8:$BE$45,'Occupancy Raw Data'!AE$3,FALSE)</f>
        <v>-2.3510553032327</v>
      </c>
      <c r="X44" s="51">
        <f>VLOOKUP($A44,'ADR Raw Data'!$B$6:$BE$43,'ADR Raw Data'!G$1,FALSE)</f>
        <v>80.842213486637604</v>
      </c>
      <c r="Y44" s="52">
        <f>VLOOKUP($A44,'ADR Raw Data'!$B$6:$BE$43,'ADR Raw Data'!H$1,FALSE)</f>
        <v>83.023848534385493</v>
      </c>
      <c r="Z44" s="52">
        <f>VLOOKUP($A44,'ADR Raw Data'!$B$6:$BE$43,'ADR Raw Data'!I$1,FALSE)</f>
        <v>88.283953425332598</v>
      </c>
      <c r="AA44" s="52">
        <f>VLOOKUP($A44,'ADR Raw Data'!$B$6:$BE$43,'ADR Raw Data'!J$1,FALSE)</f>
        <v>88.696254579439199</v>
      </c>
      <c r="AB44" s="52">
        <f>VLOOKUP($A44,'ADR Raw Data'!$B$6:$BE$43,'ADR Raw Data'!K$1,FALSE)</f>
        <v>85.728087309644593</v>
      </c>
      <c r="AC44" s="53">
        <f>VLOOKUP($A44,'ADR Raw Data'!$B$6:$BE$43,'ADR Raw Data'!L$1,FALSE)</f>
        <v>85.610364114681701</v>
      </c>
      <c r="AD44" s="52">
        <f>VLOOKUP($A44,'ADR Raw Data'!$B$6:$BE$43,'ADR Raw Data'!N$1,FALSE)</f>
        <v>106.639074050896</v>
      </c>
      <c r="AE44" s="52">
        <f>VLOOKUP($A44,'ADR Raw Data'!$B$6:$BE$43,'ADR Raw Data'!O$1,FALSE)</f>
        <v>109.63410133283899</v>
      </c>
      <c r="AF44" s="53">
        <f>VLOOKUP($A44,'ADR Raw Data'!$B$6:$BE$43,'ADR Raw Data'!P$1,FALSE)</f>
        <v>108.225886269125</v>
      </c>
      <c r="AG44" s="54">
        <f>VLOOKUP($A44,'ADR Raw Data'!$B$6:$BE$43,'ADR Raw Data'!R$1,FALSE)</f>
        <v>93.496405971272196</v>
      </c>
      <c r="AI44" s="47">
        <f>VLOOKUP($A44,'ADR Raw Data'!$B$6:$BE$43,'ADR Raw Data'!T$1,FALSE)</f>
        <v>1.75787930800129</v>
      </c>
      <c r="AJ44" s="48">
        <f>VLOOKUP($A44,'ADR Raw Data'!$B$6:$BE$43,'ADR Raw Data'!U$1,FALSE)</f>
        <v>1.4819074232077201</v>
      </c>
      <c r="AK44" s="48">
        <f>VLOOKUP($A44,'ADR Raw Data'!$B$6:$BE$43,'ADR Raw Data'!V$1,FALSE)</f>
        <v>6.0101217953104698</v>
      </c>
      <c r="AL44" s="48">
        <f>VLOOKUP($A44,'ADR Raw Data'!$B$6:$BE$43,'ADR Raw Data'!W$1,FALSE)</f>
        <v>7.0770434151547903</v>
      </c>
      <c r="AM44" s="48">
        <f>VLOOKUP($A44,'ADR Raw Data'!$B$6:$BE$43,'ADR Raw Data'!X$1,FALSE)</f>
        <v>1.2809118302112601</v>
      </c>
      <c r="AN44" s="49">
        <f>VLOOKUP($A44,'ADR Raw Data'!$B$6:$BE$43,'ADR Raw Data'!Y$1,FALSE)</f>
        <v>3.7418424576743901</v>
      </c>
      <c r="AO44" s="48">
        <f>VLOOKUP($A44,'ADR Raw Data'!$B$6:$BE$43,'ADR Raw Data'!AA$1,FALSE)</f>
        <v>7.4436124321906298</v>
      </c>
      <c r="AP44" s="48">
        <f>VLOOKUP($A44,'ADR Raw Data'!$B$6:$BE$43,'ADR Raw Data'!AB$1,FALSE)</f>
        <v>9.6139965325092707</v>
      </c>
      <c r="AQ44" s="49">
        <f>VLOOKUP($A44,'ADR Raw Data'!$B$6:$BE$43,'ADR Raw Data'!AC$1,FALSE)</f>
        <v>8.6146716982344707</v>
      </c>
      <c r="AR44" s="50">
        <f>VLOOKUP($A44,'ADR Raw Data'!$B$6:$BE$43,'ADR Raw Data'!AE$1,FALSE)</f>
        <v>5.4462783152038199</v>
      </c>
      <c r="AS44" s="40"/>
      <c r="AT44" s="51">
        <f>VLOOKUP($A44,'RevPAR Raw Data'!$B$6:$BE$43,'RevPAR Raw Data'!G$1,FALSE)</f>
        <v>37.037335279043198</v>
      </c>
      <c r="AU44" s="52">
        <f>VLOOKUP($A44,'RevPAR Raw Data'!$B$6:$BE$43,'RevPAR Raw Data'!H$1,FALSE)</f>
        <v>41.937445130979398</v>
      </c>
      <c r="AV44" s="52">
        <f>VLOOKUP($A44,'RevPAR Raw Data'!$B$6:$BE$43,'RevPAR Raw Data'!I$1,FALSE)</f>
        <v>51.004596099088801</v>
      </c>
      <c r="AW44" s="52">
        <f>VLOOKUP($A44,'RevPAR Raw Data'!$B$6:$BE$43,'RevPAR Raw Data'!J$1,FALSE)</f>
        <v>54.046123234624098</v>
      </c>
      <c r="AX44" s="52">
        <f>VLOOKUP($A44,'RevPAR Raw Data'!$B$6:$BE$43,'RevPAR Raw Data'!K$1,FALSE)</f>
        <v>48.087793849658297</v>
      </c>
      <c r="AY44" s="53">
        <f>VLOOKUP($A44,'RevPAR Raw Data'!$B$6:$BE$43,'RevPAR Raw Data'!L$1,FALSE)</f>
        <v>46.422658718678797</v>
      </c>
      <c r="AZ44" s="52">
        <f>VLOOKUP($A44,'RevPAR Raw Data'!$B$6:$BE$43,'RevPAR Raw Data'!N$1,FALSE)</f>
        <v>72.782989891799502</v>
      </c>
      <c r="BA44" s="52">
        <f>VLOOKUP($A44,'RevPAR Raw Data'!$B$6:$BE$43,'RevPAR Raw Data'!O$1,FALSE)</f>
        <v>84.317114948747104</v>
      </c>
      <c r="BB44" s="53">
        <f>VLOOKUP($A44,'RevPAR Raw Data'!$B$6:$BE$43,'RevPAR Raw Data'!P$1,FALSE)</f>
        <v>78.550052420273303</v>
      </c>
      <c r="BC44" s="54">
        <f>VLOOKUP($A44,'RevPAR Raw Data'!$B$6:$BE$43,'RevPAR Raw Data'!R$1,FALSE)</f>
        <v>55.601914061991501</v>
      </c>
      <c r="BE44" s="47">
        <f>VLOOKUP($A44,'RevPAR Raw Data'!$B$6:$BE$43,'RevPAR Raw Data'!T$1,FALSE)</f>
        <v>-3.1765654603346598</v>
      </c>
      <c r="BF44" s="48">
        <f>VLOOKUP($A44,'RevPAR Raw Data'!$B$6:$BE$43,'RevPAR Raw Data'!U$1,FALSE)</f>
        <v>-4.59517553324297</v>
      </c>
      <c r="BG44" s="48">
        <f>VLOOKUP($A44,'RevPAR Raw Data'!$B$6:$BE$43,'RevPAR Raw Data'!V$1,FALSE)</f>
        <v>9.4628687647251599</v>
      </c>
      <c r="BH44" s="48">
        <f>VLOOKUP($A44,'RevPAR Raw Data'!$B$6:$BE$43,'RevPAR Raw Data'!W$1,FALSE)</f>
        <v>17.030067879689099</v>
      </c>
      <c r="BI44" s="48">
        <f>VLOOKUP($A44,'RevPAR Raw Data'!$B$6:$BE$43,'RevPAR Raw Data'!X$1,FALSE)</f>
        <v>-4.8529345228821201</v>
      </c>
      <c r="BJ44" s="49">
        <f>VLOOKUP($A44,'RevPAR Raw Data'!$B$6:$BE$43,'RevPAR Raw Data'!Y$1,FALSE)</f>
        <v>2.9203817339003399</v>
      </c>
      <c r="BK44" s="48">
        <f>VLOOKUP($A44,'RevPAR Raw Data'!$B$6:$BE$43,'RevPAR Raw Data'!AA$1,FALSE)</f>
        <v>-2.2980504552500101</v>
      </c>
      <c r="BL44" s="48">
        <f>VLOOKUP($A44,'RevPAR Raw Data'!$B$6:$BE$43,'RevPAR Raw Data'!AB$1,FALSE)</f>
        <v>8.1327263090969897</v>
      </c>
      <c r="BM44" s="49">
        <f>VLOOKUP($A44,'RevPAR Raw Data'!$B$6:$BE$43,'RevPAR Raw Data'!AC$1,FALSE)</f>
        <v>3.03639678407133</v>
      </c>
      <c r="BN44" s="50">
        <f>VLOOKUP($A44,'RevPAR Raw Data'!$B$6:$BE$43,'RevPAR Raw Data'!AE$1,FALSE)</f>
        <v>2.9671779968127101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47.636850796024497</v>
      </c>
      <c r="C47" s="48">
        <f>VLOOKUP($A47,'Occupancy Raw Data'!$B$8:$BE$45,'Occupancy Raw Data'!H$3,FALSE)</f>
        <v>52.740131476461897</v>
      </c>
      <c r="D47" s="48">
        <f>VLOOKUP($A47,'Occupancy Raw Data'!$B$8:$BE$45,'Occupancy Raw Data'!I$3,FALSE)</f>
        <v>61.734741564632202</v>
      </c>
      <c r="E47" s="48">
        <f>VLOOKUP($A47,'Occupancy Raw Data'!$B$8:$BE$45,'Occupancy Raw Data'!J$3,FALSE)</f>
        <v>61.554039318316299</v>
      </c>
      <c r="F47" s="48">
        <f>VLOOKUP($A47,'Occupancy Raw Data'!$B$8:$BE$45,'Occupancy Raw Data'!K$3,FALSE)</f>
        <v>61.535345982490497</v>
      </c>
      <c r="G47" s="49">
        <f>VLOOKUP($A47,'Occupancy Raw Data'!$B$8:$BE$45,'Occupancy Raw Data'!L$3,FALSE)</f>
        <v>57.0402218275851</v>
      </c>
      <c r="H47" s="48">
        <f>VLOOKUP($A47,'Occupancy Raw Data'!$B$8:$BE$45,'Occupancy Raw Data'!N$3,FALSE)</f>
        <v>70.869551671495699</v>
      </c>
      <c r="I47" s="48">
        <f>VLOOKUP($A47,'Occupancy Raw Data'!$B$8:$BE$45,'Occupancy Raw Data'!O$3,FALSE)</f>
        <v>75.010125556905606</v>
      </c>
      <c r="J47" s="49">
        <f>VLOOKUP($A47,'Occupancy Raw Data'!$B$8:$BE$45,'Occupancy Raw Data'!P$3,FALSE)</f>
        <v>72.939838614200696</v>
      </c>
      <c r="K47" s="50">
        <f>VLOOKUP($A47,'Occupancy Raw Data'!$B$8:$BE$45,'Occupancy Raw Data'!R$3,FALSE)</f>
        <v>61.582969480903799</v>
      </c>
      <c r="M47" s="47">
        <f>VLOOKUP($A47,'Occupancy Raw Data'!$B$8:$BE$45,'Occupancy Raw Data'!T$3,FALSE)</f>
        <v>-4.7142908836466502</v>
      </c>
      <c r="N47" s="48">
        <f>VLOOKUP($A47,'Occupancy Raw Data'!$B$8:$BE$45,'Occupancy Raw Data'!U$3,FALSE)</f>
        <v>-3.9377257516580002</v>
      </c>
      <c r="O47" s="48">
        <f>VLOOKUP($A47,'Occupancy Raw Data'!$B$8:$BE$45,'Occupancy Raw Data'!V$3,FALSE)</f>
        <v>-2.8610436353266402</v>
      </c>
      <c r="P47" s="48">
        <f>VLOOKUP($A47,'Occupancy Raw Data'!$B$8:$BE$45,'Occupancy Raw Data'!W$3,FALSE)</f>
        <v>-4.3169286952988299</v>
      </c>
      <c r="Q47" s="48">
        <f>VLOOKUP($A47,'Occupancy Raw Data'!$B$8:$BE$45,'Occupancy Raw Data'!X$3,FALSE)</f>
        <v>-6.4980874975483003</v>
      </c>
      <c r="R47" s="49">
        <f>VLOOKUP($A47,'Occupancy Raw Data'!$B$8:$BE$45,'Occupancy Raw Data'!Y$3,FALSE)</f>
        <v>-4.48460517355071</v>
      </c>
      <c r="S47" s="48">
        <f>VLOOKUP($A47,'Occupancy Raw Data'!$B$8:$BE$45,'Occupancy Raw Data'!AA$3,FALSE)</f>
        <v>-5.5449567871758898</v>
      </c>
      <c r="T47" s="48">
        <f>VLOOKUP($A47,'Occupancy Raw Data'!$B$8:$BE$45,'Occupancy Raw Data'!AB$3,FALSE)</f>
        <v>2.6679058870811301</v>
      </c>
      <c r="U47" s="49">
        <f>VLOOKUP($A47,'Occupancy Raw Data'!$B$8:$BE$45,'Occupancy Raw Data'!AC$3,FALSE)</f>
        <v>-1.4931241180267301</v>
      </c>
      <c r="V47" s="50">
        <f>VLOOKUP($A47,'Occupancy Raw Data'!$B$8:$BE$45,'Occupancy Raw Data'!AE$3,FALSE)</f>
        <v>-3.49282495563769</v>
      </c>
      <c r="X47" s="51">
        <f>VLOOKUP($A47,'ADR Raw Data'!$B$6:$BE$43,'ADR Raw Data'!G$1,FALSE)</f>
        <v>108.50298430346599</v>
      </c>
      <c r="Y47" s="52">
        <f>VLOOKUP($A47,'ADR Raw Data'!$B$6:$BE$43,'ADR Raw Data'!H$1,FALSE)</f>
        <v>106.690107514177</v>
      </c>
      <c r="Z47" s="52">
        <f>VLOOKUP($A47,'ADR Raw Data'!$B$6:$BE$43,'ADR Raw Data'!I$1,FALSE)</f>
        <v>112.89272419883901</v>
      </c>
      <c r="AA47" s="52">
        <f>VLOOKUP($A47,'ADR Raw Data'!$B$6:$BE$43,'ADR Raw Data'!J$1,FALSE)</f>
        <v>111.365619780331</v>
      </c>
      <c r="AB47" s="52">
        <f>VLOOKUP($A47,'ADR Raw Data'!$B$6:$BE$43,'ADR Raw Data'!K$1,FALSE)</f>
        <v>115.90085312136</v>
      </c>
      <c r="AC47" s="53">
        <f>VLOOKUP($A47,'ADR Raw Data'!$B$6:$BE$43,'ADR Raw Data'!L$1,FALSE)</f>
        <v>111.33195398783</v>
      </c>
      <c r="AD47" s="52">
        <f>VLOOKUP($A47,'ADR Raw Data'!$B$6:$BE$43,'ADR Raw Data'!N$1,FALSE)</f>
        <v>132.33405899678999</v>
      </c>
      <c r="AE47" s="52">
        <f>VLOOKUP($A47,'ADR Raw Data'!$B$6:$BE$43,'ADR Raw Data'!O$1,FALSE)</f>
        <v>135.449370742648</v>
      </c>
      <c r="AF47" s="53">
        <f>VLOOKUP($A47,'ADR Raw Data'!$B$6:$BE$43,'ADR Raw Data'!P$1,FALSE)</f>
        <v>133.93592657454599</v>
      </c>
      <c r="AG47" s="54">
        <f>VLOOKUP($A47,'ADR Raw Data'!$B$6:$BE$43,'ADR Raw Data'!R$1,FALSE)</f>
        <v>118.98123999017</v>
      </c>
      <c r="AI47" s="47">
        <f>VLOOKUP($A47,'ADR Raw Data'!$B$6:$BE$43,'ADR Raw Data'!T$1,FALSE)</f>
        <v>5.8882127139888203</v>
      </c>
      <c r="AJ47" s="48">
        <f>VLOOKUP($A47,'ADR Raw Data'!$B$6:$BE$43,'ADR Raw Data'!U$1,FALSE)</f>
        <v>4.9329304185777296</v>
      </c>
      <c r="AK47" s="48">
        <f>VLOOKUP($A47,'ADR Raw Data'!$B$6:$BE$43,'ADR Raw Data'!V$1,FALSE)</f>
        <v>4.3947953483667099</v>
      </c>
      <c r="AL47" s="48">
        <f>VLOOKUP($A47,'ADR Raw Data'!$B$6:$BE$43,'ADR Raw Data'!W$1,FALSE)</f>
        <v>2.4522014870640501</v>
      </c>
      <c r="AM47" s="48">
        <f>VLOOKUP($A47,'ADR Raw Data'!$B$6:$BE$43,'ADR Raw Data'!X$1,FALSE)</f>
        <v>2.6613182862163201</v>
      </c>
      <c r="AN47" s="49">
        <f>VLOOKUP($A47,'ADR Raw Data'!$B$6:$BE$43,'ADR Raw Data'!Y$1,FALSE)</f>
        <v>3.8827353315627402</v>
      </c>
      <c r="AO47" s="48">
        <f>VLOOKUP($A47,'ADR Raw Data'!$B$6:$BE$43,'ADR Raw Data'!AA$1,FALSE)</f>
        <v>4.7858996551472197</v>
      </c>
      <c r="AP47" s="48">
        <f>VLOOKUP($A47,'ADR Raw Data'!$B$6:$BE$43,'ADR Raw Data'!AB$1,FALSE)</f>
        <v>9.1838961674773305</v>
      </c>
      <c r="AQ47" s="49">
        <f>VLOOKUP($A47,'ADR Raw Data'!$B$6:$BE$43,'ADR Raw Data'!AC$1,FALSE)</f>
        <v>6.9879047562732497</v>
      </c>
      <c r="AR47" s="50">
        <f>VLOOKUP($A47,'ADR Raw Data'!$B$6:$BE$43,'ADR Raw Data'!AE$1,FALSE)</f>
        <v>5.1590332286926897</v>
      </c>
      <c r="AS47" s="40"/>
      <c r="AT47" s="51">
        <f>VLOOKUP($A47,'RevPAR Raw Data'!$B$6:$BE$43,'RevPAR Raw Data'!G$1,FALSE)</f>
        <v>51.687404741876101</v>
      </c>
      <c r="AU47" s="52">
        <f>VLOOKUP($A47,'RevPAR Raw Data'!$B$6:$BE$43,'RevPAR Raw Data'!H$1,FALSE)</f>
        <v>56.268502975355901</v>
      </c>
      <c r="AV47" s="52">
        <f>VLOOKUP($A47,'RevPAR Raw Data'!$B$6:$BE$43,'RevPAR Raw Data'!I$1,FALSE)</f>
        <v>69.694031529426397</v>
      </c>
      <c r="AW47" s="52">
        <f>VLOOKUP($A47,'RevPAR Raw Data'!$B$6:$BE$43,'RevPAR Raw Data'!J$1,FALSE)</f>
        <v>68.550037386671605</v>
      </c>
      <c r="AX47" s="52">
        <f>VLOOKUP($A47,'RevPAR Raw Data'!$B$6:$BE$43,'RevPAR Raw Data'!K$1,FALSE)</f>
        <v>71.319990964887594</v>
      </c>
      <c r="AY47" s="53">
        <f>VLOOKUP($A47,'RevPAR Raw Data'!$B$6:$BE$43,'RevPAR Raw Data'!L$1,FALSE)</f>
        <v>63.503993519643501</v>
      </c>
      <c r="AZ47" s="52">
        <f>VLOOKUP($A47,'RevPAR Raw Data'!$B$6:$BE$43,'RevPAR Raw Data'!N$1,FALSE)</f>
        <v>93.784554319718296</v>
      </c>
      <c r="BA47" s="52">
        <f>VLOOKUP($A47,'RevPAR Raw Data'!$B$6:$BE$43,'RevPAR Raw Data'!O$1,FALSE)</f>
        <v>101.60074306009901</v>
      </c>
      <c r="BB47" s="53">
        <f>VLOOKUP($A47,'RevPAR Raw Data'!$B$6:$BE$43,'RevPAR Raw Data'!P$1,FALSE)</f>
        <v>97.692648689908694</v>
      </c>
      <c r="BC47" s="54">
        <f>VLOOKUP($A47,'RevPAR Raw Data'!$B$6:$BE$43,'RevPAR Raw Data'!R$1,FALSE)</f>
        <v>73.272180711147897</v>
      </c>
      <c r="BE47" s="47">
        <f>VLOOKUP($A47,'RevPAR Raw Data'!$B$6:$BE$43,'RevPAR Raw Data'!T$1,FALSE)</f>
        <v>0.89633435515687498</v>
      </c>
      <c r="BF47" s="48">
        <f>VLOOKUP($A47,'RevPAR Raw Data'!$B$6:$BE$43,'RevPAR Raw Data'!U$1,FALSE)</f>
        <v>0.80095939551602302</v>
      </c>
      <c r="BG47" s="48">
        <f>VLOOKUP($A47,'RevPAR Raw Data'!$B$6:$BE$43,'RevPAR Raw Data'!V$1,FALSE)</f>
        <v>1.4080147004399901</v>
      </c>
      <c r="BH47" s="48">
        <f>VLOOKUP($A47,'RevPAR Raw Data'!$B$6:$BE$43,'RevPAR Raw Data'!W$1,FALSE)</f>
        <v>-1.9705869978963999</v>
      </c>
      <c r="BI47" s="48">
        <f>VLOOKUP($A47,'RevPAR Raw Data'!$B$6:$BE$43,'RevPAR Raw Data'!X$1,FALSE)</f>
        <v>-4.0097040021585704</v>
      </c>
      <c r="BJ47" s="49">
        <f>VLOOKUP($A47,'RevPAR Raw Data'!$B$6:$BE$43,'RevPAR Raw Data'!Y$1,FALSE)</f>
        <v>-0.77599519154251595</v>
      </c>
      <c r="BK47" s="48">
        <f>VLOOKUP($A47,'RevPAR Raw Data'!$B$6:$BE$43,'RevPAR Raw Data'!AA$1,FALSE)</f>
        <v>-1.02443319978417</v>
      </c>
      <c r="BL47" s="48">
        <f>VLOOKUP($A47,'RevPAR Raw Data'!$B$6:$BE$43,'RevPAR Raw Data'!AB$1,FALSE)</f>
        <v>12.096819761074</v>
      </c>
      <c r="BM47" s="49">
        <f>VLOOKUP($A47,'RevPAR Raw Data'!$B$6:$BE$43,'RevPAR Raw Data'!AC$1,FALSE)</f>
        <v>5.3904425469858701</v>
      </c>
      <c r="BN47" s="50">
        <f>VLOOKUP($A47,'RevPAR Raw Data'!$B$6:$BE$43,'RevPAR Raw Data'!AE$1,FALSE)</f>
        <v>1.4860122729735801</v>
      </c>
    </row>
    <row r="48" spans="1:66" x14ac:dyDescent="0.25">
      <c r="A48" s="63" t="s">
        <v>78</v>
      </c>
      <c r="B48" s="47">
        <f>VLOOKUP($A48,'Occupancy Raw Data'!$B$8:$BE$45,'Occupancy Raw Data'!G$3,FALSE)</f>
        <v>49.346656418139801</v>
      </c>
      <c r="C48" s="48">
        <f>VLOOKUP($A48,'Occupancy Raw Data'!$B$8:$BE$45,'Occupancy Raw Data'!H$3,FALSE)</f>
        <v>52.113758647194402</v>
      </c>
      <c r="D48" s="48">
        <f>VLOOKUP($A48,'Occupancy Raw Data'!$B$8:$BE$45,'Occupancy Raw Data'!I$3,FALSE)</f>
        <v>59.262106072252102</v>
      </c>
      <c r="E48" s="48">
        <f>VLOOKUP($A48,'Occupancy Raw Data'!$B$8:$BE$45,'Occupancy Raw Data'!J$3,FALSE)</f>
        <v>59.185242121445</v>
      </c>
      <c r="F48" s="48">
        <f>VLOOKUP($A48,'Occupancy Raw Data'!$B$8:$BE$45,'Occupancy Raw Data'!K$3,FALSE)</f>
        <v>55.188316679477303</v>
      </c>
      <c r="G48" s="49">
        <f>VLOOKUP($A48,'Occupancy Raw Data'!$B$8:$BE$45,'Occupancy Raw Data'!L$3,FALSE)</f>
        <v>55.019215987701699</v>
      </c>
      <c r="H48" s="48">
        <f>VLOOKUP($A48,'Occupancy Raw Data'!$B$8:$BE$45,'Occupancy Raw Data'!N$3,FALSE)</f>
        <v>54.112221368178297</v>
      </c>
      <c r="I48" s="48">
        <f>VLOOKUP($A48,'Occupancy Raw Data'!$B$8:$BE$45,'Occupancy Raw Data'!O$3,FALSE)</f>
        <v>55.111452728670201</v>
      </c>
      <c r="J48" s="49">
        <f>VLOOKUP($A48,'Occupancy Raw Data'!$B$8:$BE$45,'Occupancy Raw Data'!P$3,FALSE)</f>
        <v>54.611837048424199</v>
      </c>
      <c r="K48" s="50">
        <f>VLOOKUP($A48,'Occupancy Raw Data'!$B$8:$BE$45,'Occupancy Raw Data'!R$3,FALSE)</f>
        <v>54.902822005051</v>
      </c>
      <c r="M48" s="47">
        <f>VLOOKUP($A48,'Occupancy Raw Data'!$B$8:$BE$45,'Occupancy Raw Data'!T$3,FALSE)</f>
        <v>11.265164644714</v>
      </c>
      <c r="N48" s="48">
        <f>VLOOKUP($A48,'Occupancy Raw Data'!$B$8:$BE$45,'Occupancy Raw Data'!U$3,FALSE)</f>
        <v>2.8831562974203302</v>
      </c>
      <c r="O48" s="48">
        <f>VLOOKUP($A48,'Occupancy Raw Data'!$B$8:$BE$45,'Occupancy Raw Data'!V$3,FALSE)</f>
        <v>7.5313807531380697</v>
      </c>
      <c r="P48" s="48">
        <f>VLOOKUP($A48,'Occupancy Raw Data'!$B$8:$BE$45,'Occupancy Raw Data'!W$3,FALSE)</f>
        <v>3.2171581769436899</v>
      </c>
      <c r="Q48" s="48">
        <f>VLOOKUP($A48,'Occupancy Raw Data'!$B$8:$BE$45,'Occupancy Raw Data'!X$3,FALSE)</f>
        <v>5.5882352941176396</v>
      </c>
      <c r="R48" s="49">
        <f>VLOOKUP($A48,'Occupancy Raw Data'!$B$8:$BE$45,'Occupancy Raw Data'!Y$3,FALSE)</f>
        <v>5.9189109203906396</v>
      </c>
      <c r="S48" s="48">
        <f>VLOOKUP($A48,'Occupancy Raw Data'!$B$8:$BE$45,'Occupancy Raw Data'!AA$3,FALSE)</f>
        <v>15.2209492635024</v>
      </c>
      <c r="T48" s="48">
        <f>VLOOKUP($A48,'Occupancy Raw Data'!$B$8:$BE$45,'Occupancy Raw Data'!AB$3,FALSE)</f>
        <v>11.8564742589703</v>
      </c>
      <c r="U48" s="49">
        <f>VLOOKUP($A48,'Occupancy Raw Data'!$B$8:$BE$45,'Occupancy Raw Data'!AC$3,FALSE)</f>
        <v>13.4984025559105</v>
      </c>
      <c r="V48" s="50">
        <f>VLOOKUP($A48,'Occupancy Raw Data'!$B$8:$BE$45,'Occupancy Raw Data'!AE$3,FALSE)</f>
        <v>7.9680414597279201</v>
      </c>
      <c r="X48" s="51">
        <f>VLOOKUP($A48,'ADR Raw Data'!$B$6:$BE$43,'ADR Raw Data'!G$1,FALSE)</f>
        <v>98.756682242990607</v>
      </c>
      <c r="Y48" s="52">
        <f>VLOOKUP($A48,'ADR Raw Data'!$B$6:$BE$43,'ADR Raw Data'!H$1,FALSE)</f>
        <v>94.532227138642995</v>
      </c>
      <c r="Z48" s="52">
        <f>VLOOKUP($A48,'ADR Raw Data'!$B$6:$BE$43,'ADR Raw Data'!I$1,FALSE)</f>
        <v>96.174539559014207</v>
      </c>
      <c r="AA48" s="52">
        <f>VLOOKUP($A48,'ADR Raw Data'!$B$6:$BE$43,'ADR Raw Data'!J$1,FALSE)</f>
        <v>96.035168831168804</v>
      </c>
      <c r="AB48" s="52">
        <f>VLOOKUP($A48,'ADR Raw Data'!$B$6:$BE$43,'ADR Raw Data'!K$1,FALSE)</f>
        <v>95.718774373258995</v>
      </c>
      <c r="AC48" s="53">
        <f>VLOOKUP($A48,'ADR Raw Data'!$B$6:$BE$43,'ADR Raw Data'!L$1,FALSE)</f>
        <v>96.205188600167602</v>
      </c>
      <c r="AD48" s="52">
        <f>VLOOKUP($A48,'ADR Raw Data'!$B$6:$BE$43,'ADR Raw Data'!N$1,FALSE)</f>
        <v>107.418735795454</v>
      </c>
      <c r="AE48" s="52">
        <f>VLOOKUP($A48,'ADR Raw Data'!$B$6:$BE$43,'ADR Raw Data'!O$1,FALSE)</f>
        <v>106.593054393305</v>
      </c>
      <c r="AF48" s="53">
        <f>VLOOKUP($A48,'ADR Raw Data'!$B$6:$BE$43,'ADR Raw Data'!P$1,FALSE)</f>
        <v>107.0021182266</v>
      </c>
      <c r="AG48" s="54">
        <f>VLOOKUP($A48,'ADR Raw Data'!$B$6:$BE$43,'ADR Raw Data'!R$1,FALSE)</f>
        <v>99.273675999999995</v>
      </c>
      <c r="AI48" s="47">
        <f>VLOOKUP($A48,'ADR Raw Data'!$B$6:$BE$43,'ADR Raw Data'!T$1,FALSE)</f>
        <v>-2.9578358403587899</v>
      </c>
      <c r="AJ48" s="48">
        <f>VLOOKUP($A48,'ADR Raw Data'!$B$6:$BE$43,'ADR Raw Data'!U$1,FALSE)</f>
        <v>-3.4246397816045699</v>
      </c>
      <c r="AK48" s="48">
        <f>VLOOKUP($A48,'ADR Raw Data'!$B$6:$BE$43,'ADR Raw Data'!V$1,FALSE)</f>
        <v>0.30357759945277202</v>
      </c>
      <c r="AL48" s="48">
        <f>VLOOKUP($A48,'ADR Raw Data'!$B$6:$BE$43,'ADR Raw Data'!W$1,FALSE)</f>
        <v>4.5675897996535602</v>
      </c>
      <c r="AM48" s="48">
        <f>VLOOKUP($A48,'ADR Raw Data'!$B$6:$BE$43,'ADR Raw Data'!X$1,FALSE)</f>
        <v>0.76449730244529301</v>
      </c>
      <c r="AN48" s="49">
        <f>VLOOKUP($A48,'ADR Raw Data'!$B$6:$BE$43,'ADR Raw Data'!Y$1,FALSE)</f>
        <v>-1.2789777829334101E-3</v>
      </c>
      <c r="AO48" s="48">
        <f>VLOOKUP($A48,'ADR Raw Data'!$B$6:$BE$43,'ADR Raw Data'!AA$1,FALSE)</f>
        <v>4.5906291484013799</v>
      </c>
      <c r="AP48" s="48">
        <f>VLOOKUP($A48,'ADR Raw Data'!$B$6:$BE$43,'ADR Raw Data'!AB$1,FALSE)</f>
        <v>-1.31192222064479</v>
      </c>
      <c r="AQ48" s="49">
        <f>VLOOKUP($A48,'ADR Raw Data'!$B$6:$BE$43,'ADR Raw Data'!AC$1,FALSE)</f>
        <v>1.50020708143542</v>
      </c>
      <c r="AR48" s="50">
        <f>VLOOKUP($A48,'ADR Raw Data'!$B$6:$BE$43,'ADR Raw Data'!AE$1,FALSE)</f>
        <v>0.58379128430476401</v>
      </c>
      <c r="AS48" s="40"/>
      <c r="AT48" s="51">
        <f>VLOOKUP($A48,'RevPAR Raw Data'!$B$6:$BE$43,'RevPAR Raw Data'!G$1,FALSE)</f>
        <v>48.733120676402699</v>
      </c>
      <c r="AU48" s="52">
        <f>VLOOKUP($A48,'RevPAR Raw Data'!$B$6:$BE$43,'RevPAR Raw Data'!H$1,FALSE)</f>
        <v>49.264296694850103</v>
      </c>
      <c r="AV48" s="52">
        <f>VLOOKUP($A48,'RevPAR Raw Data'!$B$6:$BE$43,'RevPAR Raw Data'!I$1,FALSE)</f>
        <v>56.995057647963101</v>
      </c>
      <c r="AW48" s="52">
        <f>VLOOKUP($A48,'RevPAR Raw Data'!$B$6:$BE$43,'RevPAR Raw Data'!J$1,FALSE)</f>
        <v>56.8386471944657</v>
      </c>
      <c r="AX48" s="52">
        <f>VLOOKUP($A48,'RevPAR Raw Data'!$B$6:$BE$43,'RevPAR Raw Data'!K$1,FALSE)</f>
        <v>52.8255803228285</v>
      </c>
      <c r="AY48" s="53">
        <f>VLOOKUP($A48,'RevPAR Raw Data'!$B$6:$BE$43,'RevPAR Raw Data'!L$1,FALSE)</f>
        <v>52.931340507301996</v>
      </c>
      <c r="AZ48" s="52">
        <f>VLOOKUP($A48,'RevPAR Raw Data'!$B$6:$BE$43,'RevPAR Raw Data'!N$1,FALSE)</f>
        <v>58.126664104534903</v>
      </c>
      <c r="BA48" s="52">
        <f>VLOOKUP($A48,'RevPAR Raw Data'!$B$6:$BE$43,'RevPAR Raw Data'!O$1,FALSE)</f>
        <v>58.744980784012199</v>
      </c>
      <c r="BB48" s="53">
        <f>VLOOKUP($A48,'RevPAR Raw Data'!$B$6:$BE$43,'RevPAR Raw Data'!P$1,FALSE)</f>
        <v>58.435822444273597</v>
      </c>
      <c r="BC48" s="54">
        <f>VLOOKUP($A48,'RevPAR Raw Data'!$B$6:$BE$43,'RevPAR Raw Data'!R$1,FALSE)</f>
        <v>54.504049632151002</v>
      </c>
      <c r="BE48" s="47">
        <f>VLOOKUP($A48,'RevPAR Raw Data'!$B$6:$BE$43,'RevPAR Raw Data'!T$1,FALSE)</f>
        <v>7.9741237270184602</v>
      </c>
      <c r="BF48" s="48">
        <f>VLOOKUP($A48,'RevPAR Raw Data'!$B$6:$BE$43,'RevPAR Raw Data'!U$1,FALSE)</f>
        <v>-0.64022120171153496</v>
      </c>
      <c r="BG48" s="48">
        <f>VLOOKUP($A48,'RevPAR Raw Data'!$B$6:$BE$43,'RevPAR Raw Data'!V$1,FALSE)</f>
        <v>7.8578219374868699</v>
      </c>
      <c r="BH48" s="48">
        <f>VLOOKUP($A48,'RevPAR Raw Data'!$B$6:$BE$43,'RevPAR Raw Data'!W$1,FALSE)</f>
        <v>7.93169456532606</v>
      </c>
      <c r="BI48" s="48">
        <f>VLOOKUP($A48,'RevPAR Raw Data'!$B$6:$BE$43,'RevPAR Raw Data'!X$1,FALSE)</f>
        <v>6.3954545046407603</v>
      </c>
      <c r="BJ48" s="49">
        <f>VLOOKUP($A48,'RevPAR Raw Data'!$B$6:$BE$43,'RevPAR Raw Data'!Y$1,FALSE)</f>
        <v>5.9175562410520497</v>
      </c>
      <c r="BK48" s="48">
        <f>VLOOKUP($A48,'RevPAR Raw Data'!$B$6:$BE$43,'RevPAR Raw Data'!AA$1,FALSE)</f>
        <v>20.5103157454575</v>
      </c>
      <c r="BL48" s="48">
        <f>VLOOKUP($A48,'RevPAR Raw Data'!$B$6:$BE$43,'RevPAR Raw Data'!AB$1,FALSE)</f>
        <v>10.389004317936999</v>
      </c>
      <c r="BM48" s="49">
        <f>VLOOKUP($A48,'RevPAR Raw Data'!$B$6:$BE$43,'RevPAR Raw Data'!AC$1,FALSE)</f>
        <v>15.201113628370299</v>
      </c>
      <c r="BN48" s="50">
        <f>VLOOKUP($A48,'RevPAR Raw Data'!$B$6:$BE$43,'RevPAR Raw Data'!AE$1,FALSE)</f>
        <v>8.5983494756043601</v>
      </c>
    </row>
    <row r="49" spans="1:66" x14ac:dyDescent="0.25">
      <c r="A49" s="63" t="s">
        <v>79</v>
      </c>
      <c r="B49" s="47">
        <f>VLOOKUP($A49,'Occupancy Raw Data'!$B$8:$BE$45,'Occupancy Raw Data'!G$3,FALSE)</f>
        <v>44.766619519094696</v>
      </c>
      <c r="C49" s="48">
        <f>VLOOKUP($A49,'Occupancy Raw Data'!$B$8:$BE$45,'Occupancy Raw Data'!H$3,FALSE)</f>
        <v>45.827439886845802</v>
      </c>
      <c r="D49" s="48">
        <f>VLOOKUP($A49,'Occupancy Raw Data'!$B$8:$BE$45,'Occupancy Raw Data'!I$3,FALSE)</f>
        <v>51.272984441301197</v>
      </c>
      <c r="E49" s="48">
        <f>VLOOKUP($A49,'Occupancy Raw Data'!$B$8:$BE$45,'Occupancy Raw Data'!J$3,FALSE)</f>
        <v>52.192362093352102</v>
      </c>
      <c r="F49" s="48">
        <f>VLOOKUP($A49,'Occupancy Raw Data'!$B$8:$BE$45,'Occupancy Raw Data'!K$3,FALSE)</f>
        <v>47.878359264497803</v>
      </c>
      <c r="G49" s="49">
        <f>VLOOKUP($A49,'Occupancy Raw Data'!$B$8:$BE$45,'Occupancy Raw Data'!L$3,FALSE)</f>
        <v>48.3875530410183</v>
      </c>
      <c r="H49" s="48">
        <f>VLOOKUP($A49,'Occupancy Raw Data'!$B$8:$BE$45,'Occupancy Raw Data'!N$3,FALSE)</f>
        <v>53.253182461103201</v>
      </c>
      <c r="I49" s="48">
        <f>VLOOKUP($A49,'Occupancy Raw Data'!$B$8:$BE$45,'Occupancy Raw Data'!O$3,FALSE)</f>
        <v>57.708628005657701</v>
      </c>
      <c r="J49" s="49">
        <f>VLOOKUP($A49,'Occupancy Raw Data'!$B$8:$BE$45,'Occupancy Raw Data'!P$3,FALSE)</f>
        <v>55.480905233380398</v>
      </c>
      <c r="K49" s="50">
        <f>VLOOKUP($A49,'Occupancy Raw Data'!$B$8:$BE$45,'Occupancy Raw Data'!R$3,FALSE)</f>
        <v>50.4142250959789</v>
      </c>
      <c r="M49" s="47">
        <f>VLOOKUP($A49,'Occupancy Raw Data'!$B$8:$BE$45,'Occupancy Raw Data'!T$3,FALSE)</f>
        <v>6.9256756756756701</v>
      </c>
      <c r="N49" s="48">
        <f>VLOOKUP($A49,'Occupancy Raw Data'!$B$8:$BE$45,'Occupancy Raw Data'!U$3,FALSE)</f>
        <v>7.6411960132890302</v>
      </c>
      <c r="O49" s="48">
        <f>VLOOKUP($A49,'Occupancy Raw Data'!$B$8:$BE$45,'Occupancy Raw Data'!V$3,FALSE)</f>
        <v>11.1963190184049</v>
      </c>
      <c r="P49" s="48">
        <f>VLOOKUP($A49,'Occupancy Raw Data'!$B$8:$BE$45,'Occupancy Raw Data'!W$3,FALSE)</f>
        <v>7.8947368421052602</v>
      </c>
      <c r="Q49" s="48">
        <f>VLOOKUP($A49,'Occupancy Raw Data'!$B$8:$BE$45,'Occupancy Raw Data'!X$3,FALSE)</f>
        <v>5.2877138413685802</v>
      </c>
      <c r="R49" s="49">
        <f>VLOOKUP($A49,'Occupancy Raw Data'!$B$8:$BE$45,'Occupancy Raw Data'!Y$3,FALSE)</f>
        <v>7.8159470532618904</v>
      </c>
      <c r="S49" s="48">
        <f>VLOOKUP($A49,'Occupancy Raw Data'!$B$8:$BE$45,'Occupancy Raw Data'!AA$3,FALSE)</f>
        <v>4.5833333333333304</v>
      </c>
      <c r="T49" s="48">
        <f>VLOOKUP($A49,'Occupancy Raw Data'!$B$8:$BE$45,'Occupancy Raw Data'!AB$3,FALSE)</f>
        <v>11.6279069767441</v>
      </c>
      <c r="U49" s="49">
        <f>VLOOKUP($A49,'Occupancy Raw Data'!$B$8:$BE$45,'Occupancy Raw Data'!AC$3,FALSE)</f>
        <v>8.13232253618194</v>
      </c>
      <c r="V49" s="50">
        <f>VLOOKUP($A49,'Occupancy Raw Data'!$B$8:$BE$45,'Occupancy Raw Data'!AE$3,FALSE)</f>
        <v>7.9152249134948001</v>
      </c>
      <c r="X49" s="51">
        <f>VLOOKUP($A49,'ADR Raw Data'!$B$6:$BE$43,'ADR Raw Data'!G$1,FALSE)</f>
        <v>92.742069510268493</v>
      </c>
      <c r="Y49" s="52">
        <f>VLOOKUP($A49,'ADR Raw Data'!$B$6:$BE$43,'ADR Raw Data'!H$1,FALSE)</f>
        <v>89.060925925925901</v>
      </c>
      <c r="Z49" s="52">
        <f>VLOOKUP($A49,'ADR Raw Data'!$B$6:$BE$43,'ADR Raw Data'!I$1,FALSE)</f>
        <v>92.635668965517198</v>
      </c>
      <c r="AA49" s="52">
        <f>VLOOKUP($A49,'ADR Raw Data'!$B$6:$BE$43,'ADR Raw Data'!J$1,FALSE)</f>
        <v>92.515243902438996</v>
      </c>
      <c r="AB49" s="52">
        <f>VLOOKUP($A49,'ADR Raw Data'!$B$6:$BE$43,'ADR Raw Data'!K$1,FALSE)</f>
        <v>92.961358936484402</v>
      </c>
      <c r="AC49" s="53">
        <f>VLOOKUP($A49,'ADR Raw Data'!$B$6:$BE$43,'ADR Raw Data'!L$1,FALSE)</f>
        <v>92.016708564747105</v>
      </c>
      <c r="AD49" s="52">
        <f>VLOOKUP($A49,'ADR Raw Data'!$B$6:$BE$43,'ADR Raw Data'!N$1,FALSE)</f>
        <v>100.319814077025</v>
      </c>
      <c r="AE49" s="52">
        <f>VLOOKUP($A49,'ADR Raw Data'!$B$6:$BE$43,'ADR Raw Data'!O$1,FALSE)</f>
        <v>103.874338235294</v>
      </c>
      <c r="AF49" s="53">
        <f>VLOOKUP($A49,'ADR Raw Data'!$B$6:$BE$43,'ADR Raw Data'!P$1,FALSE)</f>
        <v>102.168438495857</v>
      </c>
      <c r="AG49" s="54">
        <f>VLOOKUP($A49,'ADR Raw Data'!$B$6:$BE$43,'ADR Raw Data'!R$1,FALSE)</f>
        <v>95.208705410821594</v>
      </c>
      <c r="AI49" s="47">
        <f>VLOOKUP($A49,'ADR Raw Data'!$B$6:$BE$43,'ADR Raw Data'!T$1,FALSE)</f>
        <v>-4.0334881113931198</v>
      </c>
      <c r="AJ49" s="48">
        <f>VLOOKUP($A49,'ADR Raw Data'!$B$6:$BE$43,'ADR Raw Data'!U$1,FALSE)</f>
        <v>-7.9421000876072103</v>
      </c>
      <c r="AK49" s="48">
        <f>VLOOKUP($A49,'ADR Raw Data'!$B$6:$BE$43,'ADR Raw Data'!V$1,FALSE)</f>
        <v>-3.5006571940705</v>
      </c>
      <c r="AL49" s="48">
        <f>VLOOKUP($A49,'ADR Raw Data'!$B$6:$BE$43,'ADR Raw Data'!W$1,FALSE)</f>
        <v>-4.2689775044683804</v>
      </c>
      <c r="AM49" s="48">
        <f>VLOOKUP($A49,'ADR Raw Data'!$B$6:$BE$43,'ADR Raw Data'!X$1,FALSE)</f>
        <v>-3.1065606319024401</v>
      </c>
      <c r="AN49" s="49">
        <f>VLOOKUP($A49,'ADR Raw Data'!$B$6:$BE$43,'ADR Raw Data'!Y$1,FALSE)</f>
        <v>-4.5333437063164403</v>
      </c>
      <c r="AO49" s="48">
        <f>VLOOKUP($A49,'ADR Raw Data'!$B$6:$BE$43,'ADR Raw Data'!AA$1,FALSE)</f>
        <v>-7.4296841964890703</v>
      </c>
      <c r="AP49" s="48">
        <f>VLOOKUP($A49,'ADR Raw Data'!$B$6:$BE$43,'ADR Raw Data'!AB$1,FALSE)</f>
        <v>-4.4868994891645997</v>
      </c>
      <c r="AQ49" s="49">
        <f>VLOOKUP($A49,'ADR Raw Data'!$B$6:$BE$43,'ADR Raw Data'!AC$1,FALSE)</f>
        <v>-5.8912226867715098</v>
      </c>
      <c r="AR49" s="50">
        <f>VLOOKUP($A49,'ADR Raw Data'!$B$6:$BE$43,'ADR Raw Data'!AE$1,FALSE)</f>
        <v>-4.9885809516335602</v>
      </c>
      <c r="AS49" s="40"/>
      <c r="AT49" s="51">
        <f>VLOOKUP($A49,'RevPAR Raw Data'!$B$6:$BE$43,'RevPAR Raw Data'!G$1,FALSE)</f>
        <v>41.517489391796303</v>
      </c>
      <c r="AU49" s="52">
        <f>VLOOKUP($A49,'RevPAR Raw Data'!$B$6:$BE$43,'RevPAR Raw Data'!H$1,FALSE)</f>
        <v>40.814342291371901</v>
      </c>
      <c r="AV49" s="52">
        <f>VLOOKUP($A49,'RevPAR Raw Data'!$B$6:$BE$43,'RevPAR Raw Data'!I$1,FALSE)</f>
        <v>47.497072135784997</v>
      </c>
      <c r="AW49" s="52">
        <f>VLOOKUP($A49,'RevPAR Raw Data'!$B$6:$BE$43,'RevPAR Raw Data'!J$1,FALSE)</f>
        <v>48.285891089108901</v>
      </c>
      <c r="AX49" s="52">
        <f>VLOOKUP($A49,'RevPAR Raw Data'!$B$6:$BE$43,'RevPAR Raw Data'!K$1,FALSE)</f>
        <v>44.508373408769401</v>
      </c>
      <c r="AY49" s="53">
        <f>VLOOKUP($A49,'RevPAR Raw Data'!$B$6:$BE$43,'RevPAR Raw Data'!L$1,FALSE)</f>
        <v>44.524633663366302</v>
      </c>
      <c r="AZ49" s="52">
        <f>VLOOKUP($A49,'RevPAR Raw Data'!$B$6:$BE$43,'RevPAR Raw Data'!N$1,FALSE)</f>
        <v>53.423493635077698</v>
      </c>
      <c r="BA49" s="52">
        <f>VLOOKUP($A49,'RevPAR Raw Data'!$B$6:$BE$43,'RevPAR Raw Data'!O$1,FALSE)</f>
        <v>59.944455445544499</v>
      </c>
      <c r="BB49" s="53">
        <f>VLOOKUP($A49,'RevPAR Raw Data'!$B$6:$BE$43,'RevPAR Raw Data'!P$1,FALSE)</f>
        <v>56.683974540311098</v>
      </c>
      <c r="BC49" s="54">
        <f>VLOOKUP($A49,'RevPAR Raw Data'!$B$6:$BE$43,'RevPAR Raw Data'!R$1,FALSE)</f>
        <v>47.9987310567791</v>
      </c>
      <c r="BE49" s="47">
        <f>VLOOKUP($A49,'RevPAR Raw Data'!$B$6:$BE$43,'RevPAR Raw Data'!T$1,FALSE)</f>
        <v>2.6128412592705201</v>
      </c>
      <c r="BF49" s="48">
        <f>VLOOKUP($A49,'RevPAR Raw Data'!$B$6:$BE$43,'RevPAR Raw Data'!U$1,FALSE)</f>
        <v>-0.90777550958384901</v>
      </c>
      <c r="BG49" s="48">
        <f>VLOOKUP($A49,'RevPAR Raw Data'!$B$6:$BE$43,'RevPAR Raw Data'!V$1,FALSE)</f>
        <v>7.30371707714552</v>
      </c>
      <c r="BH49" s="48">
        <f>VLOOKUP($A49,'RevPAR Raw Data'!$B$6:$BE$43,'RevPAR Raw Data'!W$1,FALSE)</f>
        <v>3.2887347978104202</v>
      </c>
      <c r="BI49" s="48">
        <f>VLOOKUP($A49,'RevPAR Raw Data'!$B$6:$BE$43,'RevPAR Raw Data'!X$1,FALSE)</f>
        <v>2.01688717294252</v>
      </c>
      <c r="BJ49" s="49">
        <f>VLOOKUP($A49,'RevPAR Raw Data'!$B$6:$BE$43,'RevPAR Raw Data'!Y$1,FALSE)</f>
        <v>2.9282796031173799</v>
      </c>
      <c r="BK49" s="48">
        <f>VLOOKUP($A49,'RevPAR Raw Data'!$B$6:$BE$43,'RevPAR Raw Data'!AA$1,FALSE)</f>
        <v>-3.18687805549482</v>
      </c>
      <c r="BL49" s="48">
        <f>VLOOKUP($A49,'RevPAR Raw Data'!$B$6:$BE$43,'RevPAR Raw Data'!AB$1,FALSE)</f>
        <v>6.6192749888394999</v>
      </c>
      <c r="BM49" s="49">
        <f>VLOOKUP($A49,'RevPAR Raw Data'!$B$6:$BE$43,'RevPAR Raw Data'!AC$1,FALSE)</f>
        <v>1.7620066191974499</v>
      </c>
      <c r="BN49" s="50">
        <f>VLOOKUP($A49,'RevPAR Raw Data'!$B$6:$BE$43,'RevPAR Raw Data'!AE$1,FALSE)</f>
        <v>2.5317865595476801</v>
      </c>
    </row>
    <row r="50" spans="1:66" x14ac:dyDescent="0.25">
      <c r="A50" s="63" t="s">
        <v>80</v>
      </c>
      <c r="B50" s="47">
        <f>VLOOKUP($A50,'Occupancy Raw Data'!$B$8:$BE$45,'Occupancy Raw Data'!G$3,FALSE)</f>
        <v>50.965947143372297</v>
      </c>
      <c r="C50" s="48">
        <f>VLOOKUP($A50,'Occupancy Raw Data'!$B$8:$BE$45,'Occupancy Raw Data'!H$3,FALSE)</f>
        <v>47.1897377775488</v>
      </c>
      <c r="D50" s="48">
        <f>VLOOKUP($A50,'Occupancy Raw Data'!$B$8:$BE$45,'Occupancy Raw Data'!I$3,FALSE)</f>
        <v>50.713512956571002</v>
      </c>
      <c r="E50" s="48">
        <f>VLOOKUP($A50,'Occupancy Raw Data'!$B$8:$BE$45,'Occupancy Raw Data'!J$3,FALSE)</f>
        <v>54.363505228993802</v>
      </c>
      <c r="F50" s="48">
        <f>VLOOKUP($A50,'Occupancy Raw Data'!$B$8:$BE$45,'Occupancy Raw Data'!K$3,FALSE)</f>
        <v>55.620524444902301</v>
      </c>
      <c r="G50" s="49">
        <f>VLOOKUP($A50,'Occupancy Raw Data'!$B$8:$BE$45,'Occupancy Raw Data'!L$3,FALSE)</f>
        <v>51.770645510277603</v>
      </c>
      <c r="H50" s="48">
        <f>VLOOKUP($A50,'Occupancy Raw Data'!$B$8:$BE$45,'Occupancy Raw Data'!N$3,FALSE)</f>
        <v>65.939415795167605</v>
      </c>
      <c r="I50" s="48">
        <f>VLOOKUP($A50,'Occupancy Raw Data'!$B$8:$BE$45,'Occupancy Raw Data'!O$3,FALSE)</f>
        <v>66.163515532429997</v>
      </c>
      <c r="J50" s="49">
        <f>VLOOKUP($A50,'Occupancy Raw Data'!$B$8:$BE$45,'Occupancy Raw Data'!P$3,FALSE)</f>
        <v>66.051465663798794</v>
      </c>
      <c r="K50" s="50">
        <f>VLOOKUP($A50,'Occupancy Raw Data'!$B$8:$BE$45,'Occupancy Raw Data'!R$3,FALSE)</f>
        <v>55.850879839855097</v>
      </c>
      <c r="M50" s="47">
        <f>VLOOKUP($A50,'Occupancy Raw Data'!$B$8:$BE$45,'Occupancy Raw Data'!T$3,FALSE)</f>
        <v>-2.56850450098948</v>
      </c>
      <c r="N50" s="48">
        <f>VLOOKUP($A50,'Occupancy Raw Data'!$B$8:$BE$45,'Occupancy Raw Data'!U$3,FALSE)</f>
        <v>-1.15700968783499</v>
      </c>
      <c r="O50" s="48">
        <f>VLOOKUP($A50,'Occupancy Raw Data'!$B$8:$BE$45,'Occupancy Raw Data'!V$3,FALSE)</f>
        <v>-5.7809243382284201</v>
      </c>
      <c r="P50" s="48">
        <f>VLOOKUP($A50,'Occupancy Raw Data'!$B$8:$BE$45,'Occupancy Raw Data'!W$3,FALSE)</f>
        <v>-7.8088830060790002</v>
      </c>
      <c r="Q50" s="48">
        <f>VLOOKUP($A50,'Occupancy Raw Data'!$B$8:$BE$45,'Occupancy Raw Data'!X$3,FALSE)</f>
        <v>-6.6621086535739202</v>
      </c>
      <c r="R50" s="49">
        <f>VLOOKUP($A50,'Occupancy Raw Data'!$B$8:$BE$45,'Occupancy Raw Data'!Y$3,FALSE)</f>
        <v>-4.9855060673367904</v>
      </c>
      <c r="S50" s="48">
        <f>VLOOKUP($A50,'Occupancy Raw Data'!$B$8:$BE$45,'Occupancy Raw Data'!AA$3,FALSE)</f>
        <v>-4.96764481794151</v>
      </c>
      <c r="T50" s="48">
        <f>VLOOKUP($A50,'Occupancy Raw Data'!$B$8:$BE$45,'Occupancy Raw Data'!AB$3,FALSE)</f>
        <v>-3.13807377961336</v>
      </c>
      <c r="U50" s="49">
        <f>VLOOKUP($A50,'Occupancy Raw Data'!$B$8:$BE$45,'Occupancy Raw Data'!AC$3,FALSE)</f>
        <v>-4.0600293784138604</v>
      </c>
      <c r="V50" s="50">
        <f>VLOOKUP($A50,'Occupancy Raw Data'!$B$8:$BE$45,'Occupancy Raw Data'!AE$3,FALSE)</f>
        <v>-4.6747940499851204</v>
      </c>
      <c r="X50" s="51">
        <f>VLOOKUP($A50,'ADR Raw Data'!$B$6:$BE$43,'ADR Raw Data'!G$1,FALSE)</f>
        <v>107.003295259274</v>
      </c>
      <c r="Y50" s="52">
        <f>VLOOKUP($A50,'ADR Raw Data'!$B$6:$BE$43,'ADR Raw Data'!H$1,FALSE)</f>
        <v>96.590328602620005</v>
      </c>
      <c r="Z50" s="52">
        <f>VLOOKUP($A50,'ADR Raw Data'!$B$6:$BE$43,'ADR Raw Data'!I$1,FALSE)</f>
        <v>98.346888459975602</v>
      </c>
      <c r="AA50" s="52">
        <f>VLOOKUP($A50,'ADR Raw Data'!$B$6:$BE$43,'ADR Raw Data'!J$1,FALSE)</f>
        <v>100.602207059938</v>
      </c>
      <c r="AB50" s="52">
        <f>VLOOKUP($A50,'ADR Raw Data'!$B$6:$BE$43,'ADR Raw Data'!K$1,FALSE)</f>
        <v>101.73502801833899</v>
      </c>
      <c r="AC50" s="53">
        <f>VLOOKUP($A50,'ADR Raw Data'!$B$6:$BE$43,'ADR Raw Data'!L$1,FALSE)</f>
        <v>100.93270708116</v>
      </c>
      <c r="AD50" s="52">
        <f>VLOOKUP($A50,'ADR Raw Data'!$B$6:$BE$43,'ADR Raw Data'!N$1,FALSE)</f>
        <v>116.059652330169</v>
      </c>
      <c r="AE50" s="52">
        <f>VLOOKUP($A50,'ADR Raw Data'!$B$6:$BE$43,'ADR Raw Data'!O$1,FALSE)</f>
        <v>116.66125944094</v>
      </c>
      <c r="AF50" s="53">
        <f>VLOOKUP($A50,'ADR Raw Data'!$B$6:$BE$43,'ADR Raw Data'!P$1,FALSE)</f>
        <v>116.36096616944501</v>
      </c>
      <c r="AG50" s="54">
        <f>VLOOKUP($A50,'ADR Raw Data'!$B$6:$BE$43,'ADR Raw Data'!R$1,FALSE)</f>
        <v>106.145870257021</v>
      </c>
      <c r="AI50" s="47">
        <f>VLOOKUP($A50,'ADR Raw Data'!$B$6:$BE$43,'ADR Raw Data'!T$1,FALSE)</f>
        <v>2.1617471921368501</v>
      </c>
      <c r="AJ50" s="48">
        <f>VLOOKUP($A50,'ADR Raw Data'!$B$6:$BE$43,'ADR Raw Data'!U$1,FALSE)</f>
        <v>3.5518055126094801</v>
      </c>
      <c r="AK50" s="48">
        <f>VLOOKUP($A50,'ADR Raw Data'!$B$6:$BE$43,'ADR Raw Data'!V$1,FALSE)</f>
        <v>1.7610298307924399</v>
      </c>
      <c r="AL50" s="48">
        <f>VLOOKUP($A50,'ADR Raw Data'!$B$6:$BE$43,'ADR Raw Data'!W$1,FALSE)</f>
        <v>1.01377261439513</v>
      </c>
      <c r="AM50" s="48">
        <f>VLOOKUP($A50,'ADR Raw Data'!$B$6:$BE$43,'ADR Raw Data'!X$1,FALSE)</f>
        <v>3.2752703893003901</v>
      </c>
      <c r="AN50" s="49">
        <f>VLOOKUP($A50,'ADR Raw Data'!$B$6:$BE$43,'ADR Raw Data'!Y$1,FALSE)</f>
        <v>2.3091981895711302</v>
      </c>
      <c r="AO50" s="48">
        <f>VLOOKUP($A50,'ADR Raw Data'!$B$6:$BE$43,'ADR Raw Data'!AA$1,FALSE)</f>
        <v>-0.39272806930241899</v>
      </c>
      <c r="AP50" s="48">
        <f>VLOOKUP($A50,'ADR Raw Data'!$B$6:$BE$43,'ADR Raw Data'!AB$1,FALSE)</f>
        <v>-2.2811199497355199</v>
      </c>
      <c r="AQ50" s="49">
        <f>VLOOKUP($A50,'ADR Raw Data'!$B$6:$BE$43,'ADR Raw Data'!AC$1,FALSE)</f>
        <v>-1.3385684860736899</v>
      </c>
      <c r="AR50" s="50">
        <f>VLOOKUP($A50,'ADR Raw Data'!$B$6:$BE$43,'ADR Raw Data'!AE$1,FALSE)</f>
        <v>0.96706998807217004</v>
      </c>
      <c r="AS50" s="40"/>
      <c r="AT50" s="51">
        <f>VLOOKUP($A50,'RevPAR Raw Data'!$B$6:$BE$43,'RevPAR Raw Data'!G$1,FALSE)</f>
        <v>54.535242903508298</v>
      </c>
      <c r="AU50" s="52">
        <f>VLOOKUP($A50,'RevPAR Raw Data'!$B$6:$BE$43,'RevPAR Raw Data'!H$1,FALSE)</f>
        <v>45.580722786049101</v>
      </c>
      <c r="AV50" s="52">
        <f>VLOOKUP($A50,'RevPAR Raw Data'!$B$6:$BE$43,'RevPAR Raw Data'!I$1,FALSE)</f>
        <v>49.875162021534102</v>
      </c>
      <c r="AW50" s="52">
        <f>VLOOKUP($A50,'RevPAR Raw Data'!$B$6:$BE$43,'RevPAR Raw Data'!J$1,FALSE)</f>
        <v>54.690886095512802</v>
      </c>
      <c r="AX50" s="52">
        <f>VLOOKUP($A50,'RevPAR Raw Data'!$B$6:$BE$43,'RevPAR Raw Data'!K$1,FALSE)</f>
        <v>56.585556127968601</v>
      </c>
      <c r="AY50" s="53">
        <f>VLOOKUP($A50,'RevPAR Raw Data'!$B$6:$BE$43,'RevPAR Raw Data'!L$1,FALSE)</f>
        <v>52.253513986914598</v>
      </c>
      <c r="AZ50" s="52">
        <f>VLOOKUP($A50,'RevPAR Raw Data'!$B$6:$BE$43,'RevPAR Raw Data'!N$1,FALSE)</f>
        <v>76.529056720416193</v>
      </c>
      <c r="BA50" s="52">
        <f>VLOOKUP($A50,'RevPAR Raw Data'!$B$6:$BE$43,'RevPAR Raw Data'!O$1,FALSE)</f>
        <v>77.187190510535203</v>
      </c>
      <c r="BB50" s="53">
        <f>VLOOKUP($A50,'RevPAR Raw Data'!$B$6:$BE$43,'RevPAR Raw Data'!P$1,FALSE)</f>
        <v>76.858123615475705</v>
      </c>
      <c r="BC50" s="54">
        <f>VLOOKUP($A50,'RevPAR Raw Data'!$B$6:$BE$43,'RevPAR Raw Data'!R$1,FALSE)</f>
        <v>59.2834024522178</v>
      </c>
      <c r="BE50" s="47">
        <f>VLOOKUP($A50,'RevPAR Raw Data'!$B$6:$BE$43,'RevPAR Raw Data'!T$1,FALSE)</f>
        <v>-0.46228188278267002</v>
      </c>
      <c r="BF50" s="48">
        <f>VLOOKUP($A50,'RevPAR Raw Data'!$B$6:$BE$43,'RevPAR Raw Data'!U$1,FALSE)</f>
        <v>2.3537010909005298</v>
      </c>
      <c r="BG50" s="48">
        <f>VLOOKUP($A50,'RevPAR Raw Data'!$B$6:$BE$43,'RevPAR Raw Data'!V$1,FALSE)</f>
        <v>-4.1216983095277202</v>
      </c>
      <c r="BH50" s="48">
        <f>VLOOKUP($A50,'RevPAR Raw Data'!$B$6:$BE$43,'RevPAR Raw Data'!W$1,FALSE)</f>
        <v>-6.8742747090896597</v>
      </c>
      <c r="BI50" s="48">
        <f>VLOOKUP($A50,'RevPAR Raw Data'!$B$6:$BE$43,'RevPAR Raw Data'!X$1,FALSE)</f>
        <v>-3.60504033630705</v>
      </c>
      <c r="BJ50" s="49">
        <f>VLOOKUP($A50,'RevPAR Raw Data'!$B$6:$BE$43,'RevPAR Raw Data'!Y$1,FALSE)</f>
        <v>-2.7914330936135499</v>
      </c>
      <c r="BK50" s="48">
        <f>VLOOKUP($A50,'RevPAR Raw Data'!$B$6:$BE$43,'RevPAR Raw Data'!AA$1,FALSE)</f>
        <v>-5.3408635516606298</v>
      </c>
      <c r="BL50" s="48">
        <f>VLOOKUP($A50,'RevPAR Raw Data'!$B$6:$BE$43,'RevPAR Raw Data'!AB$1,FALSE)</f>
        <v>-5.3476105023246996</v>
      </c>
      <c r="BM50" s="49">
        <f>VLOOKUP($A50,'RevPAR Raw Data'!$B$6:$BE$43,'RevPAR Raw Data'!AC$1,FALSE)</f>
        <v>-5.3442515907027701</v>
      </c>
      <c r="BN50" s="50">
        <f>VLOOKUP($A50,'RevPAR Raw Data'!$B$6:$BE$43,'RevPAR Raw Data'!AE$1,FALSE)</f>
        <v>-3.75293259217454</v>
      </c>
    </row>
    <row r="51" spans="1:66" x14ac:dyDescent="0.25">
      <c r="A51" s="66" t="s">
        <v>81</v>
      </c>
      <c r="B51" s="47">
        <f>VLOOKUP($A51,'Occupancy Raw Data'!$B$8:$BE$45,'Occupancy Raw Data'!G$3,FALSE)</f>
        <v>56.3924243578995</v>
      </c>
      <c r="C51" s="48">
        <f>VLOOKUP($A51,'Occupancy Raw Data'!$B$8:$BE$45,'Occupancy Raw Data'!H$3,FALSE)</f>
        <v>52.193049310265899</v>
      </c>
      <c r="D51" s="48">
        <f>VLOOKUP($A51,'Occupancy Raw Data'!$B$8:$BE$45,'Occupancy Raw Data'!I$3,FALSE)</f>
        <v>64.692096638975599</v>
      </c>
      <c r="E51" s="48">
        <f>VLOOKUP($A51,'Occupancy Raw Data'!$B$8:$BE$45,'Occupancy Raw Data'!J$3,FALSE)</f>
        <v>67.8473439524426</v>
      </c>
      <c r="F51" s="48">
        <f>VLOOKUP($A51,'Occupancy Raw Data'!$B$8:$BE$45,'Occupancy Raw Data'!K$3,FALSE)</f>
        <v>59.0942001371846</v>
      </c>
      <c r="G51" s="49">
        <f>VLOOKUP($A51,'Occupancy Raw Data'!$B$8:$BE$45,'Occupancy Raw Data'!L$3,FALSE)</f>
        <v>60.043822879353698</v>
      </c>
      <c r="H51" s="48">
        <f>VLOOKUP($A51,'Occupancy Raw Data'!$B$8:$BE$45,'Occupancy Raw Data'!N$3,FALSE)</f>
        <v>59.235195488148698</v>
      </c>
      <c r="I51" s="48">
        <f>VLOOKUP($A51,'Occupancy Raw Data'!$B$8:$BE$45,'Occupancy Raw Data'!O$3,FALSE)</f>
        <v>62.782943373218501</v>
      </c>
      <c r="J51" s="49">
        <f>VLOOKUP($A51,'Occupancy Raw Data'!$B$8:$BE$45,'Occupancy Raw Data'!P$3,FALSE)</f>
        <v>61.009069430683603</v>
      </c>
      <c r="K51" s="50">
        <f>VLOOKUP($A51,'Occupancy Raw Data'!$B$8:$BE$45,'Occupancy Raw Data'!R$3,FALSE)</f>
        <v>60.319607608305098</v>
      </c>
      <c r="M51" s="47">
        <f>VLOOKUP($A51,'Occupancy Raw Data'!$B$8:$BE$45,'Occupancy Raw Data'!T$3,FALSE)</f>
        <v>-0.48806868230726602</v>
      </c>
      <c r="N51" s="48">
        <f>VLOOKUP($A51,'Occupancy Raw Data'!$B$8:$BE$45,'Occupancy Raw Data'!U$3,FALSE)</f>
        <v>-1.7808642096657801</v>
      </c>
      <c r="O51" s="48">
        <f>VLOOKUP($A51,'Occupancy Raw Data'!$B$8:$BE$45,'Occupancy Raw Data'!V$3,FALSE)</f>
        <v>1.7866806944428599</v>
      </c>
      <c r="P51" s="48">
        <f>VLOOKUP($A51,'Occupancy Raw Data'!$B$8:$BE$45,'Occupancy Raw Data'!W$3,FALSE)</f>
        <v>0.68075951851846195</v>
      </c>
      <c r="Q51" s="48">
        <f>VLOOKUP($A51,'Occupancy Raw Data'!$B$8:$BE$45,'Occupancy Raw Data'!X$3,FALSE)</f>
        <v>-0.27999652867810798</v>
      </c>
      <c r="R51" s="49">
        <f>VLOOKUP($A51,'Occupancy Raw Data'!$B$8:$BE$45,'Occupancy Raw Data'!Y$3,FALSE)</f>
        <v>6.8482346619025095E-2</v>
      </c>
      <c r="S51" s="48">
        <f>VLOOKUP($A51,'Occupancy Raw Data'!$B$8:$BE$45,'Occupancy Raw Data'!AA$3,FALSE)</f>
        <v>-9.7988115482552304E-2</v>
      </c>
      <c r="T51" s="48">
        <f>VLOOKUP($A51,'Occupancy Raw Data'!$B$8:$BE$45,'Occupancy Raw Data'!AB$3,FALSE)</f>
        <v>-0.49319931458716598</v>
      </c>
      <c r="U51" s="49">
        <f>VLOOKUP($A51,'Occupancy Raw Data'!$B$8:$BE$45,'Occupancy Raw Data'!AC$3,FALSE)</f>
        <v>-0.30173049576259398</v>
      </c>
      <c r="V51" s="50">
        <f>VLOOKUP($A51,'Occupancy Raw Data'!$B$8:$BE$45,'Occupancy Raw Data'!AE$3,FALSE)</f>
        <v>-3.87839382787269E-2</v>
      </c>
      <c r="X51" s="51">
        <f>VLOOKUP($A51,'ADR Raw Data'!$B$6:$BE$43,'ADR Raw Data'!G$1,FALSE)</f>
        <v>123.841496435449</v>
      </c>
      <c r="Y51" s="52">
        <f>VLOOKUP($A51,'ADR Raw Data'!$B$6:$BE$43,'ADR Raw Data'!H$1,FALSE)</f>
        <v>127.503073412915</v>
      </c>
      <c r="Z51" s="52">
        <f>VLOOKUP($A51,'ADR Raw Data'!$B$6:$BE$43,'ADR Raw Data'!I$1,FALSE)</f>
        <v>142.06341089152599</v>
      </c>
      <c r="AA51" s="52">
        <f>VLOOKUP($A51,'ADR Raw Data'!$B$6:$BE$43,'ADR Raw Data'!J$1,FALSE)</f>
        <v>143.061185936139</v>
      </c>
      <c r="AB51" s="52">
        <f>VLOOKUP($A51,'ADR Raw Data'!$B$6:$BE$43,'ADR Raw Data'!K$1,FALSE)</f>
        <v>130.85527680154701</v>
      </c>
      <c r="AC51" s="53">
        <f>VLOOKUP($A51,'ADR Raw Data'!$B$6:$BE$43,'ADR Raw Data'!L$1,FALSE)</f>
        <v>134.128654032887</v>
      </c>
      <c r="AD51" s="52">
        <f>VLOOKUP($A51,'ADR Raw Data'!$B$6:$BE$43,'ADR Raw Data'!N$1,FALSE)</f>
        <v>117.87360995850599</v>
      </c>
      <c r="AE51" s="52">
        <f>VLOOKUP($A51,'ADR Raw Data'!$B$6:$BE$43,'ADR Raw Data'!O$1,FALSE)</f>
        <v>118.221841825741</v>
      </c>
      <c r="AF51" s="53">
        <f>VLOOKUP($A51,'ADR Raw Data'!$B$6:$BE$43,'ADR Raw Data'!P$1,FALSE)</f>
        <v>118.052788413491</v>
      </c>
      <c r="AG51" s="54">
        <f>VLOOKUP($A51,'ADR Raw Data'!$B$6:$BE$43,'ADR Raw Data'!R$1,FALSE)</f>
        <v>129.48304972315799</v>
      </c>
      <c r="AI51" s="47">
        <f>VLOOKUP($A51,'ADR Raw Data'!$B$6:$BE$43,'ADR Raw Data'!T$1,FALSE)</f>
        <v>3.4279095568548001</v>
      </c>
      <c r="AJ51" s="48">
        <f>VLOOKUP($A51,'ADR Raw Data'!$B$6:$BE$43,'ADR Raw Data'!U$1,FALSE)</f>
        <v>2.4960287235818601</v>
      </c>
      <c r="AK51" s="48">
        <f>VLOOKUP($A51,'ADR Raw Data'!$B$6:$BE$43,'ADR Raw Data'!V$1,FALSE)</f>
        <v>6.0525137662817698</v>
      </c>
      <c r="AL51" s="48">
        <f>VLOOKUP($A51,'ADR Raw Data'!$B$6:$BE$43,'ADR Raw Data'!W$1,FALSE)</f>
        <v>4.8463678402099202</v>
      </c>
      <c r="AM51" s="48">
        <f>VLOOKUP($A51,'ADR Raw Data'!$B$6:$BE$43,'ADR Raw Data'!X$1,FALSE)</f>
        <v>2.8524849232188001</v>
      </c>
      <c r="AN51" s="49">
        <f>VLOOKUP($A51,'ADR Raw Data'!$B$6:$BE$43,'ADR Raw Data'!Y$1,FALSE)</f>
        <v>4.1308947542593302</v>
      </c>
      <c r="AO51" s="48">
        <f>VLOOKUP($A51,'ADR Raw Data'!$B$6:$BE$43,'ADR Raw Data'!AA$1,FALSE)</f>
        <v>3.7256332579732701</v>
      </c>
      <c r="AP51" s="48">
        <f>VLOOKUP($A51,'ADR Raw Data'!$B$6:$BE$43,'ADR Raw Data'!AB$1,FALSE)</f>
        <v>2.0335674571968001</v>
      </c>
      <c r="AQ51" s="49">
        <f>VLOOKUP($A51,'ADR Raw Data'!$B$6:$BE$43,'ADR Raw Data'!AC$1,FALSE)</f>
        <v>2.8448310972536501</v>
      </c>
      <c r="AR51" s="50">
        <f>VLOOKUP($A51,'ADR Raw Data'!$B$6:$BE$43,'ADR Raw Data'!AE$1,FALSE)</f>
        <v>3.7978357273796699</v>
      </c>
      <c r="AS51" s="40"/>
      <c r="AT51" s="51">
        <f>VLOOKUP($A51,'RevPAR Raw Data'!$B$6:$BE$43,'RevPAR Raw Data'!G$1,FALSE)</f>
        <v>69.837222201051702</v>
      </c>
      <c r="AU51" s="52">
        <f>VLOOKUP($A51,'RevPAR Raw Data'!$B$6:$BE$43,'RevPAR Raw Data'!H$1,FALSE)</f>
        <v>66.547741978507702</v>
      </c>
      <c r="AV51" s="52">
        <f>VLOOKUP($A51,'RevPAR Raw Data'!$B$6:$BE$43,'RevPAR Raw Data'!I$1,FALSE)</f>
        <v>91.903799062571395</v>
      </c>
      <c r="AW51" s="52">
        <f>VLOOKUP($A51,'RevPAR Raw Data'!$B$6:$BE$43,'RevPAR Raw Data'!J$1,FALSE)</f>
        <v>97.063214884536194</v>
      </c>
      <c r="AX51" s="52">
        <f>VLOOKUP($A51,'RevPAR Raw Data'!$B$6:$BE$43,'RevPAR Raw Data'!K$1,FALSE)</f>
        <v>77.327879163173506</v>
      </c>
      <c r="AY51" s="53">
        <f>VLOOKUP($A51,'RevPAR Raw Data'!$B$6:$BE$43,'RevPAR Raw Data'!L$1,FALSE)</f>
        <v>80.535971457968103</v>
      </c>
      <c r="AZ51" s="52">
        <f>VLOOKUP($A51,'RevPAR Raw Data'!$B$6:$BE$43,'RevPAR Raw Data'!N$1,FALSE)</f>
        <v>69.8226632878591</v>
      </c>
      <c r="BA51" s="52">
        <f>VLOOKUP($A51,'RevPAR Raw Data'!$B$6:$BE$43,'RevPAR Raw Data'!O$1,FALSE)</f>
        <v>74.223152008230997</v>
      </c>
      <c r="BB51" s="53">
        <f>VLOOKUP($A51,'RevPAR Raw Data'!$B$6:$BE$43,'RevPAR Raw Data'!P$1,FALSE)</f>
        <v>72.022907648045106</v>
      </c>
      <c r="BC51" s="54">
        <f>VLOOKUP($A51,'RevPAR Raw Data'!$B$6:$BE$43,'RevPAR Raw Data'!R$1,FALSE)</f>
        <v>78.103667512275806</v>
      </c>
      <c r="BE51" s="47">
        <f>VLOOKUP($A51,'RevPAR Raw Data'!$B$6:$BE$43,'RevPAR Raw Data'!T$1,FALSE)</f>
        <v>2.9231103215426999</v>
      </c>
      <c r="BF51" s="48">
        <f>VLOOKUP($A51,'RevPAR Raw Data'!$B$6:$BE$43,'RevPAR Raw Data'!U$1,FALSE)</f>
        <v>0.670713631714831</v>
      </c>
      <c r="BG51" s="48">
        <f>VLOOKUP($A51,'RevPAR Raw Data'!$B$6:$BE$43,'RevPAR Raw Data'!V$1,FALSE)</f>
        <v>7.9473335557153</v>
      </c>
      <c r="BH51" s="48">
        <f>VLOOKUP($A51,'RevPAR Raw Data'!$B$6:$BE$43,'RevPAR Raw Data'!W$1,FALSE)</f>
        <v>5.5601194691030296</v>
      </c>
      <c r="BI51" s="48">
        <f>VLOOKUP($A51,'RevPAR Raw Data'!$B$6:$BE$43,'RevPAR Raw Data'!X$1,FALSE)</f>
        <v>2.5645015357746201</v>
      </c>
      <c r="BJ51" s="49">
        <f>VLOOKUP($A51,'RevPAR Raw Data'!$B$6:$BE$43,'RevPAR Raw Data'!Y$1,FALSE)</f>
        <v>4.2022060345424297</v>
      </c>
      <c r="BK51" s="48">
        <f>VLOOKUP($A51,'RevPAR Raw Data'!$B$6:$BE$43,'RevPAR Raw Data'!AA$1,FALSE)</f>
        <v>3.6239944646714402</v>
      </c>
      <c r="BL51" s="48">
        <f>VLOOKUP($A51,'RevPAR Raw Data'!$B$6:$BE$43,'RevPAR Raw Data'!AB$1,FALSE)</f>
        <v>1.5303386018490699</v>
      </c>
      <c r="BM51" s="49">
        <f>VLOOKUP($A51,'RevPAR Raw Data'!$B$6:$BE$43,'RevPAR Raw Data'!AC$1,FALSE)</f>
        <v>2.5345168785176999</v>
      </c>
      <c r="BN51" s="50">
        <f>VLOOKUP($A51,'RevPAR Raw Data'!$B$6:$BE$43,'RevPAR Raw Data'!AE$1,FALSE)</f>
        <v>3.7575788388365101</v>
      </c>
    </row>
    <row r="52" spans="1:66" x14ac:dyDescent="0.25">
      <c r="A52" s="63" t="s">
        <v>82</v>
      </c>
      <c r="B52" s="47">
        <f>VLOOKUP($A52,'Occupancy Raw Data'!$B$8:$BE$45,'Occupancy Raw Data'!G$3,FALSE)</f>
        <v>45.746045318512103</v>
      </c>
      <c r="C52" s="48">
        <f>VLOOKUP($A52,'Occupancy Raw Data'!$B$8:$BE$45,'Occupancy Raw Data'!H$3,FALSE)</f>
        <v>41.958101752885803</v>
      </c>
      <c r="D52" s="48">
        <f>VLOOKUP($A52,'Occupancy Raw Data'!$B$8:$BE$45,'Occupancy Raw Data'!I$3,FALSE)</f>
        <v>46.301838392475403</v>
      </c>
      <c r="E52" s="48">
        <f>VLOOKUP($A52,'Occupancy Raw Data'!$B$8:$BE$45,'Occupancy Raw Data'!J$3,FALSE)</f>
        <v>46.8405301410859</v>
      </c>
      <c r="F52" s="48">
        <f>VLOOKUP($A52,'Occupancy Raw Data'!$B$8:$BE$45,'Occupancy Raw Data'!K$3,FALSE)</f>
        <v>44.283882000855002</v>
      </c>
      <c r="G52" s="49">
        <f>VLOOKUP($A52,'Occupancy Raw Data'!$B$8:$BE$45,'Occupancy Raw Data'!L$3,FALSE)</f>
        <v>45.026079521162799</v>
      </c>
      <c r="H52" s="48">
        <f>VLOOKUP($A52,'Occupancy Raw Data'!$B$8:$BE$45,'Occupancy Raw Data'!N$3,FALSE)</f>
        <v>59.982898674647203</v>
      </c>
      <c r="I52" s="48">
        <f>VLOOKUP($A52,'Occupancy Raw Data'!$B$8:$BE$45,'Occupancy Raw Data'!O$3,FALSE)</f>
        <v>60.572894399315899</v>
      </c>
      <c r="J52" s="49">
        <f>VLOOKUP($A52,'Occupancy Raw Data'!$B$8:$BE$45,'Occupancy Raw Data'!P$3,FALSE)</f>
        <v>60.277896536981601</v>
      </c>
      <c r="K52" s="50">
        <f>VLOOKUP($A52,'Occupancy Raw Data'!$B$8:$BE$45,'Occupancy Raw Data'!R$3,FALSE)</f>
        <v>49.383741525682503</v>
      </c>
      <c r="M52" s="47">
        <f>VLOOKUP($A52,'Occupancy Raw Data'!$B$8:$BE$45,'Occupancy Raw Data'!T$3,FALSE)</f>
        <v>-0.73074204453517699</v>
      </c>
      <c r="N52" s="48">
        <f>VLOOKUP($A52,'Occupancy Raw Data'!$B$8:$BE$45,'Occupancy Raw Data'!U$3,FALSE)</f>
        <v>-2.6638639494560801</v>
      </c>
      <c r="O52" s="48">
        <f>VLOOKUP($A52,'Occupancy Raw Data'!$B$8:$BE$45,'Occupancy Raw Data'!V$3,FALSE)</f>
        <v>0.43805092482793501</v>
      </c>
      <c r="P52" s="48">
        <f>VLOOKUP($A52,'Occupancy Raw Data'!$B$8:$BE$45,'Occupancy Raw Data'!W$3,FALSE)</f>
        <v>-1.8906854806762201</v>
      </c>
      <c r="Q52" s="48">
        <f>VLOOKUP($A52,'Occupancy Raw Data'!$B$8:$BE$45,'Occupancy Raw Data'!X$3,FALSE)</f>
        <v>-4.1389985851216498</v>
      </c>
      <c r="R52" s="49">
        <f>VLOOKUP($A52,'Occupancy Raw Data'!$B$8:$BE$45,'Occupancy Raw Data'!Y$3,FALSE)</f>
        <v>-1.7881552668543099</v>
      </c>
      <c r="S52" s="48">
        <f>VLOOKUP($A52,'Occupancy Raw Data'!$B$8:$BE$45,'Occupancy Raw Data'!AA$3,FALSE)</f>
        <v>-3.9189444480317701</v>
      </c>
      <c r="T52" s="48">
        <f>VLOOKUP($A52,'Occupancy Raw Data'!$B$8:$BE$45,'Occupancy Raw Data'!AB$3,FALSE)</f>
        <v>5.6008522627716699</v>
      </c>
      <c r="U52" s="49">
        <f>VLOOKUP($A52,'Occupancy Raw Data'!$B$8:$BE$45,'Occupancy Raw Data'!AC$3,FALSE)</f>
        <v>0.63952525363747104</v>
      </c>
      <c r="V52" s="50">
        <f>VLOOKUP($A52,'Occupancy Raw Data'!$B$8:$BE$45,'Occupancy Raw Data'!AE$3,FALSE)</f>
        <v>-0.95668419342045397</v>
      </c>
      <c r="X52" s="51">
        <f>VLOOKUP($A52,'ADR Raw Data'!$B$6:$BE$43,'ADR Raw Data'!G$1,FALSE)</f>
        <v>99.567942056074699</v>
      </c>
      <c r="Y52" s="52">
        <f>VLOOKUP($A52,'ADR Raw Data'!$B$6:$BE$43,'ADR Raw Data'!H$1,FALSE)</f>
        <v>90.554994905237393</v>
      </c>
      <c r="Z52" s="52">
        <f>VLOOKUP($A52,'ADR Raw Data'!$B$6:$BE$43,'ADR Raw Data'!I$1,FALSE)</f>
        <v>92.465023084025802</v>
      </c>
      <c r="AA52" s="52">
        <f>VLOOKUP($A52,'ADR Raw Data'!$B$6:$BE$43,'ADR Raw Data'!J$1,FALSE)</f>
        <v>91.263793355239102</v>
      </c>
      <c r="AB52" s="52">
        <f>VLOOKUP($A52,'ADR Raw Data'!$B$6:$BE$43,'ADR Raw Data'!K$1,FALSE)</f>
        <v>92.427879899594501</v>
      </c>
      <c r="AC52" s="53">
        <f>VLOOKUP($A52,'ADR Raw Data'!$B$6:$BE$43,'ADR Raw Data'!L$1,FALSE)</f>
        <v>93.295111853849306</v>
      </c>
      <c r="AD52" s="52">
        <f>VLOOKUP($A52,'ADR Raw Data'!$B$6:$BE$43,'ADR Raw Data'!N$1,FALSE)</f>
        <v>109.43541981468201</v>
      </c>
      <c r="AE52" s="52">
        <f>VLOOKUP($A52,'ADR Raw Data'!$B$6:$BE$43,'ADR Raw Data'!O$1,FALSE)</f>
        <v>108.88933794466401</v>
      </c>
      <c r="AF52" s="53">
        <f>VLOOKUP($A52,'ADR Raw Data'!$B$6:$BE$43,'ADR Raw Data'!P$1,FALSE)</f>
        <v>109.161042627136</v>
      </c>
      <c r="AG52" s="54">
        <f>VLOOKUP($A52,'ADR Raw Data'!$B$6:$BE$43,'ADR Raw Data'!R$1,FALSE)</f>
        <v>98.828251212031205</v>
      </c>
      <c r="AI52" s="47">
        <f>VLOOKUP($A52,'ADR Raw Data'!$B$6:$BE$43,'ADR Raw Data'!T$1,FALSE)</f>
        <v>-0.73664059833871598</v>
      </c>
      <c r="AJ52" s="48">
        <f>VLOOKUP($A52,'ADR Raw Data'!$B$6:$BE$43,'ADR Raw Data'!U$1,FALSE)</f>
        <v>0.79426645853609201</v>
      </c>
      <c r="AK52" s="48">
        <f>VLOOKUP($A52,'ADR Raw Data'!$B$6:$BE$43,'ADR Raw Data'!V$1,FALSE)</f>
        <v>2.09707938562426</v>
      </c>
      <c r="AL52" s="48">
        <f>VLOOKUP($A52,'ADR Raw Data'!$B$6:$BE$43,'ADR Raw Data'!W$1,FALSE)</f>
        <v>1.62562587149198</v>
      </c>
      <c r="AM52" s="48">
        <f>VLOOKUP($A52,'ADR Raw Data'!$B$6:$BE$43,'ADR Raw Data'!X$1,FALSE)</f>
        <v>1.14337864124615E-2</v>
      </c>
      <c r="AN52" s="49">
        <f>VLOOKUP($A52,'ADR Raw Data'!$B$6:$BE$43,'ADR Raw Data'!Y$1,FALSE)</f>
        <v>0.74849222382216796</v>
      </c>
      <c r="AO52" s="48">
        <f>VLOOKUP($A52,'ADR Raw Data'!$B$6:$BE$43,'ADR Raw Data'!AA$1,FALSE)</f>
        <v>-1.7362037000539801</v>
      </c>
      <c r="AP52" s="48">
        <f>VLOOKUP($A52,'ADR Raw Data'!$B$6:$BE$43,'ADR Raw Data'!AB$1,FALSE)</f>
        <v>0.42614254617170699</v>
      </c>
      <c r="AQ52" s="49">
        <f>VLOOKUP($A52,'ADR Raw Data'!$B$6:$BE$43,'ADR Raw Data'!AC$1,FALSE)</f>
        <v>-0.72694280094209995</v>
      </c>
      <c r="AR52" s="50">
        <f>VLOOKUP($A52,'ADR Raw Data'!$B$6:$BE$43,'ADR Raw Data'!AE$1,FALSE)</f>
        <v>0.27123834147482001</v>
      </c>
      <c r="AS52" s="40"/>
      <c r="AT52" s="51">
        <f>VLOOKUP($A52,'RevPAR Raw Data'!$B$6:$BE$43,'RevPAR Raw Data'!G$1,FALSE)</f>
        <v>45.5483958956819</v>
      </c>
      <c r="AU52" s="52">
        <f>VLOOKUP($A52,'RevPAR Raw Data'!$B$6:$BE$43,'RevPAR Raw Data'!H$1,FALSE)</f>
        <v>37.995156904660099</v>
      </c>
      <c r="AV52" s="52">
        <f>VLOOKUP($A52,'RevPAR Raw Data'!$B$6:$BE$43,'RevPAR Raw Data'!I$1,FALSE)</f>
        <v>42.813005557930701</v>
      </c>
      <c r="AW52" s="52">
        <f>VLOOKUP($A52,'RevPAR Raw Data'!$B$6:$BE$43,'RevPAR Raw Data'!J$1,FALSE)</f>
        <v>42.748444634459098</v>
      </c>
      <c r="AX52" s="52">
        <f>VLOOKUP($A52,'RevPAR Raw Data'!$B$6:$BE$43,'RevPAR Raw Data'!K$1,FALSE)</f>
        <v>40.930653270628397</v>
      </c>
      <c r="AY52" s="53">
        <f>VLOOKUP($A52,'RevPAR Raw Data'!$B$6:$BE$43,'RevPAR Raw Data'!L$1,FALSE)</f>
        <v>42.007131252672004</v>
      </c>
      <c r="AZ52" s="52">
        <f>VLOOKUP($A52,'RevPAR Raw Data'!$B$6:$BE$43,'RevPAR Raw Data'!N$1,FALSE)</f>
        <v>65.642536981616004</v>
      </c>
      <c r="BA52" s="52">
        <f>VLOOKUP($A52,'RevPAR Raw Data'!$B$6:$BE$43,'RevPAR Raw Data'!O$1,FALSE)</f>
        <v>65.957423685335598</v>
      </c>
      <c r="BB52" s="53">
        <f>VLOOKUP($A52,'RevPAR Raw Data'!$B$6:$BE$43,'RevPAR Raw Data'!P$1,FALSE)</f>
        <v>65.799980333475801</v>
      </c>
      <c r="BC52" s="54">
        <f>VLOOKUP($A52,'RevPAR Raw Data'!$B$6:$BE$43,'RevPAR Raw Data'!R$1,FALSE)</f>
        <v>48.805088132901702</v>
      </c>
      <c r="BE52" s="47">
        <f>VLOOKUP($A52,'RevPAR Raw Data'!$B$6:$BE$43,'RevPAR Raw Data'!T$1,FALSE)</f>
        <v>-1.46199970030471</v>
      </c>
      <c r="BF52" s="48">
        <f>VLOOKUP($A52,'RevPAR Raw Data'!$B$6:$BE$43,'RevPAR Raw Data'!U$1,FALSE)</f>
        <v>-1.8907556687715501</v>
      </c>
      <c r="BG52" s="48">
        <f>VLOOKUP($A52,'RevPAR Raw Data'!$B$6:$BE$43,'RevPAR Raw Data'!V$1,FALSE)</f>
        <v>2.5443165860953001</v>
      </c>
      <c r="BH52" s="48">
        <f>VLOOKUP($A52,'RevPAR Raw Data'!$B$6:$BE$43,'RevPAR Raw Data'!W$1,FALSE)</f>
        <v>-0.29579508150665801</v>
      </c>
      <c r="BI52" s="48">
        <f>VLOOKUP($A52,'RevPAR Raw Data'!$B$6:$BE$43,'RevPAR Raw Data'!X$1,FALSE)</f>
        <v>-4.12803804296703</v>
      </c>
      <c r="BJ52" s="49">
        <f>VLOOKUP($A52,'RevPAR Raw Data'!$B$6:$BE$43,'RevPAR Raw Data'!Y$1,FALSE)</f>
        <v>-1.05304724615441</v>
      </c>
      <c r="BK52" s="48">
        <f>VLOOKUP($A52,'RevPAR Raw Data'!$B$6:$BE$43,'RevPAR Raw Data'!AA$1,FALSE)</f>
        <v>-5.5871072895759601</v>
      </c>
      <c r="BL52" s="48">
        <f>VLOOKUP($A52,'RevPAR Raw Data'!$B$6:$BE$43,'RevPAR Raw Data'!AB$1,FALSE)</f>
        <v>6.0508624233832702</v>
      </c>
      <c r="BM52" s="49">
        <f>VLOOKUP($A52,'RevPAR Raw Data'!$B$6:$BE$43,'RevPAR Raw Data'!AC$1,FALSE)</f>
        <v>-9.2066530096153398E-2</v>
      </c>
      <c r="BN52" s="50">
        <f>VLOOKUP($A52,'RevPAR Raw Data'!$B$6:$BE$43,'RevPAR Raw Data'!AE$1,FALSE)</f>
        <v>-0.68804074628501899</v>
      </c>
    </row>
    <row r="53" spans="1:66" x14ac:dyDescent="0.25">
      <c r="A53" s="63" t="s">
        <v>83</v>
      </c>
      <c r="B53" s="47">
        <f>VLOOKUP($A53,'Occupancy Raw Data'!$B$8:$BE$45,'Occupancy Raw Data'!G$3,FALSE)</f>
        <v>44.638583054092798</v>
      </c>
      <c r="C53" s="48">
        <f>VLOOKUP($A53,'Occupancy Raw Data'!$B$8:$BE$45,'Occupancy Raw Data'!H$3,FALSE)</f>
        <v>56.606031594064099</v>
      </c>
      <c r="D53" s="48">
        <f>VLOOKUP($A53,'Occupancy Raw Data'!$B$8:$BE$45,'Occupancy Raw Data'!I$3,FALSE)</f>
        <v>59.358544758257501</v>
      </c>
      <c r="E53" s="48">
        <f>VLOOKUP($A53,'Occupancy Raw Data'!$B$8:$BE$45,'Occupancy Raw Data'!J$3,FALSE)</f>
        <v>61.775969363331697</v>
      </c>
      <c r="F53" s="48">
        <f>VLOOKUP($A53,'Occupancy Raw Data'!$B$8:$BE$45,'Occupancy Raw Data'!K$3,FALSE)</f>
        <v>58.066060315940597</v>
      </c>
      <c r="G53" s="49">
        <f>VLOOKUP($A53,'Occupancy Raw Data'!$B$8:$BE$45,'Occupancy Raw Data'!L$3,FALSE)</f>
        <v>56.089037817137303</v>
      </c>
      <c r="H53" s="48">
        <f>VLOOKUP($A53,'Occupancy Raw Data'!$B$8:$BE$45,'Occupancy Raw Data'!N$3,FALSE)</f>
        <v>59.741503111536602</v>
      </c>
      <c r="I53" s="48">
        <f>VLOOKUP($A53,'Occupancy Raw Data'!$B$8:$BE$45,'Occupancy Raw Data'!O$3,FALSE)</f>
        <v>62.853039731929101</v>
      </c>
      <c r="J53" s="49">
        <f>VLOOKUP($A53,'Occupancy Raw Data'!$B$8:$BE$45,'Occupancy Raw Data'!P$3,FALSE)</f>
        <v>61.297271421732802</v>
      </c>
      <c r="K53" s="50">
        <f>VLOOKUP($A53,'Occupancy Raw Data'!$B$8:$BE$45,'Occupancy Raw Data'!R$3,FALSE)</f>
        <v>57.5771045613075</v>
      </c>
      <c r="M53" s="47">
        <f>VLOOKUP($A53,'Occupancy Raw Data'!$B$8:$BE$45,'Occupancy Raw Data'!T$3,FALSE)</f>
        <v>1.82435550011725</v>
      </c>
      <c r="N53" s="48">
        <f>VLOOKUP($A53,'Occupancy Raw Data'!$B$8:$BE$45,'Occupancy Raw Data'!U$3,FALSE)</f>
        <v>3.58469464335779</v>
      </c>
      <c r="O53" s="48">
        <f>VLOOKUP($A53,'Occupancy Raw Data'!$B$8:$BE$45,'Occupancy Raw Data'!V$3,FALSE)</f>
        <v>-1.7632102362376101</v>
      </c>
      <c r="P53" s="48">
        <f>VLOOKUP($A53,'Occupancy Raw Data'!$B$8:$BE$45,'Occupancy Raw Data'!W$3,FALSE)</f>
        <v>1.0686876817008899</v>
      </c>
      <c r="Q53" s="48">
        <f>VLOOKUP($A53,'Occupancy Raw Data'!$B$8:$BE$45,'Occupancy Raw Data'!X$3,FALSE)</f>
        <v>3.1351249219417299</v>
      </c>
      <c r="R53" s="49">
        <f>VLOOKUP($A53,'Occupancy Raw Data'!$B$8:$BE$45,'Occupancy Raw Data'!Y$3,FALSE)</f>
        <v>1.4879201504555299</v>
      </c>
      <c r="S53" s="48">
        <f>VLOOKUP($A53,'Occupancy Raw Data'!$B$8:$BE$45,'Occupancy Raw Data'!AA$3,FALSE)</f>
        <v>0.53715125747812997</v>
      </c>
      <c r="T53" s="48">
        <f>VLOOKUP($A53,'Occupancy Raw Data'!$B$8:$BE$45,'Occupancy Raw Data'!AB$3,FALSE)</f>
        <v>1.3248590195913801</v>
      </c>
      <c r="U53" s="49">
        <f>VLOOKUP($A53,'Occupancy Raw Data'!$B$8:$BE$45,'Occupancy Raw Data'!AC$3,FALSE)</f>
        <v>0.93946536766370603</v>
      </c>
      <c r="V53" s="50">
        <f>VLOOKUP($A53,'Occupancy Raw Data'!$B$8:$BE$45,'Occupancy Raw Data'!AE$3,FALSE)</f>
        <v>1.3204643187827201</v>
      </c>
      <c r="X53" s="51">
        <f>VLOOKUP($A53,'ADR Raw Data'!$B$6:$BE$43,'ADR Raw Data'!G$1,FALSE)</f>
        <v>94.862117962466399</v>
      </c>
      <c r="Y53" s="52">
        <f>VLOOKUP($A53,'ADR Raw Data'!$B$6:$BE$43,'ADR Raw Data'!H$1,FALSE)</f>
        <v>103.328198731501</v>
      </c>
      <c r="Z53" s="52">
        <f>VLOOKUP($A53,'ADR Raw Data'!$B$6:$BE$43,'ADR Raw Data'!I$1,FALSE)</f>
        <v>104.44503629032199</v>
      </c>
      <c r="AA53" s="52">
        <f>VLOOKUP($A53,'ADR Raw Data'!$B$6:$BE$43,'ADR Raw Data'!J$1,FALSE)</f>
        <v>104.07967454475001</v>
      </c>
      <c r="AB53" s="52">
        <f>VLOOKUP($A53,'ADR Raw Data'!$B$6:$BE$43,'ADR Raw Data'!K$1,FALSE)</f>
        <v>103.01842126957899</v>
      </c>
      <c r="AC53" s="53">
        <f>VLOOKUP($A53,'ADR Raw Data'!$B$6:$BE$43,'ADR Raw Data'!L$1,FALSE)</f>
        <v>102.318431339079</v>
      </c>
      <c r="AD53" s="52">
        <f>VLOOKUP($A53,'ADR Raw Data'!$B$6:$BE$43,'ADR Raw Data'!N$1,FALSE)</f>
        <v>105.35931089743499</v>
      </c>
      <c r="AE53" s="52">
        <f>VLOOKUP($A53,'ADR Raw Data'!$B$6:$BE$43,'ADR Raw Data'!O$1,FALSE)</f>
        <v>104.538267326732</v>
      </c>
      <c r="AF53" s="53">
        <f>VLOOKUP($A53,'ADR Raw Data'!$B$6:$BE$43,'ADR Raw Data'!P$1,FALSE)</f>
        <v>104.93836977743</v>
      </c>
      <c r="AG53" s="54">
        <f>VLOOKUP($A53,'ADR Raw Data'!$B$6:$BE$43,'ADR Raw Data'!R$1,FALSE)</f>
        <v>103.11535067403</v>
      </c>
      <c r="AI53" s="47">
        <f>VLOOKUP($A53,'ADR Raw Data'!$B$6:$BE$43,'ADR Raw Data'!T$1,FALSE)</f>
        <v>9.5052172959739991</v>
      </c>
      <c r="AJ53" s="48">
        <f>VLOOKUP($A53,'ADR Raw Data'!$B$6:$BE$43,'ADR Raw Data'!U$1,FALSE)</f>
        <v>10.285738617500501</v>
      </c>
      <c r="AK53" s="48">
        <f>VLOOKUP($A53,'ADR Raw Data'!$B$6:$BE$43,'ADR Raw Data'!V$1,FALSE)</f>
        <v>6.1706864957300596</v>
      </c>
      <c r="AL53" s="48">
        <f>VLOOKUP($A53,'ADR Raw Data'!$B$6:$BE$43,'ADR Raw Data'!W$1,FALSE)</f>
        <v>6.9357390408462001</v>
      </c>
      <c r="AM53" s="48">
        <f>VLOOKUP($A53,'ADR Raw Data'!$B$6:$BE$43,'ADR Raw Data'!X$1,FALSE)</f>
        <v>9.5143099109125906</v>
      </c>
      <c r="AN53" s="49">
        <f>VLOOKUP($A53,'ADR Raw Data'!$B$6:$BE$43,'ADR Raw Data'!Y$1,FALSE)</f>
        <v>8.3005944760439299</v>
      </c>
      <c r="AO53" s="48">
        <f>VLOOKUP($A53,'ADR Raw Data'!$B$6:$BE$43,'ADR Raw Data'!AA$1,FALSE)</f>
        <v>8.7489354989817301</v>
      </c>
      <c r="AP53" s="48">
        <f>VLOOKUP($A53,'ADR Raw Data'!$B$6:$BE$43,'ADR Raw Data'!AB$1,FALSE)</f>
        <v>7.1165131266506396</v>
      </c>
      <c r="AQ53" s="49">
        <f>VLOOKUP($A53,'ADR Raw Data'!$B$6:$BE$43,'ADR Raw Data'!AC$1,FALSE)</f>
        <v>7.9105670411001103</v>
      </c>
      <c r="AR53" s="50">
        <f>VLOOKUP($A53,'ADR Raw Data'!$B$6:$BE$43,'ADR Raw Data'!AE$1,FALSE)</f>
        <v>8.1759511479395108</v>
      </c>
      <c r="AS53" s="40"/>
      <c r="AT53" s="51">
        <f>VLOOKUP($A53,'RevPAR Raw Data'!$B$6:$BE$43,'RevPAR Raw Data'!G$1,FALSE)</f>
        <v>42.345105313547101</v>
      </c>
      <c r="AU53" s="52">
        <f>VLOOKUP($A53,'RevPAR Raw Data'!$B$6:$BE$43,'RevPAR Raw Data'!H$1,FALSE)</f>
        <v>58.489992819530798</v>
      </c>
      <c r="AV53" s="52">
        <f>VLOOKUP($A53,'RevPAR Raw Data'!$B$6:$BE$43,'RevPAR Raw Data'!I$1,FALSE)</f>
        <v>61.997053614169403</v>
      </c>
      <c r="AW53" s="52">
        <f>VLOOKUP($A53,'RevPAR Raw Data'!$B$6:$BE$43,'RevPAR Raw Data'!J$1,FALSE)</f>
        <v>64.296227860220199</v>
      </c>
      <c r="AX53" s="52">
        <f>VLOOKUP($A53,'RevPAR Raw Data'!$B$6:$BE$43,'RevPAR Raw Data'!K$1,FALSE)</f>
        <v>59.818738630923797</v>
      </c>
      <c r="AY53" s="53">
        <f>VLOOKUP($A53,'RevPAR Raw Data'!$B$6:$BE$43,'RevPAR Raw Data'!L$1,FALSE)</f>
        <v>57.389423647678299</v>
      </c>
      <c r="AZ53" s="52">
        <f>VLOOKUP($A53,'RevPAR Raw Data'!$B$6:$BE$43,'RevPAR Raw Data'!N$1,FALSE)</f>
        <v>62.9432359980852</v>
      </c>
      <c r="BA53" s="52">
        <f>VLOOKUP($A53,'RevPAR Raw Data'!$B$6:$BE$43,'RevPAR Raw Data'!O$1,FALSE)</f>
        <v>65.705478697941501</v>
      </c>
      <c r="BB53" s="53">
        <f>VLOOKUP($A53,'RevPAR Raw Data'!$B$6:$BE$43,'RevPAR Raw Data'!P$1,FALSE)</f>
        <v>64.324357348013393</v>
      </c>
      <c r="BC53" s="54">
        <f>VLOOKUP($A53,'RevPAR Raw Data'!$B$6:$BE$43,'RevPAR Raw Data'!R$1,FALSE)</f>
        <v>59.370833276345401</v>
      </c>
      <c r="BE53" s="47">
        <f>VLOOKUP($A53,'RevPAR Raw Data'!$B$6:$BE$43,'RevPAR Raw Data'!T$1,FALSE)</f>
        <v>11.5029817506284</v>
      </c>
      <c r="BF53" s="48">
        <f>VLOOKUP($A53,'RevPAR Raw Data'!$B$6:$BE$43,'RevPAR Raw Data'!U$1,FALSE)</f>
        <v>14.2391455821096</v>
      </c>
      <c r="BG53" s="48">
        <f>VLOOKUP($A53,'RevPAR Raw Data'!$B$6:$BE$43,'RevPAR Raw Data'!V$1,FALSE)</f>
        <v>4.2986740835535997</v>
      </c>
      <c r="BH53" s="48">
        <f>VLOOKUP($A53,'RevPAR Raw Data'!$B$6:$BE$43,'RevPAR Raw Data'!W$1,FALSE)</f>
        <v>8.0785481113115392</v>
      </c>
      <c r="BI53" s="48">
        <f>VLOOKUP($A53,'RevPAR Raw Data'!$B$6:$BE$43,'RevPAR Raw Data'!X$1,FALSE)</f>
        <v>12.947720334022099</v>
      </c>
      <c r="BJ53" s="49">
        <f>VLOOKUP($A53,'RevPAR Raw Data'!$B$6:$BE$43,'RevPAR Raw Data'!Y$1,FALSE)</f>
        <v>9.9120208443161193</v>
      </c>
      <c r="BK53" s="48">
        <f>VLOOKUP($A53,'RevPAR Raw Data'!$B$6:$BE$43,'RevPAR Raw Data'!AA$1,FALSE)</f>
        <v>9.3330817735085905</v>
      </c>
      <c r="BL53" s="48">
        <f>VLOOKUP($A53,'RevPAR Raw Data'!$B$6:$BE$43,'RevPAR Raw Data'!AB$1,FALSE)</f>
        <v>8.5356559122808608</v>
      </c>
      <c r="BM53" s="49">
        <f>VLOOKUP($A53,'RevPAR Raw Data'!$B$6:$BE$43,'RevPAR Raw Data'!AC$1,FALSE)</f>
        <v>8.92434944650077</v>
      </c>
      <c r="BN53" s="50">
        <f>VLOOKUP($A53,'RevPAR Raw Data'!$B$6:$BE$43,'RevPAR Raw Data'!AE$1,FALSE)</f>
        <v>9.6043759843518792</v>
      </c>
    </row>
    <row r="54" spans="1:66" x14ac:dyDescent="0.25">
      <c r="A54" s="66" t="s">
        <v>84</v>
      </c>
      <c r="B54" s="47">
        <f>VLOOKUP($A54,'Occupancy Raw Data'!$B$8:$BE$45,'Occupancy Raw Data'!G$3,FALSE)</f>
        <v>40.831629175187402</v>
      </c>
      <c r="C54" s="48">
        <f>VLOOKUP($A54,'Occupancy Raw Data'!$B$8:$BE$45,'Occupancy Raw Data'!H$3,FALSE)</f>
        <v>47.3642354010452</v>
      </c>
      <c r="D54" s="48">
        <f>VLOOKUP($A54,'Occupancy Raw Data'!$B$8:$BE$45,'Occupancy Raw Data'!I$3,FALSE)</f>
        <v>51.795046580322598</v>
      </c>
      <c r="E54" s="48">
        <f>VLOOKUP($A54,'Occupancy Raw Data'!$B$8:$BE$45,'Occupancy Raw Data'!J$3,FALSE)</f>
        <v>51.545103385594103</v>
      </c>
      <c r="F54" s="48">
        <f>VLOOKUP($A54,'Occupancy Raw Data'!$B$8:$BE$45,'Occupancy Raw Data'!K$3,FALSE)</f>
        <v>50.238582140422601</v>
      </c>
      <c r="G54" s="49">
        <f>VLOOKUP($A54,'Occupancy Raw Data'!$B$8:$BE$45,'Occupancy Raw Data'!L$3,FALSE)</f>
        <v>48.354919336514399</v>
      </c>
      <c r="H54" s="48">
        <f>VLOOKUP($A54,'Occupancy Raw Data'!$B$8:$BE$45,'Occupancy Raw Data'!N$3,FALSE)</f>
        <v>56.918882072256302</v>
      </c>
      <c r="I54" s="48">
        <f>VLOOKUP($A54,'Occupancy Raw Data'!$B$8:$BE$45,'Occupancy Raw Data'!O$3,FALSE)</f>
        <v>54.7375596455351</v>
      </c>
      <c r="J54" s="49">
        <f>VLOOKUP($A54,'Occupancy Raw Data'!$B$8:$BE$45,'Occupancy Raw Data'!P$3,FALSE)</f>
        <v>55.828220858895698</v>
      </c>
      <c r="K54" s="50">
        <f>VLOOKUP($A54,'Occupancy Raw Data'!$B$8:$BE$45,'Occupancy Raw Data'!R$3,FALSE)</f>
        <v>50.490148342909002</v>
      </c>
      <c r="M54" s="47">
        <f>VLOOKUP($A54,'Occupancy Raw Data'!$B$8:$BE$45,'Occupancy Raw Data'!T$3,FALSE)</f>
        <v>5.2049392863083499</v>
      </c>
      <c r="N54" s="48">
        <f>VLOOKUP($A54,'Occupancy Raw Data'!$B$8:$BE$45,'Occupancy Raw Data'!U$3,FALSE)</f>
        <v>5.9424330777272996</v>
      </c>
      <c r="O54" s="48">
        <f>VLOOKUP($A54,'Occupancy Raw Data'!$B$8:$BE$45,'Occupancy Raw Data'!V$3,FALSE)</f>
        <v>0.19445921330489099</v>
      </c>
      <c r="P54" s="48">
        <f>VLOOKUP($A54,'Occupancy Raw Data'!$B$8:$BE$45,'Occupancy Raw Data'!W$3,FALSE)</f>
        <v>-0.333794710439972</v>
      </c>
      <c r="Q54" s="48">
        <f>VLOOKUP($A54,'Occupancy Raw Data'!$B$8:$BE$45,'Occupancy Raw Data'!X$3,FALSE)</f>
        <v>-3.3588694525828502</v>
      </c>
      <c r="R54" s="49">
        <f>VLOOKUP($A54,'Occupancy Raw Data'!$B$8:$BE$45,'Occupancy Raw Data'!Y$3,FALSE)</f>
        <v>1.19649866490364</v>
      </c>
      <c r="S54" s="48">
        <f>VLOOKUP($A54,'Occupancy Raw Data'!$B$8:$BE$45,'Occupancy Raw Data'!AA$3,FALSE)</f>
        <v>1.2413476330636499</v>
      </c>
      <c r="T54" s="48">
        <f>VLOOKUP($A54,'Occupancy Raw Data'!$B$8:$BE$45,'Occupancy Raw Data'!AB$3,FALSE)</f>
        <v>6.1726280742751998</v>
      </c>
      <c r="U54" s="49">
        <f>VLOOKUP($A54,'Occupancy Raw Data'!$B$8:$BE$45,'Occupancy Raw Data'!AC$3,FALSE)</f>
        <v>3.6002478828872202</v>
      </c>
      <c r="V54" s="50">
        <f>VLOOKUP($A54,'Occupancy Raw Data'!$B$8:$BE$45,'Occupancy Raw Data'!AE$3,FALSE)</f>
        <v>1.9437523637485301</v>
      </c>
      <c r="X54" s="51">
        <f>VLOOKUP($A54,'ADR Raw Data'!$B$6:$BE$43,'ADR Raw Data'!G$1,FALSE)</f>
        <v>100.172468002225</v>
      </c>
      <c r="Y54" s="52">
        <f>VLOOKUP($A54,'ADR Raw Data'!$B$6:$BE$43,'ADR Raw Data'!H$1,FALSE)</f>
        <v>99.812636123770602</v>
      </c>
      <c r="Z54" s="52">
        <f>VLOOKUP($A54,'ADR Raw Data'!$B$6:$BE$43,'ADR Raw Data'!I$1,FALSE)</f>
        <v>102.33927177012499</v>
      </c>
      <c r="AA54" s="52">
        <f>VLOOKUP($A54,'ADR Raw Data'!$B$6:$BE$43,'ADR Raw Data'!J$1,FALSE)</f>
        <v>101.332655940048</v>
      </c>
      <c r="AB54" s="52">
        <f>VLOOKUP($A54,'ADR Raw Data'!$B$6:$BE$43,'ADR Raw Data'!K$1,FALSE)</f>
        <v>104.706261872455</v>
      </c>
      <c r="AC54" s="53">
        <f>VLOOKUP($A54,'ADR Raw Data'!$B$6:$BE$43,'ADR Raw Data'!L$1,FALSE)</f>
        <v>101.755595131807</v>
      </c>
      <c r="AD54" s="52">
        <f>VLOOKUP($A54,'ADR Raw Data'!$B$6:$BE$43,'ADR Raw Data'!N$1,FALSE)</f>
        <v>119.556029940119</v>
      </c>
      <c r="AE54" s="52">
        <f>VLOOKUP($A54,'ADR Raw Data'!$B$6:$BE$43,'ADR Raw Data'!O$1,FALSE)</f>
        <v>118.614580738895</v>
      </c>
      <c r="AF54" s="53">
        <f>VLOOKUP($A54,'ADR Raw Data'!$B$6:$BE$43,'ADR Raw Data'!P$1,FALSE)</f>
        <v>119.094501424501</v>
      </c>
      <c r="AG54" s="54">
        <f>VLOOKUP($A54,'ADR Raw Data'!$B$6:$BE$43,'ADR Raw Data'!R$1,FALSE)</f>
        <v>107.233327332926</v>
      </c>
      <c r="AI54" s="47">
        <f>VLOOKUP($A54,'ADR Raw Data'!$B$6:$BE$43,'ADR Raw Data'!T$1,FALSE)</f>
        <v>4.7358274217139904</v>
      </c>
      <c r="AJ54" s="48">
        <f>VLOOKUP($A54,'ADR Raw Data'!$B$6:$BE$43,'ADR Raw Data'!U$1,FALSE)</f>
        <v>3.22003616765027</v>
      </c>
      <c r="AK54" s="48">
        <f>VLOOKUP($A54,'ADR Raw Data'!$B$6:$BE$43,'ADR Raw Data'!V$1,FALSE)</f>
        <v>2.0739231130158902</v>
      </c>
      <c r="AL54" s="48">
        <f>VLOOKUP($A54,'ADR Raw Data'!$B$6:$BE$43,'ADR Raw Data'!W$1,FALSE)</f>
        <v>1.4337482371582699</v>
      </c>
      <c r="AM54" s="48">
        <f>VLOOKUP($A54,'ADR Raw Data'!$B$6:$BE$43,'ADR Raw Data'!X$1,FALSE)</f>
        <v>-1.8210697229368999</v>
      </c>
      <c r="AN54" s="49">
        <f>VLOOKUP($A54,'ADR Raw Data'!$B$6:$BE$43,'ADR Raw Data'!Y$1,FALSE)</f>
        <v>1.59735151929292</v>
      </c>
      <c r="AO54" s="48">
        <f>VLOOKUP($A54,'ADR Raw Data'!$B$6:$BE$43,'ADR Raw Data'!AA$1,FALSE)</f>
        <v>1.4515948988888701</v>
      </c>
      <c r="AP54" s="48">
        <f>VLOOKUP($A54,'ADR Raw Data'!$B$6:$BE$43,'ADR Raw Data'!AB$1,FALSE)</f>
        <v>6.3914014804680397</v>
      </c>
      <c r="AQ54" s="49">
        <f>VLOOKUP($A54,'ADR Raw Data'!$B$6:$BE$43,'ADR Raw Data'!AC$1,FALSE)</f>
        <v>3.7365848981820098</v>
      </c>
      <c r="AR54" s="50">
        <f>VLOOKUP($A54,'ADR Raw Data'!$B$6:$BE$43,'ADR Raw Data'!AE$1,FALSE)</f>
        <v>2.4101356433921199</v>
      </c>
      <c r="AS54" s="40"/>
      <c r="AT54" s="51">
        <f>VLOOKUP($A54,'RevPAR Raw Data'!$B$6:$BE$43,'RevPAR Raw Data'!G$1,FALSE)</f>
        <v>40.902050670302202</v>
      </c>
      <c r="AU54" s="52">
        <f>VLOOKUP($A54,'RevPAR Raw Data'!$B$6:$BE$43,'RevPAR Raw Data'!H$1,FALSE)</f>
        <v>47.275491933651402</v>
      </c>
      <c r="AV54" s="52">
        <f>VLOOKUP($A54,'RevPAR Raw Data'!$B$6:$BE$43,'RevPAR Raw Data'!I$1,FALSE)</f>
        <v>53.006673483299203</v>
      </c>
      <c r="AW54" s="52">
        <f>VLOOKUP($A54,'RevPAR Raw Data'!$B$6:$BE$43,'RevPAR Raw Data'!J$1,FALSE)</f>
        <v>52.232022267666402</v>
      </c>
      <c r="AX54" s="52">
        <f>VLOOKUP($A54,'RevPAR Raw Data'!$B$6:$BE$43,'RevPAR Raw Data'!K$1,FALSE)</f>
        <v>52.602941376959699</v>
      </c>
      <c r="AY54" s="53">
        <f>VLOOKUP($A54,'RevPAR Raw Data'!$B$6:$BE$43,'RevPAR Raw Data'!L$1,FALSE)</f>
        <v>49.203835946375797</v>
      </c>
      <c r="AZ54" s="52">
        <f>VLOOKUP($A54,'RevPAR Raw Data'!$B$6:$BE$43,'RevPAR Raw Data'!N$1,FALSE)</f>
        <v>68.049955691888201</v>
      </c>
      <c r="BA54" s="52">
        <f>VLOOKUP($A54,'RevPAR Raw Data'!$B$6:$BE$43,'RevPAR Raw Data'!O$1,FALSE)</f>
        <v>64.926726880254407</v>
      </c>
      <c r="BB54" s="53">
        <f>VLOOKUP($A54,'RevPAR Raw Data'!$B$6:$BE$43,'RevPAR Raw Data'!P$1,FALSE)</f>
        <v>66.488341286071304</v>
      </c>
      <c r="BC54" s="54">
        <f>VLOOKUP($A54,'RevPAR Raw Data'!$B$6:$BE$43,'RevPAR Raw Data'!R$1,FALSE)</f>
        <v>54.142266043431597</v>
      </c>
      <c r="BE54" s="47">
        <f>VLOOKUP($A54,'RevPAR Raw Data'!$B$6:$BE$43,'RevPAR Raw Data'!T$1,FALSE)</f>
        <v>10.1872636500269</v>
      </c>
      <c r="BF54" s="48">
        <f>VLOOKUP($A54,'RevPAR Raw Data'!$B$6:$BE$43,'RevPAR Raw Data'!U$1,FALSE)</f>
        <v>9.35381773971881</v>
      </c>
      <c r="BG54" s="48">
        <f>VLOOKUP($A54,'RevPAR Raw Data'!$B$6:$BE$43,'RevPAR Raw Data'!V$1,FALSE)</f>
        <v>2.2724152608909098</v>
      </c>
      <c r="BH54" s="48">
        <f>VLOOKUP($A54,'RevPAR Raw Data'!$B$6:$BE$43,'RevPAR Raw Data'!W$1,FALSE)</f>
        <v>1.09516775094164</v>
      </c>
      <c r="BI54" s="48">
        <f>VLOOKUP($A54,'RevPAR Raw Data'!$B$6:$BE$43,'RevPAR Raw Data'!X$1,FALSE)</f>
        <v>-5.1187718208858</v>
      </c>
      <c r="BJ54" s="49">
        <f>VLOOKUP($A54,'RevPAR Raw Data'!$B$6:$BE$43,'RevPAR Raw Data'!Y$1,FALSE)</f>
        <v>2.81296247379872</v>
      </c>
      <c r="BK54" s="48">
        <f>VLOOKUP($A54,'RevPAR Raw Data'!$B$6:$BE$43,'RevPAR Raw Data'!AA$1,FALSE)</f>
        <v>2.7109618708715502</v>
      </c>
      <c r="BL54" s="48">
        <f>VLOOKUP($A54,'RevPAR Raw Data'!$B$6:$BE$43,'RevPAR Raw Data'!AB$1,FALSE)</f>
        <v>12.9585469968662</v>
      </c>
      <c r="BM54" s="49">
        <f>VLOOKUP($A54,'RevPAR Raw Data'!$B$6:$BE$43,'RevPAR Raw Data'!AC$1,FALSE)</f>
        <v>7.4713590997583204</v>
      </c>
      <c r="BN54" s="50">
        <f>VLOOKUP($A54,'RevPAR Raw Data'!$B$6:$BE$43,'RevPAR Raw Data'!AE$1,FALSE)</f>
        <v>4.4007350756786296</v>
      </c>
    </row>
    <row r="55" spans="1:66" x14ac:dyDescent="0.25">
      <c r="A55" s="63" t="s">
        <v>85</v>
      </c>
      <c r="B55" s="47">
        <f>VLOOKUP($A55,'Occupancy Raw Data'!$B$8:$BE$45,'Occupancy Raw Data'!G$3,FALSE)</f>
        <v>35.401459854014497</v>
      </c>
      <c r="C55" s="48">
        <f>VLOOKUP($A55,'Occupancy Raw Data'!$B$8:$BE$45,'Occupancy Raw Data'!H$3,FALSE)</f>
        <v>54.671532846715301</v>
      </c>
      <c r="D55" s="48">
        <f>VLOOKUP($A55,'Occupancy Raw Data'!$B$8:$BE$45,'Occupancy Raw Data'!I$3,FALSE)</f>
        <v>57.299270072992698</v>
      </c>
      <c r="E55" s="48">
        <f>VLOOKUP($A55,'Occupancy Raw Data'!$B$8:$BE$45,'Occupancy Raw Data'!J$3,FALSE)</f>
        <v>56.569343065693403</v>
      </c>
      <c r="F55" s="48">
        <f>VLOOKUP($A55,'Occupancy Raw Data'!$B$8:$BE$45,'Occupancy Raw Data'!K$3,FALSE)</f>
        <v>47.956204379562003</v>
      </c>
      <c r="G55" s="49">
        <f>VLOOKUP($A55,'Occupancy Raw Data'!$B$8:$BE$45,'Occupancy Raw Data'!L$3,FALSE)</f>
        <v>50.379562043795602</v>
      </c>
      <c r="H55" s="48">
        <f>VLOOKUP($A55,'Occupancy Raw Data'!$B$8:$BE$45,'Occupancy Raw Data'!N$3,FALSE)</f>
        <v>43.868613138686101</v>
      </c>
      <c r="I55" s="48">
        <f>VLOOKUP($A55,'Occupancy Raw Data'!$B$8:$BE$45,'Occupancy Raw Data'!O$3,FALSE)</f>
        <v>41.6788321167883</v>
      </c>
      <c r="J55" s="49">
        <f>VLOOKUP($A55,'Occupancy Raw Data'!$B$8:$BE$45,'Occupancy Raw Data'!P$3,FALSE)</f>
        <v>42.7737226277372</v>
      </c>
      <c r="K55" s="50">
        <f>VLOOKUP($A55,'Occupancy Raw Data'!$B$8:$BE$45,'Occupancy Raw Data'!R$3,FALSE)</f>
        <v>48.2064650677789</v>
      </c>
      <c r="M55" s="47">
        <f>VLOOKUP($A55,'Occupancy Raw Data'!$B$8:$BE$45,'Occupancy Raw Data'!T$3,FALSE)</f>
        <v>-0.81799591002044902</v>
      </c>
      <c r="N55" s="48">
        <f>VLOOKUP($A55,'Occupancy Raw Data'!$B$8:$BE$45,'Occupancy Raw Data'!U$3,FALSE)</f>
        <v>15.765069551777399</v>
      </c>
      <c r="O55" s="48">
        <f>VLOOKUP($A55,'Occupancy Raw Data'!$B$8:$BE$45,'Occupancy Raw Data'!V$3,FALSE)</f>
        <v>12.787356321839001</v>
      </c>
      <c r="P55" s="48">
        <f>VLOOKUP($A55,'Occupancy Raw Data'!$B$8:$BE$45,'Occupancy Raw Data'!W$3,FALSE)</f>
        <v>10.714285714285699</v>
      </c>
      <c r="Q55" s="48">
        <f>VLOOKUP($A55,'Occupancy Raw Data'!$B$8:$BE$45,'Occupancy Raw Data'!X$3,FALSE)</f>
        <v>2.8169014084507</v>
      </c>
      <c r="R55" s="49">
        <f>VLOOKUP($A55,'Occupancy Raw Data'!$B$8:$BE$45,'Occupancy Raw Data'!Y$3,FALSE)</f>
        <v>8.8300220750551794</v>
      </c>
      <c r="S55" s="48">
        <f>VLOOKUP($A55,'Occupancy Raw Data'!$B$8:$BE$45,'Occupancy Raw Data'!AA$3,FALSE)</f>
        <v>-0.661157024793388</v>
      </c>
      <c r="T55" s="48">
        <f>VLOOKUP($A55,'Occupancy Raw Data'!$B$8:$BE$45,'Occupancy Raw Data'!AB$3,FALSE)</f>
        <v>-4.19463087248322</v>
      </c>
      <c r="U55" s="49">
        <f>VLOOKUP($A55,'Occupancy Raw Data'!$B$8:$BE$45,'Occupancy Raw Data'!AC$3,FALSE)</f>
        <v>-2.4146544546211399</v>
      </c>
      <c r="V55" s="50">
        <f>VLOOKUP($A55,'Occupancy Raw Data'!$B$8:$BE$45,'Occupancy Raw Data'!AE$3,FALSE)</f>
        <v>5.7410795974382403</v>
      </c>
      <c r="X55" s="51">
        <f>VLOOKUP($A55,'ADR Raw Data'!$B$6:$BE$43,'ADR Raw Data'!G$1,FALSE)</f>
        <v>79.891567010309203</v>
      </c>
      <c r="Y55" s="52">
        <f>VLOOKUP($A55,'ADR Raw Data'!$B$6:$BE$43,'ADR Raw Data'!H$1,FALSE)</f>
        <v>88.175500667556705</v>
      </c>
      <c r="Z55" s="52">
        <f>VLOOKUP($A55,'ADR Raw Data'!$B$6:$BE$43,'ADR Raw Data'!I$1,FALSE)</f>
        <v>88.144777070063597</v>
      </c>
      <c r="AA55" s="52">
        <f>VLOOKUP($A55,'ADR Raw Data'!$B$6:$BE$43,'ADR Raw Data'!J$1,FALSE)</f>
        <v>88.193238709677402</v>
      </c>
      <c r="AB55" s="52">
        <f>VLOOKUP($A55,'ADR Raw Data'!$B$6:$BE$43,'ADR Raw Data'!K$1,FALSE)</f>
        <v>84.451278538812701</v>
      </c>
      <c r="AC55" s="53">
        <f>VLOOKUP($A55,'ADR Raw Data'!$B$6:$BE$43,'ADR Raw Data'!L$1,FALSE)</f>
        <v>86.299263981454601</v>
      </c>
      <c r="AD55" s="52">
        <f>VLOOKUP($A55,'ADR Raw Data'!$B$6:$BE$43,'ADR Raw Data'!N$1,FALSE)</f>
        <v>83.252329450915099</v>
      </c>
      <c r="AE55" s="52">
        <f>VLOOKUP($A55,'ADR Raw Data'!$B$6:$BE$43,'ADR Raw Data'!O$1,FALSE)</f>
        <v>83.839544658493807</v>
      </c>
      <c r="AF55" s="53">
        <f>VLOOKUP($A55,'ADR Raw Data'!$B$6:$BE$43,'ADR Raw Data'!P$1,FALSE)</f>
        <v>83.538421501706395</v>
      </c>
      <c r="AG55" s="54">
        <f>VLOOKUP($A55,'ADR Raw Data'!$B$6:$BE$43,'ADR Raw Data'!R$1,FALSE)</f>
        <v>85.599348907635701</v>
      </c>
      <c r="AI55" s="47">
        <f>VLOOKUP($A55,'ADR Raw Data'!$B$6:$BE$43,'ADR Raw Data'!T$1,FALSE)</f>
        <v>1.8354909375591799</v>
      </c>
      <c r="AJ55" s="48">
        <f>VLOOKUP($A55,'ADR Raw Data'!$B$6:$BE$43,'ADR Raw Data'!U$1,FALSE)</f>
        <v>5.2411016735020901</v>
      </c>
      <c r="AK55" s="48">
        <f>VLOOKUP($A55,'ADR Raw Data'!$B$6:$BE$43,'ADR Raw Data'!V$1,FALSE)</f>
        <v>4.6958525797497703</v>
      </c>
      <c r="AL55" s="48">
        <f>VLOOKUP($A55,'ADR Raw Data'!$B$6:$BE$43,'ADR Raw Data'!W$1,FALSE)</f>
        <v>7.1566611923145897</v>
      </c>
      <c r="AM55" s="48">
        <f>VLOOKUP($A55,'ADR Raw Data'!$B$6:$BE$43,'ADR Raw Data'!X$1,FALSE)</f>
        <v>4.7013768519669599</v>
      </c>
      <c r="AN55" s="49">
        <f>VLOOKUP($A55,'ADR Raw Data'!$B$6:$BE$43,'ADR Raw Data'!Y$1,FALSE)</f>
        <v>5.1218137020168104</v>
      </c>
      <c r="AO55" s="48">
        <f>VLOOKUP($A55,'ADR Raw Data'!$B$6:$BE$43,'ADR Raw Data'!AA$1,FALSE)</f>
        <v>-0.59344873514992902</v>
      </c>
      <c r="AP55" s="48">
        <f>VLOOKUP($A55,'ADR Raw Data'!$B$6:$BE$43,'ADR Raw Data'!AB$1,FALSE)</f>
        <v>1.4537755385526701</v>
      </c>
      <c r="AQ55" s="49">
        <f>VLOOKUP($A55,'ADR Raw Data'!$B$6:$BE$43,'ADR Raw Data'!AC$1,FALSE)</f>
        <v>0.40926877368702103</v>
      </c>
      <c r="AR55" s="50">
        <f>VLOOKUP($A55,'ADR Raw Data'!$B$6:$BE$43,'ADR Raw Data'!AE$1,FALSE)</f>
        <v>3.8856838351634102</v>
      </c>
      <c r="AS55" s="40"/>
      <c r="AT55" s="51">
        <f>VLOOKUP($A55,'RevPAR Raw Data'!$B$6:$BE$43,'RevPAR Raw Data'!G$1,FALSE)</f>
        <v>28.282781021897801</v>
      </c>
      <c r="AU55" s="52">
        <f>VLOOKUP($A55,'RevPAR Raw Data'!$B$6:$BE$43,'RevPAR Raw Data'!H$1,FALSE)</f>
        <v>48.206897810218898</v>
      </c>
      <c r="AV55" s="52">
        <f>VLOOKUP($A55,'RevPAR Raw Data'!$B$6:$BE$43,'RevPAR Raw Data'!I$1,FALSE)</f>
        <v>50.506313868613098</v>
      </c>
      <c r="AW55" s="52">
        <f>VLOOKUP($A55,'RevPAR Raw Data'!$B$6:$BE$43,'RevPAR Raw Data'!J$1,FALSE)</f>
        <v>49.890335766423298</v>
      </c>
      <c r="AX55" s="52">
        <f>VLOOKUP($A55,'RevPAR Raw Data'!$B$6:$BE$43,'RevPAR Raw Data'!K$1,FALSE)</f>
        <v>40.499627737226199</v>
      </c>
      <c r="AY55" s="53">
        <f>VLOOKUP($A55,'RevPAR Raw Data'!$B$6:$BE$43,'RevPAR Raw Data'!L$1,FALSE)</f>
        <v>43.477191240875896</v>
      </c>
      <c r="AZ55" s="52">
        <f>VLOOKUP($A55,'RevPAR Raw Data'!$B$6:$BE$43,'RevPAR Raw Data'!N$1,FALSE)</f>
        <v>36.521642335766401</v>
      </c>
      <c r="BA55" s="52">
        <f>VLOOKUP($A55,'RevPAR Raw Data'!$B$6:$BE$43,'RevPAR Raw Data'!O$1,FALSE)</f>
        <v>34.943343065693398</v>
      </c>
      <c r="BB55" s="53">
        <f>VLOOKUP($A55,'RevPAR Raw Data'!$B$6:$BE$43,'RevPAR Raw Data'!P$1,FALSE)</f>
        <v>35.7324927007299</v>
      </c>
      <c r="BC55" s="54">
        <f>VLOOKUP($A55,'RevPAR Raw Data'!$B$6:$BE$43,'RevPAR Raw Data'!R$1,FALSE)</f>
        <v>41.264420229405602</v>
      </c>
      <c r="BE55" s="47">
        <f>VLOOKUP($A55,'RevPAR Raw Data'!$B$6:$BE$43,'RevPAR Raw Data'!T$1,FALSE)</f>
        <v>1.0024807867407</v>
      </c>
      <c r="BF55" s="48">
        <f>VLOOKUP($A55,'RevPAR Raw Data'!$B$6:$BE$43,'RevPAR Raw Data'!U$1,FALSE)</f>
        <v>21.832434549386502</v>
      </c>
      <c r="BG55" s="48">
        <f>VLOOKUP($A55,'RevPAR Raw Data'!$B$6:$BE$43,'RevPAR Raw Data'!V$1,FALSE)</f>
        <v>18.083684303309699</v>
      </c>
      <c r="BH55" s="48">
        <f>VLOOKUP($A55,'RevPAR Raw Data'!$B$6:$BE$43,'RevPAR Raw Data'!W$1,FALSE)</f>
        <v>18.6377320343483</v>
      </c>
      <c r="BI55" s="48">
        <f>VLOOKUP($A55,'RevPAR Raw Data'!$B$6:$BE$43,'RevPAR Raw Data'!X$1,FALSE)</f>
        <v>7.6507114111772996</v>
      </c>
      <c r="BJ55" s="49">
        <f>VLOOKUP($A55,'RevPAR Raw Data'!$B$6:$BE$43,'RevPAR Raw Data'!Y$1,FALSE)</f>
        <v>14.4040930576032</v>
      </c>
      <c r="BK55" s="48">
        <f>VLOOKUP($A55,'RevPAR Raw Data'!$B$6:$BE$43,'RevPAR Raw Data'!AA$1,FALSE)</f>
        <v>-1.25068213194232</v>
      </c>
      <c r="BL55" s="48">
        <f>VLOOKUP($A55,'RevPAR Raw Data'!$B$6:$BE$43,'RevPAR Raw Data'!AB$1,FALSE)</f>
        <v>-2.8018358514872799</v>
      </c>
      <c r="BM55" s="49">
        <f>VLOOKUP($A55,'RevPAR Raw Data'!$B$6:$BE$43,'RevPAR Raw Data'!AC$1,FALSE)</f>
        <v>-2.0152681076093302</v>
      </c>
      <c r="BN55" s="50">
        <f>VLOOKUP($A55,'RevPAR Raw Data'!$B$6:$BE$43,'RevPAR Raw Data'!AE$1,FALSE)</f>
        <v>9.8498436344831806</v>
      </c>
    </row>
    <row r="56" spans="1:66" ht="15" thickBot="1" x14ac:dyDescent="0.3">
      <c r="A56" s="63" t="s">
        <v>86</v>
      </c>
      <c r="B56" s="67">
        <f>VLOOKUP($A56,'Occupancy Raw Data'!$B$8:$BE$45,'Occupancy Raw Data'!G$3,FALSE)</f>
        <v>46.525176862255499</v>
      </c>
      <c r="C56" s="68">
        <f>VLOOKUP($A56,'Occupancy Raw Data'!$B$8:$BE$45,'Occupancy Raw Data'!H$3,FALSE)</f>
        <v>51.5744208628103</v>
      </c>
      <c r="D56" s="68">
        <f>VLOOKUP($A56,'Occupancy Raw Data'!$B$8:$BE$45,'Occupancy Raw Data'!I$3,FALSE)</f>
        <v>55.416840061034797</v>
      </c>
      <c r="E56" s="68">
        <f>VLOOKUP($A56,'Occupancy Raw Data'!$B$8:$BE$45,'Occupancy Raw Data'!J$3,FALSE)</f>
        <v>55.250381467609898</v>
      </c>
      <c r="F56" s="68">
        <f>VLOOKUP($A56,'Occupancy Raw Data'!$B$8:$BE$45,'Occupancy Raw Data'!K$3,FALSE)</f>
        <v>57.566930226106201</v>
      </c>
      <c r="G56" s="69">
        <f>VLOOKUP($A56,'Occupancy Raw Data'!$B$8:$BE$45,'Occupancy Raw Data'!L$3,FALSE)</f>
        <v>53.266749895963301</v>
      </c>
      <c r="H56" s="68">
        <f>VLOOKUP($A56,'Occupancy Raw Data'!$B$8:$BE$45,'Occupancy Raw Data'!N$3,FALSE)</f>
        <v>64.488833402691</v>
      </c>
      <c r="I56" s="68">
        <f>VLOOKUP($A56,'Occupancy Raw Data'!$B$8:$BE$45,'Occupancy Raw Data'!O$3,FALSE)</f>
        <v>66.680538216118705</v>
      </c>
      <c r="J56" s="69">
        <f>VLOOKUP($A56,'Occupancy Raw Data'!$B$8:$BE$45,'Occupancy Raw Data'!P$3,FALSE)</f>
        <v>65.584685809404903</v>
      </c>
      <c r="K56" s="70">
        <f>VLOOKUP($A56,'Occupancy Raw Data'!$B$8:$BE$45,'Occupancy Raw Data'!R$3,FALSE)</f>
        <v>56.7861601569466</v>
      </c>
      <c r="M56" s="67">
        <f>VLOOKUP($A56,'Occupancy Raw Data'!$B$8:$BE$45,'Occupancy Raw Data'!T$3,FALSE)</f>
        <v>10.7469517789396</v>
      </c>
      <c r="N56" s="68">
        <f>VLOOKUP($A56,'Occupancy Raw Data'!$B$8:$BE$45,'Occupancy Raw Data'!U$3,FALSE)</f>
        <v>3.0479978859448602</v>
      </c>
      <c r="O56" s="68">
        <f>VLOOKUP($A56,'Occupancy Raw Data'!$B$8:$BE$45,'Occupancy Raw Data'!V$3,FALSE)</f>
        <v>3.4708057834983101</v>
      </c>
      <c r="P56" s="68">
        <f>VLOOKUP($A56,'Occupancy Raw Data'!$B$8:$BE$45,'Occupancy Raw Data'!W$3,FALSE)</f>
        <v>7.1890367881241701</v>
      </c>
      <c r="Q56" s="68">
        <f>VLOOKUP($A56,'Occupancy Raw Data'!$B$8:$BE$45,'Occupancy Raw Data'!X$3,FALSE)</f>
        <v>12.599467297604001</v>
      </c>
      <c r="R56" s="69">
        <f>VLOOKUP($A56,'Occupancy Raw Data'!$B$8:$BE$45,'Occupancy Raw Data'!Y$3,FALSE)</f>
        <v>7.26831700614472</v>
      </c>
      <c r="S56" s="68">
        <f>VLOOKUP($A56,'Occupancy Raw Data'!$B$8:$BE$45,'Occupancy Raw Data'!AA$3,FALSE)</f>
        <v>17.9163152682641</v>
      </c>
      <c r="T56" s="68">
        <f>VLOOKUP($A56,'Occupancy Raw Data'!$B$8:$BE$45,'Occupancy Raw Data'!AB$3,FALSE)</f>
        <v>16.134864830751699</v>
      </c>
      <c r="U56" s="69">
        <f>VLOOKUP($A56,'Occupancy Raw Data'!$B$8:$BE$45,'Occupancy Raw Data'!AC$3,FALSE)</f>
        <v>17.0039300647645</v>
      </c>
      <c r="V56" s="70">
        <f>VLOOKUP($A56,'Occupancy Raw Data'!$B$8:$BE$45,'Occupancy Raw Data'!AE$3,FALSE)</f>
        <v>10.2967463911896</v>
      </c>
      <c r="X56" s="71">
        <f>VLOOKUP($A56,'ADR Raw Data'!$B$6:$BE$43,'ADR Raw Data'!G$1,FALSE)</f>
        <v>136.70265951103099</v>
      </c>
      <c r="Y56" s="72">
        <f>VLOOKUP($A56,'ADR Raw Data'!$B$6:$BE$43,'ADR Raw Data'!H$1,FALSE)</f>
        <v>106.65180742334501</v>
      </c>
      <c r="Z56" s="72">
        <f>VLOOKUP($A56,'ADR Raw Data'!$B$6:$BE$43,'ADR Raw Data'!I$1,FALSE)</f>
        <v>110.663724655819</v>
      </c>
      <c r="AA56" s="72">
        <f>VLOOKUP($A56,'ADR Raw Data'!$B$6:$BE$43,'ADR Raw Data'!J$1,FALSE)</f>
        <v>109.424305799648</v>
      </c>
      <c r="AB56" s="72">
        <f>VLOOKUP($A56,'ADR Raw Data'!$B$6:$BE$43,'ADR Raw Data'!K$1,FALSE)</f>
        <v>113.00808192770999</v>
      </c>
      <c r="AC56" s="73">
        <f>VLOOKUP($A56,'ADR Raw Data'!$B$6:$BE$43,'ADR Raw Data'!L$1,FALSE)</f>
        <v>114.68511822916599</v>
      </c>
      <c r="AD56" s="72">
        <f>VLOOKUP($A56,'ADR Raw Data'!$B$6:$BE$43,'ADR Raw Data'!N$1,FALSE)</f>
        <v>130.15672832867199</v>
      </c>
      <c r="AE56" s="72">
        <f>VLOOKUP($A56,'ADR Raw Data'!$B$6:$BE$43,'ADR Raw Data'!O$1,FALSE)</f>
        <v>131.93362804243799</v>
      </c>
      <c r="AF56" s="73">
        <f>VLOOKUP($A56,'ADR Raw Data'!$B$6:$BE$43,'ADR Raw Data'!P$1,FALSE)</f>
        <v>131.06002326565101</v>
      </c>
      <c r="AG56" s="74">
        <f>VLOOKUP($A56,'ADR Raw Data'!$B$6:$BE$43,'ADR Raw Data'!R$1,FALSE)</f>
        <v>120.08856260469</v>
      </c>
      <c r="AI56" s="67">
        <f>VLOOKUP($A56,'ADR Raw Data'!$B$6:$BE$43,'ADR Raw Data'!T$1,FALSE)</f>
        <v>20.691415078462899</v>
      </c>
      <c r="AJ56" s="68">
        <f>VLOOKUP($A56,'ADR Raw Data'!$B$6:$BE$43,'ADR Raw Data'!U$1,FALSE)</f>
        <v>3.8349423625113999</v>
      </c>
      <c r="AK56" s="68">
        <f>VLOOKUP($A56,'ADR Raw Data'!$B$6:$BE$43,'ADR Raw Data'!V$1,FALSE)</f>
        <v>5.3721529740904304</v>
      </c>
      <c r="AL56" s="68">
        <f>VLOOKUP($A56,'ADR Raw Data'!$B$6:$BE$43,'ADR Raw Data'!W$1,FALSE)</f>
        <v>9.3266057092900692</v>
      </c>
      <c r="AM56" s="68">
        <f>VLOOKUP($A56,'ADR Raw Data'!$B$6:$BE$43,'ADR Raw Data'!X$1,FALSE)</f>
        <v>12.7407934526455</v>
      </c>
      <c r="AN56" s="69">
        <f>VLOOKUP($A56,'ADR Raw Data'!$B$6:$BE$43,'ADR Raw Data'!Y$1,FALSE)</f>
        <v>10.335558196925</v>
      </c>
      <c r="AO56" s="68">
        <f>VLOOKUP($A56,'ADR Raw Data'!$B$6:$BE$43,'ADR Raw Data'!AA$1,FALSE)</f>
        <v>12.0406169164447</v>
      </c>
      <c r="AP56" s="68">
        <f>VLOOKUP($A56,'ADR Raw Data'!$B$6:$BE$43,'ADR Raw Data'!AB$1,FALSE)</f>
        <v>14.965291301959599</v>
      </c>
      <c r="AQ56" s="69">
        <f>VLOOKUP($A56,'ADR Raw Data'!$B$6:$BE$43,'ADR Raw Data'!AC$1,FALSE)</f>
        <v>13.5237361143112</v>
      </c>
      <c r="AR56" s="70">
        <f>VLOOKUP($A56,'ADR Raw Data'!$B$6:$BE$43,'ADR Raw Data'!AE$1,FALSE)</f>
        <v>11.6884874505947</v>
      </c>
      <c r="AS56" s="40"/>
      <c r="AT56" s="71">
        <f>VLOOKUP($A56,'RevPAR Raw Data'!$B$6:$BE$43,'RevPAR Raw Data'!G$1,FALSE)</f>
        <v>63.601154112914401</v>
      </c>
      <c r="AU56" s="72">
        <f>VLOOKUP($A56,'RevPAR Raw Data'!$B$6:$BE$43,'RevPAR Raw Data'!H$1,FALSE)</f>
        <v>55.005052018310401</v>
      </c>
      <c r="AV56" s="72">
        <f>VLOOKUP($A56,'RevPAR Raw Data'!$B$6:$BE$43,'RevPAR Raw Data'!I$1,FALSE)</f>
        <v>61.326339298099498</v>
      </c>
      <c r="AW56" s="72">
        <f>VLOOKUP($A56,'RevPAR Raw Data'!$B$6:$BE$43,'RevPAR Raw Data'!J$1,FALSE)</f>
        <v>60.457346372589797</v>
      </c>
      <c r="AX56" s="72">
        <f>VLOOKUP($A56,'RevPAR Raw Data'!$B$6:$BE$43,'RevPAR Raw Data'!K$1,FALSE)</f>
        <v>65.055283673186196</v>
      </c>
      <c r="AY56" s="73">
        <f>VLOOKUP($A56,'RevPAR Raw Data'!$B$6:$BE$43,'RevPAR Raw Data'!L$1,FALSE)</f>
        <v>61.089035095020101</v>
      </c>
      <c r="AZ56" s="72">
        <f>VLOOKUP($A56,'RevPAR Raw Data'!$B$6:$BE$43,'RevPAR Raw Data'!N$1,FALSE)</f>
        <v>83.936555694270993</v>
      </c>
      <c r="BA56" s="72">
        <f>VLOOKUP($A56,'RevPAR Raw Data'!$B$6:$BE$43,'RevPAR Raw Data'!O$1,FALSE)</f>
        <v>87.974053266749806</v>
      </c>
      <c r="BB56" s="73">
        <f>VLOOKUP($A56,'RevPAR Raw Data'!$B$6:$BE$43,'RevPAR Raw Data'!P$1,FALSE)</f>
        <v>85.955304480510407</v>
      </c>
      <c r="BC56" s="74">
        <f>VLOOKUP($A56,'RevPAR Raw Data'!$B$6:$BE$43,'RevPAR Raw Data'!R$1,FALSE)</f>
        <v>68.193683490874506</v>
      </c>
      <c r="BE56" s="67">
        <f>VLOOKUP($A56,'RevPAR Raw Data'!$B$6:$BE$43,'RevPAR Raw Data'!T$1,FALSE)</f>
        <v>33.662063258265199</v>
      </c>
      <c r="BF56" s="68">
        <f>VLOOKUP($A56,'RevPAR Raw Data'!$B$6:$BE$43,'RevPAR Raw Data'!U$1,FALSE)</f>
        <v>6.9998292105928099</v>
      </c>
      <c r="BG56" s="68">
        <f>VLOOKUP($A56,'RevPAR Raw Data'!$B$6:$BE$43,'RevPAR Raw Data'!V$1,FALSE)</f>
        <v>9.0294157537118593</v>
      </c>
      <c r="BH56" s="68">
        <f>VLOOKUP($A56,'RevPAR Raw Data'!$B$6:$BE$43,'RevPAR Raw Data'!W$1,FALSE)</f>
        <v>17.186135612938401</v>
      </c>
      <c r="BI56" s="68">
        <f>VLOOKUP($A56,'RevPAR Raw Data'!$B$6:$BE$43,'RevPAR Raw Data'!X$1,FALSE)</f>
        <v>26.945532854770899</v>
      </c>
      <c r="BJ56" s="69">
        <f>VLOOKUP($A56,'RevPAR Raw Data'!$B$6:$BE$43,'RevPAR Raw Data'!Y$1,FALSE)</f>
        <v>18.355096337176899</v>
      </c>
      <c r="BK56" s="68">
        <f>VLOOKUP($A56,'RevPAR Raw Data'!$B$6:$BE$43,'RevPAR Raw Data'!AA$1,FALSE)</f>
        <v>32.114167071703001</v>
      </c>
      <c r="BL56" s="68">
        <f>VLOOKUP($A56,'RevPAR Raw Data'!$B$6:$BE$43,'RevPAR Raw Data'!AB$1,FALSE)</f>
        <v>33.514785655810797</v>
      </c>
      <c r="BM56" s="69">
        <f>VLOOKUP($A56,'RevPAR Raw Data'!$B$6:$BE$43,'RevPAR Raw Data'!AC$1,FALSE)</f>
        <v>32.827232810096397</v>
      </c>
      <c r="BN56" s="70">
        <f>VLOOKUP($A56,'RevPAR Raw Data'!$B$6:$BE$43,'RevPAR Raw Data'!AE$1,FALSE)</f>
        <v>23.188767751537998</v>
      </c>
    </row>
    <row r="57" spans="1:66" ht="14.25" customHeight="1" x14ac:dyDescent="0.25">
      <c r="A57" s="128" t="s">
        <v>123</v>
      </c>
      <c r="B57" s="128"/>
      <c r="C57" s="128"/>
      <c r="D57" s="128"/>
      <c r="E57" s="128"/>
      <c r="F57" s="128"/>
      <c r="G57" s="128"/>
      <c r="H57" s="128"/>
      <c r="I57" s="128"/>
      <c r="J57" s="128"/>
      <c r="K57" s="128"/>
      <c r="AS57" s="40"/>
    </row>
    <row r="58" spans="1:66" x14ac:dyDescent="0.25">
      <c r="A58" s="128"/>
      <c r="B58" s="128"/>
      <c r="C58" s="128"/>
      <c r="D58" s="128"/>
      <c r="E58" s="128"/>
      <c r="F58" s="128"/>
      <c r="G58" s="128"/>
      <c r="H58" s="128"/>
      <c r="I58" s="128"/>
      <c r="J58" s="128"/>
      <c r="K58" s="128"/>
      <c r="AS58" s="40"/>
    </row>
    <row r="59" spans="1:66" x14ac:dyDescent="0.25">
      <c r="A59" s="128"/>
      <c r="B59" s="128"/>
      <c r="C59" s="128"/>
      <c r="D59" s="128"/>
      <c r="E59" s="128"/>
      <c r="F59" s="128"/>
      <c r="G59" s="128"/>
      <c r="H59" s="128"/>
      <c r="I59" s="128"/>
      <c r="J59" s="128"/>
      <c r="K59" s="128"/>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30" t="str">
        <f>'Occupancy Raw Data'!B2</f>
        <v>January 28, 2024 - February 24, 2024
Rolling-28 Day Period</v>
      </c>
      <c r="B1" s="125" t="s">
        <v>66</v>
      </c>
      <c r="C1" s="126"/>
      <c r="D1" s="126"/>
      <c r="E1" s="126"/>
      <c r="F1" s="126"/>
      <c r="G1" s="126"/>
      <c r="H1" s="126"/>
      <c r="I1" s="126"/>
      <c r="J1" s="126"/>
      <c r="K1" s="127"/>
      <c r="L1" s="40"/>
      <c r="M1" s="125" t="s">
        <v>73</v>
      </c>
      <c r="N1" s="126"/>
      <c r="O1" s="126"/>
      <c r="P1" s="126"/>
      <c r="Q1" s="126"/>
      <c r="R1" s="126"/>
      <c r="S1" s="126"/>
      <c r="T1" s="126"/>
      <c r="U1" s="126"/>
      <c r="V1" s="127"/>
      <c r="X1" s="125" t="s">
        <v>67</v>
      </c>
      <c r="Y1" s="126"/>
      <c r="Z1" s="126"/>
      <c r="AA1" s="126"/>
      <c r="AB1" s="126"/>
      <c r="AC1" s="126"/>
      <c r="AD1" s="126"/>
      <c r="AE1" s="126"/>
      <c r="AF1" s="126"/>
      <c r="AG1" s="127"/>
      <c r="AI1" s="125" t="s">
        <v>74</v>
      </c>
      <c r="AJ1" s="126"/>
      <c r="AK1" s="126"/>
      <c r="AL1" s="126"/>
      <c r="AM1" s="126"/>
      <c r="AN1" s="126"/>
      <c r="AO1" s="126"/>
      <c r="AP1" s="126"/>
      <c r="AQ1" s="126"/>
      <c r="AR1" s="127"/>
      <c r="AS1" s="40"/>
      <c r="AT1" s="125" t="s">
        <v>68</v>
      </c>
      <c r="AU1" s="126"/>
      <c r="AV1" s="126"/>
      <c r="AW1" s="126"/>
      <c r="AX1" s="126"/>
      <c r="AY1" s="126"/>
      <c r="AZ1" s="126"/>
      <c r="BA1" s="126"/>
      <c r="BB1" s="126"/>
      <c r="BC1" s="127"/>
      <c r="BE1" s="125" t="s">
        <v>75</v>
      </c>
      <c r="BF1" s="126"/>
      <c r="BG1" s="126"/>
      <c r="BH1" s="126"/>
      <c r="BI1" s="126"/>
      <c r="BJ1" s="126"/>
      <c r="BK1" s="126"/>
      <c r="BL1" s="126"/>
      <c r="BM1" s="126"/>
      <c r="BN1" s="127"/>
    </row>
    <row r="2" spans="1:66" x14ac:dyDescent="0.25">
      <c r="A2" s="130"/>
      <c r="B2" s="42"/>
      <c r="C2" s="43"/>
      <c r="D2" s="43"/>
      <c r="E2" s="43"/>
      <c r="F2" s="43"/>
      <c r="G2" s="123" t="s">
        <v>64</v>
      </c>
      <c r="H2" s="43"/>
      <c r="I2" s="43"/>
      <c r="J2" s="123" t="s">
        <v>65</v>
      </c>
      <c r="K2" s="124" t="s">
        <v>56</v>
      </c>
      <c r="L2" s="44"/>
      <c r="M2" s="42"/>
      <c r="N2" s="43"/>
      <c r="O2" s="43"/>
      <c r="P2" s="43"/>
      <c r="Q2" s="43"/>
      <c r="R2" s="123" t="s">
        <v>64</v>
      </c>
      <c r="S2" s="43"/>
      <c r="T2" s="43"/>
      <c r="U2" s="123" t="s">
        <v>65</v>
      </c>
      <c r="V2" s="124" t="s">
        <v>56</v>
      </c>
      <c r="X2" s="42"/>
      <c r="Y2" s="43"/>
      <c r="Z2" s="43"/>
      <c r="AA2" s="43"/>
      <c r="AB2" s="43"/>
      <c r="AC2" s="123" t="s">
        <v>64</v>
      </c>
      <c r="AD2" s="43"/>
      <c r="AE2" s="43"/>
      <c r="AF2" s="123" t="s">
        <v>65</v>
      </c>
      <c r="AG2" s="124" t="s">
        <v>56</v>
      </c>
      <c r="AI2" s="42"/>
      <c r="AJ2" s="43"/>
      <c r="AK2" s="43"/>
      <c r="AL2" s="43"/>
      <c r="AM2" s="43"/>
      <c r="AN2" s="123" t="s">
        <v>64</v>
      </c>
      <c r="AO2" s="43"/>
      <c r="AP2" s="43"/>
      <c r="AQ2" s="123" t="s">
        <v>65</v>
      </c>
      <c r="AR2" s="124" t="s">
        <v>56</v>
      </c>
      <c r="AS2" s="44"/>
      <c r="AT2" s="42"/>
      <c r="AU2" s="43"/>
      <c r="AV2" s="43"/>
      <c r="AW2" s="43"/>
      <c r="AX2" s="43"/>
      <c r="AY2" s="123" t="s">
        <v>64</v>
      </c>
      <c r="AZ2" s="43"/>
      <c r="BA2" s="43"/>
      <c r="BB2" s="123" t="s">
        <v>65</v>
      </c>
      <c r="BC2" s="124" t="s">
        <v>56</v>
      </c>
      <c r="BE2" s="42"/>
      <c r="BF2" s="43"/>
      <c r="BG2" s="43"/>
      <c r="BH2" s="43"/>
      <c r="BI2" s="43"/>
      <c r="BJ2" s="123" t="s">
        <v>64</v>
      </c>
      <c r="BK2" s="43"/>
      <c r="BL2" s="43"/>
      <c r="BM2" s="123" t="s">
        <v>65</v>
      </c>
      <c r="BN2" s="124" t="s">
        <v>56</v>
      </c>
    </row>
    <row r="3" spans="1:66" x14ac:dyDescent="0.25">
      <c r="A3" s="130"/>
      <c r="B3" s="45" t="s">
        <v>57</v>
      </c>
      <c r="C3" s="44" t="s">
        <v>58</v>
      </c>
      <c r="D3" s="44" t="s">
        <v>59</v>
      </c>
      <c r="E3" s="44" t="s">
        <v>60</v>
      </c>
      <c r="F3" s="44" t="s">
        <v>61</v>
      </c>
      <c r="G3" s="123"/>
      <c r="H3" s="44" t="s">
        <v>62</v>
      </c>
      <c r="I3" s="44" t="s">
        <v>63</v>
      </c>
      <c r="J3" s="123"/>
      <c r="K3" s="124"/>
      <c r="L3" s="44"/>
      <c r="M3" s="45" t="s">
        <v>57</v>
      </c>
      <c r="N3" s="44" t="s">
        <v>58</v>
      </c>
      <c r="O3" s="44" t="s">
        <v>59</v>
      </c>
      <c r="P3" s="44" t="s">
        <v>60</v>
      </c>
      <c r="Q3" s="44" t="s">
        <v>61</v>
      </c>
      <c r="R3" s="123"/>
      <c r="S3" s="44" t="s">
        <v>62</v>
      </c>
      <c r="T3" s="44" t="s">
        <v>63</v>
      </c>
      <c r="U3" s="123"/>
      <c r="V3" s="124"/>
      <c r="X3" s="45" t="s">
        <v>57</v>
      </c>
      <c r="Y3" s="44" t="s">
        <v>58</v>
      </c>
      <c r="Z3" s="44" t="s">
        <v>59</v>
      </c>
      <c r="AA3" s="44" t="s">
        <v>60</v>
      </c>
      <c r="AB3" s="44" t="s">
        <v>61</v>
      </c>
      <c r="AC3" s="123"/>
      <c r="AD3" s="44" t="s">
        <v>62</v>
      </c>
      <c r="AE3" s="44" t="s">
        <v>63</v>
      </c>
      <c r="AF3" s="123"/>
      <c r="AG3" s="124"/>
      <c r="AI3" s="45" t="s">
        <v>57</v>
      </c>
      <c r="AJ3" s="44" t="s">
        <v>58</v>
      </c>
      <c r="AK3" s="44" t="s">
        <v>59</v>
      </c>
      <c r="AL3" s="44" t="s">
        <v>60</v>
      </c>
      <c r="AM3" s="44" t="s">
        <v>61</v>
      </c>
      <c r="AN3" s="123"/>
      <c r="AO3" s="44" t="s">
        <v>62</v>
      </c>
      <c r="AP3" s="44" t="s">
        <v>63</v>
      </c>
      <c r="AQ3" s="123"/>
      <c r="AR3" s="124"/>
      <c r="AS3" s="44"/>
      <c r="AT3" s="45" t="s">
        <v>57</v>
      </c>
      <c r="AU3" s="44" t="s">
        <v>58</v>
      </c>
      <c r="AV3" s="44" t="s">
        <v>59</v>
      </c>
      <c r="AW3" s="44" t="s">
        <v>60</v>
      </c>
      <c r="AX3" s="44" t="s">
        <v>61</v>
      </c>
      <c r="AY3" s="123"/>
      <c r="AZ3" s="44" t="s">
        <v>62</v>
      </c>
      <c r="BA3" s="44" t="s">
        <v>63</v>
      </c>
      <c r="BB3" s="123"/>
      <c r="BC3" s="124"/>
      <c r="BE3" s="45" t="s">
        <v>57</v>
      </c>
      <c r="BF3" s="44" t="s">
        <v>58</v>
      </c>
      <c r="BG3" s="44" t="s">
        <v>59</v>
      </c>
      <c r="BH3" s="44" t="s">
        <v>60</v>
      </c>
      <c r="BI3" s="44" t="s">
        <v>61</v>
      </c>
      <c r="BJ3" s="123"/>
      <c r="BK3" s="44" t="s">
        <v>62</v>
      </c>
      <c r="BL3" s="44" t="s">
        <v>63</v>
      </c>
      <c r="BM3" s="123"/>
      <c r="BN3" s="124"/>
    </row>
    <row r="4" spans="1:66" x14ac:dyDescent="0.25">
      <c r="A4" s="46" t="s">
        <v>15</v>
      </c>
      <c r="B4" s="47">
        <f>VLOOKUP($A4,'Occupancy Raw Data'!$B$8:$BE$45,'Occupancy Raw Data'!AG$3,FALSE)</f>
        <v>46.193077134790499</v>
      </c>
      <c r="C4" s="48">
        <f>VLOOKUP($A4,'Occupancy Raw Data'!$B$8:$BE$45,'Occupancy Raw Data'!AH$3,FALSE)</f>
        <v>54.525004808268498</v>
      </c>
      <c r="D4" s="48">
        <f>VLOOKUP($A4,'Occupancy Raw Data'!$B$8:$BE$45,'Occupancy Raw Data'!AI$3,FALSE)</f>
        <v>59.255801420000601</v>
      </c>
      <c r="E4" s="48">
        <f>VLOOKUP($A4,'Occupancy Raw Data'!$B$8:$BE$45,'Occupancy Raw Data'!AJ$3,FALSE)</f>
        <v>60.269756664271</v>
      </c>
      <c r="F4" s="48">
        <f>VLOOKUP($A4,'Occupancy Raw Data'!$B$8:$BE$45,'Occupancy Raw Data'!AK$3,FALSE)</f>
        <v>57.896868773830398</v>
      </c>
      <c r="G4" s="49">
        <f>VLOOKUP($A4,'Occupancy Raw Data'!$B$8:$BE$45,'Occupancy Raw Data'!AL$3,FALSE)</f>
        <v>55.628208759336303</v>
      </c>
      <c r="H4" s="48">
        <f>VLOOKUP($A4,'Occupancy Raw Data'!$B$8:$BE$45,'Occupancy Raw Data'!AN$3,FALSE)</f>
        <v>63.345383152636302</v>
      </c>
      <c r="I4" s="48">
        <f>VLOOKUP($A4,'Occupancy Raw Data'!$B$8:$BE$45,'Occupancy Raw Data'!AO$3,FALSE)</f>
        <v>65.424973826030794</v>
      </c>
      <c r="J4" s="49">
        <f>VLOOKUP($A4,'Occupancy Raw Data'!$B$8:$BE$45,'Occupancy Raw Data'!AP$3,FALSE)</f>
        <v>64.385185539449907</v>
      </c>
      <c r="K4" s="50">
        <f>VLOOKUP($A4,'Occupancy Raw Data'!$B$8:$BE$45,'Occupancy Raw Data'!AR$3,FALSE)</f>
        <v>58.1306030846225</v>
      </c>
      <c r="M4" s="47">
        <f>VLOOKUP($A4,'Occupancy Raw Data'!$B$8:$BE$45,'Occupancy Raw Data'!AT$3,FALSE)</f>
        <v>-2.9642122726740601</v>
      </c>
      <c r="N4" s="48">
        <f>VLOOKUP($A4,'Occupancy Raw Data'!$B$8:$BE$45,'Occupancy Raw Data'!AU$3,FALSE)</f>
        <v>-0.266524591478281</v>
      </c>
      <c r="O4" s="48">
        <f>VLOOKUP($A4,'Occupancy Raw Data'!$B$8:$BE$45,'Occupancy Raw Data'!AV$3,FALSE)</f>
        <v>-1.53226849486979</v>
      </c>
      <c r="P4" s="48">
        <f>VLOOKUP($A4,'Occupancy Raw Data'!$B$8:$BE$45,'Occupancy Raw Data'!AW$3,FALSE)</f>
        <v>-1.80159812571634</v>
      </c>
      <c r="Q4" s="48">
        <f>VLOOKUP($A4,'Occupancy Raw Data'!$B$8:$BE$45,'Occupancy Raw Data'!AX$3,FALSE)</f>
        <v>-2.3392887189827598</v>
      </c>
      <c r="R4" s="49">
        <f>VLOOKUP($A4,'Occupancy Raw Data'!$B$8:$BE$45,'Occupancy Raw Data'!AY$3,FALSE)</f>
        <v>-1.7561282964668501</v>
      </c>
      <c r="S4" s="48">
        <f>VLOOKUP($A4,'Occupancy Raw Data'!$B$8:$BE$45,'Occupancy Raw Data'!BA$3,FALSE)</f>
        <v>-2.9027678922317199</v>
      </c>
      <c r="T4" s="48">
        <f>VLOOKUP($A4,'Occupancy Raw Data'!$B$8:$BE$45,'Occupancy Raw Data'!BB$3,FALSE)</f>
        <v>-3.5914037505790102</v>
      </c>
      <c r="U4" s="49">
        <f>VLOOKUP($A4,'Occupancy Raw Data'!$B$8:$BE$45,'Occupancy Raw Data'!BC$3,FALSE)</f>
        <v>-3.2538596142168199</v>
      </c>
      <c r="V4" s="50">
        <f>VLOOKUP($A4,'Occupancy Raw Data'!$B$8:$BE$45,'Occupancy Raw Data'!BE$3,FALSE)</f>
        <v>-2.2350021180561601</v>
      </c>
      <c r="X4" s="51">
        <f>VLOOKUP($A4,'ADR Raw Data'!$B$6:$BE$43,'ADR Raw Data'!AG$1,FALSE)</f>
        <v>155.78300198718401</v>
      </c>
      <c r="Y4" s="52">
        <f>VLOOKUP($A4,'ADR Raw Data'!$B$6:$BE$43,'ADR Raw Data'!AH$1,FALSE)</f>
        <v>148.81847823331401</v>
      </c>
      <c r="Z4" s="52">
        <f>VLOOKUP($A4,'ADR Raw Data'!$B$6:$BE$43,'ADR Raw Data'!AI$1,FALSE)</f>
        <v>152.63755209018501</v>
      </c>
      <c r="AA4" s="52">
        <f>VLOOKUP($A4,'ADR Raw Data'!$B$6:$BE$43,'ADR Raw Data'!AJ$1,FALSE)</f>
        <v>152.50265107087299</v>
      </c>
      <c r="AB4" s="52">
        <f>VLOOKUP($A4,'ADR Raw Data'!$B$6:$BE$43,'ADR Raw Data'!AK$1,FALSE)</f>
        <v>152.86475450491099</v>
      </c>
      <c r="AC4" s="53">
        <f>VLOOKUP($A4,'ADR Raw Data'!$B$6:$BE$43,'ADR Raw Data'!AL$1,FALSE)</f>
        <v>152.42937108890999</v>
      </c>
      <c r="AD4" s="52">
        <f>VLOOKUP($A4,'ADR Raw Data'!$B$6:$BE$43,'ADR Raw Data'!AN$1,FALSE)</f>
        <v>165.23413990845</v>
      </c>
      <c r="AE4" s="52">
        <f>VLOOKUP($A4,'ADR Raw Data'!$B$6:$BE$43,'ADR Raw Data'!AO$1,FALSE)</f>
        <v>168.86174381640299</v>
      </c>
      <c r="AF4" s="53">
        <f>VLOOKUP($A4,'ADR Raw Data'!$B$6:$BE$43,'ADR Raw Data'!AP$1,FALSE)</f>
        <v>167.077246346268</v>
      </c>
      <c r="AG4" s="54">
        <f>VLOOKUP($A4,'ADR Raw Data'!$B$6:$BE$43,'ADR Raw Data'!AR$1,FALSE)</f>
        <v>157.065519223367</v>
      </c>
      <c r="AI4" s="47">
        <f>VLOOKUP($A4,'ADR Raw Data'!$B$6:$BE$43,'ADR Raw Data'!AT$1,FALSE)</f>
        <v>5.92055031878375</v>
      </c>
      <c r="AJ4" s="48">
        <f>VLOOKUP($A4,'ADR Raw Data'!$B$6:$BE$43,'ADR Raw Data'!AU$1,FALSE)</f>
        <v>2.6140818968974</v>
      </c>
      <c r="AK4" s="48">
        <f>VLOOKUP($A4,'ADR Raw Data'!$B$6:$BE$43,'ADR Raw Data'!AV$1,FALSE)</f>
        <v>2.6981431854101001</v>
      </c>
      <c r="AL4" s="48">
        <f>VLOOKUP($A4,'ADR Raw Data'!$B$6:$BE$43,'ADR Raw Data'!AW$1,FALSE)</f>
        <v>1.9298634473510199</v>
      </c>
      <c r="AM4" s="48">
        <f>VLOOKUP($A4,'ADR Raw Data'!$B$6:$BE$43,'ADR Raw Data'!AX$1,FALSE)</f>
        <v>2.9759202820685098</v>
      </c>
      <c r="AN4" s="49">
        <f>VLOOKUP($A4,'ADR Raw Data'!$B$6:$BE$43,'ADR Raw Data'!AY$1,FALSE)</f>
        <v>3.0989073547305899</v>
      </c>
      <c r="AO4" s="48">
        <f>VLOOKUP($A4,'ADR Raw Data'!$B$6:$BE$43,'ADR Raw Data'!BA$1,FALSE)</f>
        <v>3.9394480570342698</v>
      </c>
      <c r="AP4" s="48">
        <f>VLOOKUP($A4,'ADR Raw Data'!$B$6:$BE$43,'ADR Raw Data'!BB$1,FALSE)</f>
        <v>3.1741788697144302</v>
      </c>
      <c r="AQ4" s="49">
        <f>VLOOKUP($A4,'ADR Raw Data'!$B$6:$BE$43,'ADR Raw Data'!BC$1,FALSE)</f>
        <v>3.53971801185503</v>
      </c>
      <c r="AR4" s="50">
        <f>VLOOKUP($A4,'ADR Raw Data'!$B$6:$BE$43,'ADR Raw Data'!BE$1,FALSE)</f>
        <v>3.2164296607437302</v>
      </c>
      <c r="AT4" s="51">
        <f>VLOOKUP($A4,'RevPAR Raw Data'!$B$6:$BE$43,'RevPAR Raw Data'!AG$1,FALSE)</f>
        <v>71.960962270832297</v>
      </c>
      <c r="AU4" s="52">
        <f>VLOOKUP($A4,'RevPAR Raw Data'!$B$6:$BE$43,'RevPAR Raw Data'!AH$1,FALSE)</f>
        <v>81.143282412307101</v>
      </c>
      <c r="AV4" s="52">
        <f>VLOOKUP($A4,'RevPAR Raw Data'!$B$6:$BE$43,'RevPAR Raw Data'!AI$1,FALSE)</f>
        <v>90.446604758910397</v>
      </c>
      <c r="AW4" s="52">
        <f>VLOOKUP($A4,'RevPAR Raw Data'!$B$6:$BE$43,'RevPAR Raw Data'!AJ$1,FALSE)</f>
        <v>91.912976706977901</v>
      </c>
      <c r="AX4" s="52">
        <f>VLOOKUP($A4,'RevPAR Raw Data'!$B$6:$BE$43,'RevPAR Raw Data'!AK$1,FALSE)</f>
        <v>88.5039063171468</v>
      </c>
      <c r="AY4" s="53">
        <f>VLOOKUP($A4,'RevPAR Raw Data'!$B$6:$BE$43,'RevPAR Raw Data'!AL$1,FALSE)</f>
        <v>84.793728759882697</v>
      </c>
      <c r="AZ4" s="52">
        <f>VLOOKUP($A4,'RevPAR Raw Data'!$B$6:$BE$43,'RevPAR Raw Data'!AN$1,FALSE)</f>
        <v>104.668199023971</v>
      </c>
      <c r="BA4" s="52">
        <f>VLOOKUP($A4,'RevPAR Raw Data'!$B$6:$BE$43,'RevPAR Raw Data'!AO$1,FALSE)</f>
        <v>110.477751694061</v>
      </c>
      <c r="BB4" s="53">
        <f>VLOOKUP($A4,'RevPAR Raw Data'!$B$6:$BE$43,'RevPAR Raw Data'!AP$1,FALSE)</f>
        <v>107.572995054248</v>
      </c>
      <c r="BC4" s="54">
        <f>VLOOKUP($A4,'RevPAR Raw Data'!$B$6:$BE$43,'RevPAR Raw Data'!AR$1,FALSE)</f>
        <v>91.303133562537099</v>
      </c>
      <c r="BE4" s="47">
        <f>VLOOKUP($A4,'RevPAR Raw Data'!$B$6:$BE$43,'RevPAR Raw Data'!AT$1,FALSE)</f>
        <v>2.78084036695045</v>
      </c>
      <c r="BF4" s="48">
        <f>VLOOKUP($A4,'RevPAR Raw Data'!$B$6:$BE$43,'RevPAR Raw Data'!AU$1,FALSE)</f>
        <v>2.3405901343225102</v>
      </c>
      <c r="BG4" s="48">
        <f>VLOOKUP($A4,'RevPAR Raw Data'!$B$6:$BE$43,'RevPAR Raw Data'!AV$1,FALSE)</f>
        <v>1.1245318925637799</v>
      </c>
      <c r="BH4" s="48">
        <f>VLOOKUP($A4,'RevPAR Raw Data'!$B$6:$BE$43,'RevPAR Raw Data'!AW$1,FALSE)</f>
        <v>9.3496937938312402E-2</v>
      </c>
      <c r="BI4" s="48">
        <f>VLOOKUP($A4,'RevPAR Raw Data'!$B$6:$BE$43,'RevPAR Raw Data'!AX$1,FALSE)</f>
        <v>0.56701619564140304</v>
      </c>
      <c r="BJ4" s="49">
        <f>VLOOKUP($A4,'RevPAR Raw Data'!$B$6:$BE$43,'RevPAR Raw Data'!AY$1,FALSE)</f>
        <v>1.28835826932602</v>
      </c>
      <c r="BK4" s="48">
        <f>VLOOKUP($A4,'RevPAR Raw Data'!$B$6:$BE$43,'RevPAR Raw Data'!BA$1,FALSE)</f>
        <v>0.922327131471814</v>
      </c>
      <c r="BL4" s="48">
        <f>VLOOKUP($A4,'RevPAR Raw Data'!$B$6:$BE$43,'RevPAR Raw Data'!BB$1,FALSE)</f>
        <v>-0.53122245984159</v>
      </c>
      <c r="BM4" s="49">
        <f>VLOOKUP($A4,'RevPAR Raw Data'!$B$6:$BE$43,'RevPAR Raw Data'!BC$1,FALSE)</f>
        <v>0.17068094279330701</v>
      </c>
      <c r="BN4" s="50">
        <f>VLOOKUP($A4,'RevPAR Raw Data'!$B$6:$BE$43,'RevPAR Raw Data'!BE$1,FALSE)</f>
        <v>0.90954027164416895</v>
      </c>
    </row>
    <row r="5" spans="1:66" x14ac:dyDescent="0.25">
      <c r="A5" s="46" t="s">
        <v>69</v>
      </c>
      <c r="B5" s="47">
        <f>VLOOKUP($A5,'Occupancy Raw Data'!$B$8:$BE$45,'Occupancy Raw Data'!AG$3,FALSE)</f>
        <v>41.185072099791498</v>
      </c>
      <c r="C5" s="48">
        <f>VLOOKUP($A5,'Occupancy Raw Data'!$B$8:$BE$45,'Occupancy Raw Data'!AH$3,FALSE)</f>
        <v>51.004810841119699</v>
      </c>
      <c r="D5" s="48">
        <f>VLOOKUP($A5,'Occupancy Raw Data'!$B$8:$BE$45,'Occupancy Raw Data'!AI$3,FALSE)</f>
        <v>56.066638709444298</v>
      </c>
      <c r="E5" s="48">
        <f>VLOOKUP($A5,'Occupancy Raw Data'!$B$8:$BE$45,'Occupancy Raw Data'!AJ$3,FALSE)</f>
        <v>56.903784748235701</v>
      </c>
      <c r="F5" s="48">
        <f>VLOOKUP($A5,'Occupancy Raw Data'!$B$8:$BE$45,'Occupancy Raw Data'!AK$3,FALSE)</f>
        <v>53.362862438350099</v>
      </c>
      <c r="G5" s="49">
        <f>VLOOKUP($A5,'Occupancy Raw Data'!$B$8:$BE$45,'Occupancy Raw Data'!AL$3,FALSE)</f>
        <v>51.704619703160802</v>
      </c>
      <c r="H5" s="48">
        <f>VLOOKUP($A5,'Occupancy Raw Data'!$B$8:$BE$45,'Occupancy Raw Data'!AN$3,FALSE)</f>
        <v>57.710080733829599</v>
      </c>
      <c r="I5" s="48">
        <f>VLOOKUP($A5,'Occupancy Raw Data'!$B$8:$BE$45,'Occupancy Raw Data'!AO$3,FALSE)</f>
        <v>59.479785128640003</v>
      </c>
      <c r="J5" s="49">
        <f>VLOOKUP($A5,'Occupancy Raw Data'!$B$8:$BE$45,'Occupancy Raw Data'!AP$3,FALSE)</f>
        <v>58.594932931234801</v>
      </c>
      <c r="K5" s="50">
        <f>VLOOKUP($A5,'Occupancy Raw Data'!$B$8:$BE$45,'Occupancy Raw Data'!AR$3,FALSE)</f>
        <v>53.673232918858801</v>
      </c>
      <c r="M5" s="47">
        <f>VLOOKUP($A5,'Occupancy Raw Data'!$B$8:$BE$45,'Occupancy Raw Data'!AT$3,FALSE)</f>
        <v>-0.86205737488944501</v>
      </c>
      <c r="N5" s="48">
        <f>VLOOKUP($A5,'Occupancy Raw Data'!$B$8:$BE$45,'Occupancy Raw Data'!AU$3,FALSE)</f>
        <v>2.6382216189154999</v>
      </c>
      <c r="O5" s="48">
        <f>VLOOKUP($A5,'Occupancy Raw Data'!$B$8:$BE$45,'Occupancy Raw Data'!AV$3,FALSE)</f>
        <v>1.2615814495976401</v>
      </c>
      <c r="P5" s="48">
        <f>VLOOKUP($A5,'Occupancy Raw Data'!$B$8:$BE$45,'Occupancy Raw Data'!AW$3,FALSE)</f>
        <v>0.83992959524589395</v>
      </c>
      <c r="Q5" s="48">
        <f>VLOOKUP($A5,'Occupancy Raw Data'!$B$8:$BE$45,'Occupancy Raw Data'!AX$3,FALSE)</f>
        <v>0.29877007824476598</v>
      </c>
      <c r="R5" s="49">
        <f>VLOOKUP($A5,'Occupancy Raw Data'!$B$8:$BE$45,'Occupancy Raw Data'!AY$3,FALSE)</f>
        <v>0.891511783304202</v>
      </c>
      <c r="S5" s="48">
        <f>VLOOKUP($A5,'Occupancy Raw Data'!$B$8:$BE$45,'Occupancy Raw Data'!BA$3,FALSE)</f>
        <v>-1.4047856222383399</v>
      </c>
      <c r="T5" s="48">
        <f>VLOOKUP($A5,'Occupancy Raw Data'!$B$8:$BE$45,'Occupancy Raw Data'!BB$3,FALSE)</f>
        <v>-1.8895364679345601</v>
      </c>
      <c r="U5" s="49">
        <f>VLOOKUP($A5,'Occupancy Raw Data'!$B$8:$BE$45,'Occupancy Raw Data'!BC$3,FALSE)</f>
        <v>-1.6514183366528099</v>
      </c>
      <c r="V5" s="50">
        <f>VLOOKUP($A5,'Occupancy Raw Data'!$B$8:$BE$45,'Occupancy Raw Data'!BE$3,FALSE)</f>
        <v>8.4285667967177694E-2</v>
      </c>
      <c r="X5" s="51">
        <f>VLOOKUP($A5,'ADR Raw Data'!$B$6:$BE$43,'ADR Raw Data'!AG$1,FALSE)</f>
        <v>106.047266769125</v>
      </c>
      <c r="Y5" s="52">
        <f>VLOOKUP($A5,'ADR Raw Data'!$B$6:$BE$43,'ADR Raw Data'!AH$1,FALSE)</f>
        <v>113.198614346817</v>
      </c>
      <c r="Z5" s="52">
        <f>VLOOKUP($A5,'ADR Raw Data'!$B$6:$BE$43,'ADR Raw Data'!AI$1,FALSE)</f>
        <v>117.93867152105599</v>
      </c>
      <c r="AA5" s="52">
        <f>VLOOKUP($A5,'ADR Raw Data'!$B$6:$BE$43,'ADR Raw Data'!AJ$1,FALSE)</f>
        <v>116.51582093077801</v>
      </c>
      <c r="AB5" s="52">
        <f>VLOOKUP($A5,'ADR Raw Data'!$B$6:$BE$43,'ADR Raw Data'!AK$1,FALSE)</f>
        <v>111.346879879613</v>
      </c>
      <c r="AC5" s="53">
        <f>VLOOKUP($A5,'ADR Raw Data'!$B$6:$BE$43,'ADR Raw Data'!AL$1,FALSE)</f>
        <v>113.43527704695499</v>
      </c>
      <c r="AD5" s="52">
        <f>VLOOKUP($A5,'ADR Raw Data'!$B$6:$BE$43,'ADR Raw Data'!AN$1,FALSE)</f>
        <v>117.201043191251</v>
      </c>
      <c r="AE5" s="52">
        <f>VLOOKUP($A5,'ADR Raw Data'!$B$6:$BE$43,'ADR Raw Data'!AO$1,FALSE)</f>
        <v>119.248544258273</v>
      </c>
      <c r="AF5" s="53">
        <f>VLOOKUP($A5,'ADR Raw Data'!$B$6:$BE$43,'ADR Raw Data'!AP$1,FALSE)</f>
        <v>118.24025355829799</v>
      </c>
      <c r="AG5" s="54">
        <f>VLOOKUP($A5,'ADR Raw Data'!$B$6:$BE$43,'ADR Raw Data'!AR$1,FALSE)</f>
        <v>114.933978079989</v>
      </c>
      <c r="AI5" s="47">
        <f>VLOOKUP($A5,'ADR Raw Data'!$B$6:$BE$43,'ADR Raw Data'!AT$1,FALSE)</f>
        <v>3.8917307390061802</v>
      </c>
      <c r="AJ5" s="48">
        <f>VLOOKUP($A5,'ADR Raw Data'!$B$6:$BE$43,'ADR Raw Data'!AU$1,FALSE)</f>
        <v>5.6903079431830301</v>
      </c>
      <c r="AK5" s="48">
        <f>VLOOKUP($A5,'ADR Raw Data'!$B$6:$BE$43,'ADR Raw Data'!AV$1,FALSE)</f>
        <v>5.7041364016750098</v>
      </c>
      <c r="AL5" s="48">
        <f>VLOOKUP($A5,'ADR Raw Data'!$B$6:$BE$43,'ADR Raw Data'!AW$1,FALSE)</f>
        <v>4.5306288071598999</v>
      </c>
      <c r="AM5" s="48">
        <f>VLOOKUP($A5,'ADR Raw Data'!$B$6:$BE$43,'ADR Raw Data'!AX$1,FALSE)</f>
        <v>3.5760853993772401</v>
      </c>
      <c r="AN5" s="49">
        <f>VLOOKUP($A5,'ADR Raw Data'!$B$6:$BE$43,'ADR Raw Data'!AY$1,FALSE)</f>
        <v>4.7437679372431996</v>
      </c>
      <c r="AO5" s="48">
        <f>VLOOKUP($A5,'ADR Raw Data'!$B$6:$BE$43,'ADR Raw Data'!BA$1,FALSE)</f>
        <v>2.7850387954673201</v>
      </c>
      <c r="AP5" s="48">
        <f>VLOOKUP($A5,'ADR Raw Data'!$B$6:$BE$43,'ADR Raw Data'!BB$1,FALSE)</f>
        <v>2.15089726983296</v>
      </c>
      <c r="AQ5" s="49">
        <f>VLOOKUP($A5,'ADR Raw Data'!$B$6:$BE$43,'ADR Raw Data'!BC$1,FALSE)</f>
        <v>2.45648847308011</v>
      </c>
      <c r="AR5" s="50">
        <f>VLOOKUP($A5,'ADR Raw Data'!$B$6:$BE$43,'ADR Raw Data'!BE$1,FALSE)</f>
        <v>3.9619420157373999</v>
      </c>
      <c r="AT5" s="51">
        <f>VLOOKUP($A5,'RevPAR Raw Data'!$B$6:$BE$43,'RevPAR Raw Data'!AG$1,FALSE)</f>
        <v>43.675643278722497</v>
      </c>
      <c r="AU5" s="52">
        <f>VLOOKUP($A5,'RevPAR Raw Data'!$B$6:$BE$43,'RevPAR Raw Data'!AH$1,FALSE)</f>
        <v>57.736739122363097</v>
      </c>
      <c r="AV5" s="52">
        <f>VLOOKUP($A5,'RevPAR Raw Data'!$B$6:$BE$43,'RevPAR Raw Data'!AI$1,FALSE)</f>
        <v>66.124248860429006</v>
      </c>
      <c r="AW5" s="52">
        <f>VLOOKUP($A5,'RevPAR Raw Data'!$B$6:$BE$43,'RevPAR Raw Data'!AJ$1,FALSE)</f>
        <v>66.301911940089795</v>
      </c>
      <c r="AX5" s="52">
        <f>VLOOKUP($A5,'RevPAR Raw Data'!$B$6:$BE$43,'RevPAR Raw Data'!AK$1,FALSE)</f>
        <v>59.417882339553202</v>
      </c>
      <c r="AY5" s="53">
        <f>VLOOKUP($A5,'RevPAR Raw Data'!$B$6:$BE$43,'RevPAR Raw Data'!AL$1,FALSE)</f>
        <v>58.651278606355199</v>
      </c>
      <c r="AZ5" s="52">
        <f>VLOOKUP($A5,'RevPAR Raw Data'!$B$6:$BE$43,'RevPAR Raw Data'!AN$1,FALSE)</f>
        <v>67.636816646561698</v>
      </c>
      <c r="BA5" s="52">
        <f>VLOOKUP($A5,'RevPAR Raw Data'!$B$6:$BE$43,'RevPAR Raw Data'!AO$1,FALSE)</f>
        <v>70.9287778938522</v>
      </c>
      <c r="BB5" s="53">
        <f>VLOOKUP($A5,'RevPAR Raw Data'!$B$6:$BE$43,'RevPAR Raw Data'!AP$1,FALSE)</f>
        <v>69.282797270206999</v>
      </c>
      <c r="BC5" s="54">
        <f>VLOOKUP($A5,'RevPAR Raw Data'!$B$6:$BE$43,'RevPAR Raw Data'!AR$1,FALSE)</f>
        <v>61.688781757782799</v>
      </c>
      <c r="BE5" s="47">
        <f>VLOOKUP($A5,'RevPAR Raw Data'!$B$6:$BE$43,'RevPAR Raw Data'!AT$1,FALSE)</f>
        <v>2.9961244122702899</v>
      </c>
      <c r="BF5" s="48">
        <f>VLOOKUP($A5,'RevPAR Raw Data'!$B$6:$BE$43,'RevPAR Raw Data'!AU$1,FALSE)</f>
        <v>8.4786524964384498</v>
      </c>
      <c r="BG5" s="48">
        <f>VLOOKUP($A5,'RevPAR Raw Data'!$B$6:$BE$43,'RevPAR Raw Data'!AV$1,FALSE)</f>
        <v>7.0376801779759299</v>
      </c>
      <c r="BH5" s="48">
        <f>VLOOKUP($A5,'RevPAR Raw Data'!$B$6:$BE$43,'RevPAR Raw Data'!AW$1,FALSE)</f>
        <v>5.40861249460787</v>
      </c>
      <c r="BI5" s="48">
        <f>VLOOKUP($A5,'RevPAR Raw Data'!$B$6:$BE$43,'RevPAR Raw Data'!AX$1,FALSE)</f>
        <v>3.8855397507678302</v>
      </c>
      <c r="BJ5" s="49">
        <f>VLOOKUP($A5,'RevPAR Raw Data'!$B$6:$BE$43,'RevPAR Raw Data'!AY$1,FALSE)</f>
        <v>5.67757097068053</v>
      </c>
      <c r="BK5" s="48">
        <f>VLOOKUP($A5,'RevPAR Raw Data'!$B$6:$BE$43,'RevPAR Raw Data'!BA$1,FALSE)</f>
        <v>1.3411293486564899</v>
      </c>
      <c r="BL5" s="48">
        <f>VLOOKUP($A5,'RevPAR Raw Data'!$B$6:$BE$43,'RevPAR Raw Data'!BB$1,FALSE)</f>
        <v>0.220718813597099</v>
      </c>
      <c r="BM5" s="49">
        <f>VLOOKUP($A5,'RevPAR Raw Data'!$B$6:$BE$43,'RevPAR Raw Data'!BC$1,FALSE)</f>
        <v>0.76450323534509401</v>
      </c>
      <c r="BN5" s="50">
        <f>VLOOKUP($A5,'RevPAR Raw Data'!$B$6:$BE$43,'RevPAR Raw Data'!BE$1,FALSE)</f>
        <v>4.0495670329970102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34.218358395989902</v>
      </c>
      <c r="C8" s="48">
        <f>VLOOKUP($A8,'Occupancy Raw Data'!$B$8:$BE$51,'Occupancy Raw Data'!AH$3,FALSE)</f>
        <v>44.329573934837001</v>
      </c>
      <c r="D8" s="48">
        <f>VLOOKUP($A8,'Occupancy Raw Data'!$B$8:$BE$51,'Occupancy Raw Data'!AI$3,FALSE)</f>
        <v>50.8693609022556</v>
      </c>
      <c r="E8" s="48">
        <f>VLOOKUP($A8,'Occupancy Raw Data'!$B$8:$BE$51,'Occupancy Raw Data'!AJ$3,FALSE)</f>
        <v>52.279135338345803</v>
      </c>
      <c r="F8" s="48">
        <f>VLOOKUP($A8,'Occupancy Raw Data'!$B$8:$BE$51,'Occupancy Raw Data'!AK$3,FALSE)</f>
        <v>48.919172932330802</v>
      </c>
      <c r="G8" s="49">
        <f>VLOOKUP($A8,'Occupancy Raw Data'!$B$8:$BE$51,'Occupancy Raw Data'!AL$3,FALSE)</f>
        <v>46.1231203007518</v>
      </c>
      <c r="H8" s="48">
        <f>VLOOKUP($A8,'Occupancy Raw Data'!$B$8:$BE$51,'Occupancy Raw Data'!AN$3,FALSE)</f>
        <v>53.273809523809497</v>
      </c>
      <c r="I8" s="48">
        <f>VLOOKUP($A8,'Occupancy Raw Data'!$B$8:$BE$51,'Occupancy Raw Data'!AO$3,FALSE)</f>
        <v>63.7139724310776</v>
      </c>
      <c r="J8" s="49">
        <f>VLOOKUP($A8,'Occupancy Raw Data'!$B$8:$BE$51,'Occupancy Raw Data'!AP$3,FALSE)</f>
        <v>58.493890977443598</v>
      </c>
      <c r="K8" s="50">
        <f>VLOOKUP($A8,'Occupancy Raw Data'!$B$8:$BE$51,'Occupancy Raw Data'!AR$3,FALSE)</f>
        <v>49.657626208377998</v>
      </c>
      <c r="M8" s="47">
        <f>VLOOKUP($A8,'Occupancy Raw Data'!$B$8:$BE$51,'Occupancy Raw Data'!AT$3,FALSE)</f>
        <v>-5.9320704941220201</v>
      </c>
      <c r="N8" s="48">
        <f>VLOOKUP($A8,'Occupancy Raw Data'!$B$8:$BE$51,'Occupancy Raw Data'!AU$3,FALSE)</f>
        <v>16.741833137422098</v>
      </c>
      <c r="O8" s="48">
        <f>VLOOKUP($A8,'Occupancy Raw Data'!$B$8:$BE$51,'Occupancy Raw Data'!AV$3,FALSE)</f>
        <v>7.48034271846167</v>
      </c>
      <c r="P8" s="48">
        <f>VLOOKUP($A8,'Occupancy Raw Data'!$B$8:$BE$51,'Occupancy Raw Data'!AW$3,FALSE)</f>
        <v>6.0961464146235604</v>
      </c>
      <c r="Q8" s="48">
        <f>VLOOKUP($A8,'Occupancy Raw Data'!$B$8:$BE$51,'Occupancy Raw Data'!AX$3,FALSE)</f>
        <v>7.4262238213559604</v>
      </c>
      <c r="R8" s="49">
        <f>VLOOKUP($A8,'Occupancy Raw Data'!$B$8:$BE$51,'Occupancy Raw Data'!AY$3,FALSE)</f>
        <v>6.5247164365681902</v>
      </c>
      <c r="S8" s="48">
        <f>VLOOKUP($A8,'Occupancy Raw Data'!$B$8:$BE$51,'Occupancy Raw Data'!BA$3,FALSE)</f>
        <v>2.9915587141657598</v>
      </c>
      <c r="T8" s="48">
        <f>VLOOKUP($A8,'Occupancy Raw Data'!$B$8:$BE$51,'Occupancy Raw Data'!BB$3,FALSE)</f>
        <v>0.12894566849681099</v>
      </c>
      <c r="U8" s="49">
        <f>VLOOKUP($A8,'Occupancy Raw Data'!$B$8:$BE$51,'Occupancy Raw Data'!BC$3,FALSE)</f>
        <v>1.4125344067496099</v>
      </c>
      <c r="V8" s="50">
        <f>VLOOKUP($A8,'Occupancy Raw Data'!$B$8:$BE$51,'Occupancy Raw Data'!BE$3,FALSE)</f>
        <v>4.7476024851458902</v>
      </c>
      <c r="X8" s="51">
        <f>VLOOKUP($A8,'ADR Raw Data'!$B$6:$BE$49,'ADR Raw Data'!AG$1,FALSE)</f>
        <v>258.28695582513097</v>
      </c>
      <c r="Y8" s="52">
        <f>VLOOKUP($A8,'ADR Raw Data'!$B$6:$BE$49,'ADR Raw Data'!AH$1,FALSE)</f>
        <v>249.49962190812701</v>
      </c>
      <c r="Z8" s="52">
        <f>VLOOKUP($A8,'ADR Raw Data'!$B$6:$BE$49,'ADR Raw Data'!AI$1,FALSE)</f>
        <v>245.82086836027699</v>
      </c>
      <c r="AA8" s="52">
        <f>VLOOKUP($A8,'ADR Raw Data'!$B$6:$BE$49,'ADR Raw Data'!AJ$1,FALSE)</f>
        <v>241.18945018726501</v>
      </c>
      <c r="AB8" s="52">
        <f>VLOOKUP($A8,'ADR Raw Data'!$B$6:$BE$49,'ADR Raw Data'!AK$1,FALSE)</f>
        <v>245.27180435478701</v>
      </c>
      <c r="AC8" s="53">
        <f>VLOOKUP($A8,'ADR Raw Data'!$B$6:$BE$49,'ADR Raw Data'!AL$1,FALSE)</f>
        <v>247.21132212599699</v>
      </c>
      <c r="AD8" s="52">
        <f>VLOOKUP($A8,'ADR Raw Data'!$B$6:$BE$49,'ADR Raw Data'!AN$1,FALSE)</f>
        <v>291.93270655689503</v>
      </c>
      <c r="AE8" s="52">
        <f>VLOOKUP($A8,'ADR Raw Data'!$B$6:$BE$49,'ADR Raw Data'!AO$1,FALSE)</f>
        <v>305.36273386601101</v>
      </c>
      <c r="AF8" s="53">
        <f>VLOOKUP($A8,'ADR Raw Data'!$B$6:$BE$49,'ADR Raw Data'!AP$1,FALSE)</f>
        <v>299.24697797415803</v>
      </c>
      <c r="AG8" s="54">
        <f>VLOOKUP($A8,'ADR Raw Data'!$B$6:$BE$49,'ADR Raw Data'!AR$1,FALSE)</f>
        <v>264.72420102744297</v>
      </c>
      <c r="AI8" s="47">
        <f>VLOOKUP($A8,'ADR Raw Data'!$B$6:$BE$49,'ADR Raw Data'!AT$1,FALSE)</f>
        <v>5.6916060195569598</v>
      </c>
      <c r="AJ8" s="48">
        <f>VLOOKUP($A8,'ADR Raw Data'!$B$6:$BE$49,'ADR Raw Data'!AU$1,FALSE)</f>
        <v>1.3633441091046601</v>
      </c>
      <c r="AK8" s="48">
        <f>VLOOKUP($A8,'ADR Raw Data'!$B$6:$BE$49,'ADR Raw Data'!AV$1,FALSE)</f>
        <v>3.6361930132626901</v>
      </c>
      <c r="AL8" s="48">
        <f>VLOOKUP($A8,'ADR Raw Data'!$B$6:$BE$49,'ADR Raw Data'!AW$1,FALSE)</f>
        <v>2.0587559805900599</v>
      </c>
      <c r="AM8" s="48">
        <f>VLOOKUP($A8,'ADR Raw Data'!$B$6:$BE$49,'ADR Raw Data'!AX$1,FALSE)</f>
        <v>4.3625997702212604</v>
      </c>
      <c r="AN8" s="49">
        <f>VLOOKUP($A8,'ADR Raw Data'!$B$6:$BE$49,'ADR Raw Data'!AY$1,FALSE)</f>
        <v>3.2992056102255898</v>
      </c>
      <c r="AO8" s="48">
        <f>VLOOKUP($A8,'ADR Raw Data'!$B$6:$BE$49,'ADR Raw Data'!BA$1,FALSE)</f>
        <v>4.4106705300907203</v>
      </c>
      <c r="AP8" s="48">
        <f>VLOOKUP($A8,'ADR Raw Data'!$B$6:$BE$49,'ADR Raw Data'!BB$1,FALSE)</f>
        <v>5.4331003326507501</v>
      </c>
      <c r="AQ8" s="49">
        <f>VLOOKUP($A8,'ADR Raw Data'!$B$6:$BE$49,'ADR Raw Data'!BC$1,FALSE)</f>
        <v>4.9506533088033304</v>
      </c>
      <c r="AR8" s="50">
        <f>VLOOKUP($A8,'ADR Raw Data'!$B$6:$BE$49,'ADR Raw Data'!BE$1,FALSE)</f>
        <v>3.7148713598763599</v>
      </c>
      <c r="AT8" s="51">
        <f>VLOOKUP($A8,'RevPAR Raw Data'!$B$6:$BE$49,'RevPAR Raw Data'!AG$1,FALSE)</f>
        <v>88.381556234335804</v>
      </c>
      <c r="AU8" s="52">
        <f>VLOOKUP($A8,'RevPAR Raw Data'!$B$6:$BE$49,'RevPAR Raw Data'!AH$1,FALSE)</f>
        <v>110.60211936090199</v>
      </c>
      <c r="AV8" s="52">
        <f>VLOOKUP($A8,'RevPAR Raw Data'!$B$6:$BE$49,'RevPAR Raw Data'!AI$1,FALSE)</f>
        <v>125.04750469924799</v>
      </c>
      <c r="AW8" s="52">
        <f>VLOOKUP($A8,'RevPAR Raw Data'!$B$6:$BE$49,'RevPAR Raw Data'!AJ$1,FALSE)</f>
        <v>126.091759085213</v>
      </c>
      <c r="AX8" s="52">
        <f>VLOOKUP($A8,'RevPAR Raw Data'!$B$6:$BE$49,'RevPAR Raw Data'!AK$1,FALSE)</f>
        <v>119.98493812656601</v>
      </c>
      <c r="AY8" s="53">
        <f>VLOOKUP($A8,'RevPAR Raw Data'!$B$6:$BE$49,'RevPAR Raw Data'!AL$1,FALSE)</f>
        <v>114.021575501253</v>
      </c>
      <c r="AZ8" s="52">
        <f>VLOOKUP($A8,'RevPAR Raw Data'!$B$6:$BE$49,'RevPAR Raw Data'!AN$1,FALSE)</f>
        <v>155.523674028822</v>
      </c>
      <c r="BA8" s="52">
        <f>VLOOKUP($A8,'RevPAR Raw Data'!$B$6:$BE$49,'RevPAR Raw Data'!AO$1,FALSE)</f>
        <v>194.55872807017499</v>
      </c>
      <c r="BB8" s="53">
        <f>VLOOKUP($A8,'RevPAR Raw Data'!$B$6:$BE$49,'RevPAR Raw Data'!AP$1,FALSE)</f>
        <v>175.041201049498</v>
      </c>
      <c r="BC8" s="54">
        <f>VLOOKUP($A8,'RevPAR Raw Data'!$B$6:$BE$49,'RevPAR Raw Data'!AR$1,FALSE)</f>
        <v>131.45575422932299</v>
      </c>
      <c r="BE8" s="47">
        <f>VLOOKUP($A8,'RevPAR Raw Data'!$B$6:$BE$49,'RevPAR Raw Data'!AT$1,FALSE)</f>
        <v>-0.57809455589287795</v>
      </c>
      <c r="BF8" s="48">
        <f>VLOOKUP($A8,'RevPAR Raw Data'!$B$6:$BE$49,'RevPAR Raw Data'!AU$1,FALSE)</f>
        <v>18.3334260423619</v>
      </c>
      <c r="BG8" s="48">
        <f>VLOOKUP($A8,'RevPAR Raw Data'!$B$6:$BE$49,'RevPAR Raw Data'!AV$1,FALSE)</f>
        <v>11.388535431021101</v>
      </c>
      <c r="BH8" s="48">
        <f>VLOOKUP($A8,'RevPAR Raw Data'!$B$6:$BE$49,'RevPAR Raw Data'!AW$1,FALSE)</f>
        <v>8.2804071741102199</v>
      </c>
      <c r="BI8" s="48">
        <f>VLOOKUP($A8,'RevPAR Raw Data'!$B$6:$BE$49,'RevPAR Raw Data'!AX$1,FALSE)</f>
        <v>12.112800014943801</v>
      </c>
      <c r="BJ8" s="49">
        <f>VLOOKUP($A8,'RevPAR Raw Data'!$B$6:$BE$49,'RevPAR Raw Data'!AY$1,FALSE)</f>
        <v>10.0391858575203</v>
      </c>
      <c r="BK8" s="48">
        <f>VLOOKUP($A8,'RevPAR Raw Data'!$B$6:$BE$49,'RevPAR Raw Data'!BA$1,FALSE)</f>
        <v>7.5341770428525603</v>
      </c>
      <c r="BL8" s="48">
        <f>VLOOKUP($A8,'RevPAR Raw Data'!$B$6:$BE$49,'RevPAR Raw Data'!BB$1,FALSE)</f>
        <v>5.5690517486916002</v>
      </c>
      <c r="BM8" s="49">
        <f>VLOOKUP($A8,'RevPAR Raw Data'!$B$6:$BE$49,'RevPAR Raw Data'!BC$1,FALSE)</f>
        <v>6.4331173968986697</v>
      </c>
      <c r="BN8" s="50">
        <f>VLOOKUP($A8,'RevPAR Raw Data'!$B$6:$BE$49,'RevPAR Raw Data'!BE$1,FALSE)</f>
        <v>8.6388411700237207</v>
      </c>
    </row>
    <row r="9" spans="1:66" x14ac:dyDescent="0.25">
      <c r="A9" s="63" t="s">
        <v>118</v>
      </c>
      <c r="B9" s="47">
        <f>VLOOKUP($A9,'Occupancy Raw Data'!$B$8:$BE$51,'Occupancy Raw Data'!AG$3,FALSE)</f>
        <v>42.319180913018897</v>
      </c>
      <c r="C9" s="48">
        <f>VLOOKUP($A9,'Occupancy Raw Data'!$B$8:$BE$51,'Occupancy Raw Data'!AH$3,FALSE)</f>
        <v>57.109712568100598</v>
      </c>
      <c r="D9" s="48">
        <f>VLOOKUP($A9,'Occupancy Raw Data'!$B$8:$BE$51,'Occupancy Raw Data'!AI$3,FALSE)</f>
        <v>66.826037948525197</v>
      </c>
      <c r="E9" s="48">
        <f>VLOOKUP($A9,'Occupancy Raw Data'!$B$8:$BE$51,'Occupancy Raw Data'!AJ$3,FALSE)</f>
        <v>66.294382866804398</v>
      </c>
      <c r="F9" s="48">
        <f>VLOOKUP($A9,'Occupancy Raw Data'!$B$8:$BE$51,'Occupancy Raw Data'!AK$3,FALSE)</f>
        <v>57.284426075521303</v>
      </c>
      <c r="G9" s="49">
        <f>VLOOKUP($A9,'Occupancy Raw Data'!$B$8:$BE$51,'Occupancy Raw Data'!AL$3,FALSE)</f>
        <v>57.966748074394097</v>
      </c>
      <c r="H9" s="48">
        <f>VLOOKUP($A9,'Occupancy Raw Data'!$B$8:$BE$51,'Occupancy Raw Data'!AN$3,FALSE)</f>
        <v>60.855720458388099</v>
      </c>
      <c r="I9" s="48">
        <f>VLOOKUP($A9,'Occupancy Raw Data'!$B$8:$BE$51,'Occupancy Raw Data'!AO$3,FALSE)</f>
        <v>64.349990606800603</v>
      </c>
      <c r="J9" s="49">
        <f>VLOOKUP($A9,'Occupancy Raw Data'!$B$8:$BE$51,'Occupancy Raw Data'!AP$3,FALSE)</f>
        <v>62.602855532594397</v>
      </c>
      <c r="K9" s="50">
        <f>VLOOKUP($A9,'Occupancy Raw Data'!$B$8:$BE$51,'Occupancy Raw Data'!AR$3,FALSE)</f>
        <v>59.291350205308397</v>
      </c>
      <c r="M9" s="47">
        <f>VLOOKUP($A9,'Occupancy Raw Data'!$B$8:$BE$51,'Occupancy Raw Data'!AT$3,FALSE)</f>
        <v>4.59996693190568</v>
      </c>
      <c r="N9" s="48">
        <f>VLOOKUP($A9,'Occupancy Raw Data'!$B$8:$BE$51,'Occupancy Raw Data'!AU$3,FALSE)</f>
        <v>9.5644472392445294</v>
      </c>
      <c r="O9" s="48">
        <f>VLOOKUP($A9,'Occupancy Raw Data'!$B$8:$BE$51,'Occupancy Raw Data'!AV$3,FALSE)</f>
        <v>7.69777085887773</v>
      </c>
      <c r="P9" s="48">
        <f>VLOOKUP($A9,'Occupancy Raw Data'!$B$8:$BE$51,'Occupancy Raw Data'!AW$3,FALSE)</f>
        <v>3.2713578653626501</v>
      </c>
      <c r="Q9" s="48">
        <f>VLOOKUP($A9,'Occupancy Raw Data'!$B$8:$BE$51,'Occupancy Raw Data'!AX$3,FALSE)</f>
        <v>2.67158046113301E-2</v>
      </c>
      <c r="R9" s="49">
        <f>VLOOKUP($A9,'Occupancy Raw Data'!$B$8:$BE$51,'Occupancy Raw Data'!AY$3,FALSE)</f>
        <v>4.9694051422255097</v>
      </c>
      <c r="S9" s="48">
        <f>VLOOKUP($A9,'Occupancy Raw Data'!$B$8:$BE$51,'Occupancy Raw Data'!BA$3,FALSE)</f>
        <v>-0.95610720873930399</v>
      </c>
      <c r="T9" s="48">
        <f>VLOOKUP($A9,'Occupancy Raw Data'!$B$8:$BE$51,'Occupancy Raw Data'!BB$3,FALSE)</f>
        <v>-1.64029209355423</v>
      </c>
      <c r="U9" s="49">
        <f>VLOOKUP($A9,'Occupancy Raw Data'!$B$8:$BE$51,'Occupancy Raw Data'!BC$3,FALSE)</f>
        <v>-1.3089314733347699</v>
      </c>
      <c r="V9" s="50">
        <f>VLOOKUP($A9,'Occupancy Raw Data'!$B$8:$BE$51,'Occupancy Raw Data'!BE$3,FALSE)</f>
        <v>2.9900671734014299</v>
      </c>
      <c r="X9" s="51">
        <f>VLOOKUP($A9,'ADR Raw Data'!$B$6:$BE$49,'ADR Raw Data'!AG$1,FALSE)</f>
        <v>161.176728963665</v>
      </c>
      <c r="Y9" s="52">
        <f>VLOOKUP($A9,'ADR Raw Data'!$B$6:$BE$49,'ADR Raw Data'!AH$1,FALSE)</f>
        <v>171.23796246648701</v>
      </c>
      <c r="Z9" s="52">
        <f>VLOOKUP($A9,'ADR Raw Data'!$B$6:$BE$49,'ADR Raw Data'!AI$1,FALSE)</f>
        <v>178.455339105744</v>
      </c>
      <c r="AA9" s="52">
        <f>VLOOKUP($A9,'ADR Raw Data'!$B$6:$BE$49,'ADR Raw Data'!AJ$1,FALSE)</f>
        <v>175.05782067812399</v>
      </c>
      <c r="AB9" s="52">
        <f>VLOOKUP($A9,'ADR Raw Data'!$B$6:$BE$49,'ADR Raw Data'!AK$1,FALSE)</f>
        <v>161.43613445929299</v>
      </c>
      <c r="AC9" s="53">
        <f>VLOOKUP($A9,'ADR Raw Data'!$B$6:$BE$49,'ADR Raw Data'!AL$1,FALSE)</f>
        <v>170.369425130526</v>
      </c>
      <c r="AD9" s="52">
        <f>VLOOKUP($A9,'ADR Raw Data'!$B$6:$BE$49,'ADR Raw Data'!AN$1,FALSE)</f>
        <v>166.14526108632899</v>
      </c>
      <c r="AE9" s="52">
        <f>VLOOKUP($A9,'ADR Raw Data'!$B$6:$BE$49,'ADR Raw Data'!AO$1,FALSE)</f>
        <v>170.52049863517499</v>
      </c>
      <c r="AF9" s="53">
        <f>VLOOKUP($A9,'ADR Raw Data'!$B$6:$BE$49,'ADR Raw Data'!AP$1,FALSE)</f>
        <v>168.393932435068</v>
      </c>
      <c r="AG9" s="54">
        <f>VLOOKUP($A9,'ADR Raw Data'!$B$6:$BE$49,'ADR Raw Data'!AR$1,FALSE)</f>
        <v>169.77347463285099</v>
      </c>
      <c r="AI9" s="47">
        <f>VLOOKUP($A9,'ADR Raw Data'!$B$6:$BE$49,'ADR Raw Data'!AT$1,FALSE)</f>
        <v>3.7583578840941101</v>
      </c>
      <c r="AJ9" s="48">
        <f>VLOOKUP($A9,'ADR Raw Data'!$B$6:$BE$49,'ADR Raw Data'!AU$1,FALSE)</f>
        <v>5.9582404598114103</v>
      </c>
      <c r="AK9" s="48">
        <f>VLOOKUP($A9,'ADR Raw Data'!$B$6:$BE$49,'ADR Raw Data'!AV$1,FALSE)</f>
        <v>6.48332506694587</v>
      </c>
      <c r="AL9" s="48">
        <f>VLOOKUP($A9,'ADR Raw Data'!$B$6:$BE$49,'ADR Raw Data'!AW$1,FALSE)</f>
        <v>6.1307106927567601</v>
      </c>
      <c r="AM9" s="48">
        <f>VLOOKUP($A9,'ADR Raw Data'!$B$6:$BE$49,'ADR Raw Data'!AX$1,FALSE)</f>
        <v>3.1600946125512199</v>
      </c>
      <c r="AN9" s="49">
        <f>VLOOKUP($A9,'ADR Raw Data'!$B$6:$BE$49,'ADR Raw Data'!AY$1,FALSE)</f>
        <v>5.3302357173823403</v>
      </c>
      <c r="AO9" s="48">
        <f>VLOOKUP($A9,'ADR Raw Data'!$B$6:$BE$49,'ADR Raw Data'!BA$1,FALSE)</f>
        <v>2.87770997599329</v>
      </c>
      <c r="AP9" s="48">
        <f>VLOOKUP($A9,'ADR Raw Data'!$B$6:$BE$49,'ADR Raw Data'!BB$1,FALSE)</f>
        <v>2.0457186737216202</v>
      </c>
      <c r="AQ9" s="49">
        <f>VLOOKUP($A9,'ADR Raw Data'!$B$6:$BE$49,'ADR Raw Data'!BC$1,FALSE)</f>
        <v>2.4369717927772001</v>
      </c>
      <c r="AR9" s="50">
        <f>VLOOKUP($A9,'ADR Raw Data'!$B$6:$BE$49,'ADR Raw Data'!BE$1,FALSE)</f>
        <v>4.4248786961425504</v>
      </c>
      <c r="AT9" s="51">
        <f>VLOOKUP($A9,'RevPAR Raw Data'!$B$6:$BE$49,'RevPAR Raw Data'!AG$1,FALSE)</f>
        <v>68.208671519819603</v>
      </c>
      <c r="AU9" s="52">
        <f>VLOOKUP($A9,'RevPAR Raw Data'!$B$6:$BE$49,'RevPAR Raw Data'!AH$1,FALSE)</f>
        <v>97.793508172083406</v>
      </c>
      <c r="AV9" s="52">
        <f>VLOOKUP($A9,'RevPAR Raw Data'!$B$6:$BE$49,'RevPAR Raw Data'!AI$1,FALSE)</f>
        <v>119.254632631974</v>
      </c>
      <c r="AW9" s="52">
        <f>VLOOKUP($A9,'RevPAR Raw Data'!$B$6:$BE$49,'RevPAR Raw Data'!AJ$1,FALSE)</f>
        <v>116.053501878639</v>
      </c>
      <c r="AX9" s="52">
        <f>VLOOKUP($A9,'RevPAR Raw Data'!$B$6:$BE$49,'RevPAR Raw Data'!AK$1,FALSE)</f>
        <v>92.477763103512999</v>
      </c>
      <c r="AY9" s="53">
        <f>VLOOKUP($A9,'RevPAR Raw Data'!$B$6:$BE$49,'RevPAR Raw Data'!AL$1,FALSE)</f>
        <v>98.757615461206001</v>
      </c>
      <c r="AZ9" s="52">
        <f>VLOOKUP($A9,'RevPAR Raw Data'!$B$6:$BE$49,'RevPAR Raw Data'!AN$1,FALSE)</f>
        <v>101.10889564155499</v>
      </c>
      <c r="BA9" s="52">
        <f>VLOOKUP($A9,'RevPAR Raw Data'!$B$6:$BE$49,'RevPAR Raw Data'!AO$1,FALSE)</f>
        <v>109.729924854405</v>
      </c>
      <c r="BB9" s="53">
        <f>VLOOKUP($A9,'RevPAR Raw Data'!$B$6:$BE$49,'RevPAR Raw Data'!AP$1,FALSE)</f>
        <v>105.41941024798</v>
      </c>
      <c r="BC9" s="54">
        <f>VLOOKUP($A9,'RevPAR Raw Data'!$B$6:$BE$49,'RevPAR Raw Data'!AR$1,FALSE)</f>
        <v>100.66098540028401</v>
      </c>
      <c r="BE9" s="47">
        <f>VLOOKUP($A9,'RevPAR Raw Data'!$B$6:$BE$49,'RevPAR Raw Data'!AT$1,FALSE)</f>
        <v>8.5312080358507902</v>
      </c>
      <c r="BF9" s="48">
        <f>VLOOKUP($A9,'RevPAR Raw Data'!$B$6:$BE$49,'RevPAR Raw Data'!AU$1,FALSE)</f>
        <v>16.092560464221901</v>
      </c>
      <c r="BG9" s="48">
        <f>VLOOKUP($A9,'RevPAR Raw Data'!$B$6:$BE$49,'RevPAR Raw Data'!AV$1,FALSE)</f>
        <v>14.6801674335132</v>
      </c>
      <c r="BH9" s="48">
        <f>VLOOKUP($A9,'RevPAR Raw Data'!$B$6:$BE$49,'RevPAR Raw Data'!AW$1,FALSE)</f>
        <v>9.6026260445695506</v>
      </c>
      <c r="BI9" s="48">
        <f>VLOOKUP($A9,'RevPAR Raw Data'!$B$6:$BE$49,'RevPAR Raw Data'!AX$1,FALSE)</f>
        <v>3.1876546618647699</v>
      </c>
      <c r="BJ9" s="49">
        <f>VLOOKUP($A9,'RevPAR Raw Data'!$B$6:$BE$49,'RevPAR Raw Data'!AY$1,FALSE)</f>
        <v>10.564521867440201</v>
      </c>
      <c r="BK9" s="48">
        <f>VLOOKUP($A9,'RevPAR Raw Data'!$B$6:$BE$49,'RevPAR Raw Data'!BA$1,FALSE)</f>
        <v>1.89408877472691</v>
      </c>
      <c r="BL9" s="48">
        <f>VLOOKUP($A9,'RevPAR Raw Data'!$B$6:$BE$49,'RevPAR Raw Data'!BB$1,FALSE)</f>
        <v>0.37187081850596398</v>
      </c>
      <c r="BM9" s="49">
        <f>VLOOKUP($A9,'RevPAR Raw Data'!$B$6:$BE$49,'RevPAR Raw Data'!BC$1,FALSE)</f>
        <v>1.09614202865046</v>
      </c>
      <c r="BN9" s="50">
        <f>VLOOKUP($A9,'RevPAR Raw Data'!$B$6:$BE$49,'RevPAR Raw Data'!BE$1,FALSE)</f>
        <v>7.5472527149001802</v>
      </c>
    </row>
    <row r="10" spans="1:66" x14ac:dyDescent="0.25">
      <c r="A10" s="63" t="s">
        <v>119</v>
      </c>
      <c r="B10" s="47">
        <f>VLOOKUP($A10,'Occupancy Raw Data'!$B$8:$BE$51,'Occupancy Raw Data'!AG$3,FALSE)</f>
        <v>42.8432925294927</v>
      </c>
      <c r="C10" s="48">
        <f>VLOOKUP($A10,'Occupancy Raw Data'!$B$8:$BE$51,'Occupancy Raw Data'!AH$3,FALSE)</f>
        <v>54.598203052146999</v>
      </c>
      <c r="D10" s="48">
        <f>VLOOKUP($A10,'Occupancy Raw Data'!$B$8:$BE$51,'Occupancy Raw Data'!AI$3,FALSE)</f>
        <v>61.869625068458603</v>
      </c>
      <c r="E10" s="48">
        <f>VLOOKUP($A10,'Occupancy Raw Data'!$B$8:$BE$51,'Occupancy Raw Data'!AJ$3,FALSE)</f>
        <v>62.329223345520198</v>
      </c>
      <c r="F10" s="48">
        <f>VLOOKUP($A10,'Occupancy Raw Data'!$B$8:$BE$51,'Occupancy Raw Data'!AK$3,FALSE)</f>
        <v>56.998313659359098</v>
      </c>
      <c r="G10" s="49">
        <f>VLOOKUP($A10,'Occupancy Raw Data'!$B$8:$BE$51,'Occupancy Raw Data'!AL$3,FALSE)</f>
        <v>55.727893250611203</v>
      </c>
      <c r="H10" s="48">
        <f>VLOOKUP($A10,'Occupancy Raw Data'!$B$8:$BE$51,'Occupancy Raw Data'!AN$3,FALSE)</f>
        <v>62.896068163663699</v>
      </c>
      <c r="I10" s="48">
        <f>VLOOKUP($A10,'Occupancy Raw Data'!$B$8:$BE$51,'Occupancy Raw Data'!AO$3,FALSE)</f>
        <v>65.586816958078103</v>
      </c>
      <c r="J10" s="49">
        <f>VLOOKUP($A10,'Occupancy Raw Data'!$B$8:$BE$51,'Occupancy Raw Data'!AP$3,FALSE)</f>
        <v>64.241442560870894</v>
      </c>
      <c r="K10" s="50">
        <f>VLOOKUP($A10,'Occupancy Raw Data'!$B$8:$BE$51,'Occupancy Raw Data'!AR$3,FALSE)</f>
        <v>58.161220356754697</v>
      </c>
      <c r="M10" s="47">
        <f>VLOOKUP($A10,'Occupancy Raw Data'!$B$8:$BE$51,'Occupancy Raw Data'!AT$3,FALSE)</f>
        <v>-1.7393026151116699</v>
      </c>
      <c r="N10" s="48">
        <f>VLOOKUP($A10,'Occupancy Raw Data'!$B$8:$BE$51,'Occupancy Raw Data'!AU$3,FALSE)</f>
        <v>1.5466021456728201</v>
      </c>
      <c r="O10" s="48">
        <f>VLOOKUP($A10,'Occupancy Raw Data'!$B$8:$BE$51,'Occupancy Raw Data'!AV$3,FALSE)</f>
        <v>-0.27906407034743302</v>
      </c>
      <c r="P10" s="48">
        <f>VLOOKUP($A10,'Occupancy Raw Data'!$B$8:$BE$51,'Occupancy Raw Data'!AW$3,FALSE)</f>
        <v>-2.3040689846979401</v>
      </c>
      <c r="Q10" s="48">
        <f>VLOOKUP($A10,'Occupancy Raw Data'!$B$8:$BE$51,'Occupancy Raw Data'!AX$3,FALSE)</f>
        <v>-2.2559590672191501</v>
      </c>
      <c r="R10" s="49">
        <f>VLOOKUP($A10,'Occupancy Raw Data'!$B$8:$BE$51,'Occupancy Raw Data'!AY$3,FALSE)</f>
        <v>-1.0246558317746901</v>
      </c>
      <c r="S10" s="48">
        <f>VLOOKUP($A10,'Occupancy Raw Data'!$B$8:$BE$51,'Occupancy Raw Data'!BA$3,FALSE)</f>
        <v>-2.86865354599697</v>
      </c>
      <c r="T10" s="48">
        <f>VLOOKUP($A10,'Occupancy Raw Data'!$B$8:$BE$51,'Occupancy Raw Data'!BB$3,FALSE)</f>
        <v>-2.7362638104273</v>
      </c>
      <c r="U10" s="49">
        <f>VLOOKUP($A10,'Occupancy Raw Data'!$B$8:$BE$51,'Occupancy Raw Data'!BC$3,FALSE)</f>
        <v>-2.8011174561202501</v>
      </c>
      <c r="V10" s="50">
        <f>VLOOKUP($A10,'Occupancy Raw Data'!$B$8:$BE$51,'Occupancy Raw Data'!BE$3,FALSE)</f>
        <v>-1.5907616575766801</v>
      </c>
      <c r="X10" s="51">
        <f>VLOOKUP($A10,'ADR Raw Data'!$B$6:$BE$49,'ADR Raw Data'!AG$1,FALSE)</f>
        <v>122.848458947295</v>
      </c>
      <c r="Y10" s="52">
        <f>VLOOKUP($A10,'ADR Raw Data'!$B$6:$BE$49,'ADR Raw Data'!AH$1,FALSE)</f>
        <v>129.56352017025401</v>
      </c>
      <c r="Z10" s="52">
        <f>VLOOKUP($A10,'ADR Raw Data'!$B$6:$BE$49,'ADR Raw Data'!AI$1,FALSE)</f>
        <v>133.73052035360101</v>
      </c>
      <c r="AA10" s="52">
        <f>VLOOKUP($A10,'ADR Raw Data'!$B$6:$BE$49,'ADR Raw Data'!AJ$1,FALSE)</f>
        <v>132.34821855185299</v>
      </c>
      <c r="AB10" s="52">
        <f>VLOOKUP($A10,'ADR Raw Data'!$B$6:$BE$49,'ADR Raw Data'!AK$1,FALSE)</f>
        <v>128.00817839717601</v>
      </c>
      <c r="AC10" s="53">
        <f>VLOOKUP($A10,'ADR Raw Data'!$B$6:$BE$49,'ADR Raw Data'!AL$1,FALSE)</f>
        <v>129.76079378020901</v>
      </c>
      <c r="AD10" s="52">
        <f>VLOOKUP($A10,'ADR Raw Data'!$B$6:$BE$49,'ADR Raw Data'!AN$1,FALSE)</f>
        <v>130.89175380418101</v>
      </c>
      <c r="AE10" s="52">
        <f>VLOOKUP($A10,'ADR Raw Data'!$B$6:$BE$49,'ADR Raw Data'!AO$1,FALSE)</f>
        <v>129.99410032026699</v>
      </c>
      <c r="AF10" s="53">
        <f>VLOOKUP($A10,'ADR Raw Data'!$B$6:$BE$49,'ADR Raw Data'!AP$1,FALSE)</f>
        <v>130.43352752224899</v>
      </c>
      <c r="AG10" s="54">
        <f>VLOOKUP($A10,'ADR Raw Data'!$B$6:$BE$49,'ADR Raw Data'!AR$1,FALSE)</f>
        <v>129.973174370381</v>
      </c>
      <c r="AI10" s="47">
        <f>VLOOKUP($A10,'ADR Raw Data'!$B$6:$BE$49,'ADR Raw Data'!AT$1,FALSE)</f>
        <v>2.83641450798513</v>
      </c>
      <c r="AJ10" s="48">
        <f>VLOOKUP($A10,'ADR Raw Data'!$B$6:$BE$49,'ADR Raw Data'!AU$1,FALSE)</f>
        <v>3.5213998420366601</v>
      </c>
      <c r="AK10" s="48">
        <f>VLOOKUP($A10,'ADR Raw Data'!$B$6:$BE$49,'ADR Raw Data'!AV$1,FALSE)</f>
        <v>3.6906497596985601</v>
      </c>
      <c r="AL10" s="48">
        <f>VLOOKUP($A10,'ADR Raw Data'!$B$6:$BE$49,'ADR Raw Data'!AW$1,FALSE)</f>
        <v>2.6688526839495599</v>
      </c>
      <c r="AM10" s="48">
        <f>VLOOKUP($A10,'ADR Raw Data'!$B$6:$BE$49,'ADR Raw Data'!AX$1,FALSE)</f>
        <v>2.9420608572448601</v>
      </c>
      <c r="AN10" s="49">
        <f>VLOOKUP($A10,'ADR Raw Data'!$B$6:$BE$49,'ADR Raw Data'!AY$1,FALSE)</f>
        <v>3.1502832183582501</v>
      </c>
      <c r="AO10" s="48">
        <f>VLOOKUP($A10,'ADR Raw Data'!$B$6:$BE$49,'ADR Raw Data'!BA$1,FALSE)</f>
        <v>2.2402786785044402</v>
      </c>
      <c r="AP10" s="48">
        <f>VLOOKUP($A10,'ADR Raw Data'!$B$6:$BE$49,'ADR Raw Data'!BB$1,FALSE)</f>
        <v>0.42693398727189202</v>
      </c>
      <c r="AQ10" s="49">
        <f>VLOOKUP($A10,'ADR Raw Data'!$B$6:$BE$49,'ADR Raw Data'!BC$1,FALSE)</f>
        <v>1.3100080346590299</v>
      </c>
      <c r="AR10" s="50">
        <f>VLOOKUP($A10,'ADR Raw Data'!$B$6:$BE$49,'ADR Raw Data'!BE$1,FALSE)</f>
        <v>2.5509562102277701</v>
      </c>
      <c r="AT10" s="51">
        <f>VLOOKUP($A10,'RevPAR Raw Data'!$B$6:$BE$49,'RevPAR Raw Data'!AG$1,FALSE)</f>
        <v>52.632324634763599</v>
      </c>
      <c r="AU10" s="52">
        <f>VLOOKUP($A10,'RevPAR Raw Data'!$B$6:$BE$49,'RevPAR Raw Data'!AH$1,FALSE)</f>
        <v>70.739353824064807</v>
      </c>
      <c r="AV10" s="52">
        <f>VLOOKUP($A10,'RevPAR Raw Data'!$B$6:$BE$49,'RevPAR Raw Data'!AI$1,FALSE)</f>
        <v>82.738571544871803</v>
      </c>
      <c r="AW10" s="52">
        <f>VLOOKUP($A10,'RevPAR Raw Data'!$B$6:$BE$49,'RevPAR Raw Data'!AJ$1,FALSE)</f>
        <v>82.491616735001898</v>
      </c>
      <c r="AX10" s="52">
        <f>VLOOKUP($A10,'RevPAR Raw Data'!$B$6:$BE$49,'RevPAR Raw Data'!AK$1,FALSE)</f>
        <v>72.962503032454606</v>
      </c>
      <c r="AY10" s="53">
        <f>VLOOKUP($A10,'RevPAR Raw Data'!$B$6:$BE$49,'RevPAR Raw Data'!AL$1,FALSE)</f>
        <v>72.312956638980793</v>
      </c>
      <c r="AZ10" s="52">
        <f>VLOOKUP($A10,'RevPAR Raw Data'!$B$6:$BE$49,'RevPAR Raw Data'!AN$1,FALSE)</f>
        <v>82.325766693293005</v>
      </c>
      <c r="BA10" s="52">
        <f>VLOOKUP($A10,'RevPAR Raw Data'!$B$6:$BE$49,'RevPAR Raw Data'!AO$1,FALSE)</f>
        <v>85.258992633353998</v>
      </c>
      <c r="BB10" s="53">
        <f>VLOOKUP($A10,'RevPAR Raw Data'!$B$6:$BE$49,'RevPAR Raw Data'!AP$1,FALSE)</f>
        <v>83.792379663323501</v>
      </c>
      <c r="BC10" s="54">
        <f>VLOOKUP($A10,'RevPAR Raw Data'!$B$6:$BE$49,'RevPAR Raw Data'!AR$1,FALSE)</f>
        <v>75.593984350226805</v>
      </c>
      <c r="BE10" s="47">
        <f>VLOOKUP($A10,'RevPAR Raw Data'!$B$6:$BE$49,'RevPAR Raw Data'!AT$1,FALSE)</f>
        <v>1.04777806116066</v>
      </c>
      <c r="BF10" s="48">
        <f>VLOOKUP($A10,'RevPAR Raw Data'!$B$6:$BE$49,'RevPAR Raw Data'!AU$1,FALSE)</f>
        <v>5.1224640332241496</v>
      </c>
      <c r="BG10" s="48">
        <f>VLOOKUP($A10,'RevPAR Raw Data'!$B$6:$BE$49,'RevPAR Raw Data'!AV$1,FALSE)</f>
        <v>3.4012864119094401</v>
      </c>
      <c r="BH10" s="48">
        <f>VLOOKUP($A10,'RevPAR Raw Data'!$B$6:$BE$49,'RevPAR Raw Data'!AW$1,FALSE)</f>
        <v>0.30329149231346297</v>
      </c>
      <c r="BI10" s="48">
        <f>VLOOKUP($A10,'RevPAR Raw Data'!$B$6:$BE$49,'RevPAR Raw Data'!AX$1,FALSE)</f>
        <v>0.61973010135359397</v>
      </c>
      <c r="BJ10" s="49">
        <f>VLOOKUP($A10,'RevPAR Raw Data'!$B$6:$BE$49,'RevPAR Raw Data'!AY$1,FALSE)</f>
        <v>2.0933478258692402</v>
      </c>
      <c r="BK10" s="48">
        <f>VLOOKUP($A10,'RevPAR Raw Data'!$B$6:$BE$49,'RevPAR Raw Data'!BA$1,FALSE)</f>
        <v>-0.69264070124366295</v>
      </c>
      <c r="BL10" s="48">
        <f>VLOOKUP($A10,'RevPAR Raw Data'!$B$6:$BE$49,'RevPAR Raw Data'!BB$1,FALSE)</f>
        <v>-2.3210118633435499</v>
      </c>
      <c r="BM10" s="49">
        <f>VLOOKUP($A10,'RevPAR Raw Data'!$B$6:$BE$49,'RevPAR Raw Data'!BC$1,FALSE)</f>
        <v>-1.52780428519663</v>
      </c>
      <c r="BN10" s="50">
        <f>VLOOKUP($A10,'RevPAR Raw Data'!$B$6:$BE$49,'RevPAR Raw Data'!BE$1,FALSE)</f>
        <v>0.91961491935720996</v>
      </c>
    </row>
    <row r="11" spans="1:66" x14ac:dyDescent="0.25">
      <c r="A11" s="63" t="s">
        <v>120</v>
      </c>
      <c r="B11" s="47">
        <f>VLOOKUP($A11,'Occupancy Raw Data'!$B$8:$BE$51,'Occupancy Raw Data'!AG$3,FALSE)</f>
        <v>39.601557364615402</v>
      </c>
      <c r="C11" s="48">
        <f>VLOOKUP($A11,'Occupancy Raw Data'!$B$8:$BE$51,'Occupancy Raw Data'!AH$3,FALSE)</f>
        <v>52.190676037821703</v>
      </c>
      <c r="D11" s="48">
        <f>VLOOKUP($A11,'Occupancy Raw Data'!$B$8:$BE$51,'Occupancy Raw Data'!AI$3,FALSE)</f>
        <v>57.325428528088104</v>
      </c>
      <c r="E11" s="48">
        <f>VLOOKUP($A11,'Occupancy Raw Data'!$B$8:$BE$51,'Occupancy Raw Data'!AJ$3,FALSE)</f>
        <v>58.428351114931402</v>
      </c>
      <c r="F11" s="48">
        <f>VLOOKUP($A11,'Occupancy Raw Data'!$B$8:$BE$51,'Occupancy Raw Data'!AK$3,FALSE)</f>
        <v>55.444455680841301</v>
      </c>
      <c r="G11" s="49">
        <f>VLOOKUP($A11,'Occupancy Raw Data'!$B$8:$BE$51,'Occupancy Raw Data'!AL$3,FALSE)</f>
        <v>52.598093745259597</v>
      </c>
      <c r="H11" s="48">
        <f>VLOOKUP($A11,'Occupancy Raw Data'!$B$8:$BE$51,'Occupancy Raw Data'!AN$3,FALSE)</f>
        <v>60.234110330181501</v>
      </c>
      <c r="I11" s="48">
        <f>VLOOKUP($A11,'Occupancy Raw Data'!$B$8:$BE$51,'Occupancy Raw Data'!AO$3,FALSE)</f>
        <v>61.194190220963698</v>
      </c>
      <c r="J11" s="49">
        <f>VLOOKUP($A11,'Occupancy Raw Data'!$B$8:$BE$51,'Occupancy Raw Data'!AP$3,FALSE)</f>
        <v>60.714150275572599</v>
      </c>
      <c r="K11" s="50">
        <f>VLOOKUP($A11,'Occupancy Raw Data'!$B$8:$BE$51,'Occupancy Raw Data'!AR$3,FALSE)</f>
        <v>54.916967039634699</v>
      </c>
      <c r="M11" s="47">
        <f>VLOOKUP($A11,'Occupancy Raw Data'!$B$8:$BE$51,'Occupancy Raw Data'!AT$3,FALSE)</f>
        <v>-0.79148426610151801</v>
      </c>
      <c r="N11" s="48">
        <f>VLOOKUP($A11,'Occupancy Raw Data'!$B$8:$BE$51,'Occupancy Raw Data'!AU$3,FALSE)</f>
        <v>2.4832233042874701</v>
      </c>
      <c r="O11" s="48">
        <f>VLOOKUP($A11,'Occupancy Raw Data'!$B$8:$BE$51,'Occupancy Raw Data'!AV$3,FALSE)</f>
        <v>1.1145906713429601</v>
      </c>
      <c r="P11" s="48">
        <f>VLOOKUP($A11,'Occupancy Raw Data'!$B$8:$BE$51,'Occupancy Raw Data'!AW$3,FALSE)</f>
        <v>2.3795876418008501</v>
      </c>
      <c r="Q11" s="48">
        <f>VLOOKUP($A11,'Occupancy Raw Data'!$B$8:$BE$51,'Occupancy Raw Data'!AX$3,FALSE)</f>
        <v>2.0300140212670401</v>
      </c>
      <c r="R11" s="49">
        <f>VLOOKUP($A11,'Occupancy Raw Data'!$B$8:$BE$51,'Occupancy Raw Data'!AY$3,FALSE)</f>
        <v>1.5608666493837999</v>
      </c>
      <c r="S11" s="48">
        <f>VLOOKUP($A11,'Occupancy Raw Data'!$B$8:$BE$51,'Occupancy Raw Data'!BA$3,FALSE)</f>
        <v>-0.54505398263384497</v>
      </c>
      <c r="T11" s="48">
        <f>VLOOKUP($A11,'Occupancy Raw Data'!$B$8:$BE$51,'Occupancy Raw Data'!BB$3,FALSE)</f>
        <v>-0.73347379296963999</v>
      </c>
      <c r="U11" s="49">
        <f>VLOOKUP($A11,'Occupancy Raw Data'!$B$8:$BE$51,'Occupancy Raw Data'!BC$3,FALSE)</f>
        <v>-0.64009808371114496</v>
      </c>
      <c r="V11" s="50">
        <f>VLOOKUP($A11,'Occupancy Raw Data'!$B$8:$BE$51,'Occupancy Raw Data'!BE$3,FALSE)</f>
        <v>0.85520126395148</v>
      </c>
      <c r="X11" s="51">
        <f>VLOOKUP($A11,'ADR Raw Data'!$B$6:$BE$49,'ADR Raw Data'!AG$1,FALSE)</f>
        <v>99.522564798263502</v>
      </c>
      <c r="Y11" s="52">
        <f>VLOOKUP($A11,'ADR Raw Data'!$B$6:$BE$49,'ADR Raw Data'!AH$1,FALSE)</f>
        <v>103.49197023276</v>
      </c>
      <c r="Z11" s="52">
        <f>VLOOKUP($A11,'ADR Raw Data'!$B$6:$BE$49,'ADR Raw Data'!AI$1,FALSE)</f>
        <v>105.05392753974699</v>
      </c>
      <c r="AA11" s="52">
        <f>VLOOKUP($A11,'ADR Raw Data'!$B$6:$BE$49,'ADR Raw Data'!AJ$1,FALSE)</f>
        <v>105.15888536719901</v>
      </c>
      <c r="AB11" s="52">
        <f>VLOOKUP($A11,'ADR Raw Data'!$B$6:$BE$49,'ADR Raw Data'!AK$1,FALSE)</f>
        <v>105.030508652333</v>
      </c>
      <c r="AC11" s="53">
        <f>VLOOKUP($A11,'ADR Raw Data'!$B$6:$BE$49,'ADR Raw Data'!AL$1,FALSE)</f>
        <v>103.92941484235401</v>
      </c>
      <c r="AD11" s="52">
        <f>VLOOKUP($A11,'ADR Raw Data'!$B$6:$BE$49,'ADR Raw Data'!AN$1,FALSE)</f>
        <v>113.399696956977</v>
      </c>
      <c r="AE11" s="52">
        <f>VLOOKUP($A11,'ADR Raw Data'!$B$6:$BE$49,'ADR Raw Data'!AO$1,FALSE)</f>
        <v>113.18277569485301</v>
      </c>
      <c r="AF11" s="53">
        <f>VLOOKUP($A11,'ADR Raw Data'!$B$6:$BE$49,'ADR Raw Data'!AP$1,FALSE)</f>
        <v>113.29037877565401</v>
      </c>
      <c r="AG11" s="54">
        <f>VLOOKUP($A11,'ADR Raw Data'!$B$6:$BE$49,'ADR Raw Data'!AR$1,FALSE)</f>
        <v>106.88630985577301</v>
      </c>
      <c r="AI11" s="47">
        <f>VLOOKUP($A11,'ADR Raw Data'!$B$6:$BE$49,'ADR Raw Data'!AT$1,FALSE)</f>
        <v>3.8545947783384098</v>
      </c>
      <c r="AJ11" s="48">
        <f>VLOOKUP($A11,'ADR Raw Data'!$B$6:$BE$49,'ADR Raw Data'!AU$1,FALSE)</f>
        <v>4.6372010603865998</v>
      </c>
      <c r="AK11" s="48">
        <f>VLOOKUP($A11,'ADR Raw Data'!$B$6:$BE$49,'ADR Raw Data'!AV$1,FALSE)</f>
        <v>4.1858581064407003</v>
      </c>
      <c r="AL11" s="48">
        <f>VLOOKUP($A11,'ADR Raw Data'!$B$6:$BE$49,'ADR Raw Data'!AW$1,FALSE)</f>
        <v>3.9668276380590002</v>
      </c>
      <c r="AM11" s="48">
        <f>VLOOKUP($A11,'ADR Raw Data'!$B$6:$BE$49,'ADR Raw Data'!AX$1,FALSE)</f>
        <v>4.4091731246554202</v>
      </c>
      <c r="AN11" s="49">
        <f>VLOOKUP($A11,'ADR Raw Data'!$B$6:$BE$49,'ADR Raw Data'!AY$1,FALSE)</f>
        <v>4.2403234692693097</v>
      </c>
      <c r="AO11" s="48">
        <f>VLOOKUP($A11,'ADR Raw Data'!$B$6:$BE$49,'ADR Raw Data'!BA$1,FALSE)</f>
        <v>2.73423667778059</v>
      </c>
      <c r="AP11" s="48">
        <f>VLOOKUP($A11,'ADR Raw Data'!$B$6:$BE$49,'ADR Raw Data'!BB$1,FALSE)</f>
        <v>2.07546035307413</v>
      </c>
      <c r="AQ11" s="49">
        <f>VLOOKUP($A11,'ADR Raw Data'!$B$6:$BE$49,'ADR Raw Data'!BC$1,FALSE)</f>
        <v>2.4012807728403902</v>
      </c>
      <c r="AR11" s="50">
        <f>VLOOKUP($A11,'ADR Raw Data'!$B$6:$BE$49,'ADR Raw Data'!BE$1,FALSE)</f>
        <v>3.5651442273001201</v>
      </c>
      <c r="AT11" s="51">
        <f>VLOOKUP($A11,'RevPAR Raw Data'!$B$6:$BE$49,'RevPAR Raw Data'!AG$1,FALSE)</f>
        <v>39.412485589320902</v>
      </c>
      <c r="AU11" s="52">
        <f>VLOOKUP($A11,'RevPAR Raw Data'!$B$6:$BE$49,'RevPAR Raw Data'!AH$1,FALSE)</f>
        <v>54.013158909339097</v>
      </c>
      <c r="AV11" s="52">
        <f>VLOOKUP($A11,'RevPAR Raw Data'!$B$6:$BE$49,'RevPAR Raw Data'!AI$1,FALSE)</f>
        <v>60.222614147747301</v>
      </c>
      <c r="AW11" s="52">
        <f>VLOOKUP($A11,'RevPAR Raw Data'!$B$6:$BE$49,'RevPAR Raw Data'!AJ$1,FALSE)</f>
        <v>61.442602770895398</v>
      </c>
      <c r="AX11" s="52">
        <f>VLOOKUP($A11,'RevPAR Raw Data'!$B$6:$BE$49,'RevPAR Raw Data'!AK$1,FALSE)</f>
        <v>58.233593821105302</v>
      </c>
      <c r="AY11" s="53">
        <f>VLOOKUP($A11,'RevPAR Raw Data'!$B$6:$BE$49,'RevPAR Raw Data'!AL$1,FALSE)</f>
        <v>54.6648910476816</v>
      </c>
      <c r="AZ11" s="52">
        <f>VLOOKUP($A11,'RevPAR Raw Data'!$B$6:$BE$49,'RevPAR Raw Data'!AN$1,FALSE)</f>
        <v>68.305298579157594</v>
      </c>
      <c r="BA11" s="52">
        <f>VLOOKUP($A11,'RevPAR Raw Data'!$B$6:$BE$49,'RevPAR Raw Data'!AO$1,FALSE)</f>
        <v>69.2612830560752</v>
      </c>
      <c r="BB11" s="53">
        <f>VLOOKUP($A11,'RevPAR Raw Data'!$B$6:$BE$49,'RevPAR Raw Data'!AP$1,FALSE)</f>
        <v>68.783290817616404</v>
      </c>
      <c r="BC11" s="54">
        <f>VLOOKUP($A11,'RevPAR Raw Data'!$B$6:$BE$49,'RevPAR Raw Data'!AR$1,FALSE)</f>
        <v>58.698719553377202</v>
      </c>
      <c r="BE11" s="47">
        <f>VLOOKUP($A11,'RevPAR Raw Data'!$B$6:$BE$49,'RevPAR Raw Data'!AT$1,FALSE)</f>
        <v>3.0326020010443799</v>
      </c>
      <c r="BF11" s="48">
        <f>VLOOKUP($A11,'RevPAR Raw Data'!$B$6:$BE$49,'RevPAR Raw Data'!AU$1,FALSE)</f>
        <v>7.2355764220722598</v>
      </c>
      <c r="BG11" s="48">
        <f>VLOOKUP($A11,'RevPAR Raw Data'!$B$6:$BE$49,'RevPAR Raw Data'!AV$1,FALSE)</f>
        <v>5.3471039617537102</v>
      </c>
      <c r="BH11" s="48">
        <f>VLOOKUP($A11,'RevPAR Raw Data'!$B$6:$BE$49,'RevPAR Raw Data'!AW$1,FALSE)</f>
        <v>6.4408094201066497</v>
      </c>
      <c r="BI11" s="48">
        <f>VLOOKUP($A11,'RevPAR Raw Data'!$B$6:$BE$49,'RevPAR Raw Data'!AX$1,FALSE)</f>
        <v>6.5286939785749096</v>
      </c>
      <c r="BJ11" s="49">
        <f>VLOOKUP($A11,'RevPAR Raw Data'!$B$6:$BE$49,'RevPAR Raw Data'!AY$1,FALSE)</f>
        <v>5.8673759135109398</v>
      </c>
      <c r="BK11" s="48">
        <f>VLOOKUP($A11,'RevPAR Raw Data'!$B$6:$BE$49,'RevPAR Raw Data'!BA$1,FALSE)</f>
        <v>2.1742796292398698</v>
      </c>
      <c r="BL11" s="48">
        <f>VLOOKUP($A11,'RevPAR Raw Data'!$B$6:$BE$49,'RevPAR Raw Data'!BB$1,FALSE)</f>
        <v>1.3267636023312199</v>
      </c>
      <c r="BM11" s="49">
        <f>VLOOKUP($A11,'RevPAR Raw Data'!$B$6:$BE$49,'RevPAR Raw Data'!BC$1,FALSE)</f>
        <v>1.7458121369177699</v>
      </c>
      <c r="BN11" s="50">
        <f>VLOOKUP($A11,'RevPAR Raw Data'!$B$6:$BE$49,'RevPAR Raw Data'!BE$1,FALSE)</f>
        <v>4.4508346497451603</v>
      </c>
    </row>
    <row r="12" spans="1:66" x14ac:dyDescent="0.25">
      <c r="A12" s="63" t="s">
        <v>121</v>
      </c>
      <c r="B12" s="47">
        <f>VLOOKUP($A12,'Occupancy Raw Data'!$B$8:$BE$51,'Occupancy Raw Data'!AG$3,FALSE)</f>
        <v>42.574051138402403</v>
      </c>
      <c r="C12" s="48">
        <f>VLOOKUP($A12,'Occupancy Raw Data'!$B$8:$BE$51,'Occupancy Raw Data'!AH$3,FALSE)</f>
        <v>49.679950921949597</v>
      </c>
      <c r="D12" s="48">
        <f>VLOOKUP($A12,'Occupancy Raw Data'!$B$8:$BE$51,'Occupancy Raw Data'!AI$3,FALSE)</f>
        <v>51.891935689234003</v>
      </c>
      <c r="E12" s="48">
        <f>VLOOKUP($A12,'Occupancy Raw Data'!$B$8:$BE$51,'Occupancy Raw Data'!AJ$3,FALSE)</f>
        <v>53.2149595453335</v>
      </c>
      <c r="F12" s="48">
        <f>VLOOKUP($A12,'Occupancy Raw Data'!$B$8:$BE$51,'Occupancy Raw Data'!AK$3,FALSE)</f>
        <v>51.6606406155842</v>
      </c>
      <c r="G12" s="49">
        <f>VLOOKUP($A12,'Occupancy Raw Data'!$B$8:$BE$51,'Occupancy Raw Data'!AL$3,FALSE)</f>
        <v>49.803873441638999</v>
      </c>
      <c r="H12" s="48">
        <f>VLOOKUP($A12,'Occupancy Raw Data'!$B$8:$BE$51,'Occupancy Raw Data'!AN$3,FALSE)</f>
        <v>55.134890835766903</v>
      </c>
      <c r="I12" s="48">
        <f>VLOOKUP($A12,'Occupancy Raw Data'!$B$8:$BE$51,'Occupancy Raw Data'!AO$3,FALSE)</f>
        <v>55.0746303249432</v>
      </c>
      <c r="J12" s="49">
        <f>VLOOKUP($A12,'Occupancy Raw Data'!$B$8:$BE$51,'Occupancy Raw Data'!AP$3,FALSE)</f>
        <v>55.104760580354998</v>
      </c>
      <c r="K12" s="50">
        <f>VLOOKUP($A12,'Occupancy Raw Data'!$B$8:$BE$51,'Occupancy Raw Data'!AR$3,FALSE)</f>
        <v>51.3174003388215</v>
      </c>
      <c r="M12" s="47">
        <f>VLOOKUP($A12,'Occupancy Raw Data'!$B$8:$BE$51,'Occupancy Raw Data'!AT$3,FALSE)</f>
        <v>4.7560389014049001E-3</v>
      </c>
      <c r="N12" s="48">
        <f>VLOOKUP($A12,'Occupancy Raw Data'!$B$8:$BE$51,'Occupancy Raw Data'!AU$3,FALSE)</f>
        <v>1.79287597860996</v>
      </c>
      <c r="O12" s="48">
        <f>VLOOKUP($A12,'Occupancy Raw Data'!$B$8:$BE$51,'Occupancy Raw Data'!AV$3,FALSE)</f>
        <v>0.57524102713180103</v>
      </c>
      <c r="P12" s="48">
        <f>VLOOKUP($A12,'Occupancy Raw Data'!$B$8:$BE$51,'Occupancy Raw Data'!AW$3,FALSE)</f>
        <v>2.2035068697669802</v>
      </c>
      <c r="Q12" s="48">
        <f>VLOOKUP($A12,'Occupancy Raw Data'!$B$8:$BE$51,'Occupancy Raw Data'!AX$3,FALSE)</f>
        <v>2.6052632187548501</v>
      </c>
      <c r="R12" s="49">
        <f>VLOOKUP($A12,'Occupancy Raw Data'!$B$8:$BE$51,'Occupancy Raw Data'!AY$3,FALSE)</f>
        <v>1.4795396212484599</v>
      </c>
      <c r="S12" s="48">
        <f>VLOOKUP($A12,'Occupancy Raw Data'!$B$8:$BE$51,'Occupancy Raw Data'!BA$3,FALSE)</f>
        <v>1.1387702890783</v>
      </c>
      <c r="T12" s="48">
        <f>VLOOKUP($A12,'Occupancy Raw Data'!$B$8:$BE$51,'Occupancy Raw Data'!BB$3,FALSE)</f>
        <v>-0.68091865583331701</v>
      </c>
      <c r="U12" s="49">
        <f>VLOOKUP($A12,'Occupancy Raw Data'!$B$8:$BE$51,'Occupancy Raw Data'!BC$3,FALSE)</f>
        <v>0.221164002028715</v>
      </c>
      <c r="V12" s="50">
        <f>VLOOKUP($A12,'Occupancy Raw Data'!$B$8:$BE$51,'Occupancy Raw Data'!BE$3,FALSE)</f>
        <v>1.0881297138825099</v>
      </c>
      <c r="X12" s="51">
        <f>VLOOKUP($A12,'ADR Raw Data'!$B$6:$BE$49,'ADR Raw Data'!AG$1,FALSE)</f>
        <v>75.013316386177607</v>
      </c>
      <c r="Y12" s="52">
        <f>VLOOKUP($A12,'ADR Raw Data'!$B$6:$BE$49,'ADR Raw Data'!AH$1,FALSE)</f>
        <v>76.702972506989695</v>
      </c>
      <c r="Z12" s="52">
        <f>VLOOKUP($A12,'ADR Raw Data'!$B$6:$BE$49,'ADR Raw Data'!AI$1,FALSE)</f>
        <v>77.244243046106405</v>
      </c>
      <c r="AA12" s="52">
        <f>VLOOKUP($A12,'ADR Raw Data'!$B$6:$BE$49,'ADR Raw Data'!AJ$1,FALSE)</f>
        <v>77.939941053639004</v>
      </c>
      <c r="AB12" s="52">
        <f>VLOOKUP($A12,'ADR Raw Data'!$B$6:$BE$49,'ADR Raw Data'!AK$1,FALSE)</f>
        <v>78.475232059938506</v>
      </c>
      <c r="AC12" s="53">
        <f>VLOOKUP($A12,'ADR Raw Data'!$B$6:$BE$49,'ADR Raw Data'!AL$1,FALSE)</f>
        <v>77.1585710300578</v>
      </c>
      <c r="AD12" s="52">
        <f>VLOOKUP($A12,'ADR Raw Data'!$B$6:$BE$49,'ADR Raw Data'!AN$1,FALSE)</f>
        <v>83.329385627508998</v>
      </c>
      <c r="AE12" s="52">
        <f>VLOOKUP($A12,'ADR Raw Data'!$B$6:$BE$49,'ADR Raw Data'!AO$1,FALSE)</f>
        <v>83.831753392951001</v>
      </c>
      <c r="AF12" s="53">
        <f>VLOOKUP($A12,'ADR Raw Data'!$B$6:$BE$49,'ADR Raw Data'!AP$1,FALSE)</f>
        <v>83.580432167567395</v>
      </c>
      <c r="AG12" s="54">
        <f>VLOOKUP($A12,'ADR Raw Data'!$B$6:$BE$49,'ADR Raw Data'!AR$1,FALSE)</f>
        <v>79.127486032619004</v>
      </c>
      <c r="AI12" s="47">
        <f>VLOOKUP($A12,'ADR Raw Data'!$B$6:$BE$49,'ADR Raw Data'!AT$1,FALSE)</f>
        <v>-1.17525739581685</v>
      </c>
      <c r="AJ12" s="48">
        <f>VLOOKUP($A12,'ADR Raw Data'!$B$6:$BE$49,'ADR Raw Data'!AU$1,FALSE)</f>
        <v>-0.19011577332138899</v>
      </c>
      <c r="AK12" s="48">
        <f>VLOOKUP($A12,'ADR Raw Data'!$B$6:$BE$49,'ADR Raw Data'!AV$1,FALSE)</f>
        <v>-0.56516664414128703</v>
      </c>
      <c r="AL12" s="48">
        <f>VLOOKUP($A12,'ADR Raw Data'!$B$6:$BE$49,'ADR Raw Data'!AW$1,FALSE)</f>
        <v>0.45519618106528498</v>
      </c>
      <c r="AM12" s="48">
        <f>VLOOKUP($A12,'ADR Raw Data'!$B$6:$BE$49,'ADR Raw Data'!AX$1,FALSE)</f>
        <v>-1.7102173500323399E-2</v>
      </c>
      <c r="AN12" s="49">
        <f>VLOOKUP($A12,'ADR Raw Data'!$B$6:$BE$49,'ADR Raw Data'!AY$1,FALSE)</f>
        <v>-0.25225266871512703</v>
      </c>
      <c r="AO12" s="48">
        <f>VLOOKUP($A12,'ADR Raw Data'!$B$6:$BE$49,'ADR Raw Data'!BA$1,FALSE)</f>
        <v>-1.2952185224869599</v>
      </c>
      <c r="AP12" s="48">
        <f>VLOOKUP($A12,'ADR Raw Data'!$B$6:$BE$49,'ADR Raw Data'!BB$1,FALSE)</f>
        <v>-0.73553250925150804</v>
      </c>
      <c r="AQ12" s="49">
        <f>VLOOKUP($A12,'ADR Raw Data'!$B$6:$BE$49,'ADR Raw Data'!BC$1,FALSE)</f>
        <v>-1.0156387552325701</v>
      </c>
      <c r="AR12" s="50">
        <f>VLOOKUP($A12,'ADR Raw Data'!$B$6:$BE$49,'ADR Raw Data'!BE$1,FALSE)</f>
        <v>-0.52610037012991295</v>
      </c>
      <c r="AT12" s="51">
        <f>VLOOKUP($A12,'RevPAR Raw Data'!$B$6:$BE$49,'RevPAR Raw Data'!AG$1,FALSE)</f>
        <v>31.9362076788628</v>
      </c>
      <c r="AU12" s="52">
        <f>VLOOKUP($A12,'RevPAR Raw Data'!$B$6:$BE$49,'RevPAR Raw Data'!AH$1,FALSE)</f>
        <v>38.105999097149002</v>
      </c>
      <c r="AV12" s="52">
        <f>VLOOKUP($A12,'RevPAR Raw Data'!$B$6:$BE$49,'RevPAR Raw Data'!AI$1,FALSE)</f>
        <v>40.083532925121197</v>
      </c>
      <c r="AW12" s="52">
        <f>VLOOKUP($A12,'RevPAR Raw Data'!$B$6:$BE$49,'RevPAR Raw Data'!AJ$1,FALSE)</f>
        <v>41.475708101350797</v>
      </c>
      <c r="AX12" s="52">
        <f>VLOOKUP($A12,'RevPAR Raw Data'!$B$6:$BE$49,'RevPAR Raw Data'!AK$1,FALSE)</f>
        <v>40.540807606730603</v>
      </c>
      <c r="AY12" s="53">
        <f>VLOOKUP($A12,'RevPAR Raw Data'!$B$6:$BE$49,'RevPAR Raw Data'!AL$1,FALSE)</f>
        <v>38.427957065187101</v>
      </c>
      <c r="AZ12" s="52">
        <f>VLOOKUP($A12,'RevPAR Raw Data'!$B$6:$BE$49,'RevPAR Raw Data'!AN$1,FALSE)</f>
        <v>45.943565799842297</v>
      </c>
      <c r="BA12" s="52">
        <f>VLOOKUP($A12,'RevPAR Raw Data'!$B$6:$BE$49,'RevPAR Raw Data'!AO$1,FALSE)</f>
        <v>46.170028276085802</v>
      </c>
      <c r="BB12" s="53">
        <f>VLOOKUP($A12,'RevPAR Raw Data'!$B$6:$BE$49,'RevPAR Raw Data'!AP$1,FALSE)</f>
        <v>46.056797037964103</v>
      </c>
      <c r="BC12" s="54">
        <f>VLOOKUP($A12,'RevPAR Raw Data'!$B$6:$BE$49,'RevPAR Raw Data'!AR$1,FALSE)</f>
        <v>40.606168785404201</v>
      </c>
      <c r="BE12" s="47">
        <f>VLOOKUP($A12,'RevPAR Raw Data'!$B$6:$BE$49,'RevPAR Raw Data'!AT$1,FALSE)</f>
        <v>-1.1705572526143799</v>
      </c>
      <c r="BF12" s="48">
        <f>VLOOKUP($A12,'RevPAR Raw Data'!$B$6:$BE$49,'RevPAR Raw Data'!AU$1,FALSE)</f>
        <v>1.59935166525714</v>
      </c>
      <c r="BG12" s="48">
        <f>VLOOKUP($A12,'RevPAR Raw Data'!$B$6:$BE$49,'RevPAR Raw Data'!AV$1,FALSE)</f>
        <v>6.8233125817488303E-3</v>
      </c>
      <c r="BH12" s="48">
        <f>VLOOKUP($A12,'RevPAR Raw Data'!$B$6:$BE$49,'RevPAR Raw Data'!AW$1,FALSE)</f>
        <v>2.6687333299529601</v>
      </c>
      <c r="BI12" s="48">
        <f>VLOOKUP($A12,'RevPAR Raw Data'!$B$6:$BE$49,'RevPAR Raw Data'!AX$1,FALSE)</f>
        <v>2.5877154886187101</v>
      </c>
      <c r="BJ12" s="49">
        <f>VLOOKUP($A12,'RevPAR Raw Data'!$B$6:$BE$49,'RevPAR Raw Data'!AY$1,FALSE)</f>
        <v>1.22355477435403</v>
      </c>
      <c r="BK12" s="48">
        <f>VLOOKUP($A12,'RevPAR Raw Data'!$B$6:$BE$49,'RevPAR Raw Data'!BA$1,FALSE)</f>
        <v>-0.171197797121379</v>
      </c>
      <c r="BL12" s="48">
        <f>VLOOKUP($A12,'RevPAR Raw Data'!$B$6:$BE$49,'RevPAR Raw Data'!BB$1,FALSE)</f>
        <v>-1.41144278700961</v>
      </c>
      <c r="BM12" s="49">
        <f>VLOOKUP($A12,'RevPAR Raw Data'!$B$6:$BE$49,'RevPAR Raw Data'!BC$1,FALSE)</f>
        <v>-0.79672098052108398</v>
      </c>
      <c r="BN12" s="50">
        <f>VLOOKUP($A12,'RevPAR Raw Data'!$B$6:$BE$49,'RevPAR Raw Data'!BE$1,FALSE)</f>
        <v>0.55630468930037003</v>
      </c>
    </row>
    <row r="13" spans="1:66" x14ac:dyDescent="0.25">
      <c r="A13" s="63" t="s">
        <v>122</v>
      </c>
      <c r="B13" s="47">
        <f>VLOOKUP($A13,'Occupancy Raw Data'!$B$8:$BE$51,'Occupancy Raw Data'!AG$3,FALSE)</f>
        <v>40.275317282839097</v>
      </c>
      <c r="C13" s="48">
        <f>VLOOKUP($A13,'Occupancy Raw Data'!$B$8:$BE$51,'Occupancy Raw Data'!AH$3,FALSE)</f>
        <v>42.848430284901099</v>
      </c>
      <c r="D13" s="48">
        <f>VLOOKUP($A13,'Occupancy Raw Data'!$B$8:$BE$51,'Occupancy Raw Data'!AI$3,FALSE)</f>
        <v>43.711700984520597</v>
      </c>
      <c r="E13" s="48">
        <f>VLOOKUP($A13,'Occupancy Raw Data'!$B$8:$BE$51,'Occupancy Raw Data'!AJ$3,FALSE)</f>
        <v>45.314088229314898</v>
      </c>
      <c r="F13" s="48">
        <f>VLOOKUP($A13,'Occupancy Raw Data'!$B$8:$BE$51,'Occupancy Raw Data'!AK$3,FALSE)</f>
        <v>45.849549811211098</v>
      </c>
      <c r="G13" s="49">
        <f>VLOOKUP($A13,'Occupancy Raw Data'!$B$8:$BE$51,'Occupancy Raw Data'!AL$3,FALSE)</f>
        <v>43.599778115960497</v>
      </c>
      <c r="H13" s="48">
        <f>VLOOKUP($A13,'Occupancy Raw Data'!$B$8:$BE$51,'Occupancy Raw Data'!AN$3,FALSE)</f>
        <v>49.312372930583699</v>
      </c>
      <c r="I13" s="48">
        <f>VLOOKUP($A13,'Occupancy Raw Data'!$B$8:$BE$51,'Occupancy Raw Data'!AO$3,FALSE)</f>
        <v>50.117629973859998</v>
      </c>
      <c r="J13" s="49">
        <f>VLOOKUP($A13,'Occupancy Raw Data'!$B$8:$BE$51,'Occupancy Raw Data'!AP$3,FALSE)</f>
        <v>49.715001452221799</v>
      </c>
      <c r="K13" s="50">
        <f>VLOOKUP($A13,'Occupancy Raw Data'!$B$8:$BE$51,'Occupancy Raw Data'!AR$3,FALSE)</f>
        <v>45.346897793562398</v>
      </c>
      <c r="M13" s="47">
        <f>VLOOKUP($A13,'Occupancy Raw Data'!$B$8:$BE$51,'Occupancy Raw Data'!AT$3,FALSE)</f>
        <v>-4.05891714787992</v>
      </c>
      <c r="N13" s="48">
        <f>VLOOKUP($A13,'Occupancy Raw Data'!$B$8:$BE$51,'Occupancy Raw Data'!AU$3,FALSE)</f>
        <v>-2.8386409860736301</v>
      </c>
      <c r="O13" s="48">
        <f>VLOOKUP($A13,'Occupancy Raw Data'!$B$8:$BE$51,'Occupancy Raw Data'!AV$3,FALSE)</f>
        <v>-3.86519748084562</v>
      </c>
      <c r="P13" s="48">
        <f>VLOOKUP($A13,'Occupancy Raw Data'!$B$8:$BE$51,'Occupancy Raw Data'!AW$3,FALSE)</f>
        <v>-1.7057770508076799</v>
      </c>
      <c r="Q13" s="48">
        <f>VLOOKUP($A13,'Occupancy Raw Data'!$B$8:$BE$51,'Occupancy Raw Data'!AX$3,FALSE)</f>
        <v>-1.10414901399764</v>
      </c>
      <c r="R13" s="49">
        <f>VLOOKUP($A13,'Occupancy Raw Data'!$B$8:$BE$51,'Occupancy Raw Data'!AY$3,FALSE)</f>
        <v>-2.6821531743031901</v>
      </c>
      <c r="S13" s="48">
        <f>VLOOKUP($A13,'Occupancy Raw Data'!$B$8:$BE$51,'Occupancy Raw Data'!BA$3,FALSE)</f>
        <v>-3.4791924245408201</v>
      </c>
      <c r="T13" s="48">
        <f>VLOOKUP($A13,'Occupancy Raw Data'!$B$8:$BE$51,'Occupancy Raw Data'!BB$3,FALSE)</f>
        <v>-4.0190533540750097</v>
      </c>
      <c r="U13" s="49">
        <f>VLOOKUP($A13,'Occupancy Raw Data'!$B$8:$BE$51,'Occupancy Raw Data'!BC$3,FALSE)</f>
        <v>-3.7520659228498898</v>
      </c>
      <c r="V13" s="50">
        <f>VLOOKUP($A13,'Occupancy Raw Data'!$B$8:$BE$51,'Occupancy Raw Data'!BE$3,FALSE)</f>
        <v>-3.01790608148871</v>
      </c>
      <c r="X13" s="51">
        <f>VLOOKUP($A13,'ADR Raw Data'!$B$6:$BE$49,'ADR Raw Data'!AG$1,FALSE)</f>
        <v>59.695672811508501</v>
      </c>
      <c r="Y13" s="52">
        <f>VLOOKUP($A13,'ADR Raw Data'!$B$6:$BE$49,'ADR Raw Data'!AH$1,FALSE)</f>
        <v>60.000151511454497</v>
      </c>
      <c r="Z13" s="52">
        <f>VLOOKUP($A13,'ADR Raw Data'!$B$6:$BE$49,'ADR Raw Data'!AI$1,FALSE)</f>
        <v>60.417022077900498</v>
      </c>
      <c r="AA13" s="52">
        <f>VLOOKUP($A13,'ADR Raw Data'!$B$6:$BE$49,'ADR Raw Data'!AJ$1,FALSE)</f>
        <v>60.854548122155897</v>
      </c>
      <c r="AB13" s="52">
        <f>VLOOKUP($A13,'ADR Raw Data'!$B$6:$BE$49,'ADR Raw Data'!AK$1,FALSE)</f>
        <v>61.370561103192699</v>
      </c>
      <c r="AC13" s="53">
        <f>VLOOKUP($A13,'ADR Raw Data'!$B$6:$BE$49,'ADR Raw Data'!AL$1,FALSE)</f>
        <v>60.493293518712797</v>
      </c>
      <c r="AD13" s="52">
        <f>VLOOKUP($A13,'ADR Raw Data'!$B$6:$BE$49,'ADR Raw Data'!AN$1,FALSE)</f>
        <v>64.929396819460095</v>
      </c>
      <c r="AE13" s="52">
        <f>VLOOKUP($A13,'ADR Raw Data'!$B$6:$BE$49,'ADR Raw Data'!AO$1,FALSE)</f>
        <v>65.512996057778594</v>
      </c>
      <c r="AF13" s="53">
        <f>VLOOKUP($A13,'ADR Raw Data'!$B$6:$BE$49,'ADR Raw Data'!AP$1,FALSE)</f>
        <v>65.223559645817303</v>
      </c>
      <c r="AG13" s="54">
        <f>VLOOKUP($A13,'ADR Raw Data'!$B$6:$BE$49,'ADR Raw Data'!AR$1,FALSE)</f>
        <v>61.974909936777102</v>
      </c>
      <c r="AI13" s="47">
        <f>VLOOKUP($A13,'ADR Raw Data'!$B$6:$BE$49,'ADR Raw Data'!AT$1,FALSE)</f>
        <v>1.2230227235998401</v>
      </c>
      <c r="AJ13" s="48">
        <f>VLOOKUP($A13,'ADR Raw Data'!$B$6:$BE$49,'ADR Raw Data'!AU$1,FALSE)</f>
        <v>1.3619743827255699</v>
      </c>
      <c r="AK13" s="48">
        <f>VLOOKUP($A13,'ADR Raw Data'!$B$6:$BE$49,'ADR Raw Data'!AV$1,FALSE)</f>
        <v>1.1546619052018801</v>
      </c>
      <c r="AL13" s="48">
        <f>VLOOKUP($A13,'ADR Raw Data'!$B$6:$BE$49,'ADR Raw Data'!AW$1,FALSE)</f>
        <v>2.3395500375758398</v>
      </c>
      <c r="AM13" s="48">
        <f>VLOOKUP($A13,'ADR Raw Data'!$B$6:$BE$49,'ADR Raw Data'!AX$1,FALSE)</f>
        <v>2.5433139418509301</v>
      </c>
      <c r="AN13" s="49">
        <f>VLOOKUP($A13,'ADR Raw Data'!$B$6:$BE$49,'ADR Raw Data'!AY$1,FALSE)</f>
        <v>1.7517018205052799</v>
      </c>
      <c r="AO13" s="48">
        <f>VLOOKUP($A13,'ADR Raw Data'!$B$6:$BE$49,'ADR Raw Data'!BA$1,FALSE)</f>
        <v>1.05765901478613</v>
      </c>
      <c r="AP13" s="48">
        <f>VLOOKUP($A13,'ADR Raw Data'!$B$6:$BE$49,'ADR Raw Data'!BB$1,FALSE)</f>
        <v>1.3398173136567399</v>
      </c>
      <c r="AQ13" s="49">
        <f>VLOOKUP($A13,'ADR Raw Data'!$B$6:$BE$49,'ADR Raw Data'!BC$1,FALSE)</f>
        <v>1.1994411887092999</v>
      </c>
      <c r="AR13" s="50">
        <f>VLOOKUP($A13,'ADR Raw Data'!$B$6:$BE$49,'ADR Raw Data'!BE$1,FALSE)</f>
        <v>1.55035294852844</v>
      </c>
      <c r="AT13" s="51">
        <f>VLOOKUP($A13,'RevPAR Raw Data'!$B$6:$BE$49,'RevPAR Raw Data'!AG$1,FALSE)</f>
        <v>24.0426216289605</v>
      </c>
      <c r="AU13" s="52">
        <f>VLOOKUP($A13,'RevPAR Raw Data'!$B$6:$BE$49,'RevPAR Raw Data'!AH$1,FALSE)</f>
        <v>25.709123091220601</v>
      </c>
      <c r="AV13" s="52">
        <f>VLOOKUP($A13,'RevPAR Raw Data'!$B$6:$BE$49,'RevPAR Raw Data'!AI$1,FALSE)</f>
        <v>26.409308034443701</v>
      </c>
      <c r="AW13" s="52">
        <f>VLOOKUP($A13,'RevPAR Raw Data'!$B$6:$BE$49,'RevPAR Raw Data'!AJ$1,FALSE)</f>
        <v>27.575683627624599</v>
      </c>
      <c r="AX13" s="52">
        <f>VLOOKUP($A13,'RevPAR Raw Data'!$B$6:$BE$49,'RevPAR Raw Data'!AK$1,FALSE)</f>
        <v>28.1381259824281</v>
      </c>
      <c r="AY13" s="53">
        <f>VLOOKUP($A13,'RevPAR Raw Data'!$B$6:$BE$49,'RevPAR Raw Data'!AL$1,FALSE)</f>
        <v>26.3749417491955</v>
      </c>
      <c r="AZ13" s="52">
        <f>VLOOKUP($A13,'RevPAR Raw Data'!$B$6:$BE$49,'RevPAR Raw Data'!AN$1,FALSE)</f>
        <v>32.018226301190801</v>
      </c>
      <c r="BA13" s="52">
        <f>VLOOKUP($A13,'RevPAR Raw Data'!$B$6:$BE$49,'RevPAR Raw Data'!AO$1,FALSE)</f>
        <v>32.833560949027003</v>
      </c>
      <c r="BB13" s="53">
        <f>VLOOKUP($A13,'RevPAR Raw Data'!$B$6:$BE$49,'RevPAR Raw Data'!AP$1,FALSE)</f>
        <v>32.425893625108898</v>
      </c>
      <c r="BC13" s="54">
        <f>VLOOKUP($A13,'RevPAR Raw Data'!$B$6:$BE$49,'RevPAR Raw Data'!AR$1,FALSE)</f>
        <v>28.103699066682701</v>
      </c>
      <c r="BE13" s="47">
        <f>VLOOKUP($A13,'RevPAR Raw Data'!$B$6:$BE$49,'RevPAR Raw Data'!AT$1,FALSE)</f>
        <v>-2.8855359033307399</v>
      </c>
      <c r="BF13" s="48">
        <f>VLOOKUP($A13,'RevPAR Raw Data'!$B$6:$BE$49,'RevPAR Raw Data'!AU$1,FALSE)</f>
        <v>-1.5153281663959199</v>
      </c>
      <c r="BG13" s="48">
        <f>VLOOKUP($A13,'RevPAR Raw Data'!$B$6:$BE$49,'RevPAR Raw Data'!AV$1,FALSE)</f>
        <v>-2.7551655385158802</v>
      </c>
      <c r="BH13" s="48">
        <f>VLOOKUP($A13,'RevPAR Raw Data'!$B$6:$BE$49,'RevPAR Raw Data'!AW$1,FALSE)</f>
        <v>0.59386547913502197</v>
      </c>
      <c r="BI13" s="48">
        <f>VLOOKUP($A13,'RevPAR Raw Data'!$B$6:$BE$49,'RevPAR Raw Data'!AX$1,FALSE)</f>
        <v>1.41108295204148</v>
      </c>
      <c r="BJ13" s="49">
        <f>VLOOKUP($A13,'RevPAR Raw Data'!$B$6:$BE$49,'RevPAR Raw Data'!AY$1,FALSE)</f>
        <v>-0.97743467978091603</v>
      </c>
      <c r="BK13" s="48">
        <f>VLOOKUP($A13,'RevPAR Raw Data'!$B$6:$BE$49,'RevPAR Raw Data'!BA$1,FALSE)</f>
        <v>-2.4583314020746001</v>
      </c>
      <c r="BL13" s="48">
        <f>VLOOKUP($A13,'RevPAR Raw Data'!$B$6:$BE$49,'RevPAR Raw Data'!BB$1,FALSE)</f>
        <v>-2.7330840131012701</v>
      </c>
      <c r="BM13" s="49">
        <f>VLOOKUP($A13,'RevPAR Raw Data'!$B$6:$BE$49,'RevPAR Raw Data'!BC$1,FALSE)</f>
        <v>-2.59762855824677</v>
      </c>
      <c r="BN13" s="50">
        <f>VLOOKUP($A13,'RevPAR Raw Data'!$B$6:$BE$49,'RevPAR Raw Data'!BE$1,FALSE)</f>
        <v>-1.51434132887845</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47.053740532919001</v>
      </c>
      <c r="C15" s="48">
        <f>VLOOKUP($A15,'Occupancy Raw Data'!$B$8:$BE$45,'Occupancy Raw Data'!AH$3,FALSE)</f>
        <v>57.2511154967303</v>
      </c>
      <c r="D15" s="48">
        <f>VLOOKUP($A15,'Occupancy Raw Data'!$B$8:$BE$45,'Occupancy Raw Data'!AI$3,FALSE)</f>
        <v>64.880030232779106</v>
      </c>
      <c r="E15" s="48">
        <f>VLOOKUP($A15,'Occupancy Raw Data'!$B$8:$BE$45,'Occupancy Raw Data'!AJ$3,FALSE)</f>
        <v>64.145868739350504</v>
      </c>
      <c r="F15" s="48">
        <f>VLOOKUP($A15,'Occupancy Raw Data'!$B$8:$BE$45,'Occupancy Raw Data'!AK$3,FALSE)</f>
        <v>56.092999814318603</v>
      </c>
      <c r="G15" s="49">
        <f>VLOOKUP($A15,'Occupancy Raw Data'!$B$8:$BE$45,'Occupancy Raw Data'!AL$3,FALSE)</f>
        <v>57.884830954089999</v>
      </c>
      <c r="H15" s="48">
        <f>VLOOKUP($A15,'Occupancy Raw Data'!$B$8:$BE$45,'Occupancy Raw Data'!AN$3,FALSE)</f>
        <v>58.066526963579904</v>
      </c>
      <c r="I15" s="48">
        <f>VLOOKUP($A15,'Occupancy Raw Data'!$B$8:$BE$45,'Occupancy Raw Data'!AO$3,FALSE)</f>
        <v>62.078569723334802</v>
      </c>
      <c r="J15" s="49">
        <f>VLOOKUP($A15,'Occupancy Raw Data'!$B$8:$BE$45,'Occupancy Raw Data'!AP$3,FALSE)</f>
        <v>60.072548343457299</v>
      </c>
      <c r="K15" s="50">
        <f>VLOOKUP($A15,'Occupancy Raw Data'!$B$8:$BE$45,'Occupancy Raw Data'!AR$3,FALSE)</f>
        <v>58.509813331986102</v>
      </c>
      <c r="M15" s="47">
        <f>VLOOKUP($A15,'Occupancy Raw Data'!$B$8:$BE$45,'Occupancy Raw Data'!AT$3,FALSE)</f>
        <v>2.40094486191862</v>
      </c>
      <c r="N15" s="48">
        <f>VLOOKUP($A15,'Occupancy Raw Data'!$B$8:$BE$45,'Occupancy Raw Data'!AU$3,FALSE)</f>
        <v>7.4184059876043298</v>
      </c>
      <c r="O15" s="48">
        <f>VLOOKUP($A15,'Occupancy Raw Data'!$B$8:$BE$45,'Occupancy Raw Data'!AV$3,FALSE)</f>
        <v>6.5797223873915103</v>
      </c>
      <c r="P15" s="48">
        <f>VLOOKUP($A15,'Occupancy Raw Data'!$B$8:$BE$45,'Occupancy Raw Data'!AW$3,FALSE)</f>
        <v>5.8885824493246801</v>
      </c>
      <c r="Q15" s="48">
        <f>VLOOKUP($A15,'Occupancy Raw Data'!$B$8:$BE$45,'Occupancy Raw Data'!AX$3,FALSE)</f>
        <v>2.84245542857676</v>
      </c>
      <c r="R15" s="49">
        <f>VLOOKUP($A15,'Occupancy Raw Data'!$B$8:$BE$45,'Occupancy Raw Data'!AY$3,FALSE)</f>
        <v>5.1528364821016703</v>
      </c>
      <c r="S15" s="48">
        <f>VLOOKUP($A15,'Occupancy Raw Data'!$B$8:$BE$45,'Occupancy Raw Data'!BA$3,FALSE)</f>
        <v>0.101140574862205</v>
      </c>
      <c r="T15" s="48">
        <f>VLOOKUP($A15,'Occupancy Raw Data'!$B$8:$BE$45,'Occupancy Raw Data'!BB$3,FALSE)</f>
        <v>-2.5487589256068701</v>
      </c>
      <c r="U15" s="49">
        <f>VLOOKUP($A15,'Occupancy Raw Data'!$B$8:$BE$45,'Occupancy Raw Data'!BC$3,FALSE)</f>
        <v>-1.2857982887777399</v>
      </c>
      <c r="V15" s="50">
        <f>VLOOKUP($A15,'Occupancy Raw Data'!$B$8:$BE$45,'Occupancy Raw Data'!BE$3,FALSE)</f>
        <v>3.1791373210551499</v>
      </c>
      <c r="X15" s="51">
        <f>VLOOKUP($A15,'ADR Raw Data'!$B$6:$BE$43,'ADR Raw Data'!AG$1,FALSE)</f>
        <v>150.27922874601299</v>
      </c>
      <c r="Y15" s="52">
        <f>VLOOKUP($A15,'ADR Raw Data'!$B$6:$BE$43,'ADR Raw Data'!AH$1,FALSE)</f>
        <v>165.07880963501901</v>
      </c>
      <c r="Z15" s="52">
        <f>VLOOKUP($A15,'ADR Raw Data'!$B$6:$BE$43,'ADR Raw Data'!AI$1,FALSE)</f>
        <v>173.218997530443</v>
      </c>
      <c r="AA15" s="52">
        <f>VLOOKUP($A15,'ADR Raw Data'!$B$6:$BE$43,'ADR Raw Data'!AJ$1,FALSE)</f>
        <v>166.814171188583</v>
      </c>
      <c r="AB15" s="52">
        <f>VLOOKUP($A15,'ADR Raw Data'!$B$6:$BE$43,'ADR Raw Data'!AK$1,FALSE)</f>
        <v>156.767305582484</v>
      </c>
      <c r="AC15" s="53">
        <f>VLOOKUP($A15,'ADR Raw Data'!$B$6:$BE$43,'ADR Raw Data'!AL$1,FALSE)</f>
        <v>163.27156514355201</v>
      </c>
      <c r="AD15" s="52">
        <f>VLOOKUP($A15,'ADR Raw Data'!$B$6:$BE$43,'ADR Raw Data'!AN$1,FALSE)</f>
        <v>147.244054232048</v>
      </c>
      <c r="AE15" s="52">
        <f>VLOOKUP($A15,'ADR Raw Data'!$B$6:$BE$43,'ADR Raw Data'!AO$1,FALSE)</f>
        <v>150.82911364639801</v>
      </c>
      <c r="AF15" s="53">
        <f>VLOOKUP($A15,'ADR Raw Data'!$B$6:$BE$43,'ADR Raw Data'!AP$1,FALSE)</f>
        <v>149.096442443912</v>
      </c>
      <c r="AG15" s="54">
        <f>VLOOKUP($A15,'ADR Raw Data'!$B$6:$BE$43,'ADR Raw Data'!AR$1,FALSE)</f>
        <v>159.11388837262999</v>
      </c>
      <c r="AI15" s="47">
        <f>VLOOKUP($A15,'ADR Raw Data'!$B$6:$BE$43,'ADR Raw Data'!AT$1,FALSE)</f>
        <v>2.1581544251884899</v>
      </c>
      <c r="AJ15" s="48">
        <f>VLOOKUP($A15,'ADR Raw Data'!$B$6:$BE$43,'ADR Raw Data'!AU$1,FALSE)</f>
        <v>5.4149442311754399</v>
      </c>
      <c r="AK15" s="48">
        <f>VLOOKUP($A15,'ADR Raw Data'!$B$6:$BE$43,'ADR Raw Data'!AV$1,FALSE)</f>
        <v>6.5543575931661797</v>
      </c>
      <c r="AL15" s="48">
        <f>VLOOKUP($A15,'ADR Raw Data'!$B$6:$BE$43,'ADR Raw Data'!AW$1,FALSE)</f>
        <v>3.7860530720794401</v>
      </c>
      <c r="AM15" s="48">
        <f>VLOOKUP($A15,'ADR Raw Data'!$B$6:$BE$43,'ADR Raw Data'!AX$1,FALSE)</f>
        <v>3.4593204544229601</v>
      </c>
      <c r="AN15" s="49">
        <f>VLOOKUP($A15,'ADR Raw Data'!$B$6:$BE$43,'ADR Raw Data'!AY$1,FALSE)</f>
        <v>4.5026492464600896</v>
      </c>
      <c r="AO15" s="48">
        <f>VLOOKUP($A15,'ADR Raw Data'!$B$6:$BE$43,'ADR Raw Data'!BA$1,FALSE)</f>
        <v>0.77619898990036196</v>
      </c>
      <c r="AP15" s="48">
        <f>VLOOKUP($A15,'ADR Raw Data'!$B$6:$BE$43,'ADR Raw Data'!BB$1,FALSE)</f>
        <v>-0.48621847040323801</v>
      </c>
      <c r="AQ15" s="49">
        <f>VLOOKUP($A15,'ADR Raw Data'!$B$6:$BE$43,'ADR Raw Data'!BC$1,FALSE)</f>
        <v>8.7808638522679505E-2</v>
      </c>
      <c r="AR15" s="50">
        <f>VLOOKUP($A15,'ADR Raw Data'!$B$6:$BE$43,'ADR Raw Data'!BE$1,FALSE)</f>
        <v>3.3154819916843299</v>
      </c>
      <c r="AT15" s="51">
        <f>VLOOKUP($A15,'RevPAR Raw Data'!$B$6:$BE$43,'RevPAR Raw Data'!AG$1,FALSE)</f>
        <v>70.711998369021103</v>
      </c>
      <c r="AU15" s="52">
        <f>VLOOKUP($A15,'RevPAR Raw Data'!$B$6:$BE$43,'RevPAR Raw Data'!AH$1,FALSE)</f>
        <v>94.509459964772603</v>
      </c>
      <c r="AV15" s="52">
        <f>VLOOKUP($A15,'RevPAR Raw Data'!$B$6:$BE$43,'RevPAR Raw Data'!AI$1,FALSE)</f>
        <v>112.38453796666801</v>
      </c>
      <c r="AW15" s="52">
        <f>VLOOKUP($A15,'RevPAR Raw Data'!$B$6:$BE$43,'RevPAR Raw Data'!AJ$1,FALSE)</f>
        <v>107.004399289264</v>
      </c>
      <c r="AX15" s="52">
        <f>VLOOKUP($A15,'RevPAR Raw Data'!$B$6:$BE$43,'RevPAR Raw Data'!AK$1,FALSE)</f>
        <v>87.935484429295201</v>
      </c>
      <c r="AY15" s="53">
        <f>VLOOKUP($A15,'RevPAR Raw Data'!$B$6:$BE$43,'RevPAR Raw Data'!AL$1,FALSE)</f>
        <v>94.509469479442501</v>
      </c>
      <c r="AZ15" s="52">
        <f>VLOOKUP($A15,'RevPAR Raw Data'!$B$6:$BE$43,'RevPAR Raw Data'!AN$1,FALSE)</f>
        <v>85.499508452920907</v>
      </c>
      <c r="BA15" s="52">
        <f>VLOOKUP($A15,'RevPAR Raw Data'!$B$6:$BE$43,'RevPAR Raw Data'!AO$1,FALSE)</f>
        <v>93.6325564780674</v>
      </c>
      <c r="BB15" s="53">
        <f>VLOOKUP($A15,'RevPAR Raw Data'!$B$6:$BE$43,'RevPAR Raw Data'!AP$1,FALSE)</f>
        <v>89.566032465494203</v>
      </c>
      <c r="BC15" s="54">
        <f>VLOOKUP($A15,'RevPAR Raw Data'!$B$6:$BE$43,'RevPAR Raw Data'!AR$1,FALSE)</f>
        <v>93.097239072090701</v>
      </c>
      <c r="BE15" s="47">
        <f>VLOOKUP($A15,'RevPAR Raw Data'!$B$6:$BE$43,'RevPAR Raw Data'!AT$1,FALSE)</f>
        <v>4.6109153848909497</v>
      </c>
      <c r="BF15" s="48">
        <f>VLOOKUP($A15,'RevPAR Raw Data'!$B$6:$BE$43,'RevPAR Raw Data'!AU$1,FALSE)</f>
        <v>13.2350527658507</v>
      </c>
      <c r="BG15" s="48">
        <f>VLOOKUP($A15,'RevPAR Raw Data'!$B$6:$BE$43,'RevPAR Raw Data'!AV$1,FALSE)</f>
        <v>13.5653385144649</v>
      </c>
      <c r="BH15" s="48">
        <f>VLOOKUP($A15,'RevPAR Raw Data'!$B$6:$BE$43,'RevPAR Raw Data'!AW$1,FALSE)</f>
        <v>9.8975803781287102</v>
      </c>
      <c r="BI15" s="48">
        <f>VLOOKUP($A15,'RevPAR Raw Data'!$B$6:$BE$43,'RevPAR Raw Data'!AX$1,FALSE)</f>
        <v>6.4001055250483301</v>
      </c>
      <c r="BJ15" s="49">
        <f>VLOOKUP($A15,'RevPAR Raw Data'!$B$6:$BE$43,'RevPAR Raw Data'!AY$1,FALSE)</f>
        <v>9.8874998815944295</v>
      </c>
      <c r="BK15" s="48">
        <f>VLOOKUP($A15,'RevPAR Raw Data'!$B$6:$BE$43,'RevPAR Raw Data'!BA$1,FALSE)</f>
        <v>0.87812461688302701</v>
      </c>
      <c r="BL15" s="48">
        <f>VLOOKUP($A15,'RevPAR Raw Data'!$B$6:$BE$43,'RevPAR Raw Data'!BB$1,FALSE)</f>
        <v>-3.02258485934775</v>
      </c>
      <c r="BM15" s="49">
        <f>VLOOKUP($A15,'RevPAR Raw Data'!$B$6:$BE$43,'RevPAR Raw Data'!BC$1,FALSE)</f>
        <v>-1.19911869222658</v>
      </c>
      <c r="BN15" s="50">
        <f>VLOOKUP($A15,'RevPAR Raw Data'!$B$6:$BE$43,'RevPAR Raw Data'!BE$1,FALSE)</f>
        <v>6.60002303810999</v>
      </c>
    </row>
    <row r="16" spans="1:66" x14ac:dyDescent="0.25">
      <c r="A16" s="63" t="s">
        <v>88</v>
      </c>
      <c r="B16" s="47">
        <f>VLOOKUP($A16,'Occupancy Raw Data'!$B$8:$BE$45,'Occupancy Raw Data'!AG$3,FALSE)</f>
        <v>49.610503508047799</v>
      </c>
      <c r="C16" s="48">
        <f>VLOOKUP($A16,'Occupancy Raw Data'!$B$8:$BE$45,'Occupancy Raw Data'!AH$3,FALSE)</f>
        <v>63.173235658274798</v>
      </c>
      <c r="D16" s="48">
        <f>VLOOKUP($A16,'Occupancy Raw Data'!$B$8:$BE$45,'Occupancy Raw Data'!AI$3,FALSE)</f>
        <v>73.284667767230701</v>
      </c>
      <c r="E16" s="48">
        <f>VLOOKUP($A16,'Occupancy Raw Data'!$B$8:$BE$45,'Occupancy Raw Data'!AJ$3,FALSE)</f>
        <v>72.358646306231904</v>
      </c>
      <c r="F16" s="48">
        <f>VLOOKUP($A16,'Occupancy Raw Data'!$B$8:$BE$45,'Occupancy Raw Data'!AK$3,FALSE)</f>
        <v>62.1775691291787</v>
      </c>
      <c r="G16" s="49">
        <f>VLOOKUP($A16,'Occupancy Raw Data'!$B$8:$BE$45,'Occupancy Raw Data'!AL$3,FALSE)</f>
        <v>64.120924473792797</v>
      </c>
      <c r="H16" s="48">
        <f>VLOOKUP($A16,'Occupancy Raw Data'!$B$8:$BE$45,'Occupancy Raw Data'!AN$3,FALSE)</f>
        <v>58.734007428807203</v>
      </c>
      <c r="I16" s="48">
        <f>VLOOKUP($A16,'Occupancy Raw Data'!$B$8:$BE$45,'Occupancy Raw Data'!AO$3,FALSE)</f>
        <v>60.034048699958703</v>
      </c>
      <c r="J16" s="49">
        <f>VLOOKUP($A16,'Occupancy Raw Data'!$B$8:$BE$45,'Occupancy Raw Data'!AP$3,FALSE)</f>
        <v>59.384028064382903</v>
      </c>
      <c r="K16" s="50">
        <f>VLOOKUP($A16,'Occupancy Raw Data'!$B$8:$BE$45,'Occupancy Raw Data'!AR$3,FALSE)</f>
        <v>62.767525499675699</v>
      </c>
      <c r="M16" s="47">
        <f>VLOOKUP($A16,'Occupancy Raw Data'!$B$8:$BE$45,'Occupancy Raw Data'!AT$3,FALSE)</f>
        <v>4.6358103262401498</v>
      </c>
      <c r="N16" s="48">
        <f>VLOOKUP($A16,'Occupancy Raw Data'!$B$8:$BE$45,'Occupancy Raw Data'!AU$3,FALSE)</f>
        <v>11.3821207612738</v>
      </c>
      <c r="O16" s="48">
        <f>VLOOKUP($A16,'Occupancy Raw Data'!$B$8:$BE$45,'Occupancy Raw Data'!AV$3,FALSE)</f>
        <v>10.515730843374</v>
      </c>
      <c r="P16" s="48">
        <f>VLOOKUP($A16,'Occupancy Raw Data'!$B$8:$BE$45,'Occupancy Raw Data'!AW$3,FALSE)</f>
        <v>6.6775387236483503</v>
      </c>
      <c r="Q16" s="48">
        <f>VLOOKUP($A16,'Occupancy Raw Data'!$B$8:$BE$45,'Occupancy Raw Data'!AX$3,FALSE)</f>
        <v>4.1496449844529097</v>
      </c>
      <c r="R16" s="49">
        <f>VLOOKUP($A16,'Occupancy Raw Data'!$B$8:$BE$45,'Occupancy Raw Data'!AY$3,FALSE)</f>
        <v>7.5960026822907496</v>
      </c>
      <c r="S16" s="48">
        <f>VLOOKUP($A16,'Occupancy Raw Data'!$B$8:$BE$45,'Occupancy Raw Data'!BA$3,FALSE)</f>
        <v>3.64887757593567</v>
      </c>
      <c r="T16" s="48">
        <f>VLOOKUP($A16,'Occupancy Raw Data'!$B$8:$BE$45,'Occupancy Raw Data'!BB$3,FALSE)</f>
        <v>-2.70352486901366</v>
      </c>
      <c r="U16" s="49">
        <f>VLOOKUP($A16,'Occupancy Raw Data'!$B$8:$BE$45,'Occupancy Raw Data'!BC$3,FALSE)</f>
        <v>0.33754831226248599</v>
      </c>
      <c r="V16" s="50">
        <f>VLOOKUP($A16,'Occupancy Raw Data'!$B$8:$BE$45,'Occupancy Raw Data'!BE$3,FALSE)</f>
        <v>5.5323627913499402</v>
      </c>
      <c r="X16" s="51">
        <f>VLOOKUP($A16,'ADR Raw Data'!$B$6:$BE$43,'ADR Raw Data'!AG$1,FALSE)</f>
        <v>151.613630218894</v>
      </c>
      <c r="Y16" s="52">
        <f>VLOOKUP($A16,'ADR Raw Data'!$B$6:$BE$43,'ADR Raw Data'!AH$1,FALSE)</f>
        <v>174.16822342901401</v>
      </c>
      <c r="Z16" s="52">
        <f>VLOOKUP($A16,'ADR Raw Data'!$B$6:$BE$43,'ADR Raw Data'!AI$1,FALSE)</f>
        <v>182.79844039280499</v>
      </c>
      <c r="AA16" s="52">
        <f>VLOOKUP($A16,'ADR Raw Data'!$B$6:$BE$43,'ADR Raw Data'!AJ$1,FALSE)</f>
        <v>177.80700698702401</v>
      </c>
      <c r="AB16" s="52">
        <f>VLOOKUP($A16,'ADR Raw Data'!$B$6:$BE$43,'ADR Raw Data'!AK$1,FALSE)</f>
        <v>162.84034681601301</v>
      </c>
      <c r="AC16" s="53">
        <f>VLOOKUP($A16,'ADR Raw Data'!$B$6:$BE$43,'ADR Raw Data'!AL$1,FALSE)</f>
        <v>171.275175554339</v>
      </c>
      <c r="AD16" s="52">
        <f>VLOOKUP($A16,'ADR Raw Data'!$B$6:$BE$43,'ADR Raw Data'!AN$1,FALSE)</f>
        <v>135.52280676328499</v>
      </c>
      <c r="AE16" s="52">
        <f>VLOOKUP($A16,'ADR Raw Data'!$B$6:$BE$43,'ADR Raw Data'!AO$1,FALSE)</f>
        <v>133.72199321130799</v>
      </c>
      <c r="AF16" s="53">
        <f>VLOOKUP($A16,'ADR Raw Data'!$B$6:$BE$43,'ADR Raw Data'!AP$1,FALSE)</f>
        <v>134.61254408826301</v>
      </c>
      <c r="AG16" s="54">
        <f>VLOOKUP($A16,'ADR Raw Data'!$B$6:$BE$43,'ADR Raw Data'!AR$1,FALSE)</f>
        <v>161.364797224309</v>
      </c>
      <c r="AI16" s="47">
        <f>VLOOKUP($A16,'ADR Raw Data'!$B$6:$BE$43,'ADR Raw Data'!AT$1,FALSE)</f>
        <v>1.64411918106056</v>
      </c>
      <c r="AJ16" s="48">
        <f>VLOOKUP($A16,'ADR Raw Data'!$B$6:$BE$43,'ADR Raw Data'!AU$1,FALSE)</f>
        <v>4.0237778495214096</v>
      </c>
      <c r="AK16" s="48">
        <f>VLOOKUP($A16,'ADR Raw Data'!$B$6:$BE$43,'ADR Raw Data'!AV$1,FALSE)</f>
        <v>3.5762673174980999</v>
      </c>
      <c r="AL16" s="48">
        <f>VLOOKUP($A16,'ADR Raw Data'!$B$6:$BE$43,'ADR Raw Data'!AW$1,FALSE)</f>
        <v>2.2573294507988302</v>
      </c>
      <c r="AM16" s="48">
        <f>VLOOKUP($A16,'ADR Raw Data'!$B$6:$BE$43,'ADR Raw Data'!AX$1,FALSE)</f>
        <v>1.7123525396980599</v>
      </c>
      <c r="AN16" s="49">
        <f>VLOOKUP($A16,'ADR Raw Data'!$B$6:$BE$43,'ADR Raw Data'!AY$1,FALSE)</f>
        <v>2.8440603265833002</v>
      </c>
      <c r="AO16" s="48">
        <f>VLOOKUP($A16,'ADR Raw Data'!$B$6:$BE$43,'ADR Raw Data'!BA$1,FALSE)</f>
        <v>0.75935495550534804</v>
      </c>
      <c r="AP16" s="48">
        <f>VLOOKUP($A16,'ADR Raw Data'!$B$6:$BE$43,'ADR Raw Data'!BB$1,FALSE)</f>
        <v>-1.51328657160208</v>
      </c>
      <c r="AQ16" s="49">
        <f>VLOOKUP($A16,'ADR Raw Data'!$B$6:$BE$43,'ADR Raw Data'!BC$1,FALSE)</f>
        <v>-0.409611078367356</v>
      </c>
      <c r="AR16" s="50">
        <f>VLOOKUP($A16,'ADR Raw Data'!$B$6:$BE$43,'ADR Raw Data'!BE$1,FALSE)</f>
        <v>2.3761891307070502</v>
      </c>
      <c r="AT16" s="51">
        <f>VLOOKUP($A16,'RevPAR Raw Data'!$B$6:$BE$43,'RevPAR Raw Data'!AG$1,FALSE)</f>
        <v>75.216285338423404</v>
      </c>
      <c r="AU16" s="52">
        <f>VLOOKUP($A16,'RevPAR Raw Data'!$B$6:$BE$43,'RevPAR Raw Data'!AH$1,FALSE)</f>
        <v>110.027702228642</v>
      </c>
      <c r="AV16" s="52">
        <f>VLOOKUP($A16,'RevPAR Raw Data'!$B$6:$BE$43,'RevPAR Raw Data'!AI$1,FALSE)</f>
        <v>133.963229725546</v>
      </c>
      <c r="AW16" s="52">
        <f>VLOOKUP($A16,'RevPAR Raw Data'!$B$6:$BE$43,'RevPAR Raw Data'!AJ$1,FALSE)</f>
        <v>128.658743293437</v>
      </c>
      <c r="AX16" s="52">
        <f>VLOOKUP($A16,'RevPAR Raw Data'!$B$6:$BE$43,'RevPAR Raw Data'!AK$1,FALSE)</f>
        <v>101.250169211721</v>
      </c>
      <c r="AY16" s="53">
        <f>VLOOKUP($A16,'RevPAR Raw Data'!$B$6:$BE$43,'RevPAR Raw Data'!AL$1,FALSE)</f>
        <v>109.82322595955399</v>
      </c>
      <c r="AZ16" s="52">
        <f>VLOOKUP($A16,'RevPAR Raw Data'!$B$6:$BE$43,'RevPAR Raw Data'!AN$1,FALSE)</f>
        <v>79.597975392075895</v>
      </c>
      <c r="BA16" s="52">
        <f>VLOOKUP($A16,'RevPAR Raw Data'!$B$6:$BE$43,'RevPAR Raw Data'!AO$1,FALSE)</f>
        <v>80.278726527032603</v>
      </c>
      <c r="BB16" s="53">
        <f>VLOOKUP($A16,'RevPAR Raw Data'!$B$6:$BE$43,'RevPAR Raw Data'!AP$1,FALSE)</f>
        <v>79.938350959554199</v>
      </c>
      <c r="BC16" s="54">
        <f>VLOOKUP($A16,'RevPAR Raw Data'!$B$6:$BE$43,'RevPAR Raw Data'!AR$1,FALSE)</f>
        <v>101.284690245268</v>
      </c>
      <c r="BE16" s="47">
        <f>VLOOKUP($A16,'RevPAR Raw Data'!$B$6:$BE$43,'RevPAR Raw Data'!AT$1,FALSE)</f>
        <v>6.3561477540720102</v>
      </c>
      <c r="BF16" s="48">
        <f>VLOOKUP($A16,'RevPAR Raw Data'!$B$6:$BE$43,'RevPAR Raw Data'!AU$1,FALSE)</f>
        <v>15.8638898647931</v>
      </c>
      <c r="BG16" s="48">
        <f>VLOOKUP($A16,'RevPAR Raw Data'!$B$6:$BE$43,'RevPAR Raw Data'!AV$1,FALSE)</f>
        <v>14.468068806219801</v>
      </c>
      <c r="BH16" s="48">
        <f>VLOOKUP($A16,'RevPAR Raw Data'!$B$6:$BE$43,'RevPAR Raw Data'!AW$1,FALSE)</f>
        <v>9.0856022226445994</v>
      </c>
      <c r="BI16" s="48">
        <f>VLOOKUP($A16,'RevPAR Raw Data'!$B$6:$BE$43,'RevPAR Raw Data'!AX$1,FALSE)</f>
        <v>5.93305407543071</v>
      </c>
      <c r="BJ16" s="49">
        <f>VLOOKUP($A16,'RevPAR Raw Data'!$B$6:$BE$43,'RevPAR Raw Data'!AY$1,FALSE)</f>
        <v>10.656097907567201</v>
      </c>
      <c r="BK16" s="48">
        <f>VLOOKUP($A16,'RevPAR Raw Data'!$B$6:$BE$43,'RevPAR Raw Data'!BA$1,FALSE)</f>
        <v>4.4359404641342097</v>
      </c>
      <c r="BL16" s="48">
        <f>VLOOKUP($A16,'RevPAR Raw Data'!$B$6:$BE$43,'RevPAR Raw Data'!BB$1,FALSE)</f>
        <v>-4.1758993618130402</v>
      </c>
      <c r="BM16" s="49">
        <f>VLOOKUP($A16,'RevPAR Raw Data'!$B$6:$BE$43,'RevPAR Raw Data'!BC$1,FALSE)</f>
        <v>-7.3445401386738898E-2</v>
      </c>
      <c r="BN16" s="50">
        <f>VLOOKUP($A16,'RevPAR Raw Data'!$B$6:$BE$43,'RevPAR Raw Data'!BE$1,FALSE)</f>
        <v>8.0400113253763408</v>
      </c>
    </row>
    <row r="17" spans="1:66" x14ac:dyDescent="0.25">
      <c r="A17" s="63" t="s">
        <v>89</v>
      </c>
      <c r="B17" s="47">
        <f>VLOOKUP($A17,'Occupancy Raw Data'!$B$8:$BE$45,'Occupancy Raw Data'!AG$3,FALSE)</f>
        <v>44.621666079191598</v>
      </c>
      <c r="C17" s="48">
        <f>VLOOKUP($A17,'Occupancy Raw Data'!$B$8:$BE$45,'Occupancy Raw Data'!AH$3,FALSE)</f>
        <v>51.721301844671601</v>
      </c>
      <c r="D17" s="48">
        <f>VLOOKUP($A17,'Occupancy Raw Data'!$B$8:$BE$45,'Occupancy Raw Data'!AI$3,FALSE)</f>
        <v>57.957349312654202</v>
      </c>
      <c r="E17" s="48">
        <f>VLOOKUP($A17,'Occupancy Raw Data'!$B$8:$BE$45,'Occupancy Raw Data'!AJ$3,FALSE)</f>
        <v>59.414287392785802</v>
      </c>
      <c r="F17" s="48">
        <f>VLOOKUP($A17,'Occupancy Raw Data'!$B$8:$BE$45,'Occupancy Raw Data'!AK$3,FALSE)</f>
        <v>55.140406532722302</v>
      </c>
      <c r="G17" s="49">
        <f>VLOOKUP($A17,'Occupancy Raw Data'!$B$8:$BE$45,'Occupancy Raw Data'!AL$3,FALSE)</f>
        <v>53.771002232405102</v>
      </c>
      <c r="H17" s="48">
        <f>VLOOKUP($A17,'Occupancy Raw Data'!$B$8:$BE$45,'Occupancy Raw Data'!AN$3,FALSE)</f>
        <v>57.1378216425801</v>
      </c>
      <c r="I17" s="48">
        <f>VLOOKUP($A17,'Occupancy Raw Data'!$B$8:$BE$45,'Occupancy Raw Data'!AO$3,FALSE)</f>
        <v>60.780166842909097</v>
      </c>
      <c r="J17" s="49">
        <f>VLOOKUP($A17,'Occupancy Raw Data'!$B$8:$BE$45,'Occupancy Raw Data'!AP$3,FALSE)</f>
        <v>58.958994242744602</v>
      </c>
      <c r="K17" s="50">
        <f>VLOOKUP($A17,'Occupancy Raw Data'!$B$8:$BE$45,'Occupancy Raw Data'!AR$3,FALSE)</f>
        <v>55.253285663930697</v>
      </c>
      <c r="M17" s="47">
        <f>VLOOKUP($A17,'Occupancy Raw Data'!$B$8:$BE$45,'Occupancy Raw Data'!AT$3,FALSE)</f>
        <v>-1.6843464037421501</v>
      </c>
      <c r="N17" s="48">
        <f>VLOOKUP($A17,'Occupancy Raw Data'!$B$8:$BE$45,'Occupancy Raw Data'!AU$3,FALSE)</f>
        <v>2.19616074827958</v>
      </c>
      <c r="O17" s="48">
        <f>VLOOKUP($A17,'Occupancy Raw Data'!$B$8:$BE$45,'Occupancy Raw Data'!AV$3,FALSE)</f>
        <v>0.27247835790962399</v>
      </c>
      <c r="P17" s="48">
        <f>VLOOKUP($A17,'Occupancy Raw Data'!$B$8:$BE$45,'Occupancy Raw Data'!AW$3,FALSE)</f>
        <v>-2.9320234741500899</v>
      </c>
      <c r="Q17" s="48">
        <f>VLOOKUP($A17,'Occupancy Raw Data'!$B$8:$BE$45,'Occupancy Raw Data'!AX$3,FALSE)</f>
        <v>-6.32707165938979</v>
      </c>
      <c r="R17" s="49">
        <f>VLOOKUP($A17,'Occupancy Raw Data'!$B$8:$BE$45,'Occupancy Raw Data'!AY$3,FALSE)</f>
        <v>-1.8310082635704099</v>
      </c>
      <c r="S17" s="48">
        <f>VLOOKUP($A17,'Occupancy Raw Data'!$B$8:$BE$45,'Occupancy Raw Data'!BA$3,FALSE)</f>
        <v>-6.2548190572026101</v>
      </c>
      <c r="T17" s="48">
        <f>VLOOKUP($A17,'Occupancy Raw Data'!$B$8:$BE$45,'Occupancy Raw Data'!BB$3,FALSE)</f>
        <v>-7.8317354478872696</v>
      </c>
      <c r="U17" s="49">
        <f>VLOOKUP($A17,'Occupancy Raw Data'!$B$8:$BE$45,'Occupancy Raw Data'!BC$3,FALSE)</f>
        <v>-7.0743113456593099</v>
      </c>
      <c r="V17" s="50">
        <f>VLOOKUP($A17,'Occupancy Raw Data'!$B$8:$BE$45,'Occupancy Raw Data'!BE$3,FALSE)</f>
        <v>-3.49120659621838</v>
      </c>
      <c r="X17" s="51">
        <f>VLOOKUP($A17,'ADR Raw Data'!$B$6:$BE$43,'ADR Raw Data'!AG$1,FALSE)</f>
        <v>123.568610361398</v>
      </c>
      <c r="Y17" s="52">
        <f>VLOOKUP($A17,'ADR Raw Data'!$B$6:$BE$43,'ADR Raw Data'!AH$1,FALSE)</f>
        <v>132.27550374829599</v>
      </c>
      <c r="Z17" s="52">
        <f>VLOOKUP($A17,'ADR Raw Data'!$B$6:$BE$43,'ADR Raw Data'!AI$1,FALSE)</f>
        <v>136.43248593583701</v>
      </c>
      <c r="AA17" s="52">
        <f>VLOOKUP($A17,'ADR Raw Data'!$B$6:$BE$43,'ADR Raw Data'!AJ$1,FALSE)</f>
        <v>135.08910663963999</v>
      </c>
      <c r="AB17" s="52">
        <f>VLOOKUP($A17,'ADR Raw Data'!$B$6:$BE$43,'ADR Raw Data'!AK$1,FALSE)</f>
        <v>131.32566322181901</v>
      </c>
      <c r="AC17" s="53">
        <f>VLOOKUP($A17,'ADR Raw Data'!$B$6:$BE$43,'ADR Raw Data'!AL$1,FALSE)</f>
        <v>132.15352423821901</v>
      </c>
      <c r="AD17" s="52">
        <f>VLOOKUP($A17,'ADR Raw Data'!$B$6:$BE$43,'ADR Raw Data'!AN$1,FALSE)</f>
        <v>126.5192093358</v>
      </c>
      <c r="AE17" s="52">
        <f>VLOOKUP($A17,'ADR Raw Data'!$B$6:$BE$43,'ADR Raw Data'!AO$1,FALSE)</f>
        <v>127.92181664411299</v>
      </c>
      <c r="AF17" s="53">
        <f>VLOOKUP($A17,'ADR Raw Data'!$B$6:$BE$43,'ADR Raw Data'!AP$1,FALSE)</f>
        <v>127.24217541849301</v>
      </c>
      <c r="AG17" s="54">
        <f>VLOOKUP($A17,'ADR Raw Data'!$B$6:$BE$43,'ADR Raw Data'!AR$1,FALSE)</f>
        <v>130.65616952602201</v>
      </c>
      <c r="AI17" s="47">
        <f>VLOOKUP($A17,'ADR Raw Data'!$B$6:$BE$43,'ADR Raw Data'!AT$1,FALSE)</f>
        <v>1.9642188757597601</v>
      </c>
      <c r="AJ17" s="48">
        <f>VLOOKUP($A17,'ADR Raw Data'!$B$6:$BE$43,'ADR Raw Data'!AU$1,FALSE)</f>
        <v>2.3058701329519198</v>
      </c>
      <c r="AK17" s="48">
        <f>VLOOKUP($A17,'ADR Raw Data'!$B$6:$BE$43,'ADR Raw Data'!AV$1,FALSE)</f>
        <v>2.4902929657837101</v>
      </c>
      <c r="AL17" s="48">
        <f>VLOOKUP($A17,'ADR Raw Data'!$B$6:$BE$43,'ADR Raw Data'!AW$1,FALSE)</f>
        <v>0.61383627449479505</v>
      </c>
      <c r="AM17" s="48">
        <f>VLOOKUP($A17,'ADR Raw Data'!$B$6:$BE$43,'ADR Raw Data'!AX$1,FALSE)</f>
        <v>-0.33432162201721499</v>
      </c>
      <c r="AN17" s="49">
        <f>VLOOKUP($A17,'ADR Raw Data'!$B$6:$BE$43,'ADR Raw Data'!AY$1,FALSE)</f>
        <v>1.34471535806639</v>
      </c>
      <c r="AO17" s="48">
        <f>VLOOKUP($A17,'ADR Raw Data'!$B$6:$BE$43,'ADR Raw Data'!BA$1,FALSE)</f>
        <v>-1.51323047228903</v>
      </c>
      <c r="AP17" s="48">
        <f>VLOOKUP($A17,'ADR Raw Data'!$B$6:$BE$43,'ADR Raw Data'!BB$1,FALSE)</f>
        <v>-2.1098806259963201</v>
      </c>
      <c r="AQ17" s="49">
        <f>VLOOKUP($A17,'ADR Raw Data'!$B$6:$BE$43,'ADR Raw Data'!BC$1,FALSE)</f>
        <v>-1.8304275881418599</v>
      </c>
      <c r="AR17" s="50">
        <f>VLOOKUP($A17,'ADR Raw Data'!$B$6:$BE$43,'ADR Raw Data'!BE$1,FALSE)</f>
        <v>0.38786938514934599</v>
      </c>
      <c r="AT17" s="51">
        <f>VLOOKUP($A17,'RevPAR Raw Data'!$B$6:$BE$43,'RevPAR Raw Data'!AG$1,FALSE)</f>
        <v>55.138372694160402</v>
      </c>
      <c r="AU17" s="52">
        <f>VLOOKUP($A17,'RevPAR Raw Data'!$B$6:$BE$43,'RevPAR Raw Data'!AH$1,FALSE)</f>
        <v>68.414612560216099</v>
      </c>
      <c r="AV17" s="52">
        <f>VLOOKUP($A17,'RevPAR Raw Data'!$B$6:$BE$43,'RevPAR Raw Data'!AI$1,FALSE)</f>
        <v>79.0726524497708</v>
      </c>
      <c r="AW17" s="52">
        <f>VLOOKUP($A17,'RevPAR Raw Data'!$B$6:$BE$43,'RevPAR Raw Data'!AJ$1,FALSE)</f>
        <v>80.262230055222602</v>
      </c>
      <c r="AX17" s="52">
        <f>VLOOKUP($A17,'RevPAR Raw Data'!$B$6:$BE$43,'RevPAR Raw Data'!AK$1,FALSE)</f>
        <v>72.413504582305194</v>
      </c>
      <c r="AY17" s="53">
        <f>VLOOKUP($A17,'RevPAR Raw Data'!$B$6:$BE$43,'RevPAR Raw Data'!AL$1,FALSE)</f>
        <v>71.060274468334995</v>
      </c>
      <c r="AZ17" s="52">
        <f>VLOOKUP($A17,'RevPAR Raw Data'!$B$6:$BE$43,'RevPAR Raw Data'!AN$1,FALSE)</f>
        <v>72.290320173892596</v>
      </c>
      <c r="BA17" s="52">
        <f>VLOOKUP($A17,'RevPAR Raw Data'!$B$6:$BE$43,'RevPAR Raw Data'!AO$1,FALSE)</f>
        <v>77.751093584772605</v>
      </c>
      <c r="BB17" s="53">
        <f>VLOOKUP($A17,'RevPAR Raw Data'!$B$6:$BE$43,'RevPAR Raw Data'!AP$1,FALSE)</f>
        <v>75.020706879332593</v>
      </c>
      <c r="BC17" s="54">
        <f>VLOOKUP($A17,'RevPAR Raw Data'!$B$6:$BE$43,'RevPAR Raw Data'!AR$1,FALSE)</f>
        <v>72.191826585762897</v>
      </c>
      <c r="BE17" s="47">
        <f>VLOOKUP($A17,'RevPAR Raw Data'!$B$6:$BE$43,'RevPAR Raw Data'!AT$1,FALSE)</f>
        <v>0.24678822202213299</v>
      </c>
      <c r="BF17" s="48">
        <f>VLOOKUP($A17,'RevPAR Raw Data'!$B$6:$BE$43,'RevPAR Raw Data'!AU$1,FALSE)</f>
        <v>4.5526714959976999</v>
      </c>
      <c r="BG17" s="48">
        <f>VLOOKUP($A17,'RevPAR Raw Data'!$B$6:$BE$43,'RevPAR Raw Data'!AV$1,FALSE)</f>
        <v>2.76955683307364</v>
      </c>
      <c r="BH17" s="48">
        <f>VLOOKUP($A17,'RevPAR Raw Data'!$B$6:$BE$43,'RevPAR Raw Data'!AW$1,FALSE)</f>
        <v>-2.3361850233163302</v>
      </c>
      <c r="BI17" s="48">
        <f>VLOOKUP($A17,'RevPAR Raw Data'!$B$6:$BE$43,'RevPAR Raw Data'!AX$1,FALSE)</f>
        <v>-6.6402405128091404</v>
      </c>
      <c r="BJ17" s="49">
        <f>VLOOKUP($A17,'RevPAR Raw Data'!$B$6:$BE$43,'RevPAR Raw Data'!AY$1,FALSE)</f>
        <v>-0.510914754831715</v>
      </c>
      <c r="BK17" s="48">
        <f>VLOOKUP($A17,'RevPAR Raw Data'!$B$6:$BE$43,'RevPAR Raw Data'!BA$1,FALSE)</f>
        <v>-7.6733997015315101</v>
      </c>
      <c r="BL17" s="48">
        <f>VLOOKUP($A17,'RevPAR Raw Data'!$B$6:$BE$43,'RevPAR Raw Data'!BB$1,FALSE)</f>
        <v>-9.7763758049893408</v>
      </c>
      <c r="BM17" s="49">
        <f>VLOOKUP($A17,'RevPAR Raw Data'!$B$6:$BE$43,'RevPAR Raw Data'!BC$1,FALSE)</f>
        <v>-8.77524878725918</v>
      </c>
      <c r="BN17" s="50">
        <f>VLOOKUP($A17,'RevPAR Raw Data'!$B$6:$BE$43,'RevPAR Raw Data'!BE$1,FALSE)</f>
        <v>-3.1168785326280699</v>
      </c>
    </row>
    <row r="18" spans="1:66" x14ac:dyDescent="0.25">
      <c r="A18" s="63" t="s">
        <v>26</v>
      </c>
      <c r="B18" s="47">
        <f>VLOOKUP($A18,'Occupancy Raw Data'!$B$8:$BE$45,'Occupancy Raw Data'!AG$3,FALSE)</f>
        <v>45.157109530255397</v>
      </c>
      <c r="C18" s="48">
        <f>VLOOKUP($A18,'Occupancy Raw Data'!$B$8:$BE$45,'Occupancy Raw Data'!AH$3,FALSE)</f>
        <v>59.911868897785197</v>
      </c>
      <c r="D18" s="48">
        <f>VLOOKUP($A18,'Occupancy Raw Data'!$B$8:$BE$45,'Occupancy Raw Data'!AI$3,FALSE)</f>
        <v>69.600529938653807</v>
      </c>
      <c r="E18" s="48">
        <f>VLOOKUP($A18,'Occupancy Raw Data'!$B$8:$BE$45,'Occupancy Raw Data'!AJ$3,FALSE)</f>
        <v>68.508971515797299</v>
      </c>
      <c r="F18" s="48">
        <f>VLOOKUP($A18,'Occupancy Raw Data'!$B$8:$BE$45,'Occupancy Raw Data'!AK$3,FALSE)</f>
        <v>54.257654534950802</v>
      </c>
      <c r="G18" s="49">
        <f>VLOOKUP($A18,'Occupancy Raw Data'!$B$8:$BE$45,'Occupancy Raw Data'!AL$3,FALSE)</f>
        <v>59.490271117668698</v>
      </c>
      <c r="H18" s="48">
        <f>VLOOKUP($A18,'Occupancy Raw Data'!$B$8:$BE$45,'Occupancy Raw Data'!AN$3,FALSE)</f>
        <v>54.107452339688002</v>
      </c>
      <c r="I18" s="48">
        <f>VLOOKUP($A18,'Occupancy Raw Data'!$B$8:$BE$45,'Occupancy Raw Data'!AO$3,FALSE)</f>
        <v>58.893703061813902</v>
      </c>
      <c r="J18" s="49">
        <f>VLOOKUP($A18,'Occupancy Raw Data'!$B$8:$BE$45,'Occupancy Raw Data'!AP$3,FALSE)</f>
        <v>56.500577700751002</v>
      </c>
      <c r="K18" s="50">
        <f>VLOOKUP($A18,'Occupancy Raw Data'!$B$8:$BE$45,'Occupancy Raw Data'!AR$3,FALSE)</f>
        <v>58.637494644563802</v>
      </c>
      <c r="M18" s="47">
        <f>VLOOKUP($A18,'Occupancy Raw Data'!$B$8:$BE$45,'Occupancy Raw Data'!AT$3,FALSE)</f>
        <v>13.914509780542399</v>
      </c>
      <c r="N18" s="48">
        <f>VLOOKUP($A18,'Occupancy Raw Data'!$B$8:$BE$45,'Occupancy Raw Data'!AU$3,FALSE)</f>
        <v>22.996441284019799</v>
      </c>
      <c r="O18" s="48">
        <f>VLOOKUP($A18,'Occupancy Raw Data'!$B$8:$BE$45,'Occupancy Raw Data'!AV$3,FALSE)</f>
        <v>18.095414691283501</v>
      </c>
      <c r="P18" s="48">
        <f>VLOOKUP($A18,'Occupancy Raw Data'!$B$8:$BE$45,'Occupancy Raw Data'!AW$3,FALSE)</f>
        <v>14.9865259820318</v>
      </c>
      <c r="Q18" s="48">
        <f>VLOOKUP($A18,'Occupancy Raw Data'!$B$8:$BE$45,'Occupancy Raw Data'!AX$3,FALSE)</f>
        <v>9.8576290996294897</v>
      </c>
      <c r="R18" s="49">
        <f>VLOOKUP($A18,'Occupancy Raw Data'!$B$8:$BE$45,'Occupancy Raw Data'!AY$3,FALSE)</f>
        <v>16.075535590519401</v>
      </c>
      <c r="S18" s="48">
        <f>VLOOKUP($A18,'Occupancy Raw Data'!$B$8:$BE$45,'Occupancy Raw Data'!BA$3,FALSE)</f>
        <v>4.3012357340419998</v>
      </c>
      <c r="T18" s="48">
        <f>VLOOKUP($A18,'Occupancy Raw Data'!$B$8:$BE$45,'Occupancy Raw Data'!BB$3,FALSE)</f>
        <v>0.37124532550278999</v>
      </c>
      <c r="U18" s="49">
        <f>VLOOKUP($A18,'Occupancy Raw Data'!$B$8:$BE$45,'Occupancy Raw Data'!BC$3,FALSE)</f>
        <v>2.2153793594428901</v>
      </c>
      <c r="V18" s="50">
        <f>VLOOKUP($A18,'Occupancy Raw Data'!$B$8:$BE$45,'Occupancy Raw Data'!BE$3,FALSE)</f>
        <v>11.9009438296368</v>
      </c>
      <c r="X18" s="51">
        <f>VLOOKUP($A18,'ADR Raw Data'!$B$6:$BE$43,'ADR Raw Data'!AG$1,FALSE)</f>
        <v>133.098890235346</v>
      </c>
      <c r="Y18" s="52">
        <f>VLOOKUP($A18,'ADR Raw Data'!$B$6:$BE$43,'ADR Raw Data'!AH$1,FALSE)</f>
        <v>157.82319825016799</v>
      </c>
      <c r="Z18" s="52">
        <f>VLOOKUP($A18,'ADR Raw Data'!$B$6:$BE$43,'ADR Raw Data'!AI$1,FALSE)</f>
        <v>169.410705950508</v>
      </c>
      <c r="AA18" s="52">
        <f>VLOOKUP($A18,'ADR Raw Data'!$B$6:$BE$43,'ADR Raw Data'!AJ$1,FALSE)</f>
        <v>165.11342876360999</v>
      </c>
      <c r="AB18" s="52">
        <f>VLOOKUP($A18,'ADR Raw Data'!$B$6:$BE$43,'ADR Raw Data'!AK$1,FALSE)</f>
        <v>142.43030983816001</v>
      </c>
      <c r="AC18" s="53">
        <f>VLOOKUP($A18,'ADR Raw Data'!$B$6:$BE$43,'ADR Raw Data'!AL$1,FALSE)</f>
        <v>155.659273188784</v>
      </c>
      <c r="AD18" s="52">
        <f>VLOOKUP($A18,'ADR Raw Data'!$B$6:$BE$43,'ADR Raw Data'!AN$1,FALSE)</f>
        <v>123.442243754003</v>
      </c>
      <c r="AE18" s="52">
        <f>VLOOKUP($A18,'ADR Raw Data'!$B$6:$BE$43,'ADR Raw Data'!AO$1,FALSE)</f>
        <v>126.85825248908699</v>
      </c>
      <c r="AF18" s="53">
        <f>VLOOKUP($A18,'ADR Raw Data'!$B$6:$BE$43,'ADR Raw Data'!AP$1,FALSE)</f>
        <v>125.222591958283</v>
      </c>
      <c r="AG18" s="54">
        <f>VLOOKUP($A18,'ADR Raw Data'!$B$6:$BE$43,'ADR Raw Data'!AR$1,FALSE)</f>
        <v>147.29393827411999</v>
      </c>
      <c r="AI18" s="47">
        <f>VLOOKUP($A18,'ADR Raw Data'!$B$6:$BE$43,'ADR Raw Data'!AT$1,FALSE)</f>
        <v>2.1024073439377702</v>
      </c>
      <c r="AJ18" s="48">
        <f>VLOOKUP($A18,'ADR Raw Data'!$B$6:$BE$43,'ADR Raw Data'!AU$1,FALSE)</f>
        <v>3.6644822254242402</v>
      </c>
      <c r="AK18" s="48">
        <f>VLOOKUP($A18,'ADR Raw Data'!$B$6:$BE$43,'ADR Raw Data'!AV$1,FALSE)</f>
        <v>5.9708507601582204</v>
      </c>
      <c r="AL18" s="48">
        <f>VLOOKUP($A18,'ADR Raw Data'!$B$6:$BE$43,'ADR Raw Data'!AW$1,FALSE)</f>
        <v>3.8322151612567601</v>
      </c>
      <c r="AM18" s="48">
        <f>VLOOKUP($A18,'ADR Raw Data'!$B$6:$BE$43,'ADR Raw Data'!AX$1,FALSE)</f>
        <v>0.38812276350480601</v>
      </c>
      <c r="AN18" s="49">
        <f>VLOOKUP($A18,'ADR Raw Data'!$B$6:$BE$43,'ADR Raw Data'!AY$1,FALSE)</f>
        <v>3.6421763670696699</v>
      </c>
      <c r="AO18" s="48">
        <f>VLOOKUP($A18,'ADR Raw Data'!$B$6:$BE$43,'ADR Raw Data'!BA$1,FALSE)</f>
        <v>2.1982814657859202</v>
      </c>
      <c r="AP18" s="48">
        <f>VLOOKUP($A18,'ADR Raw Data'!$B$6:$BE$43,'ADR Raw Data'!BB$1,FALSE)</f>
        <v>2.1754377774674301</v>
      </c>
      <c r="AQ18" s="49">
        <f>VLOOKUP($A18,'ADR Raw Data'!$B$6:$BE$43,'ADR Raw Data'!BC$1,FALSE)</f>
        <v>2.1593146712590099</v>
      </c>
      <c r="AR18" s="50">
        <f>VLOOKUP($A18,'ADR Raw Data'!$B$6:$BE$43,'ADR Raw Data'!BE$1,FALSE)</f>
        <v>3.8255590380285698</v>
      </c>
      <c r="AT18" s="51">
        <f>VLOOKUP($A18,'RevPAR Raw Data'!$B$6:$BE$43,'RevPAR Raw Data'!AG$1,FALSE)</f>
        <v>60.103611647129902</v>
      </c>
      <c r="AU18" s="52">
        <f>VLOOKUP($A18,'RevPAR Raw Data'!$B$6:$BE$43,'RevPAR Raw Data'!AH$1,FALSE)</f>
        <v>94.554827625932404</v>
      </c>
      <c r="AV18" s="52">
        <f>VLOOKUP($A18,'RevPAR Raw Data'!$B$6:$BE$43,'RevPAR Raw Data'!AI$1,FALSE)</f>
        <v>117.910749114368</v>
      </c>
      <c r="AW18" s="52">
        <f>VLOOKUP($A18,'RevPAR Raw Data'!$B$6:$BE$43,'RevPAR Raw Data'!AJ$1,FALSE)</f>
        <v>113.11751188041799</v>
      </c>
      <c r="AX18" s="52">
        <f>VLOOKUP($A18,'RevPAR Raw Data'!$B$6:$BE$43,'RevPAR Raw Data'!AK$1,FALSE)</f>
        <v>77.279345465049104</v>
      </c>
      <c r="AY18" s="53">
        <f>VLOOKUP($A18,'RevPAR Raw Data'!$B$6:$BE$43,'RevPAR Raw Data'!AL$1,FALSE)</f>
        <v>92.602123639800794</v>
      </c>
      <c r="AZ18" s="52">
        <f>VLOOKUP($A18,'RevPAR Raw Data'!$B$6:$BE$43,'RevPAR Raw Data'!AN$1,FALSE)</f>
        <v>66.791453206239098</v>
      </c>
      <c r="BA18" s="52">
        <f>VLOOKUP($A18,'RevPAR Raw Data'!$B$6:$BE$43,'RevPAR Raw Data'!AO$1,FALSE)</f>
        <v>74.711522530329205</v>
      </c>
      <c r="BB18" s="53">
        <f>VLOOKUP($A18,'RevPAR Raw Data'!$B$6:$BE$43,'RevPAR Raw Data'!AP$1,FALSE)</f>
        <v>70.751487868284201</v>
      </c>
      <c r="BC18" s="54">
        <f>VLOOKUP($A18,'RevPAR Raw Data'!$B$6:$BE$43,'RevPAR Raw Data'!AR$1,FALSE)</f>
        <v>86.369475167254294</v>
      </c>
      <c r="BE18" s="47">
        <f>VLOOKUP($A18,'RevPAR Raw Data'!$B$6:$BE$43,'RevPAR Raw Data'!AT$1,FALSE)</f>
        <v>16.309456799979198</v>
      </c>
      <c r="BF18" s="48">
        <f>VLOOKUP($A18,'RevPAR Raw Data'!$B$6:$BE$43,'RevPAR Raw Data'!AU$1,FALSE)</f>
        <v>27.503624012776999</v>
      </c>
      <c r="BG18" s="48">
        <f>VLOOKUP($A18,'RevPAR Raw Data'!$B$6:$BE$43,'RevPAR Raw Data'!AV$1,FALSE)</f>
        <v>25.146715657089999</v>
      </c>
      <c r="BH18" s="48">
        <f>VLOOKUP($A18,'RevPAR Raw Data'!$B$6:$BE$43,'RevPAR Raw Data'!AW$1,FALSE)</f>
        <v>19.393057064117698</v>
      </c>
      <c r="BI18" s="48">
        <f>VLOOKUP($A18,'RevPAR Raw Data'!$B$6:$BE$43,'RevPAR Raw Data'!AX$1,FALSE)</f>
        <v>10.284011565611801</v>
      </c>
      <c r="BJ18" s="49">
        <f>VLOOKUP($A18,'RevPAR Raw Data'!$B$6:$BE$43,'RevPAR Raw Data'!AY$1,FALSE)</f>
        <v>20.3032113157469</v>
      </c>
      <c r="BK18" s="48">
        <f>VLOOKUP($A18,'RevPAR Raw Data'!$B$6:$BE$43,'RevPAR Raw Data'!BA$1,FALSE)</f>
        <v>6.5940704677691304</v>
      </c>
      <c r="BL18" s="48">
        <f>VLOOKUP($A18,'RevPAR Raw Data'!$B$6:$BE$43,'RevPAR Raw Data'!BB$1,FALSE)</f>
        <v>2.5547593140282898</v>
      </c>
      <c r="BM18" s="49">
        <f>VLOOKUP($A18,'RevPAR Raw Data'!$B$6:$BE$43,'RevPAR Raw Data'!BC$1,FALSE)</f>
        <v>4.4225310422344002</v>
      </c>
      <c r="BN18" s="50">
        <f>VLOOKUP($A18,'RevPAR Raw Data'!$B$6:$BE$43,'RevPAR Raw Data'!BE$1,FALSE)</f>
        <v>16.181780499950801</v>
      </c>
    </row>
    <row r="19" spans="1:66" x14ac:dyDescent="0.25">
      <c r="A19" s="63" t="s">
        <v>24</v>
      </c>
      <c r="B19" s="47">
        <f>VLOOKUP($A19,'Occupancy Raw Data'!$B$8:$BE$45,'Occupancy Raw Data'!AG$3,FALSE)</f>
        <v>42.842842842842799</v>
      </c>
      <c r="C19" s="48">
        <f>VLOOKUP($A19,'Occupancy Raw Data'!$B$8:$BE$45,'Occupancy Raw Data'!AH$3,FALSE)</f>
        <v>55.0487987987987</v>
      </c>
      <c r="D19" s="48">
        <f>VLOOKUP($A19,'Occupancy Raw Data'!$B$8:$BE$45,'Occupancy Raw Data'!AI$3,FALSE)</f>
        <v>59.450075075074999</v>
      </c>
      <c r="E19" s="48">
        <f>VLOOKUP($A19,'Occupancy Raw Data'!$B$8:$BE$45,'Occupancy Raw Data'!AJ$3,FALSE)</f>
        <v>60.150775775775699</v>
      </c>
      <c r="F19" s="48">
        <f>VLOOKUP($A19,'Occupancy Raw Data'!$B$8:$BE$45,'Occupancy Raw Data'!AK$3,FALSE)</f>
        <v>53.362737737737703</v>
      </c>
      <c r="G19" s="49">
        <f>VLOOKUP($A19,'Occupancy Raw Data'!$B$8:$BE$45,'Occupancy Raw Data'!AL$3,FALSE)</f>
        <v>54.171046046046001</v>
      </c>
      <c r="H19" s="48">
        <f>VLOOKUP($A19,'Occupancy Raw Data'!$B$8:$BE$45,'Occupancy Raw Data'!AN$3,FALSE)</f>
        <v>52.117742742742699</v>
      </c>
      <c r="I19" s="48">
        <f>VLOOKUP($A19,'Occupancy Raw Data'!$B$8:$BE$45,'Occupancy Raw Data'!AO$3,FALSE)</f>
        <v>54.629629629629598</v>
      </c>
      <c r="J19" s="49">
        <f>VLOOKUP($A19,'Occupancy Raw Data'!$B$8:$BE$45,'Occupancy Raw Data'!AP$3,FALSE)</f>
        <v>53.373686186186099</v>
      </c>
      <c r="K19" s="50">
        <f>VLOOKUP($A19,'Occupancy Raw Data'!$B$8:$BE$45,'Occupancy Raw Data'!AR$3,FALSE)</f>
        <v>53.943228943228902</v>
      </c>
      <c r="M19" s="47">
        <f>VLOOKUP($A19,'Occupancy Raw Data'!$B$8:$BE$45,'Occupancy Raw Data'!AT$3,FALSE)</f>
        <v>2.49300765668151</v>
      </c>
      <c r="N19" s="48">
        <f>VLOOKUP($A19,'Occupancy Raw Data'!$B$8:$BE$45,'Occupancy Raw Data'!AU$3,FALSE)</f>
        <v>7.23982045433105</v>
      </c>
      <c r="O19" s="48">
        <f>VLOOKUP($A19,'Occupancy Raw Data'!$B$8:$BE$45,'Occupancy Raw Data'!AV$3,FALSE)</f>
        <v>4.7609575590399498</v>
      </c>
      <c r="P19" s="48">
        <f>VLOOKUP($A19,'Occupancy Raw Data'!$B$8:$BE$45,'Occupancy Raw Data'!AW$3,FALSE)</f>
        <v>7.3751891717335996</v>
      </c>
      <c r="Q19" s="48">
        <f>VLOOKUP($A19,'Occupancy Raw Data'!$B$8:$BE$45,'Occupancy Raw Data'!AX$3,FALSE)</f>
        <v>6.4959912248831397</v>
      </c>
      <c r="R19" s="49">
        <f>VLOOKUP($A19,'Occupancy Raw Data'!$B$8:$BE$45,'Occupancy Raw Data'!AY$3,FALSE)</f>
        <v>5.7993214445313797</v>
      </c>
      <c r="S19" s="48">
        <f>VLOOKUP($A19,'Occupancy Raw Data'!$B$8:$BE$45,'Occupancy Raw Data'!BA$3,FALSE)</f>
        <v>-0.30458718542670099</v>
      </c>
      <c r="T19" s="48">
        <f>VLOOKUP($A19,'Occupancy Raw Data'!$B$8:$BE$45,'Occupancy Raw Data'!BB$3,FALSE)</f>
        <v>-5.1856007350615503</v>
      </c>
      <c r="U19" s="49">
        <f>VLOOKUP($A19,'Occupancy Raw Data'!$B$8:$BE$45,'Occupancy Raw Data'!BC$3,FALSE)</f>
        <v>-2.8636937044891502</v>
      </c>
      <c r="V19" s="50">
        <f>VLOOKUP($A19,'Occupancy Raw Data'!$B$8:$BE$45,'Occupancy Raw Data'!BE$3,FALSE)</f>
        <v>3.1974918716443201</v>
      </c>
      <c r="X19" s="51">
        <f>VLOOKUP($A19,'ADR Raw Data'!$B$6:$BE$43,'ADR Raw Data'!AG$1,FALSE)</f>
        <v>114.309880987149</v>
      </c>
      <c r="Y19" s="52">
        <f>VLOOKUP($A19,'ADR Raw Data'!$B$6:$BE$43,'ADR Raw Data'!AH$1,FALSE)</f>
        <v>120.514925559722</v>
      </c>
      <c r="Z19" s="52">
        <f>VLOOKUP($A19,'ADR Raw Data'!$B$6:$BE$43,'ADR Raw Data'!AI$1,FALSE)</f>
        <v>125.068902920284</v>
      </c>
      <c r="AA19" s="52">
        <f>VLOOKUP($A19,'ADR Raw Data'!$B$6:$BE$43,'ADR Raw Data'!AJ$1,FALSE)</f>
        <v>123.741428571428</v>
      </c>
      <c r="AB19" s="52">
        <f>VLOOKUP($A19,'ADR Raw Data'!$B$6:$BE$43,'ADR Raw Data'!AK$1,FALSE)</f>
        <v>121.984418195673</v>
      </c>
      <c r="AC19" s="53">
        <f>VLOOKUP($A19,'ADR Raw Data'!$B$6:$BE$43,'ADR Raw Data'!AL$1,FALSE)</f>
        <v>121.53903484356699</v>
      </c>
      <c r="AD19" s="52">
        <f>VLOOKUP($A19,'ADR Raw Data'!$B$6:$BE$43,'ADR Raw Data'!AN$1,FALSE)</f>
        <v>127.100707040393</v>
      </c>
      <c r="AE19" s="52">
        <f>VLOOKUP($A19,'ADR Raw Data'!$B$6:$BE$43,'ADR Raw Data'!AO$1,FALSE)</f>
        <v>132.358697320201</v>
      </c>
      <c r="AF19" s="53">
        <f>VLOOKUP($A19,'ADR Raw Data'!$B$6:$BE$43,'ADR Raw Data'!AP$1,FALSE)</f>
        <v>129.791565421245</v>
      </c>
      <c r="AG19" s="54">
        <f>VLOOKUP($A19,'ADR Raw Data'!$B$6:$BE$43,'ADR Raw Data'!AR$1,FALSE)</f>
        <v>123.872005931473</v>
      </c>
      <c r="AI19" s="47">
        <f>VLOOKUP($A19,'ADR Raw Data'!$B$6:$BE$43,'ADR Raw Data'!AT$1,FALSE)</f>
        <v>18.9128897314719</v>
      </c>
      <c r="AJ19" s="48">
        <f>VLOOKUP($A19,'ADR Raw Data'!$B$6:$BE$43,'ADR Raw Data'!AU$1,FALSE)</f>
        <v>20.009562128163001</v>
      </c>
      <c r="AK19" s="48">
        <f>VLOOKUP($A19,'ADR Raw Data'!$B$6:$BE$43,'ADR Raw Data'!AV$1,FALSE)</f>
        <v>20.395562594946899</v>
      </c>
      <c r="AL19" s="48">
        <f>VLOOKUP($A19,'ADR Raw Data'!$B$6:$BE$43,'ADR Raw Data'!AW$1,FALSE)</f>
        <v>19.678174248158001</v>
      </c>
      <c r="AM19" s="48">
        <f>VLOOKUP($A19,'ADR Raw Data'!$B$6:$BE$43,'ADR Raw Data'!AX$1,FALSE)</f>
        <v>23.444985071001899</v>
      </c>
      <c r="AN19" s="49">
        <f>VLOOKUP($A19,'ADR Raw Data'!$B$6:$BE$43,'ADR Raw Data'!AY$1,FALSE)</f>
        <v>20.545535047444101</v>
      </c>
      <c r="AO19" s="48">
        <f>VLOOKUP($A19,'ADR Raw Data'!$B$6:$BE$43,'ADR Raw Data'!BA$1,FALSE)</f>
        <v>16.0034137226117</v>
      </c>
      <c r="AP19" s="48">
        <f>VLOOKUP($A19,'ADR Raw Data'!$B$6:$BE$43,'ADR Raw Data'!BB$1,FALSE)</f>
        <v>13.839730620068501</v>
      </c>
      <c r="AQ19" s="49">
        <f>VLOOKUP($A19,'ADR Raw Data'!$B$6:$BE$43,'ADR Raw Data'!BC$1,FALSE)</f>
        <v>14.7787445736572</v>
      </c>
      <c r="AR19" s="50">
        <f>VLOOKUP($A19,'ADR Raw Data'!$B$6:$BE$43,'ADR Raw Data'!BE$1,FALSE)</f>
        <v>18.532139670829</v>
      </c>
      <c r="AT19" s="51">
        <f>VLOOKUP($A19,'RevPAR Raw Data'!$B$6:$BE$43,'RevPAR Raw Data'!AG$1,FALSE)</f>
        <v>48.973602665165103</v>
      </c>
      <c r="AU19" s="52">
        <f>VLOOKUP($A19,'RevPAR Raw Data'!$B$6:$BE$43,'RevPAR Raw Data'!AH$1,FALSE)</f>
        <v>66.342018893893794</v>
      </c>
      <c r="AV19" s="52">
        <f>VLOOKUP($A19,'RevPAR Raw Data'!$B$6:$BE$43,'RevPAR Raw Data'!AI$1,FALSE)</f>
        <v>74.353556681681596</v>
      </c>
      <c r="AW19" s="52">
        <f>VLOOKUP($A19,'RevPAR Raw Data'!$B$6:$BE$43,'RevPAR Raw Data'!AJ$1,FALSE)</f>
        <v>74.431429241741697</v>
      </c>
      <c r="AX19" s="52">
        <f>VLOOKUP($A19,'RevPAR Raw Data'!$B$6:$BE$43,'RevPAR Raw Data'!AK$1,FALSE)</f>
        <v>65.094225162662596</v>
      </c>
      <c r="AY19" s="53">
        <f>VLOOKUP($A19,'RevPAR Raw Data'!$B$6:$BE$43,'RevPAR Raw Data'!AL$1,FALSE)</f>
        <v>65.838966529028994</v>
      </c>
      <c r="AZ19" s="52">
        <f>VLOOKUP($A19,'RevPAR Raw Data'!$B$6:$BE$43,'RevPAR Raw Data'!AN$1,FALSE)</f>
        <v>66.242019519519502</v>
      </c>
      <c r="BA19" s="52">
        <f>VLOOKUP($A19,'RevPAR Raw Data'!$B$6:$BE$43,'RevPAR Raw Data'!AO$1,FALSE)</f>
        <v>72.307066128628605</v>
      </c>
      <c r="BB19" s="53">
        <f>VLOOKUP($A19,'RevPAR Raw Data'!$B$6:$BE$43,'RevPAR Raw Data'!AP$1,FALSE)</f>
        <v>69.274542824074004</v>
      </c>
      <c r="BC19" s="54">
        <f>VLOOKUP($A19,'RevPAR Raw Data'!$B$6:$BE$43,'RevPAR Raw Data'!AR$1,FALSE)</f>
        <v>66.820559756184707</v>
      </c>
      <c r="BE19" s="47">
        <f>VLOOKUP($A19,'RevPAR Raw Data'!$B$6:$BE$43,'RevPAR Raw Data'!AT$1,FALSE)</f>
        <v>21.8773971772587</v>
      </c>
      <c r="BF19" s="48">
        <f>VLOOKUP($A19,'RevPAR Raw Data'!$B$6:$BE$43,'RevPAR Raw Data'!AU$1,FALSE)</f>
        <v>28.698038954270899</v>
      </c>
      <c r="BG19" s="48">
        <f>VLOOKUP($A19,'RevPAR Raw Data'!$B$6:$BE$43,'RevPAR Raw Data'!AV$1,FALSE)</f>
        <v>26.127544233059702</v>
      </c>
      <c r="BH19" s="48">
        <f>VLOOKUP($A19,'RevPAR Raw Data'!$B$6:$BE$43,'RevPAR Raw Data'!AW$1,FALSE)</f>
        <v>28.504665996236699</v>
      </c>
      <c r="BI19" s="48">
        <f>VLOOKUP($A19,'RevPAR Raw Data'!$B$6:$BE$43,'RevPAR Raw Data'!AX$1,FALSE)</f>
        <v>31.463960468772498</v>
      </c>
      <c r="BJ19" s="49">
        <f>VLOOKUP($A19,'RevPAR Raw Data'!$B$6:$BE$43,'RevPAR Raw Data'!AY$1,FALSE)</f>
        <v>27.5363581118757</v>
      </c>
      <c r="BK19" s="48">
        <f>VLOOKUP($A19,'RevPAR Raw Data'!$B$6:$BE$43,'RevPAR Raw Data'!BA$1,FALSE)</f>
        <v>15.6500821897551</v>
      </c>
      <c r="BL19" s="48">
        <f>VLOOKUP($A19,'RevPAR Raw Data'!$B$6:$BE$43,'RevPAR Raw Data'!BB$1,FALSE)</f>
        <v>7.9364567122421397</v>
      </c>
      <c r="BM19" s="49">
        <f>VLOOKUP($A19,'RevPAR Raw Data'!$B$6:$BE$43,'RevPAR Raw Data'!BC$1,FALSE)</f>
        <v>11.491832891209601</v>
      </c>
      <c r="BN19" s="50">
        <f>VLOOKUP($A19,'RevPAR Raw Data'!$B$6:$BE$43,'RevPAR Raw Data'!BE$1,FALSE)</f>
        <v>22.322195202089802</v>
      </c>
    </row>
    <row r="20" spans="1:66" x14ac:dyDescent="0.25">
      <c r="A20" s="63" t="s">
        <v>27</v>
      </c>
      <c r="B20" s="47">
        <f>VLOOKUP($A20,'Occupancy Raw Data'!$B$8:$BE$45,'Occupancy Raw Data'!AG$3,FALSE)</f>
        <v>44.122682725233197</v>
      </c>
      <c r="C20" s="48">
        <f>VLOOKUP($A20,'Occupancy Raw Data'!$B$8:$BE$45,'Occupancy Raw Data'!AH$3,FALSE)</f>
        <v>49.713661589325703</v>
      </c>
      <c r="D20" s="48">
        <f>VLOOKUP($A20,'Occupancy Raw Data'!$B$8:$BE$45,'Occupancy Raw Data'!AI$3,FALSE)</f>
        <v>53.371118195772802</v>
      </c>
      <c r="E20" s="48">
        <f>VLOOKUP($A20,'Occupancy Raw Data'!$B$8:$BE$45,'Occupancy Raw Data'!AJ$3,FALSE)</f>
        <v>56.458849923249403</v>
      </c>
      <c r="F20" s="48">
        <f>VLOOKUP($A20,'Occupancy Raw Data'!$B$8:$BE$45,'Occupancy Raw Data'!AK$3,FALSE)</f>
        <v>53.973314440902101</v>
      </c>
      <c r="G20" s="49">
        <f>VLOOKUP($A20,'Occupancy Raw Data'!$B$8:$BE$45,'Occupancy Raw Data'!AL$3,FALSE)</f>
        <v>51.527925374896597</v>
      </c>
      <c r="H20" s="48">
        <f>VLOOKUP($A20,'Occupancy Raw Data'!$B$8:$BE$45,'Occupancy Raw Data'!AN$3,FALSE)</f>
        <v>58.596056204982801</v>
      </c>
      <c r="I20" s="48">
        <f>VLOOKUP($A20,'Occupancy Raw Data'!$B$8:$BE$45,'Occupancy Raw Data'!AO$3,FALSE)</f>
        <v>60.393789113236501</v>
      </c>
      <c r="J20" s="49">
        <f>VLOOKUP($A20,'Occupancy Raw Data'!$B$8:$BE$45,'Occupancy Raw Data'!AP$3,FALSE)</f>
        <v>59.494922659109598</v>
      </c>
      <c r="K20" s="50">
        <f>VLOOKUP($A20,'Occupancy Raw Data'!$B$8:$BE$45,'Occupancy Raw Data'!AR$3,FALSE)</f>
        <v>53.804210313243203</v>
      </c>
      <c r="M20" s="47">
        <f>VLOOKUP($A20,'Occupancy Raw Data'!$B$8:$BE$45,'Occupancy Raw Data'!AT$3,FALSE)</f>
        <v>-8.1072252621596004</v>
      </c>
      <c r="N20" s="48">
        <f>VLOOKUP($A20,'Occupancy Raw Data'!$B$8:$BE$45,'Occupancy Raw Data'!AU$3,FALSE)</f>
        <v>-6.8914329811006496</v>
      </c>
      <c r="O20" s="48">
        <f>VLOOKUP($A20,'Occupancy Raw Data'!$B$8:$BE$45,'Occupancy Raw Data'!AV$3,FALSE)</f>
        <v>-9.0911229918688594</v>
      </c>
      <c r="P20" s="48">
        <f>VLOOKUP($A20,'Occupancy Raw Data'!$B$8:$BE$45,'Occupancy Raw Data'!AW$3,FALSE)</f>
        <v>-4.6796421006578202</v>
      </c>
      <c r="Q20" s="48">
        <f>VLOOKUP($A20,'Occupancy Raw Data'!$B$8:$BE$45,'Occupancy Raw Data'!AX$3,FALSE)</f>
        <v>-2.5467280803024002</v>
      </c>
      <c r="R20" s="49">
        <f>VLOOKUP($A20,'Occupancy Raw Data'!$B$8:$BE$45,'Occupancy Raw Data'!AY$3,FALSE)</f>
        <v>-6.2212692428583303</v>
      </c>
      <c r="S20" s="48">
        <f>VLOOKUP($A20,'Occupancy Raw Data'!$B$8:$BE$45,'Occupancy Raw Data'!BA$3,FALSE)</f>
        <v>-0.59555228247436698</v>
      </c>
      <c r="T20" s="48">
        <f>VLOOKUP($A20,'Occupancy Raw Data'!$B$8:$BE$45,'Occupancy Raw Data'!BB$3,FALSE)</f>
        <v>-5.54608701954123</v>
      </c>
      <c r="U20" s="49">
        <f>VLOOKUP($A20,'Occupancy Raw Data'!$B$8:$BE$45,'Occupancy Raw Data'!BC$3,FALSE)</f>
        <v>-3.17138847116362</v>
      </c>
      <c r="V20" s="50">
        <f>VLOOKUP($A20,'Occupancy Raw Data'!$B$8:$BE$45,'Occupancy Raw Data'!BE$3,FALSE)</f>
        <v>-5.2786799598219201</v>
      </c>
      <c r="X20" s="51">
        <f>VLOOKUP($A20,'ADR Raw Data'!$B$6:$BE$43,'ADR Raw Data'!AG$1,FALSE)</f>
        <v>88.355849334314499</v>
      </c>
      <c r="Y20" s="52">
        <f>VLOOKUP($A20,'ADR Raw Data'!$B$6:$BE$43,'ADR Raw Data'!AH$1,FALSE)</f>
        <v>91.528412208301106</v>
      </c>
      <c r="Z20" s="52">
        <f>VLOOKUP($A20,'ADR Raw Data'!$B$6:$BE$43,'ADR Raw Data'!AI$1,FALSE)</f>
        <v>93.150206858407003</v>
      </c>
      <c r="AA20" s="52">
        <f>VLOOKUP($A20,'ADR Raw Data'!$B$6:$BE$43,'ADR Raw Data'!AJ$1,FALSE)</f>
        <v>93.168530272926901</v>
      </c>
      <c r="AB20" s="52">
        <f>VLOOKUP($A20,'ADR Raw Data'!$B$6:$BE$43,'ADR Raw Data'!AK$1,FALSE)</f>
        <v>92.903972872456706</v>
      </c>
      <c r="AC20" s="53">
        <f>VLOOKUP($A20,'ADR Raw Data'!$B$6:$BE$43,'ADR Raw Data'!AL$1,FALSE)</f>
        <v>91.968630811888403</v>
      </c>
      <c r="AD20" s="52">
        <f>VLOOKUP($A20,'ADR Raw Data'!$B$6:$BE$43,'ADR Raw Data'!AN$1,FALSE)</f>
        <v>97.978893702770705</v>
      </c>
      <c r="AE20" s="52">
        <f>VLOOKUP($A20,'ADR Raw Data'!$B$6:$BE$43,'ADR Raw Data'!AO$1,FALSE)</f>
        <v>98.618275575541304</v>
      </c>
      <c r="AF20" s="53">
        <f>VLOOKUP($A20,'ADR Raw Data'!$B$6:$BE$43,'ADR Raw Data'!AP$1,FALSE)</f>
        <v>98.303414622044698</v>
      </c>
      <c r="AG20" s="54">
        <f>VLOOKUP($A20,'ADR Raw Data'!$B$6:$BE$43,'ADR Raw Data'!AR$1,FALSE)</f>
        <v>93.970000862156795</v>
      </c>
      <c r="AI20" s="47">
        <f>VLOOKUP($A20,'ADR Raw Data'!$B$6:$BE$43,'ADR Raw Data'!AT$1,FALSE)</f>
        <v>3.3681663798024499</v>
      </c>
      <c r="AJ20" s="48">
        <f>VLOOKUP($A20,'ADR Raw Data'!$B$6:$BE$43,'ADR Raw Data'!AU$1,FALSE)</f>
        <v>4.03701097640608</v>
      </c>
      <c r="AK20" s="48">
        <f>VLOOKUP($A20,'ADR Raw Data'!$B$6:$BE$43,'ADR Raw Data'!AV$1,FALSE)</f>
        <v>3.22783297306749</v>
      </c>
      <c r="AL20" s="48">
        <f>VLOOKUP($A20,'ADR Raw Data'!$B$6:$BE$43,'ADR Raw Data'!AW$1,FALSE)</f>
        <v>4.2620114423677702</v>
      </c>
      <c r="AM20" s="48">
        <f>VLOOKUP($A20,'ADR Raw Data'!$B$6:$BE$43,'ADR Raw Data'!AX$1,FALSE)</f>
        <v>5.4129411399298402</v>
      </c>
      <c r="AN20" s="49">
        <f>VLOOKUP($A20,'ADR Raw Data'!$B$6:$BE$43,'ADR Raw Data'!AY$1,FALSE)</f>
        <v>4.0925600717189798</v>
      </c>
      <c r="AO20" s="48">
        <f>VLOOKUP($A20,'ADR Raw Data'!$B$6:$BE$43,'ADR Raw Data'!BA$1,FALSE)</f>
        <v>6.8435727300286899</v>
      </c>
      <c r="AP20" s="48">
        <f>VLOOKUP($A20,'ADR Raw Data'!$B$6:$BE$43,'ADR Raw Data'!BB$1,FALSE)</f>
        <v>3.9757850146911902</v>
      </c>
      <c r="AQ20" s="49">
        <f>VLOOKUP($A20,'ADR Raw Data'!$B$6:$BE$43,'ADR Raw Data'!BC$1,FALSE)</f>
        <v>5.3185681475634699</v>
      </c>
      <c r="AR20" s="50">
        <f>VLOOKUP($A20,'ADR Raw Data'!$B$6:$BE$43,'ADR Raw Data'!BE$1,FALSE)</f>
        <v>4.5344422173146004</v>
      </c>
      <c r="AT20" s="51">
        <f>VLOOKUP($A20,'RevPAR Raw Data'!$B$6:$BE$43,'RevPAR Raw Data'!AG$1,FALSE)</f>
        <v>38.984971070964598</v>
      </c>
      <c r="AU20" s="52">
        <f>VLOOKUP($A20,'RevPAR Raw Data'!$B$6:$BE$43,'RevPAR Raw Data'!AH$1,FALSE)</f>
        <v>45.502125103317901</v>
      </c>
      <c r="AV20" s="52">
        <f>VLOOKUP($A20,'RevPAR Raw Data'!$B$6:$BE$43,'RevPAR Raw Data'!AI$1,FALSE)</f>
        <v>49.7153070020073</v>
      </c>
      <c r="AW20" s="52">
        <f>VLOOKUP($A20,'RevPAR Raw Data'!$B$6:$BE$43,'RevPAR Raw Data'!AJ$1,FALSE)</f>
        <v>52.601880682489004</v>
      </c>
      <c r="AX20" s="52">
        <f>VLOOKUP($A20,'RevPAR Raw Data'!$B$6:$BE$43,'RevPAR Raw Data'!AK$1,FALSE)</f>
        <v>50.1433534065415</v>
      </c>
      <c r="AY20" s="53">
        <f>VLOOKUP($A20,'RevPAR Raw Data'!$B$6:$BE$43,'RevPAR Raw Data'!AL$1,FALSE)</f>
        <v>47.389527453064098</v>
      </c>
      <c r="AZ20" s="52">
        <f>VLOOKUP($A20,'RevPAR Raw Data'!$B$6:$BE$43,'RevPAR Raw Data'!AN$1,FALSE)</f>
        <v>57.411767623095898</v>
      </c>
      <c r="BA20" s="52">
        <f>VLOOKUP($A20,'RevPAR Raw Data'!$B$6:$BE$43,'RevPAR Raw Data'!AO$1,FALSE)</f>
        <v>59.559313378202802</v>
      </c>
      <c r="BB20" s="53">
        <f>VLOOKUP($A20,'RevPAR Raw Data'!$B$6:$BE$43,'RevPAR Raw Data'!AP$1,FALSE)</f>
        <v>58.4855405006494</v>
      </c>
      <c r="BC20" s="54">
        <f>VLOOKUP($A20,'RevPAR Raw Data'!$B$6:$BE$43,'RevPAR Raw Data'!AR$1,FALSE)</f>
        <v>50.5598168952313</v>
      </c>
      <c r="BE20" s="47">
        <f>VLOOKUP($A20,'RevPAR Raw Data'!$B$6:$BE$43,'RevPAR Raw Data'!AT$1,FALSE)</f>
        <v>-5.0121237179720497</v>
      </c>
      <c r="BF20" s="48">
        <f>VLOOKUP($A20,'RevPAR Raw Data'!$B$6:$BE$43,'RevPAR Raw Data'!AU$1,FALSE)</f>
        <v>-3.1326299105732698</v>
      </c>
      <c r="BG20" s="48">
        <f>VLOOKUP($A20,'RevPAR Raw Data'!$B$6:$BE$43,'RevPAR Raw Data'!AV$1,FALSE)</f>
        <v>-6.1567362843550297</v>
      </c>
      <c r="BH20" s="48">
        <f>VLOOKUP($A20,'RevPAR Raw Data'!$B$6:$BE$43,'RevPAR Raw Data'!AW$1,FALSE)</f>
        <v>-0.61707754008194604</v>
      </c>
      <c r="BI20" s="48">
        <f>VLOOKUP($A20,'RevPAR Raw Data'!$B$6:$BE$43,'RevPAR Raw Data'!AX$1,FALSE)</f>
        <v>2.7283601676466001</v>
      </c>
      <c r="BJ20" s="49">
        <f>VLOOKUP($A20,'RevPAR Raw Data'!$B$6:$BE$43,'RevPAR Raw Data'!AY$1,FALSE)</f>
        <v>-2.3833183521267101</v>
      </c>
      <c r="BK20" s="48">
        <f>VLOOKUP($A20,'RevPAR Raw Data'!$B$6:$BE$43,'RevPAR Raw Data'!BA$1,FALSE)</f>
        <v>6.2072633939578399</v>
      </c>
      <c r="BL20" s="48">
        <f>VLOOKUP($A20,'RevPAR Raw Data'!$B$6:$BE$43,'RevPAR Raw Data'!BB$1,FALSE)</f>
        <v>-1.79080250147469</v>
      </c>
      <c r="BM20" s="49">
        <f>VLOOKUP($A20,'RevPAR Raw Data'!$B$6:$BE$43,'RevPAR Raw Data'!BC$1,FALSE)</f>
        <v>1.9785072193370301</v>
      </c>
      <c r="BN20" s="50">
        <f>VLOOKUP($A20,'RevPAR Raw Data'!$B$6:$BE$43,'RevPAR Raw Data'!BE$1,FALSE)</f>
        <v>-0.98359643512240902</v>
      </c>
    </row>
    <row r="21" spans="1:66" x14ac:dyDescent="0.25">
      <c r="A21" s="63" t="s">
        <v>90</v>
      </c>
      <c r="B21" s="47">
        <f>VLOOKUP($A21,'Occupancy Raw Data'!$B$8:$BE$45,'Occupancy Raw Data'!AG$3,FALSE)</f>
        <v>48.3115158413963</v>
      </c>
      <c r="C21" s="48">
        <f>VLOOKUP($A21,'Occupancy Raw Data'!$B$8:$BE$45,'Occupancy Raw Data'!AH$3,FALSE)</f>
        <v>62.770347182697698</v>
      </c>
      <c r="D21" s="48">
        <f>VLOOKUP($A21,'Occupancy Raw Data'!$B$8:$BE$45,'Occupancy Raw Data'!AI$3,FALSE)</f>
        <v>70.278410168848396</v>
      </c>
      <c r="E21" s="48">
        <f>VLOOKUP($A21,'Occupancy Raw Data'!$B$8:$BE$45,'Occupancy Raw Data'!AJ$3,FALSE)</f>
        <v>70.845190665907694</v>
      </c>
      <c r="F21" s="48">
        <f>VLOOKUP($A21,'Occupancy Raw Data'!$B$8:$BE$45,'Occupancy Raw Data'!AK$3,FALSE)</f>
        <v>61.254980079681197</v>
      </c>
      <c r="G21" s="49">
        <f>VLOOKUP($A21,'Occupancy Raw Data'!$B$8:$BE$45,'Occupancy Raw Data'!AL$3,FALSE)</f>
        <v>62.692088787706297</v>
      </c>
      <c r="H21" s="48">
        <f>VLOOKUP($A21,'Occupancy Raw Data'!$B$8:$BE$45,'Occupancy Raw Data'!AN$3,FALSE)</f>
        <v>57.6645797761335</v>
      </c>
      <c r="I21" s="48">
        <f>VLOOKUP($A21,'Occupancy Raw Data'!$B$8:$BE$45,'Occupancy Raw Data'!AO$3,FALSE)</f>
        <v>60.524568393094199</v>
      </c>
      <c r="J21" s="49">
        <f>VLOOKUP($A21,'Occupancy Raw Data'!$B$8:$BE$45,'Occupancy Raw Data'!AP$3,FALSE)</f>
        <v>59.094574084613903</v>
      </c>
      <c r="K21" s="50">
        <f>VLOOKUP($A21,'Occupancy Raw Data'!$B$8:$BE$45,'Occupancy Raw Data'!AR$3,FALSE)</f>
        <v>61.664227443965601</v>
      </c>
      <c r="M21" s="47">
        <f>VLOOKUP($A21,'Occupancy Raw Data'!$B$8:$BE$45,'Occupancy Raw Data'!AT$3,FALSE)</f>
        <v>5.8945836365526496</v>
      </c>
      <c r="N21" s="48">
        <f>VLOOKUP($A21,'Occupancy Raw Data'!$B$8:$BE$45,'Occupancy Raw Data'!AU$3,FALSE)</f>
        <v>5.8209730939911202</v>
      </c>
      <c r="O21" s="48">
        <f>VLOOKUP($A21,'Occupancy Raw Data'!$B$8:$BE$45,'Occupancy Raw Data'!AV$3,FALSE)</f>
        <v>3.9642168040694599</v>
      </c>
      <c r="P21" s="48">
        <f>VLOOKUP($A21,'Occupancy Raw Data'!$B$8:$BE$45,'Occupancy Raw Data'!AW$3,FALSE)</f>
        <v>3.0742159196770502</v>
      </c>
      <c r="Q21" s="48">
        <f>VLOOKUP($A21,'Occupancy Raw Data'!$B$8:$BE$45,'Occupancy Raw Data'!AX$3,FALSE)</f>
        <v>3.2250329696678999</v>
      </c>
      <c r="R21" s="49">
        <f>VLOOKUP($A21,'Occupancy Raw Data'!$B$8:$BE$45,'Occupancy Raw Data'!AY$3,FALSE)</f>
        <v>4.2741515596156496</v>
      </c>
      <c r="S21" s="48">
        <f>VLOOKUP($A21,'Occupancy Raw Data'!$B$8:$BE$45,'Occupancy Raw Data'!BA$3,FALSE)</f>
        <v>4.4322281394949297</v>
      </c>
      <c r="T21" s="48">
        <f>VLOOKUP($A21,'Occupancy Raw Data'!$B$8:$BE$45,'Occupancy Raw Data'!BB$3,FALSE)</f>
        <v>7.6923076923076898</v>
      </c>
      <c r="U21" s="49">
        <f>VLOOKUP($A21,'Occupancy Raw Data'!$B$8:$BE$45,'Occupancy Raw Data'!BC$3,FALSE)</f>
        <v>6.0766660281378302</v>
      </c>
      <c r="V21" s="50">
        <f>VLOOKUP($A21,'Occupancy Raw Data'!$B$8:$BE$45,'Occupancy Raw Data'!BE$3,FALSE)</f>
        <v>4.7615758726869801</v>
      </c>
      <c r="X21" s="51">
        <f>VLOOKUP($A21,'ADR Raw Data'!$B$6:$BE$43,'ADR Raw Data'!AG$1,FALSE)</f>
        <v>108.449207245238</v>
      </c>
      <c r="Y21" s="52">
        <f>VLOOKUP($A21,'ADR Raw Data'!$B$6:$BE$43,'ADR Raw Data'!AH$1,FALSE)</f>
        <v>126.772815746722</v>
      </c>
      <c r="Z21" s="52">
        <f>VLOOKUP($A21,'ADR Raw Data'!$B$6:$BE$43,'ADR Raw Data'!AI$1,FALSE)</f>
        <v>132.57600033743799</v>
      </c>
      <c r="AA21" s="52">
        <f>VLOOKUP($A21,'ADR Raw Data'!$B$6:$BE$43,'ADR Raw Data'!AJ$1,FALSE)</f>
        <v>129.790656423645</v>
      </c>
      <c r="AB21" s="52">
        <f>VLOOKUP($A21,'ADR Raw Data'!$B$6:$BE$43,'ADR Raw Data'!AK$1,FALSE)</f>
        <v>117.11247154471501</v>
      </c>
      <c r="AC21" s="53">
        <f>VLOOKUP($A21,'ADR Raw Data'!$B$6:$BE$43,'ADR Raw Data'!AL$1,FALSE)</f>
        <v>124.044090558329</v>
      </c>
      <c r="AD21" s="52">
        <f>VLOOKUP($A21,'ADR Raw Data'!$B$6:$BE$43,'ADR Raw Data'!AN$1,FALSE)</f>
        <v>104.88268136206599</v>
      </c>
      <c r="AE21" s="52">
        <f>VLOOKUP($A21,'ADR Raw Data'!$B$6:$BE$43,'ADR Raw Data'!AO$1,FALSE)</f>
        <v>104.892129927121</v>
      </c>
      <c r="AF21" s="53">
        <f>VLOOKUP($A21,'ADR Raw Data'!$B$6:$BE$43,'ADR Raw Data'!AP$1,FALSE)</f>
        <v>104.887519964685</v>
      </c>
      <c r="AG21" s="54">
        <f>VLOOKUP($A21,'ADR Raw Data'!$B$6:$BE$43,'ADR Raw Data'!AR$1,FALSE)</f>
        <v>118.79886665055101</v>
      </c>
      <c r="AI21" s="47">
        <f>VLOOKUP($A21,'ADR Raw Data'!$B$6:$BE$43,'ADR Raw Data'!AT$1,FALSE)</f>
        <v>0.86866735513669202</v>
      </c>
      <c r="AJ21" s="48">
        <f>VLOOKUP($A21,'ADR Raw Data'!$B$6:$BE$43,'ADR Raw Data'!AU$1,FALSE)</f>
        <v>3.58321762933913</v>
      </c>
      <c r="AK21" s="48">
        <f>VLOOKUP($A21,'ADR Raw Data'!$B$6:$BE$43,'ADR Raw Data'!AV$1,FALSE)</f>
        <v>3.9226837098737501</v>
      </c>
      <c r="AL21" s="48">
        <f>VLOOKUP($A21,'ADR Raw Data'!$B$6:$BE$43,'ADR Raw Data'!AW$1,FALSE)</f>
        <v>2.0825317950164499</v>
      </c>
      <c r="AM21" s="48">
        <f>VLOOKUP($A21,'ADR Raw Data'!$B$6:$BE$43,'ADR Raw Data'!AX$1,FALSE)</f>
        <v>1.11852777957793</v>
      </c>
      <c r="AN21" s="49">
        <f>VLOOKUP($A21,'ADR Raw Data'!$B$6:$BE$43,'ADR Raw Data'!AY$1,FALSE)</f>
        <v>2.4425963475309</v>
      </c>
      <c r="AO21" s="48">
        <f>VLOOKUP($A21,'ADR Raw Data'!$B$6:$BE$43,'ADR Raw Data'!BA$1,FALSE)</f>
        <v>2.3055199000768298</v>
      </c>
      <c r="AP21" s="48">
        <f>VLOOKUP($A21,'ADR Raw Data'!$B$6:$BE$43,'ADR Raw Data'!BB$1,FALSE)</f>
        <v>2.0932599420570801</v>
      </c>
      <c r="AQ21" s="49">
        <f>VLOOKUP($A21,'ADR Raw Data'!$B$6:$BE$43,'ADR Raw Data'!BC$1,FALSE)</f>
        <v>2.1984082244539702</v>
      </c>
      <c r="AR21" s="50">
        <f>VLOOKUP($A21,'ADR Raw Data'!$B$6:$BE$43,'ADR Raw Data'!BE$1,FALSE)</f>
        <v>2.3282106284167701</v>
      </c>
      <c r="AT21" s="51">
        <f>VLOOKUP($A21,'RevPAR Raw Data'!$B$6:$BE$43,'RevPAR Raw Data'!AG$1,FALSE)</f>
        <v>52.393455938152101</v>
      </c>
      <c r="AU21" s="52">
        <f>VLOOKUP($A21,'RevPAR Raw Data'!$B$6:$BE$43,'RevPAR Raw Data'!AH$1,FALSE)</f>
        <v>79.575736577499498</v>
      </c>
      <c r="AV21" s="52">
        <f>VLOOKUP($A21,'RevPAR Raw Data'!$B$6:$BE$43,'RevPAR Raw Data'!AI$1,FALSE)</f>
        <v>93.172305302599099</v>
      </c>
      <c r="AW21" s="52">
        <f>VLOOKUP($A21,'RevPAR Raw Data'!$B$6:$BE$43,'RevPAR Raw Data'!AJ$1,FALSE)</f>
        <v>91.950438009865294</v>
      </c>
      <c r="AX21" s="52">
        <f>VLOOKUP($A21,'RevPAR Raw Data'!$B$6:$BE$43,'RevPAR Raw Data'!AK$1,FALSE)</f>
        <v>71.737221115537807</v>
      </c>
      <c r="AY21" s="53">
        <f>VLOOKUP($A21,'RevPAR Raw Data'!$B$6:$BE$43,'RevPAR Raw Data'!AL$1,FALSE)</f>
        <v>77.765831388730703</v>
      </c>
      <c r="AZ21" s="52">
        <f>VLOOKUP($A21,'RevPAR Raw Data'!$B$6:$BE$43,'RevPAR Raw Data'!AN$1,FALSE)</f>
        <v>60.4801574653765</v>
      </c>
      <c r="BA21" s="52">
        <f>VLOOKUP($A21,'RevPAR Raw Data'!$B$6:$BE$43,'RevPAR Raw Data'!AO$1,FALSE)</f>
        <v>63.485508916713997</v>
      </c>
      <c r="BB21" s="53">
        <f>VLOOKUP($A21,'RevPAR Raw Data'!$B$6:$BE$43,'RevPAR Raw Data'!AP$1,FALSE)</f>
        <v>61.982833191045302</v>
      </c>
      <c r="BC21" s="54">
        <f>VLOOKUP($A21,'RevPAR Raw Data'!$B$6:$BE$43,'RevPAR Raw Data'!AR$1,FALSE)</f>
        <v>73.256403332249207</v>
      </c>
      <c r="BE21" s="47">
        <f>VLOOKUP($A21,'RevPAR Raw Data'!$B$6:$BE$43,'RevPAR Raw Data'!AT$1,FALSE)</f>
        <v>6.8144553154613101</v>
      </c>
      <c r="BF21" s="48">
        <f>VLOOKUP($A21,'RevPAR Raw Data'!$B$6:$BE$43,'RevPAR Raw Data'!AU$1,FALSE)</f>
        <v>9.6127688574332293</v>
      </c>
      <c r="BG21" s="48">
        <f>VLOOKUP($A21,'RevPAR Raw Data'!$B$6:$BE$43,'RevPAR Raw Data'!AV$1,FALSE)</f>
        <v>8.0424042007405294</v>
      </c>
      <c r="BH21" s="48">
        <f>VLOOKUP($A21,'RevPAR Raw Data'!$B$6:$BE$43,'RevPAR Raw Data'!AW$1,FALSE)</f>
        <v>5.2207692386682298</v>
      </c>
      <c r="BI21" s="48">
        <f>VLOOKUP($A21,'RevPAR Raw Data'!$B$6:$BE$43,'RevPAR Raw Data'!AX$1,FALSE)</f>
        <v>4.3796336389121198</v>
      </c>
      <c r="BJ21" s="49">
        <f>VLOOKUP($A21,'RevPAR Raw Data'!$B$6:$BE$43,'RevPAR Raw Data'!AY$1,FALSE)</f>
        <v>6.8211481770296603</v>
      </c>
      <c r="BK21" s="48">
        <f>VLOOKUP($A21,'RevPAR Raw Data'!$B$6:$BE$43,'RevPAR Raw Data'!BA$1,FALSE)</f>
        <v>6.8399339413446203</v>
      </c>
      <c r="BL21" s="48">
        <f>VLOOKUP($A21,'RevPAR Raw Data'!$B$6:$BE$43,'RevPAR Raw Data'!BB$1,FALSE)</f>
        <v>9.9465876299076292</v>
      </c>
      <c r="BM21" s="49">
        <f>VLOOKUP($A21,'RevPAR Raw Data'!$B$6:$BE$43,'RevPAR Raw Data'!BC$1,FALSE)</f>
        <v>8.4086641783269904</v>
      </c>
      <c r="BN21" s="50">
        <f>VLOOKUP($A21,'RevPAR Raw Data'!$B$6:$BE$43,'RevPAR Raw Data'!BE$1,FALSE)</f>
        <v>7.2006460166517803</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40.666158772790602</v>
      </c>
      <c r="C23" s="48">
        <f>VLOOKUP($A23,'Occupancy Raw Data'!$B$8:$BE$45,'Occupancy Raw Data'!AH$3,FALSE)</f>
        <v>44.862739527916901</v>
      </c>
      <c r="D23" s="48">
        <f>VLOOKUP($A23,'Occupancy Raw Data'!$B$8:$BE$45,'Occupancy Raw Data'!AI$3,FALSE)</f>
        <v>48.167062651722503</v>
      </c>
      <c r="E23" s="48">
        <f>VLOOKUP($A23,'Occupancy Raw Data'!$B$8:$BE$45,'Occupancy Raw Data'!AJ$3,FALSE)</f>
        <v>50.184649553225498</v>
      </c>
      <c r="F23" s="48">
        <f>VLOOKUP($A23,'Occupancy Raw Data'!$B$8:$BE$45,'Occupancy Raw Data'!AK$3,FALSE)</f>
        <v>50.5242497804865</v>
      </c>
      <c r="G23" s="49">
        <f>VLOOKUP($A23,'Occupancy Raw Data'!$B$8:$BE$45,'Occupancy Raw Data'!AL$3,FALSE)</f>
        <v>46.880972057228398</v>
      </c>
      <c r="H23" s="48">
        <f>VLOOKUP($A23,'Occupancy Raw Data'!$B$8:$BE$45,'Occupancy Raw Data'!AN$3,FALSE)</f>
        <v>59.716052889830003</v>
      </c>
      <c r="I23" s="48">
        <f>VLOOKUP($A23,'Occupancy Raw Data'!$B$8:$BE$45,'Occupancy Raw Data'!AO$3,FALSE)</f>
        <v>62.1048757812096</v>
      </c>
      <c r="J23" s="49">
        <f>VLOOKUP($A23,'Occupancy Raw Data'!$B$8:$BE$45,'Occupancy Raw Data'!AP$3,FALSE)</f>
        <v>60.910464335519798</v>
      </c>
      <c r="K23" s="50">
        <f>VLOOKUP($A23,'Occupancy Raw Data'!$B$8:$BE$45,'Occupancy Raw Data'!AR$3,FALSE)</f>
        <v>50.889398422454498</v>
      </c>
      <c r="M23" s="47">
        <f>VLOOKUP($A23,'Occupancy Raw Data'!$B$8:$BE$45,'Occupancy Raw Data'!AT$3,FALSE)</f>
        <v>-3.9288219462388798</v>
      </c>
      <c r="N23" s="48">
        <f>VLOOKUP($A23,'Occupancy Raw Data'!$B$8:$BE$45,'Occupancy Raw Data'!AU$3,FALSE)</f>
        <v>-2.9810492716041299</v>
      </c>
      <c r="O23" s="48">
        <f>VLOOKUP($A23,'Occupancy Raw Data'!$B$8:$BE$45,'Occupancy Raw Data'!AV$3,FALSE)</f>
        <v>-4.1755889179315702</v>
      </c>
      <c r="P23" s="48">
        <f>VLOOKUP($A23,'Occupancy Raw Data'!$B$8:$BE$45,'Occupancy Raw Data'!AW$3,FALSE)</f>
        <v>-3.7802716385509298</v>
      </c>
      <c r="Q23" s="48">
        <f>VLOOKUP($A23,'Occupancy Raw Data'!$B$8:$BE$45,'Occupancy Raw Data'!AX$3,FALSE)</f>
        <v>-2.4415918191599801</v>
      </c>
      <c r="R23" s="49">
        <f>VLOOKUP($A23,'Occupancy Raw Data'!$B$8:$BE$45,'Occupancy Raw Data'!AY$3,FALSE)</f>
        <v>-3.4533856426764098</v>
      </c>
      <c r="S23" s="48">
        <f>VLOOKUP($A23,'Occupancy Raw Data'!$B$8:$BE$45,'Occupancy Raw Data'!BA$3,FALSE)</f>
        <v>-2.3724226417391199</v>
      </c>
      <c r="T23" s="48">
        <f>VLOOKUP($A23,'Occupancy Raw Data'!$B$8:$BE$45,'Occupancy Raw Data'!BB$3,FALSE)</f>
        <v>-2.2889189511211101</v>
      </c>
      <c r="U23" s="49">
        <f>VLOOKUP($A23,'Occupancy Raw Data'!$B$8:$BE$45,'Occupancy Raw Data'!BC$3,FALSE)</f>
        <v>-2.3298699134878702</v>
      </c>
      <c r="V23" s="50">
        <f>VLOOKUP($A23,'Occupancy Raw Data'!$B$8:$BE$45,'Occupancy Raw Data'!BE$3,FALSE)</f>
        <v>-3.07570607098384</v>
      </c>
      <c r="X23" s="51">
        <f>VLOOKUP($A23,'ADR Raw Data'!$B$6:$BE$43,'ADR Raw Data'!AG$1,FALSE)</f>
        <v>95.973343218441897</v>
      </c>
      <c r="Y23" s="52">
        <f>VLOOKUP($A23,'ADR Raw Data'!$B$6:$BE$43,'ADR Raw Data'!AH$1,FALSE)</f>
        <v>93.982079832198806</v>
      </c>
      <c r="Z23" s="52">
        <f>VLOOKUP($A23,'ADR Raw Data'!$B$6:$BE$43,'ADR Raw Data'!AI$1,FALSE)</f>
        <v>96.576663243750403</v>
      </c>
      <c r="AA23" s="52">
        <f>VLOOKUP($A23,'ADR Raw Data'!$B$6:$BE$43,'ADR Raw Data'!AJ$1,FALSE)</f>
        <v>97.458529121317298</v>
      </c>
      <c r="AB23" s="52">
        <f>VLOOKUP($A23,'ADR Raw Data'!$B$6:$BE$43,'ADR Raw Data'!AK$1,FALSE)</f>
        <v>97.381832323400104</v>
      </c>
      <c r="AC23" s="53">
        <f>VLOOKUP($A23,'ADR Raw Data'!$B$6:$BE$43,'ADR Raw Data'!AL$1,FALSE)</f>
        <v>96.337768308154097</v>
      </c>
      <c r="AD23" s="52">
        <f>VLOOKUP($A23,'ADR Raw Data'!$B$6:$BE$43,'ADR Raw Data'!AN$1,FALSE)</f>
        <v>113.913105262019</v>
      </c>
      <c r="AE23" s="52">
        <f>VLOOKUP($A23,'ADR Raw Data'!$B$6:$BE$43,'ADR Raw Data'!AO$1,FALSE)</f>
        <v>115.852084912623</v>
      </c>
      <c r="AF23" s="53">
        <f>VLOOKUP($A23,'ADR Raw Data'!$B$6:$BE$43,'ADR Raw Data'!AP$1,FALSE)</f>
        <v>114.901606102201</v>
      </c>
      <c r="AG23" s="54">
        <f>VLOOKUP($A23,'ADR Raw Data'!$B$6:$BE$43,'ADR Raw Data'!AR$1,FALSE)</f>
        <v>102.686168760545</v>
      </c>
      <c r="AI23" s="47">
        <f>VLOOKUP($A23,'ADR Raw Data'!$B$6:$BE$43,'ADR Raw Data'!AT$1,FALSE)</f>
        <v>2.28818082851808</v>
      </c>
      <c r="AJ23" s="48">
        <f>VLOOKUP($A23,'ADR Raw Data'!$B$6:$BE$43,'ADR Raw Data'!AU$1,FALSE)</f>
        <v>2.57075606500434</v>
      </c>
      <c r="AK23" s="48">
        <f>VLOOKUP($A23,'ADR Raw Data'!$B$6:$BE$43,'ADR Raw Data'!AV$1,FALSE)</f>
        <v>2.77889471799429</v>
      </c>
      <c r="AL23" s="48">
        <f>VLOOKUP($A23,'ADR Raw Data'!$B$6:$BE$43,'ADR Raw Data'!AW$1,FALSE)</f>
        <v>2.48695649069689</v>
      </c>
      <c r="AM23" s="48">
        <f>VLOOKUP($A23,'ADR Raw Data'!$B$6:$BE$43,'ADR Raw Data'!AX$1,FALSE)</f>
        <v>2.9630265845356898</v>
      </c>
      <c r="AN23" s="49">
        <f>VLOOKUP($A23,'ADR Raw Data'!$B$6:$BE$43,'ADR Raw Data'!AY$1,FALSE)</f>
        <v>2.62941491758406</v>
      </c>
      <c r="AO23" s="48">
        <f>VLOOKUP($A23,'ADR Raw Data'!$B$6:$BE$43,'ADR Raw Data'!BA$1,FALSE)</f>
        <v>1.4708422684017901</v>
      </c>
      <c r="AP23" s="48">
        <f>VLOOKUP($A23,'ADR Raw Data'!$B$6:$BE$43,'ADR Raw Data'!BB$1,FALSE)</f>
        <v>0.35846151935824699</v>
      </c>
      <c r="AQ23" s="49">
        <f>VLOOKUP($A23,'ADR Raw Data'!$B$6:$BE$43,'ADR Raw Data'!BC$1,FALSE)</f>
        <v>0.89659303227064502</v>
      </c>
      <c r="AR23" s="50">
        <f>VLOOKUP($A23,'ADR Raw Data'!$B$6:$BE$43,'ADR Raw Data'!BE$1,FALSE)</f>
        <v>2.0088658844033498</v>
      </c>
      <c r="AT23" s="51">
        <f>VLOOKUP($A23,'RevPAR Raw Data'!$B$6:$BE$43,'RevPAR Raw Data'!AG$1,FALSE)</f>
        <v>39.0286721327669</v>
      </c>
      <c r="AU23" s="52">
        <f>VLOOKUP($A23,'RevPAR Raw Data'!$B$6:$BE$43,'RevPAR Raw Data'!AH$1,FALSE)</f>
        <v>42.162935678038302</v>
      </c>
      <c r="AV23" s="52">
        <f>VLOOKUP($A23,'RevPAR Raw Data'!$B$6:$BE$43,'RevPAR Raw Data'!AI$1,FALSE)</f>
        <v>46.518141891560298</v>
      </c>
      <c r="AW23" s="52">
        <f>VLOOKUP($A23,'RevPAR Raw Data'!$B$6:$BE$43,'RevPAR Raw Data'!AJ$1,FALSE)</f>
        <v>48.909221299261397</v>
      </c>
      <c r="AX23" s="52">
        <f>VLOOKUP($A23,'RevPAR Raw Data'!$B$6:$BE$43,'RevPAR Raw Data'!AK$1,FALSE)</f>
        <v>49.201440203889199</v>
      </c>
      <c r="AY23" s="53">
        <f>VLOOKUP($A23,'RevPAR Raw Data'!$B$6:$BE$43,'RevPAR Raw Data'!AL$1,FALSE)</f>
        <v>45.164082241103202</v>
      </c>
      <c r="AZ23" s="52">
        <f>VLOOKUP($A23,'RevPAR Raw Data'!$B$6:$BE$43,'RevPAR Raw Data'!AN$1,FALSE)</f>
        <v>68.0244101867155</v>
      </c>
      <c r="BA23" s="52">
        <f>VLOOKUP($A23,'RevPAR Raw Data'!$B$6:$BE$43,'RevPAR Raw Data'!AO$1,FALSE)</f>
        <v>71.949793424926298</v>
      </c>
      <c r="BB23" s="53">
        <f>VLOOKUP($A23,'RevPAR Raw Data'!$B$6:$BE$43,'RevPAR Raw Data'!AP$1,FALSE)</f>
        <v>69.987101805820899</v>
      </c>
      <c r="BC23" s="54">
        <f>VLOOKUP($A23,'RevPAR Raw Data'!$B$6:$BE$43,'RevPAR Raw Data'!AR$1,FALSE)</f>
        <v>52.2563735453083</v>
      </c>
      <c r="BE23" s="47">
        <f>VLOOKUP($A23,'RevPAR Raw Data'!$B$6:$BE$43,'RevPAR Raw Data'!AT$1,FALSE)</f>
        <v>-1.7305396682812499</v>
      </c>
      <c r="BF23" s="48">
        <f>VLOOKUP($A23,'RevPAR Raw Data'!$B$6:$BE$43,'RevPAR Raw Data'!AU$1,FALSE)</f>
        <v>-0.48692871155031903</v>
      </c>
      <c r="BG23" s="48">
        <f>VLOOKUP($A23,'RevPAR Raw Data'!$B$6:$BE$43,'RevPAR Raw Data'!AV$1,FALSE)</f>
        <v>-1.51272941982283</v>
      </c>
      <c r="BH23" s="48">
        <f>VLOOKUP($A23,'RevPAR Raw Data'!$B$6:$BE$43,'RevPAR Raw Data'!AW$1,FALSE)</f>
        <v>-1.3873288587349499</v>
      </c>
      <c r="BI23" s="48">
        <f>VLOOKUP($A23,'RevPAR Raw Data'!$B$6:$BE$43,'RevPAR Raw Data'!AX$1,FALSE)</f>
        <v>0.44908975068814899</v>
      </c>
      <c r="BJ23" s="49">
        <f>VLOOKUP($A23,'RevPAR Raw Data'!$B$6:$BE$43,'RevPAR Raw Data'!AY$1,FALSE)</f>
        <v>-0.91477456234259102</v>
      </c>
      <c r="BK23" s="48">
        <f>VLOOKUP($A23,'RevPAR Raw Data'!$B$6:$BE$43,'RevPAR Raw Data'!BA$1,FALSE)</f>
        <v>-0.93647496833715405</v>
      </c>
      <c r="BL23" s="48">
        <f>VLOOKUP($A23,'RevPAR Raw Data'!$B$6:$BE$43,'RevPAR Raw Data'!BB$1,FALSE)</f>
        <v>-1.93866232541193</v>
      </c>
      <c r="BM23" s="49">
        <f>VLOOKUP($A23,'RevPAR Raw Data'!$B$6:$BE$43,'RevPAR Raw Data'!BC$1,FALSE)</f>
        <v>-1.45416633252253</v>
      </c>
      <c r="BN23" s="50">
        <f>VLOOKUP($A23,'RevPAR Raw Data'!$B$6:$BE$43,'RevPAR Raw Data'!BE$1,FALSE)</f>
        <v>-1.12862699654501</v>
      </c>
    </row>
    <row r="24" spans="1:66" x14ac:dyDescent="0.25">
      <c r="A24" s="63" t="s">
        <v>91</v>
      </c>
      <c r="B24" s="47">
        <f>VLOOKUP($A24,'Occupancy Raw Data'!$B$8:$BE$45,'Occupancy Raw Data'!AG$3,FALSE)</f>
        <v>52.1969045571797</v>
      </c>
      <c r="C24" s="48">
        <f>VLOOKUP($A24,'Occupancy Raw Data'!$B$8:$BE$45,'Occupancy Raw Data'!AH$3,FALSE)</f>
        <v>61.762682717110899</v>
      </c>
      <c r="D24" s="48">
        <f>VLOOKUP($A24,'Occupancy Raw Data'!$B$8:$BE$45,'Occupancy Raw Data'!AI$3,FALSE)</f>
        <v>65.855546001719603</v>
      </c>
      <c r="E24" s="48">
        <f>VLOOKUP($A24,'Occupancy Raw Data'!$B$8:$BE$45,'Occupancy Raw Data'!AJ$3,FALSE)</f>
        <v>67.166809974204597</v>
      </c>
      <c r="F24" s="48">
        <f>VLOOKUP($A24,'Occupancy Raw Data'!$B$8:$BE$45,'Occupancy Raw Data'!AK$3,FALSE)</f>
        <v>62.269991401547699</v>
      </c>
      <c r="G24" s="49">
        <f>VLOOKUP($A24,'Occupancy Raw Data'!$B$8:$BE$45,'Occupancy Raw Data'!AL$3,FALSE)</f>
        <v>61.850386930352499</v>
      </c>
      <c r="H24" s="48">
        <f>VLOOKUP($A24,'Occupancy Raw Data'!$B$8:$BE$45,'Occupancy Raw Data'!AN$3,FALSE)</f>
        <v>63.288907996560603</v>
      </c>
      <c r="I24" s="48">
        <f>VLOOKUP($A24,'Occupancy Raw Data'!$B$8:$BE$45,'Occupancy Raw Data'!AO$3,FALSE)</f>
        <v>65.958727429062705</v>
      </c>
      <c r="J24" s="49">
        <f>VLOOKUP($A24,'Occupancy Raw Data'!$B$8:$BE$45,'Occupancy Raw Data'!AP$3,FALSE)</f>
        <v>64.623817712811601</v>
      </c>
      <c r="K24" s="50">
        <f>VLOOKUP($A24,'Occupancy Raw Data'!$B$8:$BE$45,'Occupancy Raw Data'!AR$3,FALSE)</f>
        <v>62.642795725340797</v>
      </c>
      <c r="M24" s="47">
        <f>VLOOKUP($A24,'Occupancy Raw Data'!$B$8:$BE$45,'Occupancy Raw Data'!AT$3,FALSE)</f>
        <v>-7.4246630031249703</v>
      </c>
      <c r="N24" s="48">
        <f>VLOOKUP($A24,'Occupancy Raw Data'!$B$8:$BE$45,'Occupancy Raw Data'!AU$3,FALSE)</f>
        <v>-6.2114642343891404</v>
      </c>
      <c r="O24" s="48">
        <f>VLOOKUP($A24,'Occupancy Raw Data'!$B$8:$BE$45,'Occupancy Raw Data'!AV$3,FALSE)</f>
        <v>-5.9570156728357198</v>
      </c>
      <c r="P24" s="48">
        <f>VLOOKUP($A24,'Occupancy Raw Data'!$B$8:$BE$45,'Occupancy Raw Data'!AW$3,FALSE)</f>
        <v>-4.92623350539625</v>
      </c>
      <c r="Q24" s="48">
        <f>VLOOKUP($A24,'Occupancy Raw Data'!$B$8:$BE$45,'Occupancy Raw Data'!AX$3,FALSE)</f>
        <v>-4.1897163065263303</v>
      </c>
      <c r="R24" s="49">
        <f>VLOOKUP($A24,'Occupancy Raw Data'!$B$8:$BE$45,'Occupancy Raw Data'!AY$3,FALSE)</f>
        <v>-5.6881041867305902</v>
      </c>
      <c r="S24" s="48">
        <f>VLOOKUP($A24,'Occupancy Raw Data'!$B$8:$BE$45,'Occupancy Raw Data'!BA$3,FALSE)</f>
        <v>-5.4299876857238702</v>
      </c>
      <c r="T24" s="48">
        <f>VLOOKUP($A24,'Occupancy Raw Data'!$B$8:$BE$45,'Occupancy Raw Data'!BB$3,FALSE)</f>
        <v>-6.7457596891818703</v>
      </c>
      <c r="U24" s="49">
        <f>VLOOKUP($A24,'Occupancy Raw Data'!$B$8:$BE$45,'Occupancy Raw Data'!BC$3,FALSE)</f>
        <v>-6.1060694687744803</v>
      </c>
      <c r="V24" s="50">
        <f>VLOOKUP($A24,'Occupancy Raw Data'!$B$8:$BE$45,'Occupancy Raw Data'!BE$3,FALSE)</f>
        <v>-5.8116855975049404</v>
      </c>
      <c r="X24" s="51">
        <f>VLOOKUP($A24,'ADR Raw Data'!$B$6:$BE$43,'ADR Raw Data'!AG$1,FALSE)</f>
        <v>84.270567267934993</v>
      </c>
      <c r="Y24" s="52">
        <f>VLOOKUP($A24,'ADR Raw Data'!$B$6:$BE$43,'ADR Raw Data'!AH$1,FALSE)</f>
        <v>87.482999004594106</v>
      </c>
      <c r="Z24" s="52">
        <f>VLOOKUP($A24,'ADR Raw Data'!$B$6:$BE$43,'ADR Raw Data'!AI$1,FALSE)</f>
        <v>89.606793021282101</v>
      </c>
      <c r="AA24" s="52">
        <f>VLOOKUP($A24,'ADR Raw Data'!$B$6:$BE$43,'ADR Raw Data'!AJ$1,FALSE)</f>
        <v>89.838914113806496</v>
      </c>
      <c r="AB24" s="52">
        <f>VLOOKUP($A24,'ADR Raw Data'!$B$6:$BE$43,'ADR Raw Data'!AK$1,FALSE)</f>
        <v>87.172540127036697</v>
      </c>
      <c r="AC24" s="53">
        <f>VLOOKUP($A24,'ADR Raw Data'!$B$6:$BE$43,'ADR Raw Data'!AL$1,FALSE)</f>
        <v>87.8422260301395</v>
      </c>
      <c r="AD24" s="52">
        <f>VLOOKUP($A24,'ADR Raw Data'!$B$6:$BE$43,'ADR Raw Data'!AN$1,FALSE)</f>
        <v>89.893136485293098</v>
      </c>
      <c r="AE24" s="52">
        <f>VLOOKUP($A24,'ADR Raw Data'!$B$6:$BE$43,'ADR Raw Data'!AO$1,FALSE)</f>
        <v>91.074965460826405</v>
      </c>
      <c r="AF24" s="53">
        <f>VLOOKUP($A24,'ADR Raw Data'!$B$6:$BE$43,'ADR Raw Data'!AP$1,FALSE)</f>
        <v>90.496257269733505</v>
      </c>
      <c r="AG24" s="54">
        <f>VLOOKUP($A24,'ADR Raw Data'!$B$6:$BE$43,'ADR Raw Data'!AR$1,FALSE)</f>
        <v>88.624501054953598</v>
      </c>
      <c r="AI24" s="47">
        <f>VLOOKUP($A24,'ADR Raw Data'!$B$6:$BE$43,'ADR Raw Data'!AT$1,FALSE)</f>
        <v>1.3617872786466301</v>
      </c>
      <c r="AJ24" s="48">
        <f>VLOOKUP($A24,'ADR Raw Data'!$B$6:$BE$43,'ADR Raw Data'!AU$1,FALSE)</f>
        <v>1.22409702422692</v>
      </c>
      <c r="AK24" s="48">
        <f>VLOOKUP($A24,'ADR Raw Data'!$B$6:$BE$43,'ADR Raw Data'!AV$1,FALSE)</f>
        <v>0.78447207906504102</v>
      </c>
      <c r="AL24" s="48">
        <f>VLOOKUP($A24,'ADR Raw Data'!$B$6:$BE$43,'ADR Raw Data'!AW$1,FALSE)</f>
        <v>0.182705276243187</v>
      </c>
      <c r="AM24" s="48">
        <f>VLOOKUP($A24,'ADR Raw Data'!$B$6:$BE$43,'ADR Raw Data'!AX$1,FALSE)</f>
        <v>2.5770311427581398</v>
      </c>
      <c r="AN24" s="49">
        <f>VLOOKUP($A24,'ADR Raw Data'!$B$6:$BE$43,'ADR Raw Data'!AY$1,FALSE)</f>
        <v>1.1951799567655601</v>
      </c>
      <c r="AO24" s="48">
        <f>VLOOKUP($A24,'ADR Raw Data'!$B$6:$BE$43,'ADR Raw Data'!BA$1,FALSE)</f>
        <v>1.2281364754475399</v>
      </c>
      <c r="AP24" s="48">
        <f>VLOOKUP($A24,'ADR Raw Data'!$B$6:$BE$43,'ADR Raw Data'!BB$1,FALSE)</f>
        <v>0.33117952783627602</v>
      </c>
      <c r="AQ24" s="49">
        <f>VLOOKUP($A24,'ADR Raw Data'!$B$6:$BE$43,'ADR Raw Data'!BC$1,FALSE)</f>
        <v>0.75772849876555903</v>
      </c>
      <c r="AR24" s="50">
        <f>VLOOKUP($A24,'ADR Raw Data'!$B$6:$BE$43,'ADR Raw Data'!BE$1,FALSE)</f>
        <v>1.05991235495256</v>
      </c>
      <c r="AT24" s="51">
        <f>VLOOKUP($A24,'RevPAR Raw Data'!$B$6:$BE$43,'RevPAR Raw Data'!AG$1,FALSE)</f>
        <v>43.986627566637999</v>
      </c>
      <c r="AU24" s="52">
        <f>VLOOKUP($A24,'RevPAR Raw Data'!$B$6:$BE$43,'RevPAR Raw Data'!AH$1,FALSE)</f>
        <v>54.031847106620802</v>
      </c>
      <c r="AV24" s="52">
        <f>VLOOKUP($A24,'RevPAR Raw Data'!$B$6:$BE$43,'RevPAR Raw Data'!AI$1,FALSE)</f>
        <v>59.011042798796197</v>
      </c>
      <c r="AW24" s="52">
        <f>VLOOKUP($A24,'RevPAR Raw Data'!$B$6:$BE$43,'RevPAR Raw Data'!AJ$1,FALSE)</f>
        <v>60.341932725709299</v>
      </c>
      <c r="AX24" s="52">
        <f>VLOOKUP($A24,'RevPAR Raw Data'!$B$6:$BE$43,'RevPAR Raw Data'!AK$1,FALSE)</f>
        <v>54.282333241616499</v>
      </c>
      <c r="AY24" s="53">
        <f>VLOOKUP($A24,'RevPAR Raw Data'!$B$6:$BE$43,'RevPAR Raw Data'!AL$1,FALSE)</f>
        <v>54.330756687876097</v>
      </c>
      <c r="AZ24" s="52">
        <f>VLOOKUP($A24,'RevPAR Raw Data'!$B$6:$BE$43,'RevPAR Raw Data'!AN$1,FALSE)</f>
        <v>56.892384445399799</v>
      </c>
      <c r="BA24" s="52">
        <f>VLOOKUP($A24,'RevPAR Raw Data'!$B$6:$BE$43,'RevPAR Raw Data'!AO$1,FALSE)</f>
        <v>60.071888224419602</v>
      </c>
      <c r="BB24" s="53">
        <f>VLOOKUP($A24,'RevPAR Raw Data'!$B$6:$BE$43,'RevPAR Raw Data'!AP$1,FALSE)</f>
        <v>58.482136334909697</v>
      </c>
      <c r="BC24" s="54">
        <f>VLOOKUP($A24,'RevPAR Raw Data'!$B$6:$BE$43,'RevPAR Raw Data'!AR$1,FALSE)</f>
        <v>55.516865158457101</v>
      </c>
      <c r="BE24" s="47">
        <f>VLOOKUP($A24,'RevPAR Raw Data'!$B$6:$BE$43,'RevPAR Raw Data'!AT$1,FALSE)</f>
        <v>-6.16398384073727</v>
      </c>
      <c r="BF24" s="48">
        <f>VLOOKUP($A24,'RevPAR Raw Data'!$B$6:$BE$43,'RevPAR Raw Data'!AU$1,FALSE)</f>
        <v>-5.06340155901629</v>
      </c>
      <c r="BG24" s="48">
        <f>VLOOKUP($A24,'RevPAR Raw Data'!$B$6:$BE$43,'RevPAR Raw Data'!AV$1,FALSE)</f>
        <v>-5.2192747184695998</v>
      </c>
      <c r="BH24" s="48">
        <f>VLOOKUP($A24,'RevPAR Raw Data'!$B$6:$BE$43,'RevPAR Raw Data'!AW$1,FALSE)</f>
        <v>-4.75252871768748</v>
      </c>
      <c r="BI24" s="48">
        <f>VLOOKUP($A24,'RevPAR Raw Data'!$B$6:$BE$43,'RevPAR Raw Data'!AX$1,FALSE)</f>
        <v>-1.7206554577805799</v>
      </c>
      <c r="BJ24" s="49">
        <f>VLOOKUP($A24,'RevPAR Raw Data'!$B$6:$BE$43,'RevPAR Raw Data'!AY$1,FALSE)</f>
        <v>-4.5609073111247698</v>
      </c>
      <c r="BK24" s="48">
        <f>VLOOKUP($A24,'RevPAR Raw Data'!$B$6:$BE$43,'RevPAR Raw Data'!BA$1,FALSE)</f>
        <v>-4.2685388696570197</v>
      </c>
      <c r="BL24" s="48">
        <f>VLOOKUP($A24,'RevPAR Raw Data'!$B$6:$BE$43,'RevPAR Raw Data'!BB$1,FALSE)</f>
        <v>-6.4369207364331897</v>
      </c>
      <c r="BM24" s="49">
        <f>VLOOKUP($A24,'RevPAR Raw Data'!$B$6:$BE$43,'RevPAR Raw Data'!BC$1,FALSE)</f>
        <v>-5.3946083985282502</v>
      </c>
      <c r="BN24" s="50">
        <f>VLOOKUP($A24,'RevPAR Raw Data'!$B$6:$BE$43,'RevPAR Raw Data'!BE$1,FALSE)</f>
        <v>-4.8133720162313196</v>
      </c>
    </row>
    <row r="25" spans="1:66" x14ac:dyDescent="0.25">
      <c r="A25" s="63" t="s">
        <v>32</v>
      </c>
      <c r="B25" s="47">
        <f>VLOOKUP($A25,'Occupancy Raw Data'!$B$8:$BE$45,'Occupancy Raw Data'!AG$3,FALSE)</f>
        <v>44.324888441053602</v>
      </c>
      <c r="C25" s="48">
        <f>VLOOKUP($A25,'Occupancy Raw Data'!$B$8:$BE$45,'Occupancy Raw Data'!AH$3,FALSE)</f>
        <v>51.450266302000799</v>
      </c>
      <c r="D25" s="48">
        <f>VLOOKUP($A25,'Occupancy Raw Data'!$B$8:$BE$45,'Occupancy Raw Data'!AI$3,FALSE)</f>
        <v>56.139340722614001</v>
      </c>
      <c r="E25" s="48">
        <f>VLOOKUP($A25,'Occupancy Raw Data'!$B$8:$BE$45,'Occupancy Raw Data'!AJ$3,FALSE)</f>
        <v>59.1658269756729</v>
      </c>
      <c r="F25" s="48">
        <f>VLOOKUP($A25,'Occupancy Raw Data'!$B$8:$BE$45,'Occupancy Raw Data'!AK$3,FALSE)</f>
        <v>58.1006189722182</v>
      </c>
      <c r="G25" s="49">
        <f>VLOOKUP($A25,'Occupancy Raw Data'!$B$8:$BE$45,'Occupancy Raw Data'!AL$3,FALSE)</f>
        <v>53.836188282711902</v>
      </c>
      <c r="H25" s="48">
        <f>VLOOKUP($A25,'Occupancy Raw Data'!$B$8:$BE$45,'Occupancy Raw Data'!AN$3,FALSE)</f>
        <v>63.397869583993</v>
      </c>
      <c r="I25" s="48">
        <f>VLOOKUP($A25,'Occupancy Raw Data'!$B$8:$BE$45,'Occupancy Raw Data'!AO$3,FALSE)</f>
        <v>62.832877501079601</v>
      </c>
      <c r="J25" s="49">
        <f>VLOOKUP($A25,'Occupancy Raw Data'!$B$8:$BE$45,'Occupancy Raw Data'!AP$3,FALSE)</f>
        <v>63.115373542536297</v>
      </c>
      <c r="K25" s="50">
        <f>VLOOKUP($A25,'Occupancy Raw Data'!$B$8:$BE$45,'Occupancy Raw Data'!AR$3,FALSE)</f>
        <v>56.487384071233201</v>
      </c>
      <c r="M25" s="47">
        <f>VLOOKUP($A25,'Occupancy Raw Data'!$B$8:$BE$45,'Occupancy Raw Data'!AT$3,FALSE)</f>
        <v>-2.9788690593239102</v>
      </c>
      <c r="N25" s="48">
        <f>VLOOKUP($A25,'Occupancy Raw Data'!$B$8:$BE$45,'Occupancy Raw Data'!AU$3,FALSE)</f>
        <v>-2.0209811521715699</v>
      </c>
      <c r="O25" s="48">
        <f>VLOOKUP($A25,'Occupancy Raw Data'!$B$8:$BE$45,'Occupancy Raw Data'!AV$3,FALSE)</f>
        <v>-3.0494900041700999</v>
      </c>
      <c r="P25" s="48">
        <f>VLOOKUP($A25,'Occupancy Raw Data'!$B$8:$BE$45,'Occupancy Raw Data'!AW$3,FALSE)</f>
        <v>-2.4364148980715101</v>
      </c>
      <c r="Q25" s="48">
        <f>VLOOKUP($A25,'Occupancy Raw Data'!$B$8:$BE$45,'Occupancy Raw Data'!AX$3,FALSE)</f>
        <v>0.33756306940215403</v>
      </c>
      <c r="R25" s="49">
        <f>VLOOKUP($A25,'Occupancy Raw Data'!$B$8:$BE$45,'Occupancy Raw Data'!AY$3,FALSE)</f>
        <v>-1.9916321839664799</v>
      </c>
      <c r="S25" s="48">
        <f>VLOOKUP($A25,'Occupancy Raw Data'!$B$8:$BE$45,'Occupancy Raw Data'!BA$3,FALSE)</f>
        <v>-1.70412320901891</v>
      </c>
      <c r="T25" s="48">
        <f>VLOOKUP($A25,'Occupancy Raw Data'!$B$8:$BE$45,'Occupancy Raw Data'!BB$3,FALSE)</f>
        <v>-2.9159208589534402</v>
      </c>
      <c r="U25" s="49">
        <f>VLOOKUP($A25,'Occupancy Raw Data'!$B$8:$BE$45,'Occupancy Raw Data'!BC$3,FALSE)</f>
        <v>-2.3110680834166701</v>
      </c>
      <c r="V25" s="50">
        <f>VLOOKUP($A25,'Occupancy Raw Data'!$B$8:$BE$45,'Occupancy Raw Data'!BE$3,FALSE)</f>
        <v>-2.0938352792245798</v>
      </c>
      <c r="X25" s="51">
        <f>VLOOKUP($A25,'ADR Raw Data'!$B$6:$BE$43,'ADR Raw Data'!AG$1,FALSE)</f>
        <v>76.8115256068847</v>
      </c>
      <c r="Y25" s="52">
        <f>VLOOKUP($A25,'ADR Raw Data'!$B$6:$BE$43,'ADR Raw Data'!AH$1,FALSE)</f>
        <v>82.073731321256204</v>
      </c>
      <c r="Z25" s="52">
        <f>VLOOKUP($A25,'ADR Raw Data'!$B$6:$BE$43,'ADR Raw Data'!AI$1,FALSE)</f>
        <v>86.384205525640994</v>
      </c>
      <c r="AA25" s="52">
        <f>VLOOKUP($A25,'ADR Raw Data'!$B$6:$BE$43,'ADR Raw Data'!AJ$1,FALSE)</f>
        <v>88.101261833221798</v>
      </c>
      <c r="AB25" s="52">
        <f>VLOOKUP($A25,'ADR Raw Data'!$B$6:$BE$43,'ADR Raw Data'!AK$1,FALSE)</f>
        <v>87.690844620625498</v>
      </c>
      <c r="AC25" s="53">
        <f>VLOOKUP($A25,'ADR Raw Data'!$B$6:$BE$43,'ADR Raw Data'!AL$1,FALSE)</f>
        <v>84.643460374331497</v>
      </c>
      <c r="AD25" s="52">
        <f>VLOOKUP($A25,'ADR Raw Data'!$B$6:$BE$43,'ADR Raw Data'!AN$1,FALSE)</f>
        <v>98.673261332803506</v>
      </c>
      <c r="AE25" s="52">
        <f>VLOOKUP($A25,'ADR Raw Data'!$B$6:$BE$43,'ADR Raw Data'!AO$1,FALSE)</f>
        <v>95.1584193184421</v>
      </c>
      <c r="AF25" s="53">
        <f>VLOOKUP($A25,'ADR Raw Data'!$B$6:$BE$43,'ADR Raw Data'!AP$1,FALSE)</f>
        <v>96.923706308977302</v>
      </c>
      <c r="AG25" s="54">
        <f>VLOOKUP($A25,'ADR Raw Data'!$B$6:$BE$43,'ADR Raw Data'!AR$1,FALSE)</f>
        <v>88.563791168306295</v>
      </c>
      <c r="AI25" s="47">
        <f>VLOOKUP($A25,'ADR Raw Data'!$B$6:$BE$43,'ADR Raw Data'!AT$1,FALSE)</f>
        <v>4.8294744934297604</v>
      </c>
      <c r="AJ25" s="48">
        <f>VLOOKUP($A25,'ADR Raw Data'!$B$6:$BE$43,'ADR Raw Data'!AU$1,FALSE)</f>
        <v>5.6593646556001502</v>
      </c>
      <c r="AK25" s="48">
        <f>VLOOKUP($A25,'ADR Raw Data'!$B$6:$BE$43,'ADR Raw Data'!AV$1,FALSE)</f>
        <v>6.0586237515130099</v>
      </c>
      <c r="AL25" s="48">
        <f>VLOOKUP($A25,'ADR Raw Data'!$B$6:$BE$43,'ADR Raw Data'!AW$1,FALSE)</f>
        <v>4.5151079913916501</v>
      </c>
      <c r="AM25" s="48">
        <f>VLOOKUP($A25,'ADR Raw Data'!$B$6:$BE$43,'ADR Raw Data'!AX$1,FALSE)</f>
        <v>6.81134819209091</v>
      </c>
      <c r="AN25" s="49">
        <f>VLOOKUP($A25,'ADR Raw Data'!$B$6:$BE$43,'ADR Raw Data'!AY$1,FALSE)</f>
        <v>5.6281002803425704</v>
      </c>
      <c r="AO25" s="48">
        <f>VLOOKUP($A25,'ADR Raw Data'!$B$6:$BE$43,'ADR Raw Data'!BA$1,FALSE)</f>
        <v>2.7657754945344699</v>
      </c>
      <c r="AP25" s="48">
        <f>VLOOKUP($A25,'ADR Raw Data'!$B$6:$BE$43,'ADR Raw Data'!BB$1,FALSE)</f>
        <v>-0.63277375117052403</v>
      </c>
      <c r="AQ25" s="49">
        <f>VLOOKUP($A25,'ADR Raw Data'!$B$6:$BE$43,'ADR Raw Data'!BC$1,FALSE)</f>
        <v>1.07717814289058</v>
      </c>
      <c r="AR25" s="50">
        <f>VLOOKUP($A25,'ADR Raw Data'!$B$6:$BE$43,'ADR Raw Data'!BE$1,FALSE)</f>
        <v>3.9786179152174901</v>
      </c>
      <c r="AT25" s="51">
        <f>VLOOKUP($A25,'RevPAR Raw Data'!$B$6:$BE$43,'RevPAR Raw Data'!AG$1,FALSE)</f>
        <v>34.046623035122998</v>
      </c>
      <c r="AU25" s="52">
        <f>VLOOKUP($A25,'RevPAR Raw Data'!$B$6:$BE$43,'RevPAR Raw Data'!AH$1,FALSE)</f>
        <v>42.227153328775003</v>
      </c>
      <c r="AV25" s="52">
        <f>VLOOKUP($A25,'RevPAR Raw Data'!$B$6:$BE$43,'RevPAR Raw Data'!AI$1,FALSE)</f>
        <v>48.495523470562802</v>
      </c>
      <c r="AW25" s="52">
        <f>VLOOKUP($A25,'RevPAR Raw Data'!$B$6:$BE$43,'RevPAR Raw Data'!AJ$1,FALSE)</f>
        <v>52.1258401396286</v>
      </c>
      <c r="AX25" s="52">
        <f>VLOOKUP($A25,'RevPAR Raw Data'!$B$6:$BE$43,'RevPAR Raw Data'!AK$1,FALSE)</f>
        <v>50.948923506549498</v>
      </c>
      <c r="AY25" s="53">
        <f>VLOOKUP($A25,'RevPAR Raw Data'!$B$6:$BE$43,'RevPAR Raw Data'!AL$1,FALSE)</f>
        <v>45.5688126961278</v>
      </c>
      <c r="AZ25" s="52">
        <f>VLOOKUP($A25,'RevPAR Raw Data'!$B$6:$BE$43,'RevPAR Raw Data'!AN$1,FALSE)</f>
        <v>62.556745534043401</v>
      </c>
      <c r="BA25" s="52">
        <f>VLOOKUP($A25,'RevPAR Raw Data'!$B$6:$BE$43,'RevPAR Raw Data'!AO$1,FALSE)</f>
        <v>59.790773042320403</v>
      </c>
      <c r="BB25" s="53">
        <f>VLOOKUP($A25,'RevPAR Raw Data'!$B$6:$BE$43,'RevPAR Raw Data'!AP$1,FALSE)</f>
        <v>61.173759288181898</v>
      </c>
      <c r="BC25" s="54">
        <f>VLOOKUP($A25,'RevPAR Raw Data'!$B$6:$BE$43,'RevPAR Raw Data'!AR$1,FALSE)</f>
        <v>50.0273688652861</v>
      </c>
      <c r="BE25" s="47">
        <f>VLOOKUP($A25,'RevPAR Raw Data'!$B$6:$BE$43,'RevPAR Raw Data'!AT$1,FALSE)</f>
        <v>1.7067417126931199</v>
      </c>
      <c r="BF25" s="48">
        <f>VLOOKUP($A25,'RevPAR Raw Data'!$B$6:$BE$43,'RevPAR Raw Data'!AU$1,FALSE)</f>
        <v>3.5240088104062401</v>
      </c>
      <c r="BG25" s="48">
        <f>VLOOKUP($A25,'RevPAR Raw Data'!$B$6:$BE$43,'RevPAR Raw Data'!AV$1,FALSE)</f>
        <v>2.82437662165023</v>
      </c>
      <c r="BH25" s="48">
        <f>VLOOKUP($A25,'RevPAR Raw Data'!$B$6:$BE$43,'RevPAR Raw Data'!AW$1,FALSE)</f>
        <v>1.9686863295538499</v>
      </c>
      <c r="BI25" s="48">
        <f>VLOOKUP($A25,'RevPAR Raw Data'!$B$6:$BE$43,'RevPAR Raw Data'!AX$1,FALSE)</f>
        <v>7.1719038575179601</v>
      </c>
      <c r="BJ25" s="49">
        <f>VLOOKUP($A25,'RevPAR Raw Data'!$B$6:$BE$43,'RevPAR Raw Data'!AY$1,FALSE)</f>
        <v>3.5243770398468799</v>
      </c>
      <c r="BK25" s="48">
        <f>VLOOKUP($A25,'RevPAR Raw Data'!$B$6:$BE$43,'RevPAR Raw Data'!BA$1,FALSE)</f>
        <v>1.01452006340384</v>
      </c>
      <c r="BL25" s="48">
        <f>VLOOKUP($A25,'RevPAR Raw Data'!$B$6:$BE$43,'RevPAR Raw Data'!BB$1,FALSE)</f>
        <v>-3.5302434283236002</v>
      </c>
      <c r="BM25" s="49">
        <f>VLOOKUP($A25,'RevPAR Raw Data'!$B$6:$BE$43,'RevPAR Raw Data'!BC$1,FALSE)</f>
        <v>-1.25878426078797</v>
      </c>
      <c r="BN25" s="50">
        <f>VLOOKUP($A25,'RevPAR Raw Data'!$B$6:$BE$43,'RevPAR Raw Data'!BE$1,FALSE)</f>
        <v>1.8014769304585201</v>
      </c>
    </row>
    <row r="26" spans="1:66" x14ac:dyDescent="0.25">
      <c r="A26" s="63" t="s">
        <v>92</v>
      </c>
      <c r="B26" s="47">
        <f>VLOOKUP($A26,'Occupancy Raw Data'!$B$8:$BE$45,'Occupancy Raw Data'!AG$3,FALSE)</f>
        <v>46.838222378359298</v>
      </c>
      <c r="C26" s="48">
        <f>VLOOKUP($A26,'Occupancy Raw Data'!$B$8:$BE$45,'Occupancy Raw Data'!AH$3,FALSE)</f>
        <v>52.823643070437299</v>
      </c>
      <c r="D26" s="48">
        <f>VLOOKUP($A26,'Occupancy Raw Data'!$B$8:$BE$45,'Occupancy Raw Data'!AI$3,FALSE)</f>
        <v>55.827331810995901</v>
      </c>
      <c r="E26" s="48">
        <f>VLOOKUP($A26,'Occupancy Raw Data'!$B$8:$BE$45,'Occupancy Raw Data'!AJ$3,FALSE)</f>
        <v>57.667310732478398</v>
      </c>
      <c r="F26" s="48">
        <f>VLOOKUP($A26,'Occupancy Raw Data'!$B$8:$BE$45,'Occupancy Raw Data'!AK$3,FALSE)</f>
        <v>56.288424380818498</v>
      </c>
      <c r="G26" s="49">
        <f>VLOOKUP($A26,'Occupancy Raw Data'!$B$8:$BE$45,'Occupancy Raw Data'!AL$3,FALSE)</f>
        <v>53.888986474617901</v>
      </c>
      <c r="H26" s="48">
        <f>VLOOKUP($A26,'Occupancy Raw Data'!$B$8:$BE$45,'Occupancy Raw Data'!AN$3,FALSE)</f>
        <v>63.534164763744897</v>
      </c>
      <c r="I26" s="48">
        <f>VLOOKUP($A26,'Occupancy Raw Data'!$B$8:$BE$45,'Occupancy Raw Data'!AO$3,FALSE)</f>
        <v>65.940628842438002</v>
      </c>
      <c r="J26" s="49">
        <f>VLOOKUP($A26,'Occupancy Raw Data'!$B$8:$BE$45,'Occupancy Raw Data'!AP$3,FALSE)</f>
        <v>64.737396803091499</v>
      </c>
      <c r="K26" s="50">
        <f>VLOOKUP($A26,'Occupancy Raw Data'!$B$8:$BE$45,'Occupancy Raw Data'!AR$3,FALSE)</f>
        <v>56.988532282753198</v>
      </c>
      <c r="M26" s="47">
        <f>VLOOKUP($A26,'Occupancy Raw Data'!$B$8:$BE$45,'Occupancy Raw Data'!AT$3,FALSE)</f>
        <v>-9.9991561893510994</v>
      </c>
      <c r="N26" s="48">
        <f>VLOOKUP($A26,'Occupancy Raw Data'!$B$8:$BE$45,'Occupancy Raw Data'!AU$3,FALSE)</f>
        <v>-8.5525315493385996</v>
      </c>
      <c r="O26" s="48">
        <f>VLOOKUP($A26,'Occupancy Raw Data'!$B$8:$BE$45,'Occupancy Raw Data'!AV$3,FALSE)</f>
        <v>-10.009202236851401</v>
      </c>
      <c r="P26" s="48">
        <f>VLOOKUP($A26,'Occupancy Raw Data'!$B$8:$BE$45,'Occupancy Raw Data'!AW$3,FALSE)</f>
        <v>-10.331171048139201</v>
      </c>
      <c r="Q26" s="48">
        <f>VLOOKUP($A26,'Occupancy Raw Data'!$B$8:$BE$45,'Occupancy Raw Data'!AX$3,FALSE)</f>
        <v>-13.127753303964701</v>
      </c>
      <c r="R26" s="49">
        <f>VLOOKUP($A26,'Occupancy Raw Data'!$B$8:$BE$45,'Occupancy Raw Data'!AY$3,FALSE)</f>
        <v>-10.468102492266301</v>
      </c>
      <c r="S26" s="48">
        <f>VLOOKUP($A26,'Occupancy Raw Data'!$B$8:$BE$45,'Occupancy Raw Data'!BA$3,FALSE)</f>
        <v>-6.5555770845443302</v>
      </c>
      <c r="T26" s="48">
        <f>VLOOKUP($A26,'Occupancy Raw Data'!$B$8:$BE$45,'Occupancy Raw Data'!BB$3,FALSE)</f>
        <v>-4.53302816453684</v>
      </c>
      <c r="U26" s="49">
        <f>VLOOKUP($A26,'Occupancy Raw Data'!$B$8:$BE$45,'Occupancy Raw Data'!BC$3,FALSE)</f>
        <v>-5.5363321799307901</v>
      </c>
      <c r="V26" s="50">
        <f>VLOOKUP($A26,'Occupancy Raw Data'!$B$8:$BE$45,'Occupancy Raw Data'!BE$3,FALSE)</f>
        <v>-8.9248476098812901</v>
      </c>
      <c r="X26" s="51">
        <f>VLOOKUP($A26,'ADR Raw Data'!$B$6:$BE$43,'ADR Raw Data'!AG$1,FALSE)</f>
        <v>98.149209431839395</v>
      </c>
      <c r="Y26" s="52">
        <f>VLOOKUP($A26,'ADR Raw Data'!$B$6:$BE$43,'ADR Raw Data'!AH$1,FALSE)</f>
        <v>102.876920400698</v>
      </c>
      <c r="Z26" s="52">
        <f>VLOOKUP($A26,'ADR Raw Data'!$B$6:$BE$43,'ADR Raw Data'!AI$1,FALSE)</f>
        <v>106.591579469834</v>
      </c>
      <c r="AA26" s="52">
        <f>VLOOKUP($A26,'ADR Raw Data'!$B$6:$BE$43,'ADR Raw Data'!AJ$1,FALSE)</f>
        <v>105.870011833688</v>
      </c>
      <c r="AB26" s="52">
        <f>VLOOKUP($A26,'ADR Raw Data'!$B$6:$BE$43,'ADR Raw Data'!AK$1,FALSE)</f>
        <v>102.521540084256</v>
      </c>
      <c r="AC26" s="53">
        <f>VLOOKUP($A26,'ADR Raw Data'!$B$6:$BE$43,'ADR Raw Data'!AL$1,FALSE)</f>
        <v>103.39109471136599</v>
      </c>
      <c r="AD26" s="52">
        <f>VLOOKUP($A26,'ADR Raw Data'!$B$6:$BE$43,'ADR Raw Data'!AN$1,FALSE)</f>
        <v>109.726417749516</v>
      </c>
      <c r="AE26" s="52">
        <f>VLOOKUP($A26,'ADR Raw Data'!$B$6:$BE$43,'ADR Raw Data'!AO$1,FALSE)</f>
        <v>113.01294385322301</v>
      </c>
      <c r="AF26" s="53">
        <f>VLOOKUP($A26,'ADR Raw Data'!$B$6:$BE$43,'ADR Raw Data'!AP$1,FALSE)</f>
        <v>111.400223066748</v>
      </c>
      <c r="AG26" s="54">
        <f>VLOOKUP($A26,'ADR Raw Data'!$B$6:$BE$43,'ADR Raw Data'!AR$1,FALSE)</f>
        <v>105.99056566566099</v>
      </c>
      <c r="AI26" s="47">
        <f>VLOOKUP($A26,'ADR Raw Data'!$B$6:$BE$43,'ADR Raw Data'!AT$1,FALSE)</f>
        <v>9.8971690560138104</v>
      </c>
      <c r="AJ26" s="48">
        <f>VLOOKUP($A26,'ADR Raw Data'!$B$6:$BE$43,'ADR Raw Data'!AU$1,FALSE)</f>
        <v>7.5310749761089504</v>
      </c>
      <c r="AK26" s="48">
        <f>VLOOKUP($A26,'ADR Raw Data'!$B$6:$BE$43,'ADR Raw Data'!AV$1,FALSE)</f>
        <v>7.8747857294491501</v>
      </c>
      <c r="AL26" s="48">
        <f>VLOOKUP($A26,'ADR Raw Data'!$B$6:$BE$43,'ADR Raw Data'!AW$1,FALSE)</f>
        <v>8.1983828742019504</v>
      </c>
      <c r="AM26" s="48">
        <f>VLOOKUP($A26,'ADR Raw Data'!$B$6:$BE$43,'ADR Raw Data'!AX$1,FALSE)</f>
        <v>7.4245433003524397</v>
      </c>
      <c r="AN26" s="49">
        <f>VLOOKUP($A26,'ADR Raw Data'!$B$6:$BE$43,'ADR Raw Data'!AY$1,FALSE)</f>
        <v>8.1124297369122793</v>
      </c>
      <c r="AO26" s="48">
        <f>VLOOKUP($A26,'ADR Raw Data'!$B$6:$BE$43,'ADR Raw Data'!BA$1,FALSE)</f>
        <v>5.3161154736570797</v>
      </c>
      <c r="AP26" s="48">
        <f>VLOOKUP($A26,'ADR Raw Data'!$B$6:$BE$43,'ADR Raw Data'!BB$1,FALSE)</f>
        <v>6.6676422494369403</v>
      </c>
      <c r="AQ26" s="49">
        <f>VLOOKUP($A26,'ADR Raw Data'!$B$6:$BE$43,'ADR Raw Data'!BC$1,FALSE)</f>
        <v>6.0196083757973602</v>
      </c>
      <c r="AR26" s="50">
        <f>VLOOKUP($A26,'ADR Raw Data'!$B$6:$BE$43,'ADR Raw Data'!BE$1,FALSE)</f>
        <v>7.5090289309082898</v>
      </c>
      <c r="AT26" s="51">
        <f>VLOOKUP($A26,'RevPAR Raw Data'!$B$6:$BE$43,'RevPAR Raw Data'!AG$1,FALSE)</f>
        <v>45.971344976286602</v>
      </c>
      <c r="AU26" s="52">
        <f>VLOOKUP($A26,'RevPAR Raw Data'!$B$6:$BE$43,'RevPAR Raw Data'!AH$1,FALSE)</f>
        <v>54.343337234322803</v>
      </c>
      <c r="AV26" s="52">
        <f>VLOOKUP($A26,'RevPAR Raw Data'!$B$6:$BE$43,'RevPAR Raw Data'!AI$1,FALSE)</f>
        <v>59.507234753205601</v>
      </c>
      <c r="AW26" s="52">
        <f>VLOOKUP($A26,'RevPAR Raw Data'!$B$6:$BE$43,'RevPAR Raw Data'!AJ$1,FALSE)</f>
        <v>61.052388696644996</v>
      </c>
      <c r="AX26" s="52">
        <f>VLOOKUP($A26,'RevPAR Raw Data'!$B$6:$BE$43,'RevPAR Raw Data'!AK$1,FALSE)</f>
        <v>57.707759564377298</v>
      </c>
      <c r="AY26" s="53">
        <f>VLOOKUP($A26,'RevPAR Raw Data'!$B$6:$BE$43,'RevPAR Raw Data'!AL$1,FALSE)</f>
        <v>55.716413044967503</v>
      </c>
      <c r="AZ26" s="52">
        <f>VLOOKUP($A26,'RevPAR Raw Data'!$B$6:$BE$43,'RevPAR Raw Data'!AN$1,FALSE)</f>
        <v>69.713763042332602</v>
      </c>
      <c r="BA26" s="52">
        <f>VLOOKUP($A26,'RevPAR Raw Data'!$B$6:$BE$43,'RevPAR Raw Data'!AO$1,FALSE)</f>
        <v>74.521445850166799</v>
      </c>
      <c r="BB26" s="53">
        <f>VLOOKUP($A26,'RevPAR Raw Data'!$B$6:$BE$43,'RevPAR Raw Data'!AP$1,FALSE)</f>
        <v>72.1176044462497</v>
      </c>
      <c r="BC26" s="54">
        <f>VLOOKUP($A26,'RevPAR Raw Data'!$B$6:$BE$43,'RevPAR Raw Data'!AR$1,FALSE)</f>
        <v>60.402467731048098</v>
      </c>
      <c r="BE26" s="47">
        <f>VLOOKUP($A26,'RevPAR Raw Data'!$B$6:$BE$43,'RevPAR Raw Data'!AT$1,FALSE)</f>
        <v>-1.09162052557223</v>
      </c>
      <c r="BF26" s="48">
        <f>VLOOKUP($A26,'RevPAR Raw Data'!$B$6:$BE$43,'RevPAR Raw Data'!AU$1,FALSE)</f>
        <v>-1.6655541365657101</v>
      </c>
      <c r="BG26" s="48">
        <f>VLOOKUP($A26,'RevPAR Raw Data'!$B$6:$BE$43,'RevPAR Raw Data'!AV$1,FALSE)</f>
        <v>-2.9226197367815399</v>
      </c>
      <c r="BH26" s="48">
        <f>VLOOKUP($A26,'RevPAR Raw Data'!$B$6:$BE$43,'RevPAR Raw Data'!AW$1,FALSE)</f>
        <v>-2.9797771318524999</v>
      </c>
      <c r="BI26" s="48">
        <f>VLOOKUP($A26,'RevPAR Raw Data'!$B$6:$BE$43,'RevPAR Raw Data'!AX$1,FALSE)</f>
        <v>-6.6778857320286198</v>
      </c>
      <c r="BJ26" s="49">
        <f>VLOOKUP($A26,'RevPAR Raw Data'!$B$6:$BE$43,'RevPAR Raw Data'!AY$1,FALSE)</f>
        <v>-3.2048902148271701</v>
      </c>
      <c r="BK26" s="48">
        <f>VLOOKUP($A26,'RevPAR Raw Data'!$B$6:$BE$43,'RevPAR Raw Data'!BA$1,FALSE)</f>
        <v>-1.58796365866623</v>
      </c>
      <c r="BL26" s="48">
        <f>VLOOKUP($A26,'RevPAR Raw Data'!$B$6:$BE$43,'RevPAR Raw Data'!BB$1,FALSE)</f>
        <v>1.8323679838225599</v>
      </c>
      <c r="BM26" s="49">
        <f>VLOOKUP($A26,'RevPAR Raw Data'!$B$6:$BE$43,'RevPAR Raw Data'!BC$1,FALSE)</f>
        <v>0.150010680251492</v>
      </c>
      <c r="BN26" s="50">
        <f>VLOOKUP($A26,'RevPAR Raw Data'!$B$6:$BE$43,'RevPAR Raw Data'!BE$1,FALSE)</f>
        <v>-2.0859880680384602</v>
      </c>
    </row>
    <row r="27" spans="1:66" x14ac:dyDescent="0.25">
      <c r="A27" s="63" t="s">
        <v>93</v>
      </c>
      <c r="B27" s="47">
        <f>VLOOKUP($A27,'Occupancy Raw Data'!$B$8:$BE$45,'Occupancy Raw Data'!AG$3,FALSE)</f>
        <v>37.577295068970898</v>
      </c>
      <c r="C27" s="48">
        <f>VLOOKUP($A27,'Occupancy Raw Data'!$B$8:$BE$45,'Occupancy Raw Data'!AH$3,FALSE)</f>
        <v>39.636514983351802</v>
      </c>
      <c r="D27" s="48">
        <f>VLOOKUP($A27,'Occupancy Raw Data'!$B$8:$BE$45,'Occupancy Raw Data'!AI$3,FALSE)</f>
        <v>43.614238148089399</v>
      </c>
      <c r="E27" s="48">
        <f>VLOOKUP($A27,'Occupancy Raw Data'!$B$8:$BE$45,'Occupancy Raw Data'!AJ$3,FALSE)</f>
        <v>46.357222134136599</v>
      </c>
      <c r="F27" s="48">
        <f>VLOOKUP($A27,'Occupancy Raw Data'!$B$8:$BE$45,'Occupancy Raw Data'!AK$3,FALSE)</f>
        <v>49.187410813381902</v>
      </c>
      <c r="G27" s="49">
        <f>VLOOKUP($A27,'Occupancy Raw Data'!$B$8:$BE$45,'Occupancy Raw Data'!AL$3,FALSE)</f>
        <v>43.274536229586097</v>
      </c>
      <c r="H27" s="48">
        <f>VLOOKUP($A27,'Occupancy Raw Data'!$B$8:$BE$45,'Occupancy Raw Data'!AN$3,FALSE)</f>
        <v>60.656809893768802</v>
      </c>
      <c r="I27" s="48">
        <f>VLOOKUP($A27,'Occupancy Raw Data'!$B$8:$BE$45,'Occupancy Raw Data'!AO$3,FALSE)</f>
        <v>63.485016648168703</v>
      </c>
      <c r="J27" s="49">
        <f>VLOOKUP($A27,'Occupancy Raw Data'!$B$8:$BE$45,'Occupancy Raw Data'!AP$3,FALSE)</f>
        <v>62.070913270968703</v>
      </c>
      <c r="K27" s="50">
        <f>VLOOKUP($A27,'Occupancy Raw Data'!$B$8:$BE$45,'Occupancy Raw Data'!AR$3,FALSE)</f>
        <v>48.644929669981202</v>
      </c>
      <c r="M27" s="47">
        <f>VLOOKUP($A27,'Occupancy Raw Data'!$B$8:$BE$45,'Occupancy Raw Data'!AT$3,FALSE)</f>
        <v>3.1828459626075798</v>
      </c>
      <c r="N27" s="48">
        <f>VLOOKUP($A27,'Occupancy Raw Data'!$B$8:$BE$45,'Occupancy Raw Data'!AU$3,FALSE)</f>
        <v>1.9635282324766099</v>
      </c>
      <c r="O27" s="48">
        <f>VLOOKUP($A27,'Occupancy Raw Data'!$B$8:$BE$45,'Occupancy Raw Data'!AV$3,FALSE)</f>
        <v>-1.3457885438753201</v>
      </c>
      <c r="P27" s="48">
        <f>VLOOKUP($A27,'Occupancy Raw Data'!$B$8:$BE$45,'Occupancy Raw Data'!AW$3,FALSE)</f>
        <v>1.4134974626108101</v>
      </c>
      <c r="Q27" s="48">
        <f>VLOOKUP($A27,'Occupancy Raw Data'!$B$8:$BE$45,'Occupancy Raw Data'!AX$3,FALSE)</f>
        <v>3.3209496785805199</v>
      </c>
      <c r="R27" s="49">
        <f>VLOOKUP($A27,'Occupancy Raw Data'!$B$8:$BE$45,'Occupancy Raw Data'!AY$3,FALSE)</f>
        <v>1.6579734953886001</v>
      </c>
      <c r="S27" s="48">
        <f>VLOOKUP($A27,'Occupancy Raw Data'!$B$8:$BE$45,'Occupancy Raw Data'!BA$3,FALSE)</f>
        <v>-0.36285951582057402</v>
      </c>
      <c r="T27" s="48">
        <f>VLOOKUP($A27,'Occupancy Raw Data'!$B$8:$BE$45,'Occupancy Raw Data'!BB$3,FALSE)</f>
        <v>1.0379736523777301</v>
      </c>
      <c r="U27" s="49">
        <f>VLOOKUP($A27,'Occupancy Raw Data'!$B$8:$BE$45,'Occupancy Raw Data'!BC$3,FALSE)</f>
        <v>0.34862643288156597</v>
      </c>
      <c r="V27" s="50">
        <f>VLOOKUP($A27,'Occupancy Raw Data'!$B$8:$BE$45,'Occupancy Raw Data'!BE$3,FALSE)</f>
        <v>1.16111541523502</v>
      </c>
      <c r="X27" s="51">
        <f>VLOOKUP($A27,'ADR Raw Data'!$B$6:$BE$43,'ADR Raw Data'!AG$1,FALSE)</f>
        <v>102.961872014767</v>
      </c>
      <c r="Y27" s="52">
        <f>VLOOKUP($A27,'ADR Raw Data'!$B$6:$BE$43,'ADR Raw Data'!AH$1,FALSE)</f>
        <v>101.57918622931101</v>
      </c>
      <c r="Z27" s="52">
        <f>VLOOKUP($A27,'ADR Raw Data'!$B$6:$BE$43,'ADR Raw Data'!AI$1,FALSE)</f>
        <v>103.98488229573699</v>
      </c>
      <c r="AA27" s="52">
        <f>VLOOKUP($A27,'ADR Raw Data'!$B$6:$BE$43,'ADR Raw Data'!AJ$1,FALSE)</f>
        <v>106.197520829414</v>
      </c>
      <c r="AB27" s="52">
        <f>VLOOKUP($A27,'ADR Raw Data'!$B$6:$BE$43,'ADR Raw Data'!AK$1,FALSE)</f>
        <v>107.125606088322</v>
      </c>
      <c r="AC27" s="53">
        <f>VLOOKUP($A27,'ADR Raw Data'!$B$6:$BE$43,'ADR Raw Data'!AL$1,FALSE)</f>
        <v>104.554549776043</v>
      </c>
      <c r="AD27" s="52">
        <f>VLOOKUP($A27,'ADR Raw Data'!$B$6:$BE$43,'ADR Raw Data'!AN$1,FALSE)</f>
        <v>125.968041035778</v>
      </c>
      <c r="AE27" s="52">
        <f>VLOOKUP($A27,'ADR Raw Data'!$B$6:$BE$43,'ADR Raw Data'!AO$1,FALSE)</f>
        <v>127.397544571053</v>
      </c>
      <c r="AF27" s="53">
        <f>VLOOKUP($A27,'ADR Raw Data'!$B$6:$BE$43,'ADR Raw Data'!AP$1,FALSE)</f>
        <v>126.699076322301</v>
      </c>
      <c r="AG27" s="54">
        <f>VLOOKUP($A27,'ADR Raw Data'!$B$6:$BE$43,'ADR Raw Data'!AR$1,FALSE)</f>
        <v>112.627809244514</v>
      </c>
      <c r="AI27" s="47">
        <f>VLOOKUP($A27,'ADR Raw Data'!$B$6:$BE$43,'ADR Raw Data'!AT$1,FALSE)</f>
        <v>3.2079596777739199</v>
      </c>
      <c r="AJ27" s="48">
        <f>VLOOKUP($A27,'ADR Raw Data'!$B$6:$BE$43,'ADR Raw Data'!AU$1,FALSE)</f>
        <v>1.8248766746316201</v>
      </c>
      <c r="AK27" s="48">
        <f>VLOOKUP($A27,'ADR Raw Data'!$B$6:$BE$43,'ADR Raw Data'!AV$1,FALSE)</f>
        <v>0.301177108773511</v>
      </c>
      <c r="AL27" s="48">
        <f>VLOOKUP($A27,'ADR Raw Data'!$B$6:$BE$43,'ADR Raw Data'!AW$1,FALSE)</f>
        <v>1.14857222246539</v>
      </c>
      <c r="AM27" s="48">
        <f>VLOOKUP($A27,'ADR Raw Data'!$B$6:$BE$43,'ADR Raw Data'!AX$1,FALSE)</f>
        <v>1.81835915106849</v>
      </c>
      <c r="AN27" s="49">
        <f>VLOOKUP($A27,'ADR Raw Data'!$B$6:$BE$43,'ADR Raw Data'!AY$1,FALSE)</f>
        <v>1.58895524320312</v>
      </c>
      <c r="AO27" s="48">
        <f>VLOOKUP($A27,'ADR Raw Data'!$B$6:$BE$43,'ADR Raw Data'!BA$1,FALSE)</f>
        <v>3.7764608863896099</v>
      </c>
      <c r="AP27" s="48">
        <f>VLOOKUP($A27,'ADR Raw Data'!$B$6:$BE$43,'ADR Raw Data'!BB$1,FALSE)</f>
        <v>1.57712509678625</v>
      </c>
      <c r="AQ27" s="49">
        <f>VLOOKUP($A27,'ADR Raw Data'!$B$6:$BE$43,'ADR Raw Data'!BC$1,FALSE)</f>
        <v>2.6454829778056999</v>
      </c>
      <c r="AR27" s="50">
        <f>VLOOKUP($A27,'ADR Raw Data'!$B$6:$BE$43,'ADR Raw Data'!BE$1,FALSE)</f>
        <v>1.95434283665528</v>
      </c>
      <c r="AT27" s="51">
        <f>VLOOKUP($A27,'RevPAR Raw Data'!$B$6:$BE$43,'RevPAR Raw Data'!AG$1,FALSE)</f>
        <v>38.690286455525602</v>
      </c>
      <c r="AU27" s="52">
        <f>VLOOKUP($A27,'RevPAR Raw Data'!$B$6:$BE$43,'RevPAR Raw Data'!AH$1,FALSE)</f>
        <v>40.262449369747799</v>
      </c>
      <c r="AV27" s="52">
        <f>VLOOKUP($A27,'RevPAR Raw Data'!$B$6:$BE$43,'RevPAR Raw Data'!AI$1,FALSE)</f>
        <v>45.352214202473398</v>
      </c>
      <c r="AW27" s="52">
        <f>VLOOKUP($A27,'RevPAR Raw Data'!$B$6:$BE$43,'RevPAR Raw Data'!AJ$1,FALSE)</f>
        <v>49.230220631837597</v>
      </c>
      <c r="AX27" s="52">
        <f>VLOOKUP($A27,'RevPAR Raw Data'!$B$6:$BE$43,'RevPAR Raw Data'!AK$1,FALSE)</f>
        <v>52.692311952988703</v>
      </c>
      <c r="AY27" s="53">
        <f>VLOOKUP($A27,'RevPAR Raw Data'!$B$6:$BE$43,'RevPAR Raw Data'!AL$1,FALSE)</f>
        <v>45.2454965225146</v>
      </c>
      <c r="AZ27" s="52">
        <f>VLOOKUP($A27,'RevPAR Raw Data'!$B$6:$BE$43,'RevPAR Raw Data'!AN$1,FALSE)</f>
        <v>76.408195177976793</v>
      </c>
      <c r="BA27" s="52">
        <f>VLOOKUP($A27,'RevPAR Raw Data'!$B$6:$BE$43,'RevPAR Raw Data'!AO$1,FALSE)</f>
        <v>80.878352380291702</v>
      </c>
      <c r="BB27" s="53">
        <f>VLOOKUP($A27,'RevPAR Raw Data'!$B$6:$BE$43,'RevPAR Raw Data'!AP$1,FALSE)</f>
        <v>78.643273779134205</v>
      </c>
      <c r="BC27" s="54">
        <f>VLOOKUP($A27,'RevPAR Raw Data'!$B$6:$BE$43,'RevPAR Raw Data'!AR$1,FALSE)</f>
        <v>54.787718595834498</v>
      </c>
      <c r="BE27" s="47">
        <f>VLOOKUP($A27,'RevPAR Raw Data'!$B$6:$BE$43,'RevPAR Raw Data'!AT$1,FALSE)</f>
        <v>6.4929100554675996</v>
      </c>
      <c r="BF27" s="48">
        <f>VLOOKUP($A27,'RevPAR Raw Data'!$B$6:$BE$43,'RevPAR Raw Data'!AU$1,FALSE)</f>
        <v>3.82423687582251</v>
      </c>
      <c r="BG27" s="48">
        <f>VLOOKUP($A27,'RevPAR Raw Data'!$B$6:$BE$43,'RevPAR Raw Data'!AV$1,FALSE)</f>
        <v>-1.04866464212846</v>
      </c>
      <c r="BH27" s="48">
        <f>VLOOKUP($A27,'RevPAR Raw Data'!$B$6:$BE$43,'RevPAR Raw Data'!AW$1,FALSE)</f>
        <v>2.5783047242970101</v>
      </c>
      <c r="BI27" s="48">
        <f>VLOOKUP($A27,'RevPAR Raw Data'!$B$6:$BE$43,'RevPAR Raw Data'!AX$1,FALSE)</f>
        <v>5.1996956220318697</v>
      </c>
      <c r="BJ27" s="49">
        <f>VLOOKUP($A27,'RevPAR Raw Data'!$B$6:$BE$43,'RevPAR Raw Data'!AY$1,FALSE)</f>
        <v>3.27327319537762</v>
      </c>
      <c r="BK27" s="48">
        <f>VLOOKUP($A27,'RevPAR Raw Data'!$B$6:$BE$43,'RevPAR Raw Data'!BA$1,FALSE)</f>
        <v>3.3998981228815301</v>
      </c>
      <c r="BL27" s="48">
        <f>VLOOKUP($A27,'RevPAR Raw Data'!$B$6:$BE$43,'RevPAR Raw Data'!BB$1,FALSE)</f>
        <v>2.6314688921336602</v>
      </c>
      <c r="BM27" s="49">
        <f>VLOOKUP($A27,'RevPAR Raw Data'!$B$6:$BE$43,'RevPAR Raw Data'!BC$1,FALSE)</f>
        <v>3.0033322636252802</v>
      </c>
      <c r="BN27" s="50">
        <f>VLOOKUP($A27,'RevPAR Raw Data'!$B$6:$BE$43,'RevPAR Raw Data'!BE$1,FALSE)</f>
        <v>3.1381504278332502</v>
      </c>
    </row>
    <row r="28" spans="1:66" x14ac:dyDescent="0.25">
      <c r="A28" s="63" t="s">
        <v>29</v>
      </c>
      <c r="B28" s="47">
        <f>VLOOKUP($A28,'Occupancy Raw Data'!$B$8:$BE$45,'Occupancy Raw Data'!AG$3,FALSE)</f>
        <v>29.0833660002613</v>
      </c>
      <c r="C28" s="48">
        <f>VLOOKUP($A28,'Occupancy Raw Data'!$B$8:$BE$45,'Occupancy Raw Data'!AH$3,FALSE)</f>
        <v>28.7338298706389</v>
      </c>
      <c r="D28" s="48">
        <f>VLOOKUP($A28,'Occupancy Raw Data'!$B$8:$BE$45,'Occupancy Raw Data'!AI$3,FALSE)</f>
        <v>29.295701032274899</v>
      </c>
      <c r="E28" s="48">
        <f>VLOOKUP($A28,'Occupancy Raw Data'!$B$8:$BE$45,'Occupancy Raw Data'!AJ$3,FALSE)</f>
        <v>29.870638965111699</v>
      </c>
      <c r="F28" s="48">
        <f>VLOOKUP($A28,'Occupancy Raw Data'!$B$8:$BE$45,'Occupancy Raw Data'!AK$3,FALSE)</f>
        <v>32.637527766888802</v>
      </c>
      <c r="G28" s="49">
        <f>VLOOKUP($A28,'Occupancy Raw Data'!$B$8:$BE$45,'Occupancy Raw Data'!AL$3,FALSE)</f>
        <v>29.924212727035101</v>
      </c>
      <c r="H28" s="48">
        <f>VLOOKUP($A28,'Occupancy Raw Data'!$B$8:$BE$45,'Occupancy Raw Data'!AN$3,FALSE)</f>
        <v>49.268260812753098</v>
      </c>
      <c r="I28" s="48">
        <f>VLOOKUP($A28,'Occupancy Raw Data'!$B$8:$BE$45,'Occupancy Raw Data'!AO$3,FALSE)</f>
        <v>53.387560433816802</v>
      </c>
      <c r="J28" s="49">
        <f>VLOOKUP($A28,'Occupancy Raw Data'!$B$8:$BE$45,'Occupancy Raw Data'!AP$3,FALSE)</f>
        <v>51.3279106232849</v>
      </c>
      <c r="K28" s="50">
        <f>VLOOKUP($A28,'Occupancy Raw Data'!$B$8:$BE$45,'Occupancy Raw Data'!AR$3,FALSE)</f>
        <v>36.039554983106498</v>
      </c>
      <c r="M28" s="47">
        <f>VLOOKUP($A28,'Occupancy Raw Data'!$B$8:$BE$45,'Occupancy Raw Data'!AT$3,FALSE)</f>
        <v>-7.0476946622408798</v>
      </c>
      <c r="N28" s="48">
        <f>VLOOKUP($A28,'Occupancy Raw Data'!$B$8:$BE$45,'Occupancy Raw Data'!AU$3,FALSE)</f>
        <v>-2.5210507752663598</v>
      </c>
      <c r="O28" s="48">
        <f>VLOOKUP($A28,'Occupancy Raw Data'!$B$8:$BE$45,'Occupancy Raw Data'!AV$3,FALSE)</f>
        <v>-1.8557439524547099</v>
      </c>
      <c r="P28" s="48">
        <f>VLOOKUP($A28,'Occupancy Raw Data'!$B$8:$BE$45,'Occupancy Raw Data'!AW$3,FALSE)</f>
        <v>-7.5560902743385503</v>
      </c>
      <c r="Q28" s="48">
        <f>VLOOKUP($A28,'Occupancy Raw Data'!$B$8:$BE$45,'Occupancy Raw Data'!AX$3,FALSE)</f>
        <v>-3.13821648808013</v>
      </c>
      <c r="R28" s="49">
        <f>VLOOKUP($A28,'Occupancy Raw Data'!$B$8:$BE$45,'Occupancy Raw Data'!AY$3,FALSE)</f>
        <v>-4.4715390006362004</v>
      </c>
      <c r="S28" s="48">
        <f>VLOOKUP($A28,'Occupancy Raw Data'!$B$8:$BE$45,'Occupancy Raw Data'!BA$3,FALSE)</f>
        <v>-0.14413928210699301</v>
      </c>
      <c r="T28" s="48">
        <f>VLOOKUP($A28,'Occupancy Raw Data'!$B$8:$BE$45,'Occupancy Raw Data'!BB$3,FALSE)</f>
        <v>-1.7047539830513401</v>
      </c>
      <c r="U28" s="49">
        <f>VLOOKUP($A28,'Occupancy Raw Data'!$B$8:$BE$45,'Occupancy Raw Data'!BC$3,FALSE)</f>
        <v>-0.96189202405396201</v>
      </c>
      <c r="V28" s="50">
        <f>VLOOKUP($A28,'Occupancy Raw Data'!$B$8:$BE$45,'Occupancy Raw Data'!BE$3,FALSE)</f>
        <v>-3.0785210941791399</v>
      </c>
      <c r="X28" s="51">
        <f>VLOOKUP($A28,'ADR Raw Data'!$B$6:$BE$43,'ADR Raw Data'!AG$1,FALSE)</f>
        <v>120.95247557003201</v>
      </c>
      <c r="Y28" s="52">
        <f>VLOOKUP($A28,'ADR Raw Data'!$B$6:$BE$43,'ADR Raw Data'!AH$1,FALSE)</f>
        <v>94.515150068212805</v>
      </c>
      <c r="Z28" s="52">
        <f>VLOOKUP($A28,'ADR Raw Data'!$B$6:$BE$43,'ADR Raw Data'!AI$1,FALSE)</f>
        <v>93.836020294380006</v>
      </c>
      <c r="AA28" s="52">
        <f>VLOOKUP($A28,'ADR Raw Data'!$B$6:$BE$43,'ADR Raw Data'!AJ$1,FALSE)</f>
        <v>92.867482502187201</v>
      </c>
      <c r="AB28" s="52">
        <f>VLOOKUP($A28,'ADR Raw Data'!$B$6:$BE$43,'ADR Raw Data'!AK$1,FALSE)</f>
        <v>97.044592132919604</v>
      </c>
      <c r="AC28" s="53">
        <f>VLOOKUP($A28,'ADR Raw Data'!$B$6:$BE$43,'ADR Raw Data'!AL$1,FALSE)</f>
        <v>99.743883673202006</v>
      </c>
      <c r="AD28" s="52">
        <f>VLOOKUP($A28,'ADR Raw Data'!$B$6:$BE$43,'ADR Raw Data'!AN$1,FALSE)</f>
        <v>134.71339543827</v>
      </c>
      <c r="AE28" s="52">
        <f>VLOOKUP($A28,'ADR Raw Data'!$B$6:$BE$43,'ADR Raw Data'!AO$1,FALSE)</f>
        <v>141.19934956862201</v>
      </c>
      <c r="AF28" s="53">
        <f>VLOOKUP($A28,'ADR Raw Data'!$B$6:$BE$43,'ADR Raw Data'!AP$1,FALSE)</f>
        <v>138.08650437549699</v>
      </c>
      <c r="AG28" s="54">
        <f>VLOOKUP($A28,'ADR Raw Data'!$B$6:$BE$43,'ADR Raw Data'!AR$1,FALSE)</f>
        <v>115.34615820891599</v>
      </c>
      <c r="AI28" s="47">
        <f>VLOOKUP($A28,'ADR Raw Data'!$B$6:$BE$43,'ADR Raw Data'!AT$1,FALSE)</f>
        <v>-6.5985336826317198</v>
      </c>
      <c r="AJ28" s="48">
        <f>VLOOKUP($A28,'ADR Raw Data'!$B$6:$BE$43,'ADR Raw Data'!AU$1,FALSE)</f>
        <v>-4.9128551774084599</v>
      </c>
      <c r="AK28" s="48">
        <f>VLOOKUP($A28,'ADR Raw Data'!$B$6:$BE$43,'ADR Raw Data'!AV$1,FALSE)</f>
        <v>-7.0174082240829994E-2</v>
      </c>
      <c r="AL28" s="48">
        <f>VLOOKUP($A28,'ADR Raw Data'!$B$6:$BE$43,'ADR Raw Data'!AW$1,FALSE)</f>
        <v>-2.5783860818547599</v>
      </c>
      <c r="AM28" s="48">
        <f>VLOOKUP($A28,'ADR Raw Data'!$B$6:$BE$43,'ADR Raw Data'!AX$1,FALSE)</f>
        <v>-4.8466253134383299</v>
      </c>
      <c r="AN28" s="49">
        <f>VLOOKUP($A28,'ADR Raw Data'!$B$6:$BE$43,'ADR Raw Data'!AY$1,FALSE)</f>
        <v>-4.1650970339723701</v>
      </c>
      <c r="AO28" s="48">
        <f>VLOOKUP($A28,'ADR Raw Data'!$B$6:$BE$43,'ADR Raw Data'!BA$1,FALSE)</f>
        <v>-7.0241791604535502</v>
      </c>
      <c r="AP28" s="48">
        <f>VLOOKUP($A28,'ADR Raw Data'!$B$6:$BE$43,'ADR Raw Data'!BB$1,FALSE)</f>
        <v>-6.1783005769732799</v>
      </c>
      <c r="AQ28" s="49">
        <f>VLOOKUP($A28,'ADR Raw Data'!$B$6:$BE$43,'ADR Raw Data'!BC$1,FALSE)</f>
        <v>-6.5901862015711998</v>
      </c>
      <c r="AR28" s="50">
        <f>VLOOKUP($A28,'ADR Raw Data'!$B$6:$BE$43,'ADR Raw Data'!BE$1,FALSE)</f>
        <v>-5.0697926988221704</v>
      </c>
      <c r="AT28" s="51">
        <f>VLOOKUP($A28,'RevPAR Raw Data'!$B$6:$BE$43,'RevPAR Raw Data'!AG$1,FALSE)</f>
        <v>35.177051156409199</v>
      </c>
      <c r="AU28" s="52">
        <f>VLOOKUP($A28,'RevPAR Raw Data'!$B$6:$BE$43,'RevPAR Raw Data'!AH$1,FALSE)</f>
        <v>27.157822422579301</v>
      </c>
      <c r="AV28" s="52">
        <f>VLOOKUP($A28,'RevPAR Raw Data'!$B$6:$BE$43,'RevPAR Raw Data'!AI$1,FALSE)</f>
        <v>27.489919966026299</v>
      </c>
      <c r="AW28" s="52">
        <f>VLOOKUP($A28,'RevPAR Raw Data'!$B$6:$BE$43,'RevPAR Raw Data'!AJ$1,FALSE)</f>
        <v>27.740110414216598</v>
      </c>
      <c r="AX28" s="52">
        <f>VLOOKUP($A28,'RevPAR Raw Data'!$B$6:$BE$43,'RevPAR Raw Data'!AK$1,FALSE)</f>
        <v>31.672955703645599</v>
      </c>
      <c r="AY28" s="53">
        <f>VLOOKUP($A28,'RevPAR Raw Data'!$B$6:$BE$43,'RevPAR Raw Data'!AL$1,FALSE)</f>
        <v>29.847571932575399</v>
      </c>
      <c r="AZ28" s="52">
        <f>VLOOKUP($A28,'RevPAR Raw Data'!$B$6:$BE$43,'RevPAR Raw Data'!AN$1,FALSE)</f>
        <v>66.370947014242702</v>
      </c>
      <c r="BA28" s="52">
        <f>VLOOKUP($A28,'RevPAR Raw Data'!$B$6:$BE$43,'RevPAR Raw Data'!AO$1,FALSE)</f>
        <v>75.382888083104604</v>
      </c>
      <c r="BB28" s="53">
        <f>VLOOKUP($A28,'RevPAR Raw Data'!$B$6:$BE$43,'RevPAR Raw Data'!AP$1,FALSE)</f>
        <v>70.876917548673703</v>
      </c>
      <c r="BC28" s="54">
        <f>VLOOKUP($A28,'RevPAR Raw Data'!$B$6:$BE$43,'RevPAR Raw Data'!AR$1,FALSE)</f>
        <v>41.570242108603502</v>
      </c>
      <c r="BE28" s="47">
        <f>VLOOKUP($A28,'RevPAR Raw Data'!$B$6:$BE$43,'RevPAR Raw Data'!AT$1,FALSE)</f>
        <v>-13.181183838735601</v>
      </c>
      <c r="BF28" s="48">
        <f>VLOOKUP($A28,'RevPAR Raw Data'!$B$6:$BE$43,'RevPAR Raw Data'!AU$1,FALSE)</f>
        <v>-7.3100503791370501</v>
      </c>
      <c r="BG28" s="48">
        <f>VLOOKUP($A28,'RevPAR Raw Data'!$B$6:$BE$43,'RevPAR Raw Data'!AV$1,FALSE)</f>
        <v>-1.9246157834081601</v>
      </c>
      <c r="BH28" s="48">
        <f>VLOOKUP($A28,'RevPAR Raw Data'!$B$6:$BE$43,'RevPAR Raw Data'!AW$1,FALSE)</f>
        <v>-9.9396511762273807</v>
      </c>
      <c r="BI28" s="48">
        <f>VLOOKUP($A28,'RevPAR Raw Data'!$B$6:$BE$43,'RevPAR Raw Data'!AX$1,FALSE)</f>
        <v>-7.8327442068166802</v>
      </c>
      <c r="BJ28" s="49">
        <f>VLOOKUP($A28,'RevPAR Raw Data'!$B$6:$BE$43,'RevPAR Raw Data'!AY$1,FALSE)</f>
        <v>-8.4503920963201598</v>
      </c>
      <c r="BK28" s="48">
        <f>VLOOKUP($A28,'RevPAR Raw Data'!$B$6:$BE$43,'RevPAR Raw Data'!BA$1,FALSE)</f>
        <v>-7.1581938411447599</v>
      </c>
      <c r="BL28" s="48">
        <f>VLOOKUP($A28,'RevPAR Raw Data'!$B$6:$BE$43,'RevPAR Raw Data'!BB$1,FALSE)</f>
        <v>-7.7777297348537902</v>
      </c>
      <c r="BM28" s="49">
        <f>VLOOKUP($A28,'RevPAR Raw Data'!$B$6:$BE$43,'RevPAR Raw Data'!BC$1,FALSE)</f>
        <v>-7.4886877501819402</v>
      </c>
      <c r="BN28" s="50">
        <f>VLOOKUP($A28,'RevPAR Raw Data'!$B$6:$BE$43,'RevPAR Raw Data'!BE$1,FALSE)</f>
        <v>-7.9922391553369296</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35.667714382529198</v>
      </c>
      <c r="C30" s="48">
        <f>VLOOKUP($A30,'Occupancy Raw Data'!$B$8:$BE$45,'Occupancy Raw Data'!AH$3,FALSE)</f>
        <v>47.0011567717887</v>
      </c>
      <c r="D30" s="48">
        <f>VLOOKUP($A30,'Occupancy Raw Data'!$B$8:$BE$45,'Occupancy Raw Data'!AI$3,FALSE)</f>
        <v>50.734374817428602</v>
      </c>
      <c r="E30" s="48">
        <f>VLOOKUP($A30,'Occupancy Raw Data'!$B$8:$BE$45,'Occupancy Raw Data'!AJ$3,FALSE)</f>
        <v>51.318602993585102</v>
      </c>
      <c r="F30" s="48">
        <f>VLOOKUP($A30,'Occupancy Raw Data'!$B$8:$BE$45,'Occupancy Raw Data'!AK$3,FALSE)</f>
        <v>51.122401308105502</v>
      </c>
      <c r="G30" s="49">
        <f>VLOOKUP($A30,'Occupancy Raw Data'!$B$8:$BE$45,'Occupancy Raw Data'!AL$3,FALSE)</f>
        <v>47.169191871985603</v>
      </c>
      <c r="H30" s="48">
        <f>VLOOKUP($A30,'Occupancy Raw Data'!$B$8:$BE$45,'Occupancy Raw Data'!AN$3,FALSE)</f>
        <v>56.402125671572001</v>
      </c>
      <c r="I30" s="48">
        <f>VLOOKUP($A30,'Occupancy Raw Data'!$B$8:$BE$45,'Occupancy Raw Data'!AO$3,FALSE)</f>
        <v>55.170520906330204</v>
      </c>
      <c r="J30" s="49">
        <f>VLOOKUP($A30,'Occupancy Raw Data'!$B$8:$BE$45,'Occupancy Raw Data'!AP$3,FALSE)</f>
        <v>55.786323288951102</v>
      </c>
      <c r="K30" s="50">
        <f>VLOOKUP($A30,'Occupancy Raw Data'!$B$8:$BE$45,'Occupancy Raw Data'!AR$3,FALSE)</f>
        <v>49.631837541222097</v>
      </c>
      <c r="M30" s="47">
        <f>VLOOKUP($A30,'Occupancy Raw Data'!$B$8:$BE$45,'Occupancy Raw Data'!AT$3,FALSE)</f>
        <v>0.44979100861890398</v>
      </c>
      <c r="N30" s="48">
        <f>VLOOKUP($A30,'Occupancy Raw Data'!$B$8:$BE$45,'Occupancy Raw Data'!AU$3,FALSE)</f>
        <v>4.3077233709001401</v>
      </c>
      <c r="O30" s="48">
        <f>VLOOKUP($A30,'Occupancy Raw Data'!$B$8:$BE$45,'Occupancy Raw Data'!AV$3,FALSE)</f>
        <v>2.78726125843394</v>
      </c>
      <c r="P30" s="48">
        <f>VLOOKUP($A30,'Occupancy Raw Data'!$B$8:$BE$45,'Occupancy Raw Data'!AW$3,FALSE)</f>
        <v>3.3123072334193</v>
      </c>
      <c r="Q30" s="48">
        <f>VLOOKUP($A30,'Occupancy Raw Data'!$B$8:$BE$45,'Occupancy Raw Data'!AX$3,FALSE)</f>
        <v>4.9612169884651101</v>
      </c>
      <c r="R30" s="49">
        <f>VLOOKUP($A30,'Occupancy Raw Data'!$B$8:$BE$45,'Occupancy Raw Data'!AY$3,FALSE)</f>
        <v>3.3042993152831599</v>
      </c>
      <c r="S30" s="48">
        <f>VLOOKUP($A30,'Occupancy Raw Data'!$B$8:$BE$45,'Occupancy Raw Data'!BA$3,FALSE)</f>
        <v>1.8065325551712801</v>
      </c>
      <c r="T30" s="48">
        <f>VLOOKUP($A30,'Occupancy Raw Data'!$B$8:$BE$45,'Occupancy Raw Data'!BB$3,FALSE)</f>
        <v>1.88774970555379</v>
      </c>
      <c r="U30" s="49">
        <f>VLOOKUP($A30,'Occupancy Raw Data'!$B$8:$BE$45,'Occupancy Raw Data'!BC$3,FALSE)</f>
        <v>1.84667667948702</v>
      </c>
      <c r="V30" s="50">
        <f>VLOOKUP($A30,'Occupancy Raw Data'!$B$8:$BE$45,'Occupancy Raw Data'!BE$3,FALSE)</f>
        <v>2.8342030304843502</v>
      </c>
      <c r="X30" s="51">
        <f>VLOOKUP($A30,'ADR Raw Data'!$B$6:$BE$43,'ADR Raw Data'!AG$1,FALSE)</f>
        <v>98.881468608212799</v>
      </c>
      <c r="Y30" s="52">
        <f>VLOOKUP($A30,'ADR Raw Data'!$B$6:$BE$43,'ADR Raw Data'!AH$1,FALSE)</f>
        <v>99.353270354257305</v>
      </c>
      <c r="Z30" s="52">
        <f>VLOOKUP($A30,'ADR Raw Data'!$B$6:$BE$43,'ADR Raw Data'!AI$1,FALSE)</f>
        <v>100.813865614923</v>
      </c>
      <c r="AA30" s="52">
        <f>VLOOKUP($A30,'ADR Raw Data'!$B$6:$BE$43,'ADR Raw Data'!AJ$1,FALSE)</f>
        <v>100.49869023223999</v>
      </c>
      <c r="AB30" s="52">
        <f>VLOOKUP($A30,'ADR Raw Data'!$B$6:$BE$43,'ADR Raw Data'!AK$1,FALSE)</f>
        <v>103.01792385369301</v>
      </c>
      <c r="AC30" s="53">
        <f>VLOOKUP($A30,'ADR Raw Data'!$B$6:$BE$43,'ADR Raw Data'!AL$1,FALSE)</f>
        <v>100.63994191562</v>
      </c>
      <c r="AD30" s="52">
        <f>VLOOKUP($A30,'ADR Raw Data'!$B$6:$BE$43,'ADR Raw Data'!AN$1,FALSE)</f>
        <v>119.562427031672</v>
      </c>
      <c r="AE30" s="52">
        <f>VLOOKUP($A30,'ADR Raw Data'!$B$6:$BE$43,'ADR Raw Data'!AO$1,FALSE)</f>
        <v>121.82301913754</v>
      </c>
      <c r="AF30" s="53">
        <f>VLOOKUP($A30,'ADR Raw Data'!$B$6:$BE$43,'ADR Raw Data'!AP$1,FALSE)</f>
        <v>120.68024620924599</v>
      </c>
      <c r="AG30" s="54">
        <f>VLOOKUP($A30,'ADR Raw Data'!$B$6:$BE$43,'ADR Raw Data'!AR$1,FALSE)</f>
        <v>107.077348044655</v>
      </c>
      <c r="AH30" s="65"/>
      <c r="AI30" s="47">
        <f>VLOOKUP($A30,'ADR Raw Data'!$B$6:$BE$43,'ADR Raw Data'!AT$1,FALSE)</f>
        <v>3.0782411795224598</v>
      </c>
      <c r="AJ30" s="48">
        <f>VLOOKUP($A30,'ADR Raw Data'!$B$6:$BE$43,'ADR Raw Data'!AU$1,FALSE)</f>
        <v>4.5132042883347498</v>
      </c>
      <c r="AK30" s="48">
        <f>VLOOKUP($A30,'ADR Raw Data'!$B$6:$BE$43,'ADR Raw Data'!AV$1,FALSE)</f>
        <v>3.1892866459720701</v>
      </c>
      <c r="AL30" s="48">
        <f>VLOOKUP($A30,'ADR Raw Data'!$B$6:$BE$43,'ADR Raw Data'!AW$1,FALSE)</f>
        <v>3.6154258961318901</v>
      </c>
      <c r="AM30" s="48">
        <f>VLOOKUP($A30,'ADR Raw Data'!$B$6:$BE$43,'ADR Raw Data'!AX$1,FALSE)</f>
        <v>2.9787620845309601</v>
      </c>
      <c r="AN30" s="49">
        <f>VLOOKUP($A30,'ADR Raw Data'!$B$6:$BE$43,'ADR Raw Data'!AY$1,FALSE)</f>
        <v>3.4878916888954299</v>
      </c>
      <c r="AO30" s="48">
        <f>VLOOKUP($A30,'ADR Raw Data'!$B$6:$BE$43,'ADR Raw Data'!BA$1,FALSE)</f>
        <v>2.7598857496064899</v>
      </c>
      <c r="AP30" s="48">
        <f>VLOOKUP($A30,'ADR Raw Data'!$B$6:$BE$43,'ADR Raw Data'!BB$1,FALSE)</f>
        <v>2.9464457583377399</v>
      </c>
      <c r="AQ30" s="49">
        <f>VLOOKUP($A30,'ADR Raw Data'!$B$6:$BE$43,'ADR Raw Data'!BC$1,FALSE)</f>
        <v>2.8532718925087499</v>
      </c>
      <c r="AR30" s="50">
        <f>VLOOKUP($A30,'ADR Raw Data'!$B$6:$BE$43,'ADR Raw Data'!BE$1,FALSE)</f>
        <v>3.1980837821030699</v>
      </c>
      <c r="AT30" s="51">
        <f>VLOOKUP($A30,'RevPAR Raw Data'!$B$6:$BE$43,'RevPAR Raw Data'!AG$1,FALSE)</f>
        <v>35.268759800427603</v>
      </c>
      <c r="AU30" s="52">
        <f>VLOOKUP($A30,'RevPAR Raw Data'!$B$6:$BE$43,'RevPAR Raw Data'!AH$1,FALSE)</f>
        <v>46.697186357103597</v>
      </c>
      <c r="AV30" s="52">
        <f>VLOOKUP($A30,'RevPAR Raw Data'!$B$6:$BE$43,'RevPAR Raw Data'!AI$1,FALSE)</f>
        <v>51.1472844490144</v>
      </c>
      <c r="AW30" s="52">
        <f>VLOOKUP($A30,'RevPAR Raw Data'!$B$6:$BE$43,'RevPAR Raw Data'!AJ$1,FALSE)</f>
        <v>51.5745238540364</v>
      </c>
      <c r="AX30" s="52">
        <f>VLOOKUP($A30,'RevPAR Raw Data'!$B$6:$BE$43,'RevPAR Raw Data'!AK$1,FALSE)</f>
        <v>52.665236451763597</v>
      </c>
      <c r="AY30" s="53">
        <f>VLOOKUP($A30,'RevPAR Raw Data'!$B$6:$BE$43,'RevPAR Raw Data'!AL$1,FALSE)</f>
        <v>47.471047302033803</v>
      </c>
      <c r="AZ30" s="52">
        <f>VLOOKUP($A30,'RevPAR Raw Data'!$B$6:$BE$43,'RevPAR Raw Data'!AN$1,FALSE)</f>
        <v>67.435750350385405</v>
      </c>
      <c r="BA30" s="52">
        <f>VLOOKUP($A30,'RevPAR Raw Data'!$B$6:$BE$43,'RevPAR Raw Data'!AO$1,FALSE)</f>
        <v>67.210394241999495</v>
      </c>
      <c r="BB30" s="53">
        <f>VLOOKUP($A30,'RevPAR Raw Data'!$B$6:$BE$43,'RevPAR Raw Data'!AP$1,FALSE)</f>
        <v>67.323072296192393</v>
      </c>
      <c r="BC30" s="54">
        <f>VLOOKUP($A30,'RevPAR Raw Data'!$B$6:$BE$43,'RevPAR Raw Data'!AR$1,FALSE)</f>
        <v>53.1444554249722</v>
      </c>
      <c r="BE30" s="47">
        <f>VLOOKUP($A30,'RevPAR Raw Data'!$B$6:$BE$43,'RevPAR Raw Data'!AT$1,FALSE)</f>
        <v>3.5418778401904598</v>
      </c>
      <c r="BF30" s="48">
        <f>VLOOKUP($A30,'RevPAR Raw Data'!$B$6:$BE$43,'RevPAR Raw Data'!AU$1,FALSE)</f>
        <v>9.0153440151399504</v>
      </c>
      <c r="BG30" s="48">
        <f>VLOOKUP($A30,'RevPAR Raw Data'!$B$6:$BE$43,'RevPAR Raw Data'!AV$1,FALSE)</f>
        <v>6.0654416555096002</v>
      </c>
      <c r="BH30" s="48">
        <f>VLOOKUP($A30,'RevPAR Raw Data'!$B$6:$BE$43,'RevPAR Raw Data'!AW$1,FALSE)</f>
        <v>7.0474871430276798</v>
      </c>
      <c r="BI30" s="48">
        <f>VLOOKUP($A30,'RevPAR Raw Data'!$B$6:$BE$43,'RevPAR Raw Data'!AX$1,FALSE)</f>
        <v>8.0877619235797802</v>
      </c>
      <c r="BJ30" s="49">
        <f>VLOOKUP($A30,'RevPAR Raw Data'!$B$6:$BE$43,'RevPAR Raw Data'!AY$1,FALSE)</f>
        <v>6.9074413853725902</v>
      </c>
      <c r="BK30" s="48">
        <f>VLOOKUP($A30,'RevPAR Raw Data'!$B$6:$BE$43,'RevPAR Raw Data'!BA$1,FALSE)</f>
        <v>4.6162765393299496</v>
      </c>
      <c r="BL30" s="48">
        <f>VLOOKUP($A30,'RevPAR Raw Data'!$B$6:$BE$43,'RevPAR Raw Data'!BB$1,FALSE)</f>
        <v>4.88981698501886</v>
      </c>
      <c r="BM30" s="49">
        <f>VLOOKUP($A30,'RevPAR Raw Data'!$B$6:$BE$43,'RevPAR Raw Data'!BC$1,FALSE)</f>
        <v>4.7526392786370897</v>
      </c>
      <c r="BN30" s="50">
        <f>VLOOKUP($A30,'RevPAR Raw Data'!$B$6:$BE$43,'RevPAR Raw Data'!BE$1,FALSE)</f>
        <v>6.1229270000572198</v>
      </c>
    </row>
    <row r="31" spans="1:66" x14ac:dyDescent="0.25">
      <c r="A31" s="63" t="s">
        <v>70</v>
      </c>
      <c r="B31" s="47">
        <f>VLOOKUP($A31,'Occupancy Raw Data'!$B$8:$BE$45,'Occupancy Raw Data'!AG$3,FALSE)</f>
        <v>35.011330101180398</v>
      </c>
      <c r="C31" s="48">
        <f>VLOOKUP($A31,'Occupancy Raw Data'!$B$8:$BE$45,'Occupancy Raw Data'!AH$3,FALSE)</f>
        <v>45.786783305227601</v>
      </c>
      <c r="D31" s="48">
        <f>VLOOKUP($A31,'Occupancy Raw Data'!$B$8:$BE$45,'Occupancy Raw Data'!AI$3,FALSE)</f>
        <v>49.271448145025197</v>
      </c>
      <c r="E31" s="48">
        <f>VLOOKUP($A31,'Occupancy Raw Data'!$B$8:$BE$45,'Occupancy Raw Data'!AJ$3,FALSE)</f>
        <v>50.001317453625603</v>
      </c>
      <c r="F31" s="48">
        <f>VLOOKUP($A31,'Occupancy Raw Data'!$B$8:$BE$45,'Occupancy Raw Data'!AK$3,FALSE)</f>
        <v>48.229062351762998</v>
      </c>
      <c r="G31" s="49">
        <f>VLOOKUP($A31,'Occupancy Raw Data'!$B$8:$BE$45,'Occupancy Raw Data'!AL$3,FALSE)</f>
        <v>45.659907037532797</v>
      </c>
      <c r="H31" s="48">
        <f>VLOOKUP($A31,'Occupancy Raw Data'!$B$8:$BE$45,'Occupancy Raw Data'!AN$3,FALSE)</f>
        <v>52.014705107257598</v>
      </c>
      <c r="I31" s="48">
        <f>VLOOKUP($A31,'Occupancy Raw Data'!$B$8:$BE$45,'Occupancy Raw Data'!AO$3,FALSE)</f>
        <v>51.276814420492201</v>
      </c>
      <c r="J31" s="49">
        <f>VLOOKUP($A31,'Occupancy Raw Data'!$B$8:$BE$45,'Occupancy Raw Data'!AP$3,FALSE)</f>
        <v>51.645759763874899</v>
      </c>
      <c r="K31" s="50">
        <f>VLOOKUP($A31,'Occupancy Raw Data'!$B$8:$BE$45,'Occupancy Raw Data'!AR$3,FALSE)</f>
        <v>47.369996160303501</v>
      </c>
      <c r="M31" s="47">
        <f>VLOOKUP($A31,'Occupancy Raw Data'!$B$8:$BE$45,'Occupancy Raw Data'!AT$3,FALSE)</f>
        <v>2.89022045521246</v>
      </c>
      <c r="N31" s="48">
        <f>VLOOKUP($A31,'Occupancy Raw Data'!$B$8:$BE$45,'Occupancy Raw Data'!AU$3,FALSE)</f>
        <v>4.2160236341921902</v>
      </c>
      <c r="O31" s="48">
        <f>VLOOKUP($A31,'Occupancy Raw Data'!$B$8:$BE$45,'Occupancy Raw Data'!AV$3,FALSE)</f>
        <v>4.54898290028662</v>
      </c>
      <c r="P31" s="48">
        <f>VLOOKUP($A31,'Occupancy Raw Data'!$B$8:$BE$45,'Occupancy Raw Data'!AW$3,FALSE)</f>
        <v>6.3153514852172501</v>
      </c>
      <c r="Q31" s="48">
        <f>VLOOKUP($A31,'Occupancy Raw Data'!$B$8:$BE$45,'Occupancy Raw Data'!AX$3,FALSE)</f>
        <v>9.7358539851316408</v>
      </c>
      <c r="R31" s="49">
        <f>VLOOKUP($A31,'Occupancy Raw Data'!$B$8:$BE$45,'Occupancy Raw Data'!AY$3,FALSE)</f>
        <v>5.6593800960250498</v>
      </c>
      <c r="S31" s="48">
        <f>VLOOKUP($A31,'Occupancy Raw Data'!$B$8:$BE$45,'Occupancy Raw Data'!BA$3,FALSE)</f>
        <v>6.3449956789975497</v>
      </c>
      <c r="T31" s="48">
        <f>VLOOKUP($A31,'Occupancy Raw Data'!$B$8:$BE$45,'Occupancy Raw Data'!BB$3,FALSE)</f>
        <v>5.1362497672586098</v>
      </c>
      <c r="U31" s="49">
        <f>VLOOKUP($A31,'Occupancy Raw Data'!$B$8:$BE$45,'Occupancy Raw Data'!BC$3,FALSE)</f>
        <v>5.7414858941031097</v>
      </c>
      <c r="V31" s="50">
        <f>VLOOKUP($A31,'Occupancy Raw Data'!$B$8:$BE$45,'Occupancy Raw Data'!BE$3,FALSE)</f>
        <v>5.6845978738701604</v>
      </c>
      <c r="X31" s="51">
        <f>VLOOKUP($A31,'ADR Raw Data'!$B$6:$BE$43,'ADR Raw Data'!AG$1,FALSE)</f>
        <v>97.922342803386599</v>
      </c>
      <c r="Y31" s="52">
        <f>VLOOKUP($A31,'ADR Raw Data'!$B$6:$BE$43,'ADR Raw Data'!AH$1,FALSE)</f>
        <v>95.898036197272205</v>
      </c>
      <c r="Z31" s="52">
        <f>VLOOKUP($A31,'ADR Raw Data'!$B$6:$BE$43,'ADR Raw Data'!AI$1,FALSE)</f>
        <v>97.506520495200405</v>
      </c>
      <c r="AA31" s="52">
        <f>VLOOKUP($A31,'ADR Raw Data'!$B$6:$BE$43,'ADR Raw Data'!AJ$1,FALSE)</f>
        <v>97.003143361526</v>
      </c>
      <c r="AB31" s="52">
        <f>VLOOKUP($A31,'ADR Raw Data'!$B$6:$BE$43,'ADR Raw Data'!AK$1,FALSE)</f>
        <v>98.857647396317105</v>
      </c>
      <c r="AC31" s="53">
        <f>VLOOKUP($A31,'ADR Raw Data'!$B$6:$BE$43,'ADR Raw Data'!AL$1,FALSE)</f>
        <v>97.422833630534996</v>
      </c>
      <c r="AD31" s="52">
        <f>VLOOKUP($A31,'ADR Raw Data'!$B$6:$BE$43,'ADR Raw Data'!AN$1,FALSE)</f>
        <v>114.87834274857499</v>
      </c>
      <c r="AE31" s="52">
        <f>VLOOKUP($A31,'ADR Raw Data'!$B$6:$BE$43,'ADR Raw Data'!AO$1,FALSE)</f>
        <v>117.550150327637</v>
      </c>
      <c r="AF31" s="53">
        <f>VLOOKUP($A31,'ADR Raw Data'!$B$6:$BE$43,'ADR Raw Data'!AP$1,FALSE)</f>
        <v>116.204703150912</v>
      </c>
      <c r="AG31" s="54">
        <f>VLOOKUP($A31,'ADR Raw Data'!$B$6:$BE$43,'ADR Raw Data'!AR$1,FALSE)</f>
        <v>103.272927807114</v>
      </c>
      <c r="AH31" s="65"/>
      <c r="AI31" s="47">
        <f>VLOOKUP($A31,'ADR Raw Data'!$B$6:$BE$43,'ADR Raw Data'!AT$1,FALSE)</f>
        <v>5.3584930001256197</v>
      </c>
      <c r="AJ31" s="48">
        <f>VLOOKUP($A31,'ADR Raw Data'!$B$6:$BE$43,'ADR Raw Data'!AU$1,FALSE)</f>
        <v>3.3351460224115201</v>
      </c>
      <c r="AK31" s="48">
        <f>VLOOKUP($A31,'ADR Raw Data'!$B$6:$BE$43,'ADR Raw Data'!AV$1,FALSE)</f>
        <v>3.4508291816714598</v>
      </c>
      <c r="AL31" s="48">
        <f>VLOOKUP($A31,'ADR Raw Data'!$B$6:$BE$43,'ADR Raw Data'!AW$1,FALSE)</f>
        <v>4.1011044868207103</v>
      </c>
      <c r="AM31" s="48">
        <f>VLOOKUP($A31,'ADR Raw Data'!$B$6:$BE$43,'ADR Raw Data'!AX$1,FALSE)</f>
        <v>4.0937007434896104</v>
      </c>
      <c r="AN31" s="49">
        <f>VLOOKUP($A31,'ADR Raw Data'!$B$6:$BE$43,'ADR Raw Data'!AY$1,FALSE)</f>
        <v>4.0125126054888796</v>
      </c>
      <c r="AO31" s="48">
        <f>VLOOKUP($A31,'ADR Raw Data'!$B$6:$BE$43,'ADR Raw Data'!BA$1,FALSE)</f>
        <v>5.0599029092857899</v>
      </c>
      <c r="AP31" s="48">
        <f>VLOOKUP($A31,'ADR Raw Data'!$B$6:$BE$43,'ADR Raw Data'!BB$1,FALSE)</f>
        <v>5.3825616083072996</v>
      </c>
      <c r="AQ31" s="49">
        <f>VLOOKUP($A31,'ADR Raw Data'!$B$6:$BE$43,'ADR Raw Data'!BC$1,FALSE)</f>
        <v>5.2156956633184999</v>
      </c>
      <c r="AR31" s="50">
        <f>VLOOKUP($A31,'ADR Raw Data'!$B$6:$BE$43,'ADR Raw Data'!BE$1,FALSE)</f>
        <v>4.4335285177110997</v>
      </c>
      <c r="AT31" s="51">
        <f>VLOOKUP($A31,'RevPAR Raw Data'!$B$6:$BE$43,'RevPAR Raw Data'!AG$1,FALSE)</f>
        <v>34.283914681703202</v>
      </c>
      <c r="AU31" s="52">
        <f>VLOOKUP($A31,'RevPAR Raw Data'!$B$6:$BE$43,'RevPAR Raw Data'!AH$1,FALSE)</f>
        <v>43.908626027613799</v>
      </c>
      <c r="AV31" s="52">
        <f>VLOOKUP($A31,'RevPAR Raw Data'!$B$6:$BE$43,'RevPAR Raw Data'!AI$1,FALSE)</f>
        <v>48.0428746838111</v>
      </c>
      <c r="AW31" s="52">
        <f>VLOOKUP($A31,'RevPAR Raw Data'!$B$6:$BE$43,'RevPAR Raw Data'!AJ$1,FALSE)</f>
        <v>48.502849652192197</v>
      </c>
      <c r="AX31" s="52">
        <f>VLOOKUP($A31,'RevPAR Raw Data'!$B$6:$BE$43,'RevPAR Raw Data'!AK$1,FALSE)</f>
        <v>47.678116402255803</v>
      </c>
      <c r="AY31" s="53">
        <f>VLOOKUP($A31,'RevPAR Raw Data'!$B$6:$BE$43,'RevPAR Raw Data'!AL$1,FALSE)</f>
        <v>44.4831752690325</v>
      </c>
      <c r="AZ31" s="52">
        <f>VLOOKUP($A31,'RevPAR Raw Data'!$B$6:$BE$43,'RevPAR Raw Data'!AN$1,FALSE)</f>
        <v>59.753631212776</v>
      </c>
      <c r="BA31" s="52">
        <f>VLOOKUP($A31,'RevPAR Raw Data'!$B$6:$BE$43,'RevPAR Raw Data'!AO$1,FALSE)</f>
        <v>60.275972434512198</v>
      </c>
      <c r="BB31" s="53">
        <f>VLOOKUP($A31,'RevPAR Raw Data'!$B$6:$BE$43,'RevPAR Raw Data'!AP$1,FALSE)</f>
        <v>60.014801823644099</v>
      </c>
      <c r="BC31" s="54">
        <f>VLOOKUP($A31,'RevPAR Raw Data'!$B$6:$BE$43,'RevPAR Raw Data'!AR$1,FALSE)</f>
        <v>48.920381936863301</v>
      </c>
      <c r="BE31" s="47">
        <f>VLOOKUP($A31,'RevPAR Raw Data'!$B$6:$BE$43,'RevPAR Raw Data'!AT$1,FALSE)</f>
        <v>8.4035857161188492</v>
      </c>
      <c r="BF31" s="48">
        <f>VLOOKUP($A31,'RevPAR Raw Data'!$B$6:$BE$43,'RevPAR Raw Data'!AU$1,FALSE)</f>
        <v>7.69178020114341</v>
      </c>
      <c r="BG31" s="48">
        <f>VLOOKUP($A31,'RevPAR Raw Data'!$B$6:$BE$43,'RevPAR Raw Data'!AV$1,FALSE)</f>
        <v>8.1567897113504202</v>
      </c>
      <c r="BH31" s="48">
        <f>VLOOKUP($A31,'RevPAR Raw Data'!$B$6:$BE$43,'RevPAR Raw Data'!AW$1,FALSE)</f>
        <v>10.6754551351567</v>
      </c>
      <c r="BI31" s="48">
        <f>VLOOKUP($A31,'RevPAR Raw Data'!$B$6:$BE$43,'RevPAR Raw Data'!AX$1,FALSE)</f>
        <v>14.228111455595601</v>
      </c>
      <c r="BJ31" s="49">
        <f>VLOOKUP($A31,'RevPAR Raw Data'!$B$6:$BE$43,'RevPAR Raw Data'!AY$1,FALSE)</f>
        <v>9.8989760412594805</v>
      </c>
      <c r="BK31" s="48">
        <f>VLOOKUP($A31,'RevPAR Raw Data'!$B$6:$BE$43,'RevPAR Raw Data'!BA$1,FALSE)</f>
        <v>11.725949209238999</v>
      </c>
      <c r="BL31" s="48">
        <f>VLOOKUP($A31,'RevPAR Raw Data'!$B$6:$BE$43,'RevPAR Raw Data'!BB$1,FALSE)</f>
        <v>10.795273183645101</v>
      </c>
      <c r="BM31" s="49">
        <f>VLOOKUP($A31,'RevPAR Raw Data'!$B$6:$BE$43,'RevPAR Raw Data'!BC$1,FALSE)</f>
        <v>11.256639988210299</v>
      </c>
      <c r="BN31" s="50">
        <f>VLOOKUP($A31,'RevPAR Raw Data'!$B$6:$BE$43,'RevPAR Raw Data'!BE$1,FALSE)</f>
        <v>10.3701546594364</v>
      </c>
    </row>
    <row r="32" spans="1:66" x14ac:dyDescent="0.25">
      <c r="A32" s="63" t="s">
        <v>52</v>
      </c>
      <c r="B32" s="47">
        <f>VLOOKUP($A32,'Occupancy Raw Data'!$B$8:$BE$45,'Occupancy Raw Data'!AG$3,FALSE)</f>
        <v>34.682311621966697</v>
      </c>
      <c r="C32" s="48">
        <f>VLOOKUP($A32,'Occupancy Raw Data'!$B$8:$BE$45,'Occupancy Raw Data'!AH$3,FALSE)</f>
        <v>51.364942528735597</v>
      </c>
      <c r="D32" s="48">
        <f>VLOOKUP($A32,'Occupancy Raw Data'!$B$8:$BE$45,'Occupancy Raw Data'!AI$3,FALSE)</f>
        <v>57.175925925925903</v>
      </c>
      <c r="E32" s="48">
        <f>VLOOKUP($A32,'Occupancy Raw Data'!$B$8:$BE$45,'Occupancy Raw Data'!AJ$3,FALSE)</f>
        <v>58.173690932311601</v>
      </c>
      <c r="F32" s="48">
        <f>VLOOKUP($A32,'Occupancy Raw Data'!$B$8:$BE$45,'Occupancy Raw Data'!AK$3,FALSE)</f>
        <v>59.594508301404801</v>
      </c>
      <c r="G32" s="49">
        <f>VLOOKUP($A32,'Occupancy Raw Data'!$B$8:$BE$45,'Occupancy Raw Data'!AL$3,FALSE)</f>
        <v>52.198275862068897</v>
      </c>
      <c r="H32" s="48">
        <f>VLOOKUP($A32,'Occupancy Raw Data'!$B$8:$BE$45,'Occupancy Raw Data'!AN$3,FALSE)</f>
        <v>64.056513409961596</v>
      </c>
      <c r="I32" s="48">
        <f>VLOOKUP($A32,'Occupancy Raw Data'!$B$8:$BE$45,'Occupancy Raw Data'!AO$3,FALSE)</f>
        <v>53.671775223499303</v>
      </c>
      <c r="J32" s="49">
        <f>VLOOKUP($A32,'Occupancy Raw Data'!$B$8:$BE$45,'Occupancy Raw Data'!AP$3,FALSE)</f>
        <v>58.864144316730503</v>
      </c>
      <c r="K32" s="50">
        <f>VLOOKUP($A32,'Occupancy Raw Data'!$B$8:$BE$45,'Occupancy Raw Data'!AR$3,FALSE)</f>
        <v>54.102809706257901</v>
      </c>
      <c r="M32" s="47">
        <f>VLOOKUP($A32,'Occupancy Raw Data'!$B$8:$BE$45,'Occupancy Raw Data'!AT$3,FALSE)</f>
        <v>-0.45644914993660302</v>
      </c>
      <c r="N32" s="48">
        <f>VLOOKUP($A32,'Occupancy Raw Data'!$B$8:$BE$45,'Occupancy Raw Data'!AU$3,FALSE)</f>
        <v>4.7538760653310996</v>
      </c>
      <c r="O32" s="48">
        <f>VLOOKUP($A32,'Occupancy Raw Data'!$B$8:$BE$45,'Occupancy Raw Data'!AV$3,FALSE)</f>
        <v>3.7428942409703398</v>
      </c>
      <c r="P32" s="48">
        <f>VLOOKUP($A32,'Occupancy Raw Data'!$B$8:$BE$45,'Occupancy Raw Data'!AW$3,FALSE)</f>
        <v>5.87013049602509</v>
      </c>
      <c r="Q32" s="48">
        <f>VLOOKUP($A32,'Occupancy Raw Data'!$B$8:$BE$45,'Occupancy Raw Data'!AX$3,FALSE)</f>
        <v>-2.3855294360624399</v>
      </c>
      <c r="R32" s="49">
        <f>VLOOKUP($A32,'Occupancy Raw Data'!$B$8:$BE$45,'Occupancy Raw Data'!AY$3,FALSE)</f>
        <v>2.3546046936488598</v>
      </c>
      <c r="S32" s="48">
        <f>VLOOKUP($A32,'Occupancy Raw Data'!$B$8:$BE$45,'Occupancy Raw Data'!BA$3,FALSE)</f>
        <v>-5.6165341122980896</v>
      </c>
      <c r="T32" s="48">
        <f>VLOOKUP($A32,'Occupancy Raw Data'!$B$8:$BE$45,'Occupancy Raw Data'!BB$3,FALSE)</f>
        <v>-7.5806001967008498</v>
      </c>
      <c r="U32" s="49">
        <f>VLOOKUP($A32,'Occupancy Raw Data'!$B$8:$BE$45,'Occupancy Raw Data'!BC$3,FALSE)</f>
        <v>-6.5221970139553402</v>
      </c>
      <c r="V32" s="50">
        <f>VLOOKUP($A32,'Occupancy Raw Data'!$B$8:$BE$45,'Occupancy Raw Data'!BE$3,FALSE)</f>
        <v>-0.58023067504048598</v>
      </c>
      <c r="X32" s="51">
        <f>VLOOKUP($A32,'ADR Raw Data'!$B$6:$BE$43,'ADR Raw Data'!AG$1,FALSE)</f>
        <v>97.938791714614396</v>
      </c>
      <c r="Y32" s="52">
        <f>VLOOKUP($A32,'ADR Raw Data'!$B$6:$BE$43,'ADR Raw Data'!AH$1,FALSE)</f>
        <v>102.542281274281</v>
      </c>
      <c r="Z32" s="52">
        <f>VLOOKUP($A32,'ADR Raw Data'!$B$6:$BE$43,'ADR Raw Data'!AI$1,FALSE)</f>
        <v>105.9498562055</v>
      </c>
      <c r="AA32" s="52">
        <f>VLOOKUP($A32,'ADR Raw Data'!$B$6:$BE$43,'ADR Raw Data'!AJ$1,FALSE)</f>
        <v>109.027295554335</v>
      </c>
      <c r="AB32" s="52">
        <f>VLOOKUP($A32,'ADR Raw Data'!$B$6:$BE$43,'ADR Raw Data'!AK$1,FALSE)</f>
        <v>116.28126439860699</v>
      </c>
      <c r="AC32" s="53">
        <f>VLOOKUP($A32,'ADR Raw Data'!$B$6:$BE$43,'ADR Raw Data'!AL$1,FALSE)</f>
        <v>107.25966602440501</v>
      </c>
      <c r="AD32" s="52">
        <f>VLOOKUP($A32,'ADR Raw Data'!$B$6:$BE$43,'ADR Raw Data'!AN$1,FALSE)</f>
        <v>129.857860436137</v>
      </c>
      <c r="AE32" s="52">
        <f>VLOOKUP($A32,'ADR Raw Data'!$B$6:$BE$43,'ADR Raw Data'!AO$1,FALSE)</f>
        <v>127.39439470553199</v>
      </c>
      <c r="AF32" s="53">
        <f>VLOOKUP($A32,'ADR Raw Data'!$B$6:$BE$43,'ADR Raw Data'!AP$1,FALSE)</f>
        <v>128.73477795104699</v>
      </c>
      <c r="AG32" s="54">
        <f>VLOOKUP($A32,'ADR Raw Data'!$B$6:$BE$43,'ADR Raw Data'!AR$1,FALSE)</f>
        <v>113.935390549255</v>
      </c>
      <c r="AH32" s="65"/>
      <c r="AI32" s="47">
        <f>VLOOKUP($A32,'ADR Raw Data'!$B$6:$BE$43,'ADR Raw Data'!AT$1,FALSE)</f>
        <v>1.3413858578356599</v>
      </c>
      <c r="AJ32" s="48">
        <f>VLOOKUP($A32,'ADR Raw Data'!$B$6:$BE$43,'ADR Raw Data'!AU$1,FALSE)</f>
        <v>-0.46824115214437201</v>
      </c>
      <c r="AK32" s="48">
        <f>VLOOKUP($A32,'ADR Raw Data'!$B$6:$BE$43,'ADR Raw Data'!AV$1,FALSE)</f>
        <v>-0.55366484201098598</v>
      </c>
      <c r="AL32" s="48">
        <f>VLOOKUP($A32,'ADR Raw Data'!$B$6:$BE$43,'ADR Raw Data'!AW$1,FALSE)</f>
        <v>3.76261820707985</v>
      </c>
      <c r="AM32" s="48">
        <f>VLOOKUP($A32,'ADR Raw Data'!$B$6:$BE$43,'ADR Raw Data'!AX$1,FALSE)</f>
        <v>0.37789465979932102</v>
      </c>
      <c r="AN32" s="49">
        <f>VLOOKUP($A32,'ADR Raw Data'!$B$6:$BE$43,'ADR Raw Data'!AY$1,FALSE)</f>
        <v>0.78607739639674701</v>
      </c>
      <c r="AO32" s="48">
        <f>VLOOKUP($A32,'ADR Raw Data'!$B$6:$BE$43,'ADR Raw Data'!BA$1,FALSE)</f>
        <v>0.51772251840852102</v>
      </c>
      <c r="AP32" s="48">
        <f>VLOOKUP($A32,'ADR Raw Data'!$B$6:$BE$43,'ADR Raw Data'!BB$1,FALSE)</f>
        <v>2.1424604528092299</v>
      </c>
      <c r="AQ32" s="49">
        <f>VLOOKUP($A32,'ADR Raw Data'!$B$6:$BE$43,'ADR Raw Data'!BC$1,FALSE)</f>
        <v>1.2628475487994799</v>
      </c>
      <c r="AR32" s="50">
        <f>VLOOKUP($A32,'ADR Raw Data'!$B$6:$BE$43,'ADR Raw Data'!BE$1,FALSE)</f>
        <v>0.58835931332750502</v>
      </c>
      <c r="AT32" s="51">
        <f>VLOOKUP($A32,'RevPAR Raw Data'!$B$6:$BE$43,'RevPAR Raw Data'!AG$1,FALSE)</f>
        <v>33.967436941251499</v>
      </c>
      <c r="AU32" s="52">
        <f>VLOOKUP($A32,'RevPAR Raw Data'!$B$6:$BE$43,'RevPAR Raw Data'!AH$1,FALSE)</f>
        <v>52.670783844189003</v>
      </c>
      <c r="AV32" s="52">
        <f>VLOOKUP($A32,'RevPAR Raw Data'!$B$6:$BE$43,'RevPAR Raw Data'!AI$1,FALSE)</f>
        <v>60.577811302681901</v>
      </c>
      <c r="AW32" s="52">
        <f>VLOOKUP($A32,'RevPAR Raw Data'!$B$6:$BE$43,'RevPAR Raw Data'!AJ$1,FALSE)</f>
        <v>63.425201947637198</v>
      </c>
      <c r="AX32" s="52">
        <f>VLOOKUP($A32,'RevPAR Raw Data'!$B$6:$BE$43,'RevPAR Raw Data'!AK$1,FALSE)</f>
        <v>69.297247765006304</v>
      </c>
      <c r="AY32" s="53">
        <f>VLOOKUP($A32,'RevPAR Raw Data'!$B$6:$BE$43,'RevPAR Raw Data'!AL$1,FALSE)</f>
        <v>55.987696360153201</v>
      </c>
      <c r="AZ32" s="52">
        <f>VLOOKUP($A32,'RevPAR Raw Data'!$B$6:$BE$43,'RevPAR Raw Data'!AN$1,FALSE)</f>
        <v>83.182417784163405</v>
      </c>
      <c r="BA32" s="52">
        <f>VLOOKUP($A32,'RevPAR Raw Data'!$B$6:$BE$43,'RevPAR Raw Data'!AO$1,FALSE)</f>
        <v>68.374833173690902</v>
      </c>
      <c r="BB32" s="53">
        <f>VLOOKUP($A32,'RevPAR Raw Data'!$B$6:$BE$43,'RevPAR Raw Data'!AP$1,FALSE)</f>
        <v>75.778625478927196</v>
      </c>
      <c r="BC32" s="54">
        <f>VLOOKUP($A32,'RevPAR Raw Data'!$B$6:$BE$43,'RevPAR Raw Data'!AR$1,FALSE)</f>
        <v>61.642247536945803</v>
      </c>
      <c r="BE32" s="47">
        <f>VLOOKUP($A32,'RevPAR Raw Data'!$B$6:$BE$43,'RevPAR Raw Data'!AT$1,FALSE)</f>
        <v>0.87881396355359598</v>
      </c>
      <c r="BF32" s="48">
        <f>VLOOKUP($A32,'RevPAR Raw Data'!$B$6:$BE$43,'RevPAR Raw Data'!AU$1,FALSE)</f>
        <v>4.2633753091269</v>
      </c>
      <c r="BG32" s="48">
        <f>VLOOKUP($A32,'RevPAR Raw Data'!$B$6:$BE$43,'RevPAR Raw Data'!AV$1,FALSE)</f>
        <v>3.16850630947344</v>
      </c>
      <c r="BH32" s="48">
        <f>VLOOKUP($A32,'RevPAR Raw Data'!$B$6:$BE$43,'RevPAR Raw Data'!AW$1,FALSE)</f>
        <v>9.8536193019277292</v>
      </c>
      <c r="BI32" s="48">
        <f>VLOOKUP($A32,'RevPAR Raw Data'!$B$6:$BE$43,'RevPAR Raw Data'!AX$1,FALSE)</f>
        <v>-2.0166495646099398</v>
      </c>
      <c r="BJ32" s="49">
        <f>VLOOKUP($A32,'RevPAR Raw Data'!$B$6:$BE$43,'RevPAR Raw Data'!AY$1,FALSE)</f>
        <v>3.15919110531688</v>
      </c>
      <c r="BK32" s="48">
        <f>VLOOKUP($A32,'RevPAR Raw Data'!$B$6:$BE$43,'RevPAR Raw Data'!BA$1,FALSE)</f>
        <v>-5.1278896557430302</v>
      </c>
      <c r="BL32" s="48">
        <f>VLOOKUP($A32,'RevPAR Raw Data'!$B$6:$BE$43,'RevPAR Raw Data'!BB$1,FALSE)</f>
        <v>-5.60055110519151</v>
      </c>
      <c r="BM32" s="49">
        <f>VLOOKUP($A32,'RevPAR Raw Data'!$B$6:$BE$43,'RevPAR Raw Data'!BC$1,FALSE)</f>
        <v>-5.3417148702744601</v>
      </c>
      <c r="BN32" s="50">
        <f>VLOOKUP($A32,'RevPAR Raw Data'!$B$6:$BE$43,'RevPAR Raw Data'!BE$1,FALSE)</f>
        <v>4.7147970716346303E-3</v>
      </c>
    </row>
    <row r="33" spans="1:66" x14ac:dyDescent="0.25">
      <c r="A33" s="63" t="s">
        <v>51</v>
      </c>
      <c r="B33" s="47">
        <f>VLOOKUP($A33,'Occupancy Raw Data'!$B$8:$BE$45,'Occupancy Raw Data'!AG$3,FALSE)</f>
        <v>33.468720821661897</v>
      </c>
      <c r="C33" s="48">
        <f>VLOOKUP($A33,'Occupancy Raw Data'!$B$8:$BE$45,'Occupancy Raw Data'!AH$3,FALSE)</f>
        <v>45.975723622782397</v>
      </c>
      <c r="D33" s="48">
        <f>VLOOKUP($A33,'Occupancy Raw Data'!$B$8:$BE$45,'Occupancy Raw Data'!AI$3,FALSE)</f>
        <v>48.459383753501399</v>
      </c>
      <c r="E33" s="48">
        <f>VLOOKUP($A33,'Occupancy Raw Data'!$B$8:$BE$45,'Occupancy Raw Data'!AJ$3,FALSE)</f>
        <v>50.0560224089635</v>
      </c>
      <c r="F33" s="48">
        <f>VLOOKUP($A33,'Occupancy Raw Data'!$B$8:$BE$45,'Occupancy Raw Data'!AK$3,FALSE)</f>
        <v>52.287581699346397</v>
      </c>
      <c r="G33" s="49">
        <f>VLOOKUP($A33,'Occupancy Raw Data'!$B$8:$BE$45,'Occupancy Raw Data'!AL$3,FALSE)</f>
        <v>46.049486461251099</v>
      </c>
      <c r="H33" s="48">
        <f>VLOOKUP($A33,'Occupancy Raw Data'!$B$8:$BE$45,'Occupancy Raw Data'!AN$3,FALSE)</f>
        <v>55.952380952380899</v>
      </c>
      <c r="I33" s="48">
        <f>VLOOKUP($A33,'Occupancy Raw Data'!$B$8:$BE$45,'Occupancy Raw Data'!AO$3,FALSE)</f>
        <v>49.803921568627402</v>
      </c>
      <c r="J33" s="49">
        <f>VLOOKUP($A33,'Occupancy Raw Data'!$B$8:$BE$45,'Occupancy Raw Data'!AP$3,FALSE)</f>
        <v>52.878151260504197</v>
      </c>
      <c r="K33" s="50">
        <f>VLOOKUP($A33,'Occupancy Raw Data'!$B$8:$BE$45,'Occupancy Raw Data'!AR$3,FALSE)</f>
        <v>48.000533546752003</v>
      </c>
      <c r="M33" s="47">
        <f>VLOOKUP($A33,'Occupancy Raw Data'!$B$8:$BE$45,'Occupancy Raw Data'!AT$3,FALSE)</f>
        <v>6.8554052173415396</v>
      </c>
      <c r="N33" s="48">
        <f>VLOOKUP($A33,'Occupancy Raw Data'!$B$8:$BE$45,'Occupancy Raw Data'!AU$3,FALSE)</f>
        <v>9.6274681413427601</v>
      </c>
      <c r="O33" s="48">
        <f>VLOOKUP($A33,'Occupancy Raw Data'!$B$8:$BE$45,'Occupancy Raw Data'!AV$3,FALSE)</f>
        <v>2.8733321053027501</v>
      </c>
      <c r="P33" s="48">
        <f>VLOOKUP($A33,'Occupancy Raw Data'!$B$8:$BE$45,'Occupancy Raw Data'!AW$3,FALSE)</f>
        <v>3.08032647021072</v>
      </c>
      <c r="Q33" s="48">
        <f>VLOOKUP($A33,'Occupancy Raw Data'!$B$8:$BE$45,'Occupancy Raw Data'!AX$3,FALSE)</f>
        <v>6.42212484401752</v>
      </c>
      <c r="R33" s="49">
        <f>VLOOKUP($A33,'Occupancy Raw Data'!$B$8:$BE$45,'Occupancy Raw Data'!AY$3,FALSE)</f>
        <v>5.5900054159188404</v>
      </c>
      <c r="S33" s="48">
        <f>VLOOKUP($A33,'Occupancy Raw Data'!$B$8:$BE$45,'Occupancy Raw Data'!BA$3,FALSE)</f>
        <v>0.73186544647532603</v>
      </c>
      <c r="T33" s="48">
        <f>VLOOKUP($A33,'Occupancy Raw Data'!$B$8:$BE$45,'Occupancy Raw Data'!BB$3,FALSE)</f>
        <v>-4.0213663940912596</v>
      </c>
      <c r="U33" s="49">
        <f>VLOOKUP($A33,'Occupancy Raw Data'!$B$8:$BE$45,'Occupancy Raw Data'!BC$3,FALSE)</f>
        <v>-1.56389277125885</v>
      </c>
      <c r="V33" s="50">
        <f>VLOOKUP($A33,'Occupancy Raw Data'!$B$8:$BE$45,'Occupancy Raw Data'!BE$3,FALSE)</f>
        <v>3.2287065221513198</v>
      </c>
      <c r="X33" s="51">
        <f>VLOOKUP($A33,'ADR Raw Data'!$B$6:$BE$43,'ADR Raw Data'!AG$1,FALSE)</f>
        <v>90.780514716138896</v>
      </c>
      <c r="Y33" s="52">
        <f>VLOOKUP($A33,'ADR Raw Data'!$B$6:$BE$43,'ADR Raw Data'!AH$1,FALSE)</f>
        <v>94.975138099106402</v>
      </c>
      <c r="Z33" s="52">
        <f>VLOOKUP($A33,'ADR Raw Data'!$B$6:$BE$43,'ADR Raw Data'!AI$1,FALSE)</f>
        <v>94.961372832369904</v>
      </c>
      <c r="AA33" s="52">
        <f>VLOOKUP($A33,'ADR Raw Data'!$B$6:$BE$43,'ADR Raw Data'!AJ$1,FALSE)</f>
        <v>94.619487968662497</v>
      </c>
      <c r="AB33" s="52">
        <f>VLOOKUP($A33,'ADR Raw Data'!$B$6:$BE$43,'ADR Raw Data'!AK$1,FALSE)</f>
        <v>100.642773214285</v>
      </c>
      <c r="AC33" s="53">
        <f>VLOOKUP($A33,'ADR Raw Data'!$B$6:$BE$43,'ADR Raw Data'!AL$1,FALSE)</f>
        <v>95.572272957683595</v>
      </c>
      <c r="AD33" s="52">
        <f>VLOOKUP($A33,'ADR Raw Data'!$B$6:$BE$43,'ADR Raw Data'!AN$1,FALSE)</f>
        <v>114.161234876929</v>
      </c>
      <c r="AE33" s="52">
        <f>VLOOKUP($A33,'ADR Raw Data'!$B$6:$BE$43,'ADR Raw Data'!AO$1,FALSE)</f>
        <v>110.5503383952</v>
      </c>
      <c r="AF33" s="53">
        <f>VLOOKUP($A33,'ADR Raw Data'!$B$6:$BE$43,'ADR Raw Data'!AP$1,FALSE)</f>
        <v>112.46075177680601</v>
      </c>
      <c r="AG33" s="54">
        <f>VLOOKUP($A33,'ADR Raw Data'!$B$6:$BE$43,'ADR Raw Data'!AR$1,FALSE)</f>
        <v>100.887877785805</v>
      </c>
      <c r="AI33" s="47">
        <f>VLOOKUP($A33,'ADR Raw Data'!$B$6:$BE$43,'ADR Raw Data'!AT$1,FALSE)</f>
        <v>5.7192444699182303</v>
      </c>
      <c r="AJ33" s="48">
        <f>VLOOKUP($A33,'ADR Raw Data'!$B$6:$BE$43,'ADR Raw Data'!AU$1,FALSE)</f>
        <v>7.2879502280608</v>
      </c>
      <c r="AK33" s="48">
        <f>VLOOKUP($A33,'ADR Raw Data'!$B$6:$BE$43,'ADR Raw Data'!AV$1,FALSE)</f>
        <v>3.6891012068590001</v>
      </c>
      <c r="AL33" s="48">
        <f>VLOOKUP($A33,'ADR Raw Data'!$B$6:$BE$43,'ADR Raw Data'!AW$1,FALSE)</f>
        <v>1.99985953622697</v>
      </c>
      <c r="AM33" s="48">
        <f>VLOOKUP($A33,'ADR Raw Data'!$B$6:$BE$43,'ADR Raw Data'!AX$1,FALSE)</f>
        <v>3.6000270419430498</v>
      </c>
      <c r="AN33" s="49">
        <f>VLOOKUP($A33,'ADR Raw Data'!$B$6:$BE$43,'ADR Raw Data'!AY$1,FALSE)</f>
        <v>4.2338245444064198</v>
      </c>
      <c r="AO33" s="48">
        <f>VLOOKUP($A33,'ADR Raw Data'!$B$6:$BE$43,'ADR Raw Data'!BA$1,FALSE)</f>
        <v>1.21708629442922</v>
      </c>
      <c r="AP33" s="48">
        <f>VLOOKUP($A33,'ADR Raw Data'!$B$6:$BE$43,'ADR Raw Data'!BB$1,FALSE)</f>
        <v>-1.5892876827446301</v>
      </c>
      <c r="AQ33" s="49">
        <f>VLOOKUP($A33,'ADR Raw Data'!$B$6:$BE$43,'ADR Raw Data'!BC$1,FALSE)</f>
        <v>-9.6864138030714905E-2</v>
      </c>
      <c r="AR33" s="50">
        <f>VLOOKUP($A33,'ADR Raw Data'!$B$6:$BE$43,'ADR Raw Data'!BE$1,FALSE)</f>
        <v>2.3390387401334798</v>
      </c>
      <c r="AT33" s="51">
        <f>VLOOKUP($A33,'RevPAR Raw Data'!$B$6:$BE$43,'RevPAR Raw Data'!AG$1,FALSE)</f>
        <v>30.383077030812299</v>
      </c>
      <c r="AU33" s="52">
        <f>VLOOKUP($A33,'RevPAR Raw Data'!$B$6:$BE$43,'RevPAR Raw Data'!AH$1,FALSE)</f>
        <v>43.6655070028011</v>
      </c>
      <c r="AV33" s="52">
        <f>VLOOKUP($A33,'RevPAR Raw Data'!$B$6:$BE$43,'RevPAR Raw Data'!AI$1,FALSE)</f>
        <v>46.0176960784313</v>
      </c>
      <c r="AW33" s="52">
        <f>VLOOKUP($A33,'RevPAR Raw Data'!$B$6:$BE$43,'RevPAR Raw Data'!AJ$1,FALSE)</f>
        <v>47.362752100840297</v>
      </c>
      <c r="AX33" s="52">
        <f>VLOOKUP($A33,'RevPAR Raw Data'!$B$6:$BE$43,'RevPAR Raw Data'!AK$1,FALSE)</f>
        <v>52.623672268907498</v>
      </c>
      <c r="AY33" s="53">
        <f>VLOOKUP($A33,'RevPAR Raw Data'!$B$6:$BE$43,'RevPAR Raw Data'!AL$1,FALSE)</f>
        <v>44.010540896358499</v>
      </c>
      <c r="AZ33" s="52">
        <f>VLOOKUP($A33,'RevPAR Raw Data'!$B$6:$BE$43,'RevPAR Raw Data'!AN$1,FALSE)</f>
        <v>63.875929038281903</v>
      </c>
      <c r="BA33" s="52">
        <f>VLOOKUP($A33,'RevPAR Raw Data'!$B$6:$BE$43,'RevPAR Raw Data'!AO$1,FALSE)</f>
        <v>55.058403828197903</v>
      </c>
      <c r="BB33" s="53">
        <f>VLOOKUP($A33,'RevPAR Raw Data'!$B$6:$BE$43,'RevPAR Raw Data'!AP$1,FALSE)</f>
        <v>59.467166433239903</v>
      </c>
      <c r="BC33" s="54">
        <f>VLOOKUP($A33,'RevPAR Raw Data'!$B$6:$BE$43,'RevPAR Raw Data'!AR$1,FALSE)</f>
        <v>48.426719621181803</v>
      </c>
      <c r="BE33" s="47">
        <f>VLOOKUP($A33,'RevPAR Raw Data'!$B$6:$BE$43,'RevPAR Raw Data'!AT$1,FALSE)</f>
        <v>12.966727071043</v>
      </c>
      <c r="BF33" s="48">
        <f>VLOOKUP($A33,'RevPAR Raw Data'!$B$6:$BE$43,'RevPAR Raw Data'!AU$1,FALSE)</f>
        <v>17.617063455766999</v>
      </c>
      <c r="BG33" s="48">
        <f>VLOOKUP($A33,'RevPAR Raw Data'!$B$6:$BE$43,'RevPAR Raw Data'!AV$1,FALSE)</f>
        <v>6.6684334415355497</v>
      </c>
      <c r="BH33" s="48">
        <f>VLOOKUP($A33,'RevPAR Raw Data'!$B$6:$BE$43,'RevPAR Raw Data'!AW$1,FALSE)</f>
        <v>5.14178820909913</v>
      </c>
      <c r="BI33" s="48">
        <f>VLOOKUP($A33,'RevPAR Raw Data'!$B$6:$BE$43,'RevPAR Raw Data'!AX$1,FALSE)</f>
        <v>10.2533501170125</v>
      </c>
      <c r="BJ33" s="49">
        <f>VLOOKUP($A33,'RevPAR Raw Data'!$B$6:$BE$43,'RevPAR Raw Data'!AY$1,FALSE)</f>
        <v>10.060500981658</v>
      </c>
      <c r="BK33" s="48">
        <f>VLOOKUP($A33,'RevPAR Raw Data'!$B$6:$BE$43,'RevPAR Raw Data'!BA$1,FALSE)</f>
        <v>1.95785917494726</v>
      </c>
      <c r="BL33" s="48">
        <f>VLOOKUP($A33,'RevPAR Raw Data'!$B$6:$BE$43,'RevPAR Raw Data'!BB$1,FALSE)</f>
        <v>-5.5467429960565697</v>
      </c>
      <c r="BM33" s="49">
        <f>VLOOKUP($A33,'RevPAR Raw Data'!$B$6:$BE$43,'RevPAR Raw Data'!BC$1,FALSE)</f>
        <v>-1.65924205803696</v>
      </c>
      <c r="BN33" s="50">
        <f>VLOOKUP($A33,'RevPAR Raw Data'!$B$6:$BE$43,'RevPAR Raw Data'!BE$1,FALSE)</f>
        <v>5.6432659586431502</v>
      </c>
    </row>
    <row r="34" spans="1:66" x14ac:dyDescent="0.25">
      <c r="A34" s="63" t="s">
        <v>50</v>
      </c>
      <c r="B34" s="47">
        <f>VLOOKUP($A34,'Occupancy Raw Data'!$B$8:$BE$45,'Occupancy Raw Data'!AG$3,FALSE)</f>
        <v>33.552750225428298</v>
      </c>
      <c r="C34" s="48">
        <f>VLOOKUP($A34,'Occupancy Raw Data'!$B$8:$BE$45,'Occupancy Raw Data'!AH$3,FALSE)</f>
        <v>38.949504057709603</v>
      </c>
      <c r="D34" s="48">
        <f>VLOOKUP($A34,'Occupancy Raw Data'!$B$8:$BE$45,'Occupancy Raw Data'!AI$3,FALSE)</f>
        <v>42.276825969341701</v>
      </c>
      <c r="E34" s="48">
        <f>VLOOKUP($A34,'Occupancy Raw Data'!$B$8:$BE$45,'Occupancy Raw Data'!AJ$3,FALSE)</f>
        <v>42.443642921550897</v>
      </c>
      <c r="F34" s="48">
        <f>VLOOKUP($A34,'Occupancy Raw Data'!$B$8:$BE$45,'Occupancy Raw Data'!AK$3,FALSE)</f>
        <v>43.259693417493203</v>
      </c>
      <c r="G34" s="49">
        <f>VLOOKUP($A34,'Occupancy Raw Data'!$B$8:$BE$45,'Occupancy Raw Data'!AL$3,FALSE)</f>
        <v>40.096483318304699</v>
      </c>
      <c r="H34" s="48">
        <f>VLOOKUP($A34,'Occupancy Raw Data'!$B$8:$BE$45,'Occupancy Raw Data'!AN$3,FALSE)</f>
        <v>57.357980162308301</v>
      </c>
      <c r="I34" s="48">
        <f>VLOOKUP($A34,'Occupancy Raw Data'!$B$8:$BE$45,'Occupancy Raw Data'!AO$3,FALSE)</f>
        <v>61.086564472497699</v>
      </c>
      <c r="J34" s="49">
        <f>VLOOKUP($A34,'Occupancy Raw Data'!$B$8:$BE$45,'Occupancy Raw Data'!AP$3,FALSE)</f>
        <v>59.222272317402997</v>
      </c>
      <c r="K34" s="50">
        <f>VLOOKUP($A34,'Occupancy Raw Data'!$B$8:$BE$45,'Occupancy Raw Data'!AR$3,FALSE)</f>
        <v>45.560994460904197</v>
      </c>
      <c r="M34" s="47">
        <f>VLOOKUP($A34,'Occupancy Raw Data'!$B$8:$BE$45,'Occupancy Raw Data'!AT$3,FALSE)</f>
        <v>-10.367570651914701</v>
      </c>
      <c r="N34" s="48">
        <f>VLOOKUP($A34,'Occupancy Raw Data'!$B$8:$BE$45,'Occupancy Raw Data'!AU$3,FALSE)</f>
        <v>-7.8854755928155296</v>
      </c>
      <c r="O34" s="48">
        <f>VLOOKUP($A34,'Occupancy Raw Data'!$B$8:$BE$45,'Occupancy Raw Data'!AV$3,FALSE)</f>
        <v>-5.13408094108933</v>
      </c>
      <c r="P34" s="48">
        <f>VLOOKUP($A34,'Occupancy Raw Data'!$B$8:$BE$45,'Occupancy Raw Data'!AW$3,FALSE)</f>
        <v>-9.0885087696380307</v>
      </c>
      <c r="Q34" s="48">
        <f>VLOOKUP($A34,'Occupancy Raw Data'!$B$8:$BE$45,'Occupancy Raw Data'!AX$3,FALSE)</f>
        <v>-4.3733092876465198</v>
      </c>
      <c r="R34" s="49">
        <f>VLOOKUP($A34,'Occupancy Raw Data'!$B$8:$BE$45,'Occupancy Raw Data'!AY$3,FALSE)</f>
        <v>-7.2736506531087501</v>
      </c>
      <c r="S34" s="48">
        <f>VLOOKUP($A34,'Occupancy Raw Data'!$B$8:$BE$45,'Occupancy Raw Data'!BA$3,FALSE)</f>
        <v>-5.1388918515885296</v>
      </c>
      <c r="T34" s="48">
        <f>VLOOKUP($A34,'Occupancy Raw Data'!$B$8:$BE$45,'Occupancy Raw Data'!BB$3,FALSE)</f>
        <v>1.38006854662083</v>
      </c>
      <c r="U34" s="49">
        <f>VLOOKUP($A34,'Occupancy Raw Data'!$B$8:$BE$45,'Occupancy Raw Data'!BC$3,FALSE)</f>
        <v>-1.8850876098263201</v>
      </c>
      <c r="V34" s="50">
        <f>VLOOKUP($A34,'Occupancy Raw Data'!$B$8:$BE$45,'Occupancy Raw Data'!BE$3,FALSE)</f>
        <v>-5.3440813405735597</v>
      </c>
      <c r="X34" s="51">
        <f>VLOOKUP($A34,'ADR Raw Data'!$B$6:$BE$43,'ADR Raw Data'!AG$1,FALSE)</f>
        <v>95.690526740123602</v>
      </c>
      <c r="Y34" s="52">
        <f>VLOOKUP($A34,'ADR Raw Data'!$B$6:$BE$43,'ADR Raw Data'!AH$1,FALSE)</f>
        <v>89.733418219701306</v>
      </c>
      <c r="Z34" s="52">
        <f>VLOOKUP($A34,'ADR Raw Data'!$B$6:$BE$43,'ADR Raw Data'!AI$1,FALSE)</f>
        <v>90.636057374426699</v>
      </c>
      <c r="AA34" s="52">
        <f>VLOOKUP($A34,'ADR Raw Data'!$B$6:$BE$43,'ADR Raw Data'!AJ$1,FALSE)</f>
        <v>90.842260463139993</v>
      </c>
      <c r="AB34" s="52">
        <f>VLOOKUP($A34,'ADR Raw Data'!$B$6:$BE$43,'ADR Raw Data'!AK$1,FALSE)</f>
        <v>92.359880145909301</v>
      </c>
      <c r="AC34" s="53">
        <f>VLOOKUP($A34,'ADR Raw Data'!$B$6:$BE$43,'ADR Raw Data'!AL$1,FALSE)</f>
        <v>91.722227719432297</v>
      </c>
      <c r="AD34" s="52">
        <f>VLOOKUP($A34,'ADR Raw Data'!$B$6:$BE$43,'ADR Raw Data'!AN$1,FALSE)</f>
        <v>113.049797201697</v>
      </c>
      <c r="AE34" s="52">
        <f>VLOOKUP($A34,'ADR Raw Data'!$B$6:$BE$43,'ADR Raw Data'!AO$1,FALSE)</f>
        <v>115.69215587866201</v>
      </c>
      <c r="AF34" s="53">
        <f>VLOOKUP($A34,'ADR Raw Data'!$B$6:$BE$43,'ADR Raw Data'!AP$1,FALSE)</f>
        <v>114.412566708537</v>
      </c>
      <c r="AG34" s="54">
        <f>VLOOKUP($A34,'ADR Raw Data'!$B$6:$BE$43,'ADR Raw Data'!AR$1,FALSE)</f>
        <v>100.149068958692</v>
      </c>
      <c r="AI34" s="47">
        <f>VLOOKUP($A34,'ADR Raw Data'!$B$6:$BE$43,'ADR Raw Data'!AT$1,FALSE)</f>
        <v>-1.0101971653982</v>
      </c>
      <c r="AJ34" s="48">
        <f>VLOOKUP($A34,'ADR Raw Data'!$B$6:$BE$43,'ADR Raw Data'!AU$1,FALSE)</f>
        <v>1.41078826325128</v>
      </c>
      <c r="AK34" s="48">
        <f>VLOOKUP($A34,'ADR Raw Data'!$B$6:$BE$43,'ADR Raw Data'!AV$1,FALSE)</f>
        <v>1.0102412033567001</v>
      </c>
      <c r="AL34" s="48">
        <f>VLOOKUP($A34,'ADR Raw Data'!$B$6:$BE$43,'ADR Raw Data'!AW$1,FALSE)</f>
        <v>0.84438810158935595</v>
      </c>
      <c r="AM34" s="48">
        <f>VLOOKUP($A34,'ADR Raw Data'!$B$6:$BE$43,'ADR Raw Data'!AX$1,FALSE)</f>
        <v>-0.29639051843578101</v>
      </c>
      <c r="AN34" s="49">
        <f>VLOOKUP($A34,'ADR Raw Data'!$B$6:$BE$43,'ADR Raw Data'!AY$1,FALSE)</f>
        <v>0.38423787759329198</v>
      </c>
      <c r="AO34" s="48">
        <f>VLOOKUP($A34,'ADR Raw Data'!$B$6:$BE$43,'ADR Raw Data'!BA$1,FALSE)</f>
        <v>-2.6913351759478101</v>
      </c>
      <c r="AP34" s="48">
        <f>VLOOKUP($A34,'ADR Raw Data'!$B$6:$BE$43,'ADR Raw Data'!BB$1,FALSE)</f>
        <v>-1.54067974202806</v>
      </c>
      <c r="AQ34" s="49">
        <f>VLOOKUP($A34,'ADR Raw Data'!$B$6:$BE$43,'ADR Raw Data'!BC$1,FALSE)</f>
        <v>-2.0761791995856802</v>
      </c>
      <c r="AR34" s="50">
        <f>VLOOKUP($A34,'ADR Raw Data'!$B$6:$BE$43,'ADR Raw Data'!BE$1,FALSE)</f>
        <v>-0.34610985476176098</v>
      </c>
      <c r="AT34" s="51">
        <f>VLOOKUP($A34,'RevPAR Raw Data'!$B$6:$BE$43,'RevPAR Raw Data'!AG$1,FALSE)</f>
        <v>32.106803426510297</v>
      </c>
      <c r="AU34" s="52">
        <f>VLOOKUP($A34,'RevPAR Raw Data'!$B$6:$BE$43,'RevPAR Raw Data'!AH$1,FALSE)</f>
        <v>34.9507213706041</v>
      </c>
      <c r="AV34" s="52">
        <f>VLOOKUP($A34,'RevPAR Raw Data'!$B$6:$BE$43,'RevPAR Raw Data'!AI$1,FALSE)</f>
        <v>38.318048241659099</v>
      </c>
      <c r="AW34" s="52">
        <f>VLOOKUP($A34,'RevPAR Raw Data'!$B$6:$BE$43,'RevPAR Raw Data'!AJ$1,FALSE)</f>
        <v>38.5567646528403</v>
      </c>
      <c r="AX34" s="52">
        <f>VLOOKUP($A34,'RevPAR Raw Data'!$B$6:$BE$43,'RevPAR Raw Data'!AK$1,FALSE)</f>
        <v>39.954600991884497</v>
      </c>
      <c r="AY34" s="53">
        <f>VLOOKUP($A34,'RevPAR Raw Data'!$B$6:$BE$43,'RevPAR Raw Data'!AL$1,FALSE)</f>
        <v>36.777387736699701</v>
      </c>
      <c r="AZ34" s="52">
        <f>VLOOKUP($A34,'RevPAR Raw Data'!$B$6:$BE$43,'RevPAR Raw Data'!AN$1,FALSE)</f>
        <v>64.843080252479695</v>
      </c>
      <c r="BA34" s="52">
        <f>VLOOKUP($A34,'RevPAR Raw Data'!$B$6:$BE$43,'RevPAR Raw Data'!AO$1,FALSE)</f>
        <v>70.672363390441802</v>
      </c>
      <c r="BB34" s="53">
        <f>VLOOKUP($A34,'RevPAR Raw Data'!$B$6:$BE$43,'RevPAR Raw Data'!AP$1,FALSE)</f>
        <v>67.757721821460706</v>
      </c>
      <c r="BC34" s="54">
        <f>VLOOKUP($A34,'RevPAR Raw Data'!$B$6:$BE$43,'RevPAR Raw Data'!AR$1,FALSE)</f>
        <v>45.628911760917099</v>
      </c>
      <c r="BE34" s="47">
        <f>VLOOKUP($A34,'RevPAR Raw Data'!$B$6:$BE$43,'RevPAR Raw Data'!AT$1,FALSE)</f>
        <v>-11.273034912466599</v>
      </c>
      <c r="BF34" s="48">
        <f>VLOOKUP($A34,'RevPAR Raw Data'!$B$6:$BE$43,'RevPAR Raw Data'!AU$1,FALSE)</f>
        <v>-6.5859346937292402</v>
      </c>
      <c r="BG34" s="48">
        <f>VLOOKUP($A34,'RevPAR Raw Data'!$B$6:$BE$43,'RevPAR Raw Data'!AV$1,FALSE)</f>
        <v>-4.1757063388131899</v>
      </c>
      <c r="BH34" s="48">
        <f>VLOOKUP($A34,'RevPAR Raw Data'!$B$6:$BE$43,'RevPAR Raw Data'!AW$1,FALSE)</f>
        <v>-8.3208629547113997</v>
      </c>
      <c r="BI34" s="48">
        <f>VLOOKUP($A34,'RevPAR Raw Data'!$B$6:$BE$43,'RevPAR Raw Data'!AX$1,FALSE)</f>
        <v>-4.6567377320118499</v>
      </c>
      <c r="BJ34" s="49">
        <f>VLOOKUP($A34,'RevPAR Raw Data'!$B$6:$BE$43,'RevPAR Raw Data'!AY$1,FALSE)</f>
        <v>-6.9173608964085203</v>
      </c>
      <c r="BK34" s="48">
        <f>VLOOKUP($A34,'RevPAR Raw Data'!$B$6:$BE$43,'RevPAR Raw Data'!BA$1,FALSE)</f>
        <v>-7.6919222234806304</v>
      </c>
      <c r="BL34" s="48">
        <f>VLOOKUP($A34,'RevPAR Raw Data'!$B$6:$BE$43,'RevPAR Raw Data'!BB$1,FALSE)</f>
        <v>-0.181873631931117</v>
      </c>
      <c r="BM34" s="49">
        <f>VLOOKUP($A34,'RevPAR Raw Data'!$B$6:$BE$43,'RevPAR Raw Data'!BC$1,FALSE)</f>
        <v>-3.9221290125628299</v>
      </c>
      <c r="BN34" s="50">
        <f>VLOOKUP($A34,'RevPAR Raw Data'!$B$6:$BE$43,'RevPAR Raw Data'!BE$1,FALSE)</f>
        <v>-5.6716948031691103</v>
      </c>
    </row>
    <row r="35" spans="1:66" x14ac:dyDescent="0.25">
      <c r="A35" s="63" t="s">
        <v>47</v>
      </c>
      <c r="B35" s="47">
        <f>VLOOKUP($A35,'Occupancy Raw Data'!$B$8:$BE$45,'Occupancy Raw Data'!AG$3,FALSE)</f>
        <v>38.656155467962201</v>
      </c>
      <c r="C35" s="48">
        <f>VLOOKUP($A35,'Occupancy Raw Data'!$B$8:$BE$45,'Occupancy Raw Data'!AH$3,FALSE)</f>
        <v>52.630855257127102</v>
      </c>
      <c r="D35" s="48">
        <f>VLOOKUP($A35,'Occupancy Raw Data'!$B$8:$BE$45,'Occupancy Raw Data'!AI$3,FALSE)</f>
        <v>55.949216243468598</v>
      </c>
      <c r="E35" s="48">
        <f>VLOOKUP($A35,'Occupancy Raw Data'!$B$8:$BE$45,'Occupancy Raw Data'!AJ$3,FALSE)</f>
        <v>56.893390778256403</v>
      </c>
      <c r="F35" s="48">
        <f>VLOOKUP($A35,'Occupancy Raw Data'!$B$8:$BE$45,'Occupancy Raw Data'!AK$3,FALSE)</f>
        <v>58.021365960555102</v>
      </c>
      <c r="G35" s="49">
        <f>VLOOKUP($A35,'Occupancy Raw Data'!$B$8:$BE$45,'Occupancy Raw Data'!AL$3,FALSE)</f>
        <v>52.4346010112112</v>
      </c>
      <c r="H35" s="48">
        <f>VLOOKUP($A35,'Occupancy Raw Data'!$B$8:$BE$45,'Occupancy Raw Data'!AN$3,FALSE)</f>
        <v>60.641891891891802</v>
      </c>
      <c r="I35" s="48">
        <f>VLOOKUP($A35,'Occupancy Raw Data'!$B$8:$BE$45,'Occupancy Raw Data'!AO$3,FALSE)</f>
        <v>58.6970416362308</v>
      </c>
      <c r="J35" s="49">
        <f>VLOOKUP($A35,'Occupancy Raw Data'!$B$8:$BE$45,'Occupancy Raw Data'!AP$3,FALSE)</f>
        <v>59.669466764061298</v>
      </c>
      <c r="K35" s="50">
        <f>VLOOKUP($A35,'Occupancy Raw Data'!$B$8:$BE$45,'Occupancy Raw Data'!AR$3,FALSE)</f>
        <v>54.506353605605803</v>
      </c>
      <c r="M35" s="47">
        <f>VLOOKUP($A35,'Occupancy Raw Data'!$B$8:$BE$45,'Occupancy Raw Data'!AT$3,FALSE)</f>
        <v>6.49636353969405</v>
      </c>
      <c r="N35" s="48">
        <f>VLOOKUP($A35,'Occupancy Raw Data'!$B$8:$BE$45,'Occupancy Raw Data'!AU$3,FALSE)</f>
        <v>9.84137669283324</v>
      </c>
      <c r="O35" s="48">
        <f>VLOOKUP($A35,'Occupancy Raw Data'!$B$8:$BE$45,'Occupancy Raw Data'!AV$3,FALSE)</f>
        <v>7.03285588108408</v>
      </c>
      <c r="P35" s="48">
        <f>VLOOKUP($A35,'Occupancy Raw Data'!$B$8:$BE$45,'Occupancy Raw Data'!AW$3,FALSE)</f>
        <v>9.6203974469072708</v>
      </c>
      <c r="Q35" s="48">
        <f>VLOOKUP($A35,'Occupancy Raw Data'!$B$8:$BE$45,'Occupancy Raw Data'!AX$3,FALSE)</f>
        <v>6.9463708574082297</v>
      </c>
      <c r="R35" s="49">
        <f>VLOOKUP($A35,'Occupancy Raw Data'!$B$8:$BE$45,'Occupancy Raw Data'!AY$3,FALSE)</f>
        <v>8.0686890347111397</v>
      </c>
      <c r="S35" s="48">
        <f>VLOOKUP($A35,'Occupancy Raw Data'!$B$8:$BE$45,'Occupancy Raw Data'!BA$3,FALSE)</f>
        <v>5.9998561812639002</v>
      </c>
      <c r="T35" s="48">
        <f>VLOOKUP($A35,'Occupancy Raw Data'!$B$8:$BE$45,'Occupancy Raw Data'!BB$3,FALSE)</f>
        <v>5.48341036749704</v>
      </c>
      <c r="U35" s="49">
        <f>VLOOKUP($A35,'Occupancy Raw Data'!$B$8:$BE$45,'Occupancy Raw Data'!BC$3,FALSE)</f>
        <v>5.7452110552867302</v>
      </c>
      <c r="V35" s="50">
        <f>VLOOKUP($A35,'Occupancy Raw Data'!$B$8:$BE$45,'Occupancy Raw Data'!BE$3,FALSE)</f>
        <v>7.3493826973225298</v>
      </c>
      <c r="X35" s="51">
        <f>VLOOKUP($A35,'ADR Raw Data'!$B$6:$BE$43,'ADR Raw Data'!AG$1,FALSE)</f>
        <v>89.874455774246996</v>
      </c>
      <c r="Y35" s="52">
        <f>VLOOKUP($A35,'ADR Raw Data'!$B$6:$BE$43,'ADR Raw Data'!AH$1,FALSE)</f>
        <v>99.338715492467102</v>
      </c>
      <c r="Z35" s="52">
        <f>VLOOKUP($A35,'ADR Raw Data'!$B$6:$BE$43,'ADR Raw Data'!AI$1,FALSE)</f>
        <v>102.371627754567</v>
      </c>
      <c r="AA35" s="52">
        <f>VLOOKUP($A35,'ADR Raw Data'!$B$6:$BE$43,'ADR Raw Data'!AJ$1,FALSE)</f>
        <v>100.513450414887</v>
      </c>
      <c r="AB35" s="52">
        <f>VLOOKUP($A35,'ADR Raw Data'!$B$6:$BE$43,'ADR Raw Data'!AK$1,FALSE)</f>
        <v>99.673983004170196</v>
      </c>
      <c r="AC35" s="53">
        <f>VLOOKUP($A35,'ADR Raw Data'!$B$6:$BE$43,'ADR Raw Data'!AL$1,FALSE)</f>
        <v>98.920242462355404</v>
      </c>
      <c r="AD35" s="52">
        <f>VLOOKUP($A35,'ADR Raw Data'!$B$6:$BE$43,'ADR Raw Data'!AN$1,FALSE)</f>
        <v>106.153404351426</v>
      </c>
      <c r="AE35" s="52">
        <f>VLOOKUP($A35,'ADR Raw Data'!$B$6:$BE$43,'ADR Raw Data'!AO$1,FALSE)</f>
        <v>105.452039355992</v>
      </c>
      <c r="AF35" s="53">
        <f>VLOOKUP($A35,'ADR Raw Data'!$B$6:$BE$43,'ADR Raw Data'!AP$1,FALSE)</f>
        <v>105.808436878347</v>
      </c>
      <c r="AG35" s="54">
        <f>VLOOKUP($A35,'ADR Raw Data'!$B$6:$BE$43,'ADR Raw Data'!AR$1,FALSE)</f>
        <v>101.07956659391201</v>
      </c>
      <c r="AI35" s="47">
        <f>VLOOKUP($A35,'ADR Raw Data'!$B$6:$BE$43,'ADR Raw Data'!AT$1,FALSE)</f>
        <v>2.1570961528982702</v>
      </c>
      <c r="AJ35" s="48">
        <f>VLOOKUP($A35,'ADR Raw Data'!$B$6:$BE$43,'ADR Raw Data'!AU$1,FALSE)</f>
        <v>6.3622419156185996</v>
      </c>
      <c r="AK35" s="48">
        <f>VLOOKUP($A35,'ADR Raw Data'!$B$6:$BE$43,'ADR Raw Data'!AV$1,FALSE)</f>
        <v>6.1570246227377901</v>
      </c>
      <c r="AL35" s="48">
        <f>VLOOKUP($A35,'ADR Raw Data'!$B$6:$BE$43,'ADR Raw Data'!AW$1,FALSE)</f>
        <v>4.8892000140147598</v>
      </c>
      <c r="AM35" s="48">
        <f>VLOOKUP($A35,'ADR Raw Data'!$B$6:$BE$43,'ADR Raw Data'!AX$1,FALSE)</f>
        <v>2.3664378996548301</v>
      </c>
      <c r="AN35" s="49">
        <f>VLOOKUP($A35,'ADR Raw Data'!$B$6:$BE$43,'ADR Raw Data'!AY$1,FALSE)</f>
        <v>4.5173371104590299</v>
      </c>
      <c r="AO35" s="48">
        <f>VLOOKUP($A35,'ADR Raw Data'!$B$6:$BE$43,'ADR Raw Data'!BA$1,FALSE)</f>
        <v>2.3942244973086702</v>
      </c>
      <c r="AP35" s="48">
        <f>VLOOKUP($A35,'ADR Raw Data'!$B$6:$BE$43,'ADR Raw Data'!BB$1,FALSE)</f>
        <v>1.1142192352401801</v>
      </c>
      <c r="AQ35" s="49">
        <f>VLOOKUP($A35,'ADR Raw Data'!$B$6:$BE$43,'ADR Raw Data'!BC$1,FALSE)</f>
        <v>1.7620089068176901</v>
      </c>
      <c r="AR35" s="50">
        <f>VLOOKUP($A35,'ADR Raw Data'!$B$6:$BE$43,'ADR Raw Data'!BE$1,FALSE)</f>
        <v>3.5629298628184798</v>
      </c>
      <c r="AT35" s="51">
        <f>VLOOKUP($A35,'RevPAR Raw Data'!$B$6:$BE$43,'RevPAR Raw Data'!AG$1,FALSE)</f>
        <v>34.7420093500779</v>
      </c>
      <c r="AU35" s="52">
        <f>VLOOKUP($A35,'RevPAR Raw Data'!$B$6:$BE$43,'RevPAR Raw Data'!AH$1,FALSE)</f>
        <v>52.282815565129702</v>
      </c>
      <c r="AV35" s="52">
        <f>VLOOKUP($A35,'RevPAR Raw Data'!$B$6:$BE$43,'RevPAR Raw Data'!AI$1,FALSE)</f>
        <v>57.276123384361497</v>
      </c>
      <c r="AW35" s="52">
        <f>VLOOKUP($A35,'RevPAR Raw Data'!$B$6:$BE$43,'RevPAR Raw Data'!AJ$1,FALSE)</f>
        <v>57.185510129251</v>
      </c>
      <c r="AX35" s="52">
        <f>VLOOKUP($A35,'RevPAR Raw Data'!$B$6:$BE$43,'RevPAR Raw Data'!AK$1,FALSE)</f>
        <v>57.832206446311098</v>
      </c>
      <c r="AY35" s="53">
        <f>VLOOKUP($A35,'RevPAR Raw Data'!$B$6:$BE$43,'RevPAR Raw Data'!AL$1,FALSE)</f>
        <v>51.8684344544588</v>
      </c>
      <c r="AZ35" s="52">
        <f>VLOOKUP($A35,'RevPAR Raw Data'!$B$6:$BE$43,'RevPAR Raw Data'!AN$1,FALSE)</f>
        <v>64.373432706355004</v>
      </c>
      <c r="BA35" s="52">
        <f>VLOOKUP($A35,'RevPAR Raw Data'!$B$6:$BE$43,'RevPAR Raw Data'!AO$1,FALSE)</f>
        <v>61.897227447041601</v>
      </c>
      <c r="BB35" s="53">
        <f>VLOOKUP($A35,'RevPAR Raw Data'!$B$6:$BE$43,'RevPAR Raw Data'!AP$1,FALSE)</f>
        <v>63.135330076698303</v>
      </c>
      <c r="BC35" s="54">
        <f>VLOOKUP($A35,'RevPAR Raw Data'!$B$6:$BE$43,'RevPAR Raw Data'!AR$1,FALSE)</f>
        <v>55.094785990691797</v>
      </c>
      <c r="BE35" s="47">
        <f>VLOOKUP($A35,'RevPAR Raw Data'!$B$6:$BE$43,'RevPAR Raw Data'!AT$1,FALSE)</f>
        <v>8.7935925005853495</v>
      </c>
      <c r="BF35" s="48">
        <f>VLOOKUP($A35,'RevPAR Raw Data'!$B$6:$BE$43,'RevPAR Raw Data'!AU$1,FALSE)</f>
        <v>16.8297508014772</v>
      </c>
      <c r="BG35" s="48">
        <f>VLOOKUP($A35,'RevPAR Raw Data'!$B$6:$BE$43,'RevPAR Raw Data'!AV$1,FALSE)</f>
        <v>13.622895172101799</v>
      </c>
      <c r="BH35" s="48">
        <f>VLOOKUP($A35,'RevPAR Raw Data'!$B$6:$BE$43,'RevPAR Raw Data'!AW$1,FALSE)</f>
        <v>14.979957934244499</v>
      </c>
      <c r="BI35" s="48">
        <f>VLOOKUP($A35,'RevPAR Raw Data'!$B$6:$BE$43,'RevPAR Raw Data'!AX$1,FALSE)</f>
        <v>9.4771903096833494</v>
      </c>
      <c r="BJ35" s="49">
        <f>VLOOKUP($A35,'RevPAR Raw Data'!$B$6:$BE$43,'RevPAR Raw Data'!AY$1,FALSE)</f>
        <v>12.950516029262699</v>
      </c>
      <c r="BK35" s="48">
        <f>VLOOKUP($A35,'RevPAR Raw Data'!$B$6:$BE$43,'RevPAR Raw Data'!BA$1,FALSE)</f>
        <v>8.5377307050676894</v>
      </c>
      <c r="BL35" s="48">
        <f>VLOOKUP($A35,'RevPAR Raw Data'!$B$6:$BE$43,'RevPAR Raw Data'!BB$1,FALSE)</f>
        <v>6.6587268157990298</v>
      </c>
      <c r="BM35" s="49">
        <f>VLOOKUP($A35,'RevPAR Raw Data'!$B$6:$BE$43,'RevPAR Raw Data'!BC$1,FALSE)</f>
        <v>7.6084510926140601</v>
      </c>
      <c r="BN35" s="50">
        <f>VLOOKUP($A35,'RevPAR Raw Data'!$B$6:$BE$43,'RevPAR Raw Data'!BE$1,FALSE)</f>
        <v>11.174165910996701</v>
      </c>
    </row>
    <row r="36" spans="1:66" x14ac:dyDescent="0.25">
      <c r="A36" s="63" t="s">
        <v>48</v>
      </c>
      <c r="B36" s="47">
        <f>VLOOKUP($A36,'Occupancy Raw Data'!$B$8:$BE$45,'Occupancy Raw Data'!AG$3,FALSE)</f>
        <v>40.921690921690903</v>
      </c>
      <c r="C36" s="48">
        <f>VLOOKUP($A36,'Occupancy Raw Data'!$B$8:$BE$45,'Occupancy Raw Data'!AH$3,FALSE)</f>
        <v>53.655578655578601</v>
      </c>
      <c r="D36" s="48">
        <f>VLOOKUP($A36,'Occupancy Raw Data'!$B$8:$BE$45,'Occupancy Raw Data'!AI$3,FALSE)</f>
        <v>59.5634095634095</v>
      </c>
      <c r="E36" s="48">
        <f>VLOOKUP($A36,'Occupancy Raw Data'!$B$8:$BE$45,'Occupancy Raw Data'!AJ$3,FALSE)</f>
        <v>58.038808038808</v>
      </c>
      <c r="F36" s="48">
        <f>VLOOKUP($A36,'Occupancy Raw Data'!$B$8:$BE$45,'Occupancy Raw Data'!AK$3,FALSE)</f>
        <v>57.576807576807497</v>
      </c>
      <c r="G36" s="49">
        <f>VLOOKUP($A36,'Occupancy Raw Data'!$B$8:$BE$45,'Occupancy Raw Data'!AL$3,FALSE)</f>
        <v>53.9512589512589</v>
      </c>
      <c r="H36" s="48">
        <f>VLOOKUP($A36,'Occupancy Raw Data'!$B$8:$BE$45,'Occupancy Raw Data'!AN$3,FALSE)</f>
        <v>64.062139062138996</v>
      </c>
      <c r="I36" s="48">
        <f>VLOOKUP($A36,'Occupancy Raw Data'!$B$8:$BE$45,'Occupancy Raw Data'!AO$3,FALSE)</f>
        <v>67.919842919842907</v>
      </c>
      <c r="J36" s="49">
        <f>VLOOKUP($A36,'Occupancy Raw Data'!$B$8:$BE$45,'Occupancy Raw Data'!AP$3,FALSE)</f>
        <v>65.990990990990895</v>
      </c>
      <c r="K36" s="50">
        <f>VLOOKUP($A36,'Occupancy Raw Data'!$B$8:$BE$45,'Occupancy Raw Data'!AR$3,FALSE)</f>
        <v>57.391182391182298</v>
      </c>
      <c r="M36" s="47">
        <f>VLOOKUP($A36,'Occupancy Raw Data'!$B$8:$BE$45,'Occupancy Raw Data'!AT$3,FALSE)</f>
        <v>-7.7250623325252104</v>
      </c>
      <c r="N36" s="48">
        <f>VLOOKUP($A36,'Occupancy Raw Data'!$B$8:$BE$45,'Occupancy Raw Data'!AU$3,FALSE)</f>
        <v>5.3859571450438102</v>
      </c>
      <c r="O36" s="48">
        <f>VLOOKUP($A36,'Occupancy Raw Data'!$B$8:$BE$45,'Occupancy Raw Data'!AV$3,FALSE)</f>
        <v>-1.34206845082176</v>
      </c>
      <c r="P36" s="48">
        <f>VLOOKUP($A36,'Occupancy Raw Data'!$B$8:$BE$45,'Occupancy Raw Data'!AW$3,FALSE)</f>
        <v>-3.4023392364951999</v>
      </c>
      <c r="Q36" s="48">
        <f>VLOOKUP($A36,'Occupancy Raw Data'!$B$8:$BE$45,'Occupancy Raw Data'!AX$3,FALSE)</f>
        <v>-0.49764496258961199</v>
      </c>
      <c r="R36" s="49">
        <f>VLOOKUP($A36,'Occupancy Raw Data'!$B$8:$BE$45,'Occupancy Raw Data'!AY$3,FALSE)</f>
        <v>-1.39853597556411</v>
      </c>
      <c r="S36" s="48">
        <f>VLOOKUP($A36,'Occupancy Raw Data'!$B$8:$BE$45,'Occupancy Raw Data'!BA$3,FALSE)</f>
        <v>-3.57221100011922</v>
      </c>
      <c r="T36" s="48">
        <f>VLOOKUP($A36,'Occupancy Raw Data'!$B$8:$BE$45,'Occupancy Raw Data'!BB$3,FALSE)</f>
        <v>-0.92329541196127096</v>
      </c>
      <c r="U36" s="49">
        <f>VLOOKUP($A36,'Occupancy Raw Data'!$B$8:$BE$45,'Occupancy Raw Data'!BC$3,FALSE)</f>
        <v>-2.2269776257209699</v>
      </c>
      <c r="V36" s="50">
        <f>VLOOKUP($A36,'Occupancy Raw Data'!$B$8:$BE$45,'Occupancy Raw Data'!BE$3,FALSE)</f>
        <v>-1.6722458328032801</v>
      </c>
      <c r="X36" s="51">
        <f>VLOOKUP($A36,'ADR Raw Data'!$B$6:$BE$43,'ADR Raw Data'!AG$1,FALSE)</f>
        <v>125.32411233418</v>
      </c>
      <c r="Y36" s="52">
        <f>VLOOKUP($A36,'ADR Raw Data'!$B$6:$BE$43,'ADR Raw Data'!AH$1,FALSE)</f>
        <v>123.672590679151</v>
      </c>
      <c r="Z36" s="52">
        <f>VLOOKUP($A36,'ADR Raw Data'!$B$6:$BE$43,'ADR Raw Data'!AI$1,FALSE)</f>
        <v>122.538984874927</v>
      </c>
      <c r="AA36" s="52">
        <f>VLOOKUP($A36,'ADR Raw Data'!$B$6:$BE$43,'ADR Raw Data'!AJ$1,FALSE)</f>
        <v>122.81403681592001</v>
      </c>
      <c r="AB36" s="52">
        <f>VLOOKUP($A36,'ADR Raw Data'!$B$6:$BE$43,'ADR Raw Data'!AK$1,FALSE)</f>
        <v>125.54692076228601</v>
      </c>
      <c r="AC36" s="53">
        <f>VLOOKUP($A36,'ADR Raw Data'!$B$6:$BE$43,'ADR Raw Data'!AL$1,FALSE)</f>
        <v>123.888156108839</v>
      </c>
      <c r="AD36" s="52">
        <f>VLOOKUP($A36,'ADR Raw Data'!$B$6:$BE$43,'ADR Raw Data'!AN$1,FALSE)</f>
        <v>158.143729378887</v>
      </c>
      <c r="AE36" s="52">
        <f>VLOOKUP($A36,'ADR Raw Data'!$B$6:$BE$43,'ADR Raw Data'!AO$1,FALSE)</f>
        <v>167.96046254570101</v>
      </c>
      <c r="AF36" s="53">
        <f>VLOOKUP($A36,'ADR Raw Data'!$B$6:$BE$43,'ADR Raw Data'!AP$1,FALSE)</f>
        <v>163.19556270237101</v>
      </c>
      <c r="AG36" s="54">
        <f>VLOOKUP($A36,'ADR Raw Data'!$B$6:$BE$43,'ADR Raw Data'!AR$1,FALSE)</f>
        <v>136.80171134909699</v>
      </c>
      <c r="AI36" s="47">
        <f>VLOOKUP($A36,'ADR Raw Data'!$B$6:$BE$43,'ADR Raw Data'!AT$1,FALSE)</f>
        <v>2.5400347736846398</v>
      </c>
      <c r="AJ36" s="48">
        <f>VLOOKUP($A36,'ADR Raw Data'!$B$6:$BE$43,'ADR Raw Data'!AU$1,FALSE)</f>
        <v>8.6296961419139695</v>
      </c>
      <c r="AK36" s="48">
        <f>VLOOKUP($A36,'ADR Raw Data'!$B$6:$BE$43,'ADR Raw Data'!AV$1,FALSE)</f>
        <v>3.22090928688328</v>
      </c>
      <c r="AL36" s="48">
        <f>VLOOKUP($A36,'ADR Raw Data'!$B$6:$BE$43,'ADR Raw Data'!AW$1,FALSE)</f>
        <v>4.59308946239946</v>
      </c>
      <c r="AM36" s="48">
        <f>VLOOKUP($A36,'ADR Raw Data'!$B$6:$BE$43,'ADR Raw Data'!AX$1,FALSE)</f>
        <v>5.7770949736301302</v>
      </c>
      <c r="AN36" s="49">
        <f>VLOOKUP($A36,'ADR Raw Data'!$B$6:$BE$43,'ADR Raw Data'!AY$1,FALSE)</f>
        <v>4.9118107652393102</v>
      </c>
      <c r="AO36" s="48">
        <f>VLOOKUP($A36,'ADR Raw Data'!$B$6:$BE$43,'ADR Raw Data'!BA$1,FALSE)</f>
        <v>6.9971116401363203</v>
      </c>
      <c r="AP36" s="48">
        <f>VLOOKUP($A36,'ADR Raw Data'!$B$6:$BE$43,'ADR Raw Data'!BB$1,FALSE)</f>
        <v>6.7118494812087599</v>
      </c>
      <c r="AQ36" s="49">
        <f>VLOOKUP($A36,'ADR Raw Data'!$B$6:$BE$43,'ADR Raw Data'!BC$1,FALSE)</f>
        <v>6.89130218849375</v>
      </c>
      <c r="AR36" s="50">
        <f>VLOOKUP($A36,'ADR Raw Data'!$B$6:$BE$43,'ADR Raw Data'!BE$1,FALSE)</f>
        <v>5.6261938311239303</v>
      </c>
      <c r="AT36" s="51">
        <f>VLOOKUP($A36,'RevPAR Raw Data'!$B$6:$BE$43,'RevPAR Raw Data'!AG$1,FALSE)</f>
        <v>51.284745899745801</v>
      </c>
      <c r="AU36" s="52">
        <f>VLOOKUP($A36,'RevPAR Raw Data'!$B$6:$BE$43,'RevPAR Raw Data'!AH$1,FALSE)</f>
        <v>66.357244167244104</v>
      </c>
      <c r="AV36" s="52">
        <f>VLOOKUP($A36,'RevPAR Raw Data'!$B$6:$BE$43,'RevPAR Raw Data'!AI$1,FALSE)</f>
        <v>72.988397435897397</v>
      </c>
      <c r="AW36" s="52">
        <f>VLOOKUP($A36,'RevPAR Raw Data'!$B$6:$BE$43,'RevPAR Raw Data'!AJ$1,FALSE)</f>
        <v>71.279803072302997</v>
      </c>
      <c r="AX36" s="52">
        <f>VLOOKUP($A36,'RevPAR Raw Data'!$B$6:$BE$43,'RevPAR Raw Data'!AK$1,FALSE)</f>
        <v>72.285908985908904</v>
      </c>
      <c r="AY36" s="53">
        <f>VLOOKUP($A36,'RevPAR Raw Data'!$B$6:$BE$43,'RevPAR Raw Data'!AL$1,FALSE)</f>
        <v>66.839219912219903</v>
      </c>
      <c r="AZ36" s="52">
        <f>VLOOKUP($A36,'RevPAR Raw Data'!$B$6:$BE$43,'RevPAR Raw Data'!AN$1,FALSE)</f>
        <v>101.310255832755</v>
      </c>
      <c r="BA36" s="52">
        <f>VLOOKUP($A36,'RevPAR Raw Data'!$B$6:$BE$43,'RevPAR Raw Data'!AO$1,FALSE)</f>
        <v>114.078482328482</v>
      </c>
      <c r="BB36" s="53">
        <f>VLOOKUP($A36,'RevPAR Raw Data'!$B$6:$BE$43,'RevPAR Raw Data'!AP$1,FALSE)</f>
        <v>107.694369080619</v>
      </c>
      <c r="BC36" s="54">
        <f>VLOOKUP($A36,'RevPAR Raw Data'!$B$6:$BE$43,'RevPAR Raw Data'!AR$1,FALSE)</f>
        <v>78.512119674619598</v>
      </c>
      <c r="BE36" s="47">
        <f>VLOOKUP($A36,'RevPAR Raw Data'!$B$6:$BE$43,'RevPAR Raw Data'!AT$1,FALSE)</f>
        <v>-5.3812468283755202</v>
      </c>
      <c r="BF36" s="48">
        <f>VLOOKUP($A36,'RevPAR Raw Data'!$B$6:$BE$43,'RevPAR Raw Data'!AU$1,FALSE)</f>
        <v>14.4804450229087</v>
      </c>
      <c r="BG36" s="48">
        <f>VLOOKUP($A36,'RevPAR Raw Data'!$B$6:$BE$43,'RevPAR Raw Data'!AV$1,FALSE)</f>
        <v>1.8356140286926601</v>
      </c>
      <c r="BH36" s="48">
        <f>VLOOKUP($A36,'RevPAR Raw Data'!$B$6:$BE$43,'RevPAR Raw Data'!AW$1,FALSE)</f>
        <v>1.0344777409577</v>
      </c>
      <c r="BI36" s="48">
        <f>VLOOKUP($A36,'RevPAR Raw Data'!$B$6:$BE$43,'RevPAR Raw Data'!AX$1,FALSE)</f>
        <v>5.2507005889202203</v>
      </c>
      <c r="BJ36" s="49">
        <f>VLOOKUP($A36,'RevPAR Raw Data'!$B$6:$BE$43,'RevPAR Raw Data'!AY$1,FALSE)</f>
        <v>3.4445813490716901</v>
      </c>
      <c r="BK36" s="48">
        <f>VLOOKUP($A36,'RevPAR Raw Data'!$B$6:$BE$43,'RevPAR Raw Data'!BA$1,FALSE)</f>
        <v>3.17494904831752</v>
      </c>
      <c r="BL36" s="48">
        <f>VLOOKUP($A36,'RevPAR Raw Data'!$B$6:$BE$43,'RevPAR Raw Data'!BB$1,FALSE)</f>
        <v>5.7265838709297396</v>
      </c>
      <c r="BM36" s="49">
        <f>VLOOKUP($A36,'RevPAR Raw Data'!$B$6:$BE$43,'RevPAR Raw Data'!BC$1,FALSE)</f>
        <v>4.5108568049141997</v>
      </c>
      <c r="BN36" s="50">
        <f>VLOOKUP($A36,'RevPAR Raw Data'!$B$6:$BE$43,'RevPAR Raw Data'!BE$1,FALSE)</f>
        <v>3.8598642064342399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32.183822434083098</v>
      </c>
      <c r="C38" s="48">
        <f>VLOOKUP($A38,'Occupancy Raw Data'!$B$8:$BE$45,'Occupancy Raw Data'!AH$3,FALSE)</f>
        <v>47.3149113660062</v>
      </c>
      <c r="D38" s="48">
        <f>VLOOKUP($A38,'Occupancy Raw Data'!$B$8:$BE$45,'Occupancy Raw Data'!AI$3,FALSE)</f>
        <v>53.4857738715924</v>
      </c>
      <c r="E38" s="48">
        <f>VLOOKUP($A38,'Occupancy Raw Data'!$B$8:$BE$45,'Occupancy Raw Data'!AJ$3,FALSE)</f>
        <v>52.517503351705599</v>
      </c>
      <c r="F38" s="48">
        <f>VLOOKUP($A38,'Occupancy Raw Data'!$B$8:$BE$45,'Occupancy Raw Data'!AK$3,FALSE)</f>
        <v>47.624013108893102</v>
      </c>
      <c r="G38" s="49">
        <f>VLOOKUP($A38,'Occupancy Raw Data'!$B$8:$BE$45,'Occupancy Raw Data'!AL$3,FALSE)</f>
        <v>46.625204826456098</v>
      </c>
      <c r="H38" s="48">
        <f>VLOOKUP($A38,'Occupancy Raw Data'!$B$8:$BE$45,'Occupancy Raw Data'!AN$3,FALSE)</f>
        <v>49.195590645017099</v>
      </c>
      <c r="I38" s="48">
        <f>VLOOKUP($A38,'Occupancy Raw Data'!$B$8:$BE$45,'Occupancy Raw Data'!AO$3,FALSE)</f>
        <v>47.214360196633301</v>
      </c>
      <c r="J38" s="49">
        <f>VLOOKUP($A38,'Occupancy Raw Data'!$B$8:$BE$45,'Occupancy Raw Data'!AP$3,FALSE)</f>
        <v>48.2049754208252</v>
      </c>
      <c r="K38" s="50">
        <f>VLOOKUP($A38,'Occupancy Raw Data'!$B$8:$BE$45,'Occupancy Raw Data'!AR$3,FALSE)</f>
        <v>47.076567853418702</v>
      </c>
      <c r="M38" s="47">
        <f>VLOOKUP($A38,'Occupancy Raw Data'!$B$8:$BE$45,'Occupancy Raw Data'!AT$3,FALSE)</f>
        <v>-8.0775017371164708</v>
      </c>
      <c r="N38" s="48">
        <f>VLOOKUP($A38,'Occupancy Raw Data'!$B$8:$BE$45,'Occupancy Raw Data'!AU$3,FALSE)</f>
        <v>0.48668394449893998</v>
      </c>
      <c r="O38" s="48">
        <f>VLOOKUP($A38,'Occupancy Raw Data'!$B$8:$BE$45,'Occupancy Raw Data'!AV$3,FALSE)</f>
        <v>1.6161626631272401</v>
      </c>
      <c r="P38" s="48">
        <f>VLOOKUP($A38,'Occupancy Raw Data'!$B$8:$BE$45,'Occupancy Raw Data'!AW$3,FALSE)</f>
        <v>-3.75552281197549</v>
      </c>
      <c r="Q38" s="48">
        <f>VLOOKUP($A38,'Occupancy Raw Data'!$B$8:$BE$45,'Occupancy Raw Data'!AX$3,FALSE)</f>
        <v>-1.2150093252727301</v>
      </c>
      <c r="R38" s="49">
        <f>VLOOKUP($A38,'Occupancy Raw Data'!$B$8:$BE$45,'Occupancy Raw Data'!AY$3,FALSE)</f>
        <v>-1.84551953511586</v>
      </c>
      <c r="S38" s="48">
        <f>VLOOKUP($A38,'Occupancy Raw Data'!$B$8:$BE$45,'Occupancy Raw Data'!BA$3,FALSE)</f>
        <v>-5.0985691089660898</v>
      </c>
      <c r="T38" s="48">
        <f>VLOOKUP($A38,'Occupancy Raw Data'!$B$8:$BE$45,'Occupancy Raw Data'!BB$3,FALSE)</f>
        <v>-5.3952248666458198</v>
      </c>
      <c r="U38" s="49">
        <f>VLOOKUP($A38,'Occupancy Raw Data'!$B$8:$BE$45,'Occupancy Raw Data'!BC$3,FALSE)</f>
        <v>-5.2440809447464396</v>
      </c>
      <c r="V38" s="50">
        <f>VLOOKUP($A38,'Occupancy Raw Data'!$B$8:$BE$45,'Occupancy Raw Data'!BE$3,FALSE)</f>
        <v>-2.8647784928351498</v>
      </c>
      <c r="X38" s="51">
        <f>VLOOKUP($A38,'ADR Raw Data'!$B$6:$BE$43,'ADR Raw Data'!AG$1,FALSE)</f>
        <v>86.6561177968062</v>
      </c>
      <c r="Y38" s="52">
        <f>VLOOKUP($A38,'ADR Raw Data'!$B$6:$BE$43,'ADR Raw Data'!AH$1,FALSE)</f>
        <v>96.713440377804005</v>
      </c>
      <c r="Z38" s="52">
        <f>VLOOKUP($A38,'ADR Raw Data'!$B$6:$BE$43,'ADR Raw Data'!AI$1,FALSE)</f>
        <v>100.138610917699</v>
      </c>
      <c r="AA38" s="52">
        <f>VLOOKUP($A38,'ADR Raw Data'!$B$6:$BE$43,'ADR Raw Data'!AJ$1,FALSE)</f>
        <v>100.19999929088</v>
      </c>
      <c r="AB38" s="52">
        <f>VLOOKUP($A38,'ADR Raw Data'!$B$6:$BE$43,'ADR Raw Data'!AK$1,FALSE)</f>
        <v>96.483645605254907</v>
      </c>
      <c r="AC38" s="53">
        <f>VLOOKUP($A38,'ADR Raw Data'!$B$6:$BE$43,'ADR Raw Data'!AL$1,FALSE)</f>
        <v>96.849317241489402</v>
      </c>
      <c r="AD38" s="52">
        <f>VLOOKUP($A38,'ADR Raw Data'!$B$6:$BE$43,'ADR Raw Data'!AN$1,FALSE)</f>
        <v>99.521560938682796</v>
      </c>
      <c r="AE38" s="52">
        <f>VLOOKUP($A38,'ADR Raw Data'!$B$6:$BE$43,'ADR Raw Data'!AO$1,FALSE)</f>
        <v>99.523846032497204</v>
      </c>
      <c r="AF38" s="53">
        <f>VLOOKUP($A38,'ADR Raw Data'!$B$6:$BE$43,'ADR Raw Data'!AP$1,FALSE)</f>
        <v>99.522680006180394</v>
      </c>
      <c r="AG38" s="54">
        <f>VLOOKUP($A38,'ADR Raw Data'!$B$6:$BE$43,'ADR Raw Data'!AR$1,FALSE)</f>
        <v>97.631443601884996</v>
      </c>
      <c r="AI38" s="47">
        <f>VLOOKUP($A38,'ADR Raw Data'!$B$6:$BE$43,'ADR Raw Data'!AT$1,FALSE)</f>
        <v>0.98312276030190804</v>
      </c>
      <c r="AJ38" s="48">
        <f>VLOOKUP($A38,'ADR Raw Data'!$B$6:$BE$43,'ADR Raw Data'!AU$1,FALSE)</f>
        <v>3.3963587144785001</v>
      </c>
      <c r="AK38" s="48">
        <f>VLOOKUP($A38,'ADR Raw Data'!$B$6:$BE$43,'ADR Raw Data'!AV$1,FALSE)</f>
        <v>4.1554082039570197</v>
      </c>
      <c r="AL38" s="48">
        <f>VLOOKUP($A38,'ADR Raw Data'!$B$6:$BE$43,'ADR Raw Data'!AW$1,FALSE)</f>
        <v>3.3763924881</v>
      </c>
      <c r="AM38" s="48">
        <f>VLOOKUP($A38,'ADR Raw Data'!$B$6:$BE$43,'ADR Raw Data'!AX$1,FALSE)</f>
        <v>3.1319594294356099</v>
      </c>
      <c r="AN38" s="49">
        <f>VLOOKUP($A38,'ADR Raw Data'!$B$6:$BE$43,'ADR Raw Data'!AY$1,FALSE)</f>
        <v>3.29697232466058</v>
      </c>
      <c r="AO38" s="48">
        <f>VLOOKUP($A38,'ADR Raw Data'!$B$6:$BE$43,'ADR Raw Data'!BA$1,FALSE)</f>
        <v>2.3578856022797199</v>
      </c>
      <c r="AP38" s="48">
        <f>VLOOKUP($A38,'ADR Raw Data'!$B$6:$BE$43,'ADR Raw Data'!BB$1,FALSE)</f>
        <v>1.1090012697126601</v>
      </c>
      <c r="AQ38" s="49">
        <f>VLOOKUP($A38,'ADR Raw Data'!$B$6:$BE$43,'ADR Raw Data'!BC$1,FALSE)</f>
        <v>1.74145773127102</v>
      </c>
      <c r="AR38" s="50">
        <f>VLOOKUP($A38,'ADR Raw Data'!$B$6:$BE$43,'ADR Raw Data'!BE$1,FALSE)</f>
        <v>2.7958166301078902</v>
      </c>
      <c r="AT38" s="51">
        <f>VLOOKUP($A38,'RevPAR Raw Data'!$B$6:$BE$43,'RevPAR Raw Data'!AG$1,FALSE)</f>
        <v>27.889251079994001</v>
      </c>
      <c r="AU38" s="52">
        <f>VLOOKUP($A38,'RevPAR Raw Data'!$B$6:$BE$43,'RevPAR Raw Data'!AH$1,FALSE)</f>
        <v>45.759878593773202</v>
      </c>
      <c r="AV38" s="52">
        <f>VLOOKUP($A38,'RevPAR Raw Data'!$B$6:$BE$43,'RevPAR Raw Data'!AI$1,FALSE)</f>
        <v>53.559910993594499</v>
      </c>
      <c r="AW38" s="52">
        <f>VLOOKUP($A38,'RevPAR Raw Data'!$B$6:$BE$43,'RevPAR Raw Data'!AJ$1,FALSE)</f>
        <v>52.622537985997297</v>
      </c>
      <c r="AX38" s="52">
        <f>VLOOKUP($A38,'RevPAR Raw Data'!$B$6:$BE$43,'RevPAR Raw Data'!AK$1,FALSE)</f>
        <v>45.949384030984604</v>
      </c>
      <c r="AY38" s="53">
        <f>VLOOKUP($A38,'RevPAR Raw Data'!$B$6:$BE$43,'RevPAR Raw Data'!AL$1,FALSE)</f>
        <v>45.156192536868701</v>
      </c>
      <c r="AZ38" s="52">
        <f>VLOOKUP($A38,'RevPAR Raw Data'!$B$6:$BE$43,'RevPAR Raw Data'!AN$1,FALSE)</f>
        <v>48.960219722925601</v>
      </c>
      <c r="BA38" s="52">
        <f>VLOOKUP($A38,'RevPAR Raw Data'!$B$6:$BE$43,'RevPAR Raw Data'!AO$1,FALSE)</f>
        <v>46.989547147326</v>
      </c>
      <c r="BB38" s="53">
        <f>VLOOKUP($A38,'RevPAR Raw Data'!$B$6:$BE$43,'RevPAR Raw Data'!AP$1,FALSE)</f>
        <v>47.974883435125797</v>
      </c>
      <c r="BC38" s="54">
        <f>VLOOKUP($A38,'RevPAR Raw Data'!$B$6:$BE$43,'RevPAR Raw Data'!AR$1,FALSE)</f>
        <v>45.961532793513598</v>
      </c>
      <c r="BE38" s="47">
        <f>VLOOKUP($A38,'RevPAR Raw Data'!$B$6:$BE$43,'RevPAR Raw Data'!AT$1,FALSE)</f>
        <v>-7.1737907348559302</v>
      </c>
      <c r="BF38" s="48">
        <f>VLOOKUP($A38,'RevPAR Raw Data'!$B$6:$BE$43,'RevPAR Raw Data'!AU$1,FALSE)</f>
        <v>3.8995721915383998</v>
      </c>
      <c r="BG38" s="48">
        <f>VLOOKUP($A38,'RevPAR Raw Data'!$B$6:$BE$43,'RevPAR Raw Data'!AV$1,FALSE)</f>
        <v>5.8387290229771498</v>
      </c>
      <c r="BH38" s="48">
        <f>VLOOKUP($A38,'RevPAR Raw Data'!$B$6:$BE$43,'RevPAR Raw Data'!AW$1,FALSE)</f>
        <v>-0.50593151398791503</v>
      </c>
      <c r="BI38" s="48">
        <f>VLOOKUP($A38,'RevPAR Raw Data'!$B$6:$BE$43,'RevPAR Raw Data'!AX$1,FALSE)</f>
        <v>1.8788965050314701</v>
      </c>
      <c r="BJ38" s="49">
        <f>VLOOKUP($A38,'RevPAR Raw Data'!$B$6:$BE$43,'RevPAR Raw Data'!AY$1,FALSE)</f>
        <v>1.3906065212257399</v>
      </c>
      <c r="BK38" s="48">
        <f>VLOOKUP($A38,'RevPAR Raw Data'!$B$6:$BE$43,'RevPAR Raw Data'!BA$1,FALSE)</f>
        <v>-2.8609019336289498</v>
      </c>
      <c r="BL38" s="48">
        <f>VLOOKUP($A38,'RevPAR Raw Data'!$B$6:$BE$43,'RevPAR Raw Data'!BB$1,FALSE)</f>
        <v>-4.3460567092081099</v>
      </c>
      <c r="BM38" s="49">
        <f>VLOOKUP($A38,'RevPAR Raw Data'!$B$6:$BE$43,'RevPAR Raw Data'!BC$1,FALSE)</f>
        <v>-3.5939466665218101</v>
      </c>
      <c r="BN38" s="50">
        <f>VLOOKUP($A38,'RevPAR Raw Data'!$B$6:$BE$43,'RevPAR Raw Data'!BE$1,FALSE)</f>
        <v>-0.149055816245698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42.441244036048701</v>
      </c>
      <c r="C40" s="48">
        <f>VLOOKUP($A40,'Occupancy Raw Data'!$B$8:$BE$45,'Occupancy Raw Data'!AH$3,FALSE)</f>
        <v>54.598869058137403</v>
      </c>
      <c r="D40" s="48">
        <f>VLOOKUP($A40,'Occupancy Raw Data'!$B$8:$BE$45,'Occupancy Raw Data'!AI$3,FALSE)</f>
        <v>60.263518289450403</v>
      </c>
      <c r="E40" s="48">
        <f>VLOOKUP($A40,'Occupancy Raw Data'!$B$8:$BE$45,'Occupancy Raw Data'!AJ$3,FALSE)</f>
        <v>60.491031984449499</v>
      </c>
      <c r="F40" s="48">
        <f>VLOOKUP($A40,'Occupancy Raw Data'!$B$8:$BE$45,'Occupancy Raw Data'!AK$3,FALSE)</f>
        <v>54.900379925781898</v>
      </c>
      <c r="G40" s="49">
        <f>VLOOKUP($A40,'Occupancy Raw Data'!$B$8:$BE$45,'Occupancy Raw Data'!AL$3,FALSE)</f>
        <v>54.539008658773596</v>
      </c>
      <c r="H40" s="48">
        <f>VLOOKUP($A40,'Occupancy Raw Data'!$B$8:$BE$45,'Occupancy Raw Data'!AN$3,FALSE)</f>
        <v>60.802482770807501</v>
      </c>
      <c r="I40" s="48">
        <f>VLOOKUP($A40,'Occupancy Raw Data'!$B$8:$BE$45,'Occupancy Raw Data'!AO$3,FALSE)</f>
        <v>65.098736525887901</v>
      </c>
      <c r="J40" s="49">
        <f>VLOOKUP($A40,'Occupancy Raw Data'!$B$8:$BE$45,'Occupancy Raw Data'!AP$3,FALSE)</f>
        <v>62.950609648347701</v>
      </c>
      <c r="K40" s="50">
        <f>VLOOKUP($A40,'Occupancy Raw Data'!$B$8:$BE$45,'Occupancy Raw Data'!AR$3,FALSE)</f>
        <v>56.942323227223298</v>
      </c>
      <c r="M40" s="47">
        <f>VLOOKUP($A40,'Occupancy Raw Data'!$B$8:$BE$45,'Occupancy Raw Data'!AT$3,FALSE)</f>
        <v>-7.1640589051574999</v>
      </c>
      <c r="N40" s="48">
        <f>VLOOKUP($A40,'Occupancy Raw Data'!$B$8:$BE$45,'Occupancy Raw Data'!AU$3,FALSE)</f>
        <v>-2.4968819209081299</v>
      </c>
      <c r="O40" s="48">
        <f>VLOOKUP($A40,'Occupancy Raw Data'!$B$8:$BE$45,'Occupancy Raw Data'!AV$3,FALSE)</f>
        <v>-2.68010689435686</v>
      </c>
      <c r="P40" s="48">
        <f>VLOOKUP($A40,'Occupancy Raw Data'!$B$8:$BE$45,'Occupancy Raw Data'!AW$3,FALSE)</f>
        <v>-3.5983503831272201</v>
      </c>
      <c r="Q40" s="48">
        <f>VLOOKUP($A40,'Occupancy Raw Data'!$B$8:$BE$45,'Occupancy Raw Data'!AX$3,FALSE)</f>
        <v>-7.2168837274122799</v>
      </c>
      <c r="R40" s="49">
        <f>VLOOKUP($A40,'Occupancy Raw Data'!$B$8:$BE$45,'Occupancy Raw Data'!AY$3,FALSE)</f>
        <v>-4.5010993602151803</v>
      </c>
      <c r="S40" s="48">
        <f>VLOOKUP($A40,'Occupancy Raw Data'!$B$8:$BE$45,'Occupancy Raw Data'!BA$3,FALSE)</f>
        <v>-9.56832267943728</v>
      </c>
      <c r="T40" s="48">
        <f>VLOOKUP($A40,'Occupancy Raw Data'!$B$8:$BE$45,'Occupancy Raw Data'!BB$3,FALSE)</f>
        <v>-7.1851783422937299</v>
      </c>
      <c r="U40" s="49">
        <f>VLOOKUP($A40,'Occupancy Raw Data'!$B$8:$BE$45,'Occupancy Raw Data'!BC$3,FALSE)</f>
        <v>-8.3515746739189591</v>
      </c>
      <c r="V40" s="50">
        <f>VLOOKUP($A40,'Occupancy Raw Data'!$B$8:$BE$45,'Occupancy Raw Data'!BE$3,FALSE)</f>
        <v>-5.7494171568652304</v>
      </c>
      <c r="X40" s="51">
        <f>VLOOKUP($A40,'ADR Raw Data'!$B$6:$BE$43,'ADR Raw Data'!AG$1,FALSE)</f>
        <v>96.791018083168495</v>
      </c>
      <c r="Y40" s="52">
        <f>VLOOKUP($A40,'ADR Raw Data'!$B$6:$BE$43,'ADR Raw Data'!AH$1,FALSE)</f>
        <v>105.47431528238501</v>
      </c>
      <c r="Z40" s="52">
        <f>VLOOKUP($A40,'ADR Raw Data'!$B$6:$BE$43,'ADR Raw Data'!AI$1,FALSE)</f>
        <v>110.02798557500201</v>
      </c>
      <c r="AA40" s="52">
        <f>VLOOKUP($A40,'ADR Raw Data'!$B$6:$BE$43,'ADR Raw Data'!AJ$1,FALSE)</f>
        <v>109.015986357744</v>
      </c>
      <c r="AB40" s="52">
        <f>VLOOKUP($A40,'ADR Raw Data'!$B$6:$BE$43,'ADR Raw Data'!AK$1,FALSE)</f>
        <v>104.592081313243</v>
      </c>
      <c r="AC40" s="53">
        <f>VLOOKUP($A40,'ADR Raw Data'!$B$6:$BE$43,'ADR Raw Data'!AL$1,FALSE)</f>
        <v>105.73722660939799</v>
      </c>
      <c r="AD40" s="52">
        <f>VLOOKUP($A40,'ADR Raw Data'!$B$6:$BE$43,'ADR Raw Data'!AN$1,FALSE)</f>
        <v>116.14008212449799</v>
      </c>
      <c r="AE40" s="52">
        <f>VLOOKUP($A40,'ADR Raw Data'!$B$6:$BE$43,'ADR Raw Data'!AO$1,FALSE)</f>
        <v>119.732268461055</v>
      </c>
      <c r="AF40" s="53">
        <f>VLOOKUP($A40,'ADR Raw Data'!$B$6:$BE$43,'ADR Raw Data'!AP$1,FALSE)</f>
        <v>117.997465183866</v>
      </c>
      <c r="AG40" s="54">
        <f>VLOOKUP($A40,'ADR Raw Data'!$B$6:$BE$43,'ADR Raw Data'!AR$1,FALSE)</f>
        <v>109.609764137376</v>
      </c>
      <c r="AI40" s="47">
        <f>VLOOKUP($A40,'ADR Raw Data'!$B$6:$BE$43,'ADR Raw Data'!AT$1,FALSE)</f>
        <v>4.34180413751006</v>
      </c>
      <c r="AJ40" s="48">
        <f>VLOOKUP($A40,'ADR Raw Data'!$B$6:$BE$43,'ADR Raw Data'!AU$1,FALSE)</f>
        <v>5.4989396172084399</v>
      </c>
      <c r="AK40" s="48">
        <f>VLOOKUP($A40,'ADR Raw Data'!$B$6:$BE$43,'ADR Raw Data'!AV$1,FALSE)</f>
        <v>6.0272947567624202</v>
      </c>
      <c r="AL40" s="48">
        <f>VLOOKUP($A40,'ADR Raw Data'!$B$6:$BE$43,'ADR Raw Data'!AW$1,FALSE)</f>
        <v>4.69659344521079</v>
      </c>
      <c r="AM40" s="48">
        <f>VLOOKUP($A40,'ADR Raw Data'!$B$6:$BE$43,'ADR Raw Data'!AX$1,FALSE)</f>
        <v>3.4427185808918499</v>
      </c>
      <c r="AN40" s="49">
        <f>VLOOKUP($A40,'ADR Raw Data'!$B$6:$BE$43,'ADR Raw Data'!AY$1,FALSE)</f>
        <v>4.9073493105091304</v>
      </c>
      <c r="AO40" s="48">
        <f>VLOOKUP($A40,'ADR Raw Data'!$B$6:$BE$43,'ADR Raw Data'!BA$1,FALSE)</f>
        <v>3.4641913455522499</v>
      </c>
      <c r="AP40" s="48">
        <f>VLOOKUP($A40,'ADR Raw Data'!$B$6:$BE$43,'ADR Raw Data'!BB$1,FALSE)</f>
        <v>3.5180390277250102</v>
      </c>
      <c r="AQ40" s="49">
        <f>VLOOKUP($A40,'ADR Raw Data'!$B$6:$BE$43,'ADR Raw Data'!BC$1,FALSE)</f>
        <v>3.5125630251361399</v>
      </c>
      <c r="AR40" s="50">
        <f>VLOOKUP($A40,'ADR Raw Data'!$B$6:$BE$43,'ADR Raw Data'!BE$1,FALSE)</f>
        <v>4.3131900579047899</v>
      </c>
      <c r="AT40" s="51">
        <f>VLOOKUP($A40,'RevPAR Raw Data'!$B$6:$BE$43,'RevPAR Raw Data'!AG$1,FALSE)</f>
        <v>41.079312189653599</v>
      </c>
      <c r="AU40" s="52">
        <f>VLOOKUP($A40,'RevPAR Raw Data'!$B$6:$BE$43,'RevPAR Raw Data'!AH$1,FALSE)</f>
        <v>57.587783290996597</v>
      </c>
      <c r="AV40" s="52">
        <f>VLOOKUP($A40,'RevPAR Raw Data'!$B$6:$BE$43,'RevPAR Raw Data'!AI$1,FALSE)</f>
        <v>66.306735210505295</v>
      </c>
      <c r="AW40" s="52">
        <f>VLOOKUP($A40,'RevPAR Raw Data'!$B$6:$BE$43,'RevPAR Raw Data'!AJ$1,FALSE)</f>
        <v>65.944895175826105</v>
      </c>
      <c r="AX40" s="52">
        <f>VLOOKUP($A40,'RevPAR Raw Data'!$B$6:$BE$43,'RevPAR Raw Data'!AK$1,FALSE)</f>
        <v>57.4214500132532</v>
      </c>
      <c r="AY40" s="53">
        <f>VLOOKUP($A40,'RevPAR Raw Data'!$B$6:$BE$43,'RevPAR Raw Data'!AL$1,FALSE)</f>
        <v>57.668035176046999</v>
      </c>
      <c r="AZ40" s="52">
        <f>VLOOKUP($A40,'RevPAR Raw Data'!$B$6:$BE$43,'RevPAR Raw Data'!AN$1,FALSE)</f>
        <v>70.616053423749705</v>
      </c>
      <c r="BA40" s="52">
        <f>VLOOKUP($A40,'RevPAR Raw Data'!$B$6:$BE$43,'RevPAR Raw Data'!AO$1,FALSE)</f>
        <v>77.944193981931406</v>
      </c>
      <c r="BB40" s="53">
        <f>VLOOKUP($A40,'RevPAR Raw Data'!$B$6:$BE$43,'RevPAR Raw Data'!AP$1,FALSE)</f>
        <v>74.280123702840598</v>
      </c>
      <c r="BC40" s="54">
        <f>VLOOKUP($A40,'RevPAR Raw Data'!$B$6:$BE$43,'RevPAR Raw Data'!AR$1,FALSE)</f>
        <v>62.4143461837023</v>
      </c>
      <c r="BE40" s="47">
        <f>VLOOKUP($A40,'RevPAR Raw Data'!$B$6:$BE$43,'RevPAR Raw Data'!AT$1,FALSE)</f>
        <v>-3.1333041736052198</v>
      </c>
      <c r="BF40" s="48">
        <f>VLOOKUP($A40,'RevPAR Raw Data'!$B$6:$BE$43,'RevPAR Raw Data'!AU$1,FALSE)</f>
        <v>2.8647556671565702</v>
      </c>
      <c r="BG40" s="48">
        <f>VLOOKUP($A40,'RevPAR Raw Data'!$B$6:$BE$43,'RevPAR Raw Data'!AV$1,FALSE)</f>
        <v>3.18564992008635</v>
      </c>
      <c r="BH40" s="48">
        <f>VLOOKUP($A40,'RevPAR Raw Data'!$B$6:$BE$43,'RevPAR Raw Data'!AW$1,FALSE)</f>
        <v>0.92924317385390098</v>
      </c>
      <c r="BI40" s="48">
        <f>VLOOKUP($A40,'RevPAR Raw Data'!$B$6:$BE$43,'RevPAR Raw Data'!AX$1,FALSE)</f>
        <v>-4.0226221435653997</v>
      </c>
      <c r="BJ40" s="49">
        <f>VLOOKUP($A40,'RevPAR Raw Data'!$B$6:$BE$43,'RevPAR Raw Data'!AY$1,FALSE)</f>
        <v>0.18536528187510201</v>
      </c>
      <c r="BK40" s="48">
        <f>VLOOKUP($A40,'RevPAR Raw Data'!$B$6:$BE$43,'RevPAR Raw Data'!BA$1,FALSE)</f>
        <v>-6.4355963400606102</v>
      </c>
      <c r="BL40" s="48">
        <f>VLOOKUP($A40,'RevPAR Raw Data'!$B$6:$BE$43,'RevPAR Raw Data'!BB$1,FALSE)</f>
        <v>-3.91991669286225</v>
      </c>
      <c r="BM40" s="49">
        <f>VLOOKUP($A40,'RevPAR Raw Data'!$B$6:$BE$43,'RevPAR Raw Data'!BC$1,FALSE)</f>
        <v>-5.1323659727955304</v>
      </c>
      <c r="BN40" s="50">
        <f>VLOOKUP($A40,'RevPAR Raw Data'!$B$6:$BE$43,'RevPAR Raw Data'!BE$1,FALSE)</f>
        <v>-1.6842103881578101</v>
      </c>
    </row>
    <row r="41" spans="1:66" x14ac:dyDescent="0.25">
      <c r="A41" s="63" t="s">
        <v>45</v>
      </c>
      <c r="B41" s="47">
        <f>VLOOKUP($A41,'Occupancy Raw Data'!$B$8:$BE$45,'Occupancy Raw Data'!AG$3,FALSE)</f>
        <v>48.354704884027903</v>
      </c>
      <c r="C41" s="48">
        <f>VLOOKUP($A41,'Occupancy Raw Data'!$B$8:$BE$45,'Occupancy Raw Data'!AH$3,FALSE)</f>
        <v>60.173486705638297</v>
      </c>
      <c r="D41" s="48">
        <f>VLOOKUP($A41,'Occupancy Raw Data'!$B$8:$BE$45,'Occupancy Raw Data'!AI$3,FALSE)</f>
        <v>62.389213652649403</v>
      </c>
      <c r="E41" s="48">
        <f>VLOOKUP($A41,'Occupancy Raw Data'!$B$8:$BE$45,'Occupancy Raw Data'!AJ$3,FALSE)</f>
        <v>62.153498019988596</v>
      </c>
      <c r="F41" s="48">
        <f>VLOOKUP($A41,'Occupancy Raw Data'!$B$8:$BE$45,'Occupancy Raw Data'!AK$3,FALSE)</f>
        <v>57.9860456345464</v>
      </c>
      <c r="G41" s="49">
        <f>VLOOKUP($A41,'Occupancy Raw Data'!$B$8:$BE$45,'Occupancy Raw Data'!AL$3,FALSE)</f>
        <v>58.211389779370101</v>
      </c>
      <c r="H41" s="48">
        <f>VLOOKUP($A41,'Occupancy Raw Data'!$B$8:$BE$45,'Occupancy Raw Data'!AN$3,FALSE)</f>
        <v>55.793890250801397</v>
      </c>
      <c r="I41" s="48">
        <f>VLOOKUP($A41,'Occupancy Raw Data'!$B$8:$BE$45,'Occupancy Raw Data'!AO$3,FALSE)</f>
        <v>57.542900245144203</v>
      </c>
      <c r="J41" s="49">
        <f>VLOOKUP($A41,'Occupancy Raw Data'!$B$8:$BE$45,'Occupancy Raw Data'!AP$3,FALSE)</f>
        <v>56.668395247972803</v>
      </c>
      <c r="K41" s="50">
        <f>VLOOKUP($A41,'Occupancy Raw Data'!$B$8:$BE$45,'Occupancy Raw Data'!AR$3,FALSE)</f>
        <v>57.7705341989709</v>
      </c>
      <c r="M41" s="47">
        <f>VLOOKUP($A41,'Occupancy Raw Data'!$B$8:$BE$45,'Occupancy Raw Data'!AT$3,FALSE)</f>
        <v>-11.968771041909401</v>
      </c>
      <c r="N41" s="48">
        <f>VLOOKUP($A41,'Occupancy Raw Data'!$B$8:$BE$45,'Occupancy Raw Data'!AU$3,FALSE)</f>
        <v>-5.2782549851035698</v>
      </c>
      <c r="O41" s="48">
        <f>VLOOKUP($A41,'Occupancy Raw Data'!$B$8:$BE$45,'Occupancy Raw Data'!AV$3,FALSE)</f>
        <v>-4.6850565402191302</v>
      </c>
      <c r="P41" s="48">
        <f>VLOOKUP($A41,'Occupancy Raw Data'!$B$8:$BE$45,'Occupancy Raw Data'!AW$3,FALSE)</f>
        <v>-6.85754675570257</v>
      </c>
      <c r="Q41" s="48">
        <f>VLOOKUP($A41,'Occupancy Raw Data'!$B$8:$BE$45,'Occupancy Raw Data'!AX$3,FALSE)</f>
        <v>-9.6539153421074193</v>
      </c>
      <c r="R41" s="49">
        <f>VLOOKUP($A41,'Occupancy Raw Data'!$B$8:$BE$45,'Occupancy Raw Data'!AY$3,FALSE)</f>
        <v>-7.5422120503476204</v>
      </c>
      <c r="S41" s="48">
        <f>VLOOKUP($A41,'Occupancy Raw Data'!$B$8:$BE$45,'Occupancy Raw Data'!BA$3,FALSE)</f>
        <v>-15.599297930054099</v>
      </c>
      <c r="T41" s="48">
        <f>VLOOKUP($A41,'Occupancy Raw Data'!$B$8:$BE$45,'Occupancy Raw Data'!BB$3,FALSE)</f>
        <v>-15.204250995687399</v>
      </c>
      <c r="U41" s="49">
        <f>VLOOKUP($A41,'Occupancy Raw Data'!$B$8:$BE$45,'Occupancy Raw Data'!BC$3,FALSE)</f>
        <v>-15.399187379392901</v>
      </c>
      <c r="V41" s="50">
        <f>VLOOKUP($A41,'Occupancy Raw Data'!$B$8:$BE$45,'Occupancy Raw Data'!BE$3,FALSE)</f>
        <v>-9.8844501847902109</v>
      </c>
      <c r="X41" s="51">
        <f>VLOOKUP($A41,'ADR Raw Data'!$B$6:$BE$43,'ADR Raw Data'!AG$1,FALSE)</f>
        <v>85.707791956712398</v>
      </c>
      <c r="Y41" s="52">
        <f>VLOOKUP($A41,'ADR Raw Data'!$B$6:$BE$43,'ADR Raw Data'!AH$1,FALSE)</f>
        <v>91.852062997492894</v>
      </c>
      <c r="Z41" s="52">
        <f>VLOOKUP($A41,'ADR Raw Data'!$B$6:$BE$43,'ADR Raw Data'!AI$1,FALSE)</f>
        <v>92.756684668278595</v>
      </c>
      <c r="AA41" s="52">
        <f>VLOOKUP($A41,'ADR Raw Data'!$B$6:$BE$43,'ADR Raw Data'!AJ$1,FALSE)</f>
        <v>92.559120418689304</v>
      </c>
      <c r="AB41" s="52">
        <f>VLOOKUP($A41,'ADR Raw Data'!$B$6:$BE$43,'ADR Raw Data'!AK$1,FALSE)</f>
        <v>89.983701349593403</v>
      </c>
      <c r="AC41" s="53">
        <f>VLOOKUP($A41,'ADR Raw Data'!$B$6:$BE$43,'ADR Raw Data'!AL$1,FALSE)</f>
        <v>90.803956806880507</v>
      </c>
      <c r="AD41" s="52">
        <f>VLOOKUP($A41,'ADR Raw Data'!$B$6:$BE$43,'ADR Raw Data'!AN$1,FALSE)</f>
        <v>90.963620346430005</v>
      </c>
      <c r="AE41" s="52">
        <f>VLOOKUP($A41,'ADR Raw Data'!$B$6:$BE$43,'ADR Raw Data'!AO$1,FALSE)</f>
        <v>93.118201335408799</v>
      </c>
      <c r="AF41" s="53">
        <f>VLOOKUP($A41,'ADR Raw Data'!$B$6:$BE$43,'ADR Raw Data'!AP$1,FALSE)</f>
        <v>92.057535555925199</v>
      </c>
      <c r="AG41" s="54">
        <f>VLOOKUP($A41,'ADR Raw Data'!$B$6:$BE$43,'ADR Raw Data'!AR$1,FALSE)</f>
        <v>91.155289130333401</v>
      </c>
      <c r="AI41" s="47">
        <f>VLOOKUP($A41,'ADR Raw Data'!$B$6:$BE$43,'ADR Raw Data'!AT$1,FALSE)</f>
        <v>5.3079961176750396</v>
      </c>
      <c r="AJ41" s="48">
        <f>VLOOKUP($A41,'ADR Raw Data'!$B$6:$BE$43,'ADR Raw Data'!AU$1,FALSE)</f>
        <v>7.2754583404103101</v>
      </c>
      <c r="AK41" s="48">
        <f>VLOOKUP($A41,'ADR Raw Data'!$B$6:$BE$43,'ADR Raw Data'!AV$1,FALSE)</f>
        <v>6.6229259078604104</v>
      </c>
      <c r="AL41" s="48">
        <f>VLOOKUP($A41,'ADR Raw Data'!$B$6:$BE$43,'ADR Raw Data'!AW$1,FALSE)</f>
        <v>5.4166603811343599</v>
      </c>
      <c r="AM41" s="48">
        <f>VLOOKUP($A41,'ADR Raw Data'!$B$6:$BE$43,'ADR Raw Data'!AX$1,FALSE)</f>
        <v>6.4319468440729404</v>
      </c>
      <c r="AN41" s="49">
        <f>VLOOKUP($A41,'ADR Raw Data'!$B$6:$BE$43,'ADR Raw Data'!AY$1,FALSE)</f>
        <v>6.3151435812679297</v>
      </c>
      <c r="AO41" s="48">
        <f>VLOOKUP($A41,'ADR Raw Data'!$B$6:$BE$43,'ADR Raw Data'!BA$1,FALSE)</f>
        <v>3.9117213232513</v>
      </c>
      <c r="AP41" s="48">
        <f>VLOOKUP($A41,'ADR Raw Data'!$B$6:$BE$43,'ADR Raw Data'!BB$1,FALSE)</f>
        <v>4.89715635669305</v>
      </c>
      <c r="AQ41" s="49">
        <f>VLOOKUP($A41,'ADR Raw Data'!$B$6:$BE$43,'ADR Raw Data'!BC$1,FALSE)</f>
        <v>4.4171856829505298</v>
      </c>
      <c r="AR41" s="50">
        <f>VLOOKUP($A41,'ADR Raw Data'!$B$6:$BE$43,'ADR Raw Data'!BE$1,FALSE)</f>
        <v>5.7113146261475398</v>
      </c>
      <c r="AT41" s="51">
        <f>VLOOKUP($A41,'RevPAR Raw Data'!$B$6:$BE$43,'RevPAR Raw Data'!AG$1,FALSE)</f>
        <v>41.4437498632849</v>
      </c>
      <c r="AU41" s="52">
        <f>VLOOKUP($A41,'RevPAR Raw Data'!$B$6:$BE$43,'RevPAR Raw Data'!AH$1,FALSE)</f>
        <v>55.270588916650901</v>
      </c>
      <c r="AV41" s="52">
        <f>VLOOKUP($A41,'RevPAR Raw Data'!$B$6:$BE$43,'RevPAR Raw Data'!AI$1,FALSE)</f>
        <v>57.870166174806698</v>
      </c>
      <c r="AW41" s="52">
        <f>VLOOKUP($A41,'RevPAR Raw Data'!$B$6:$BE$43,'RevPAR Raw Data'!AJ$1,FALSE)</f>
        <v>57.528731076748997</v>
      </c>
      <c r="AX41" s="52">
        <f>VLOOKUP($A41,'RevPAR Raw Data'!$B$6:$BE$43,'RevPAR Raw Data'!AK$1,FALSE)</f>
        <v>52.177990128229297</v>
      </c>
      <c r="AY41" s="53">
        <f>VLOOKUP($A41,'RevPAR Raw Data'!$B$6:$BE$43,'RevPAR Raw Data'!AL$1,FALSE)</f>
        <v>52.858245231944103</v>
      </c>
      <c r="AZ41" s="52">
        <f>VLOOKUP($A41,'RevPAR Raw Data'!$B$6:$BE$43,'RevPAR Raw Data'!AN$1,FALSE)</f>
        <v>50.752142504242798</v>
      </c>
      <c r="BA41" s="52">
        <f>VLOOKUP($A41,'RevPAR Raw Data'!$B$6:$BE$43,'RevPAR Raw Data'!AO$1,FALSE)</f>
        <v>53.582913704506801</v>
      </c>
      <c r="BB41" s="53">
        <f>VLOOKUP($A41,'RevPAR Raw Data'!$B$6:$BE$43,'RevPAR Raw Data'!AP$1,FALSE)</f>
        <v>52.167528104374803</v>
      </c>
      <c r="BC41" s="54">
        <f>VLOOKUP($A41,'RevPAR Raw Data'!$B$6:$BE$43,'RevPAR Raw Data'!AR$1,FALSE)</f>
        <v>52.66089748121</v>
      </c>
      <c r="BE41" s="47">
        <f>VLOOKUP($A41,'RevPAR Raw Data'!$B$6:$BE$43,'RevPAR Raw Data'!AT$1,FALSE)</f>
        <v>-7.2960768264723397</v>
      </c>
      <c r="BF41" s="48">
        <f>VLOOKUP($A41,'RevPAR Raw Data'!$B$6:$BE$43,'RevPAR Raw Data'!AU$1,FALSE)</f>
        <v>1.6131861127649001</v>
      </c>
      <c r="BG41" s="48">
        <f>VLOOKUP($A41,'RevPAR Raw Data'!$B$6:$BE$43,'RevPAR Raw Data'!AV$1,FALSE)</f>
        <v>1.6275815442411901</v>
      </c>
      <c r="BH41" s="48">
        <f>VLOOKUP($A41,'RevPAR Raw Data'!$B$6:$BE$43,'RevPAR Raw Data'!AW$1,FALSE)</f>
        <v>-1.8123363928021099</v>
      </c>
      <c r="BI41" s="48">
        <f>VLOOKUP($A41,'RevPAR Raw Data'!$B$6:$BE$43,'RevPAR Raw Data'!AX$1,FALSE)</f>
        <v>-3.8429032012106199</v>
      </c>
      <c r="BJ41" s="49">
        <f>VLOOKUP($A41,'RevPAR Raw Data'!$B$6:$BE$43,'RevPAR Raw Data'!AY$1,FALSE)</f>
        <v>-1.70336998926283</v>
      </c>
      <c r="BK41" s="48">
        <f>VLOOKUP($A41,'RevPAR Raw Data'!$B$6:$BE$43,'RevPAR Raw Data'!BA$1,FALSE)</f>
        <v>-12.2977776702102</v>
      </c>
      <c r="BL41" s="48">
        <f>VLOOKUP($A41,'RevPAR Raw Data'!$B$6:$BE$43,'RevPAR Raw Data'!BB$1,FALSE)</f>
        <v>-11.0516705831172</v>
      </c>
      <c r="BM41" s="49">
        <f>VLOOKUP($A41,'RevPAR Raw Data'!$B$6:$BE$43,'RevPAR Raw Data'!BC$1,FALSE)</f>
        <v>-11.662212396655599</v>
      </c>
      <c r="BN41" s="50">
        <f>VLOOKUP($A41,'RevPAR Raw Data'!$B$6:$BE$43,'RevPAR Raw Data'!BE$1,FALSE)</f>
        <v>-4.7376676077608497</v>
      </c>
    </row>
    <row r="42" spans="1:66" x14ac:dyDescent="0.25">
      <c r="A42" s="63" t="s">
        <v>109</v>
      </c>
      <c r="B42" s="47">
        <f>VLOOKUP($A42,'Occupancy Raw Data'!$B$8:$BE$45,'Occupancy Raw Data'!AG$3,FALSE)</f>
        <v>39.710636922082102</v>
      </c>
      <c r="C42" s="48">
        <f>VLOOKUP($A42,'Occupancy Raw Data'!$B$8:$BE$45,'Occupancy Raw Data'!AH$3,FALSE)</f>
        <v>53.443258971871899</v>
      </c>
      <c r="D42" s="48">
        <f>VLOOKUP($A42,'Occupancy Raw Data'!$B$8:$BE$45,'Occupancy Raw Data'!AI$3,FALSE)</f>
        <v>63.013255738764897</v>
      </c>
      <c r="E42" s="48">
        <f>VLOOKUP($A42,'Occupancy Raw Data'!$B$8:$BE$45,'Occupancy Raw Data'!AJ$3,FALSE)</f>
        <v>61.291626252828898</v>
      </c>
      <c r="F42" s="48">
        <f>VLOOKUP($A42,'Occupancy Raw Data'!$B$8:$BE$45,'Occupancy Raw Data'!AK$3,FALSE)</f>
        <v>54.518267054639502</v>
      </c>
      <c r="G42" s="49">
        <f>VLOOKUP($A42,'Occupancy Raw Data'!$B$8:$BE$45,'Occupancy Raw Data'!AL$3,FALSE)</f>
        <v>54.395408988037502</v>
      </c>
      <c r="H42" s="48">
        <f>VLOOKUP($A42,'Occupancy Raw Data'!$B$8:$BE$45,'Occupancy Raw Data'!AN$3,FALSE)</f>
        <v>65.357258325250498</v>
      </c>
      <c r="I42" s="48">
        <f>VLOOKUP($A42,'Occupancy Raw Data'!$B$8:$BE$45,'Occupancy Raw Data'!AO$3,FALSE)</f>
        <v>72.623666343355893</v>
      </c>
      <c r="J42" s="49">
        <f>VLOOKUP($A42,'Occupancy Raw Data'!$B$8:$BE$45,'Occupancy Raw Data'!AP$3,FALSE)</f>
        <v>68.990462334303203</v>
      </c>
      <c r="K42" s="50">
        <f>VLOOKUP($A42,'Occupancy Raw Data'!$B$8:$BE$45,'Occupancy Raw Data'!AR$3,FALSE)</f>
        <v>58.565424229827698</v>
      </c>
      <c r="M42" s="47">
        <f>VLOOKUP($A42,'Occupancy Raw Data'!$B$8:$BE$45,'Occupancy Raw Data'!AT$3,FALSE)</f>
        <v>4.9113815929959399</v>
      </c>
      <c r="N42" s="48">
        <f>VLOOKUP($A42,'Occupancy Raw Data'!$B$8:$BE$45,'Occupancy Raw Data'!AU$3,FALSE)</f>
        <v>5.4881940012763204</v>
      </c>
      <c r="O42" s="48">
        <f>VLOOKUP($A42,'Occupancy Raw Data'!$B$8:$BE$45,'Occupancy Raw Data'!AV$3,FALSE)</f>
        <v>6.8091519386217199</v>
      </c>
      <c r="P42" s="48">
        <f>VLOOKUP($A42,'Occupancy Raw Data'!$B$8:$BE$45,'Occupancy Raw Data'!AW$3,FALSE)</f>
        <v>2.21054050411106</v>
      </c>
      <c r="Q42" s="48">
        <f>VLOOKUP($A42,'Occupancy Raw Data'!$B$8:$BE$45,'Occupancy Raw Data'!AX$3,FALSE)</f>
        <v>-1.5903122264371099</v>
      </c>
      <c r="R42" s="49">
        <f>VLOOKUP($A42,'Occupancy Raw Data'!$B$8:$BE$45,'Occupancy Raw Data'!AY$3,FALSE)</f>
        <v>3.4621652369092599</v>
      </c>
      <c r="S42" s="48">
        <f>VLOOKUP($A42,'Occupancy Raw Data'!$B$8:$BE$45,'Occupancy Raw Data'!BA$3,FALSE)</f>
        <v>-3.0571873876033999</v>
      </c>
      <c r="T42" s="48">
        <f>VLOOKUP($A42,'Occupancy Raw Data'!$B$8:$BE$45,'Occupancy Raw Data'!BB$3,FALSE)</f>
        <v>-0.35488521681268698</v>
      </c>
      <c r="U42" s="49">
        <f>VLOOKUP($A42,'Occupancy Raw Data'!$B$8:$BE$45,'Occupancy Raw Data'!BC$3,FALSE)</f>
        <v>-1.6534162921995601</v>
      </c>
      <c r="V42" s="50">
        <f>VLOOKUP($A42,'Occupancy Raw Data'!$B$8:$BE$45,'Occupancy Raw Data'!BE$3,FALSE)</f>
        <v>1.6820031675387399</v>
      </c>
      <c r="X42" s="51">
        <f>VLOOKUP($A42,'ADR Raw Data'!$B$6:$BE$43,'ADR Raw Data'!AG$1,FALSE)</f>
        <v>158.452607368206</v>
      </c>
      <c r="Y42" s="52">
        <f>VLOOKUP($A42,'ADR Raw Data'!$B$6:$BE$43,'ADR Raw Data'!AH$1,FALSE)</f>
        <v>169.04875529340501</v>
      </c>
      <c r="Z42" s="52">
        <f>VLOOKUP($A42,'ADR Raw Data'!$B$6:$BE$43,'ADR Raw Data'!AI$1,FALSE)</f>
        <v>177.86441893278601</v>
      </c>
      <c r="AA42" s="52">
        <f>VLOOKUP($A42,'ADR Raw Data'!$B$6:$BE$43,'ADR Raw Data'!AJ$1,FALSE)</f>
        <v>176.83931161809301</v>
      </c>
      <c r="AB42" s="52">
        <f>VLOOKUP($A42,'ADR Raw Data'!$B$6:$BE$43,'ADR Raw Data'!AK$1,FALSE)</f>
        <v>168.40581467753799</v>
      </c>
      <c r="AC42" s="53">
        <f>VLOOKUP($A42,'ADR Raw Data'!$B$6:$BE$43,'ADR Raw Data'!AL$1,FALSE)</f>
        <v>171.17087461737299</v>
      </c>
      <c r="AD42" s="52">
        <f>VLOOKUP($A42,'ADR Raw Data'!$B$6:$BE$43,'ADR Raw Data'!AN$1,FALSE)</f>
        <v>187.99505070492199</v>
      </c>
      <c r="AE42" s="52">
        <f>VLOOKUP($A42,'ADR Raw Data'!$B$6:$BE$43,'ADR Raw Data'!AO$1,FALSE)</f>
        <v>194.00009460211399</v>
      </c>
      <c r="AF42" s="53">
        <f>VLOOKUP($A42,'ADR Raw Data'!$B$6:$BE$43,'ADR Raw Data'!AP$1,FALSE)</f>
        <v>191.15569269521399</v>
      </c>
      <c r="AG42" s="54">
        <f>VLOOKUP($A42,'ADR Raw Data'!$B$6:$BE$43,'ADR Raw Data'!AR$1,FALSE)</f>
        <v>177.89723166403701</v>
      </c>
      <c r="AI42" s="47">
        <f>VLOOKUP($A42,'ADR Raw Data'!$B$6:$BE$43,'ADR Raw Data'!AT$1,FALSE)</f>
        <v>3.8723295334875498</v>
      </c>
      <c r="AJ42" s="48">
        <f>VLOOKUP($A42,'ADR Raw Data'!$B$6:$BE$43,'ADR Raw Data'!AU$1,FALSE)</f>
        <v>4.6578062424698796</v>
      </c>
      <c r="AK42" s="48">
        <f>VLOOKUP($A42,'ADR Raw Data'!$B$6:$BE$43,'ADR Raw Data'!AV$1,FALSE)</f>
        <v>6.8619772965043202</v>
      </c>
      <c r="AL42" s="48">
        <f>VLOOKUP($A42,'ADR Raw Data'!$B$6:$BE$43,'ADR Raw Data'!AW$1,FALSE)</f>
        <v>4.4138632900271197</v>
      </c>
      <c r="AM42" s="48">
        <f>VLOOKUP($A42,'ADR Raw Data'!$B$6:$BE$43,'ADR Raw Data'!AX$1,FALSE)</f>
        <v>0.77791532697210497</v>
      </c>
      <c r="AN42" s="49">
        <f>VLOOKUP($A42,'ADR Raw Data'!$B$6:$BE$43,'ADR Raw Data'!AY$1,FALSE)</f>
        <v>4.1818253905134304</v>
      </c>
      <c r="AO42" s="48">
        <f>VLOOKUP($A42,'ADR Raw Data'!$B$6:$BE$43,'ADR Raw Data'!BA$1,FALSE)</f>
        <v>-0.47389118019600401</v>
      </c>
      <c r="AP42" s="48">
        <f>VLOOKUP($A42,'ADR Raw Data'!$B$6:$BE$43,'ADR Raw Data'!BB$1,FALSE)</f>
        <v>-1.5460093434678199</v>
      </c>
      <c r="AQ42" s="49">
        <f>VLOOKUP($A42,'ADR Raw Data'!$B$6:$BE$43,'ADR Raw Data'!BC$1,FALSE)</f>
        <v>-1.0208023510250499</v>
      </c>
      <c r="AR42" s="50">
        <f>VLOOKUP($A42,'ADR Raw Data'!$B$6:$BE$43,'ADR Raw Data'!BE$1,FALSE)</f>
        <v>2.0453219602552202</v>
      </c>
      <c r="AT42" s="51">
        <f>VLOOKUP($A42,'RevPAR Raw Data'!$B$6:$BE$43,'RevPAR Raw Data'!AG$1,FALSE)</f>
        <v>62.9225396055609</v>
      </c>
      <c r="AU42" s="52">
        <f>VLOOKUP($A42,'RevPAR Raw Data'!$B$6:$BE$43,'RevPAR Raw Data'!AH$1,FALSE)</f>
        <v>90.345164080180993</v>
      </c>
      <c r="AV42" s="52">
        <f>VLOOKUP($A42,'RevPAR Raw Data'!$B$6:$BE$43,'RevPAR Raw Data'!AI$1,FALSE)</f>
        <v>112.07816117038401</v>
      </c>
      <c r="AW42" s="52">
        <f>VLOOKUP($A42,'RevPAR Raw Data'!$B$6:$BE$43,'RevPAR Raw Data'!AJ$1,FALSE)</f>
        <v>108.387689945037</v>
      </c>
      <c r="AX42" s="52">
        <f>VLOOKUP($A42,'RevPAR Raw Data'!$B$6:$BE$43,'RevPAR Raw Data'!AK$1,FALSE)</f>
        <v>91.811931781441899</v>
      </c>
      <c r="AY42" s="53">
        <f>VLOOKUP($A42,'RevPAR Raw Data'!$B$6:$BE$43,'RevPAR Raw Data'!AL$1,FALSE)</f>
        <v>93.109097316521101</v>
      </c>
      <c r="AZ42" s="52">
        <f>VLOOKUP($A42,'RevPAR Raw Data'!$B$6:$BE$43,'RevPAR Raw Data'!AN$1,FALSE)</f>
        <v>122.868410927901</v>
      </c>
      <c r="BA42" s="52">
        <f>VLOOKUP($A42,'RevPAR Raw Data'!$B$6:$BE$43,'RevPAR Raw Data'!AO$1,FALSE)</f>
        <v>140.889981409634</v>
      </c>
      <c r="BB42" s="53">
        <f>VLOOKUP($A42,'RevPAR Raw Data'!$B$6:$BE$43,'RevPAR Raw Data'!AP$1,FALSE)</f>
        <v>131.879196168768</v>
      </c>
      <c r="BC42" s="54">
        <f>VLOOKUP($A42,'RevPAR Raw Data'!$B$6:$BE$43,'RevPAR Raw Data'!AR$1,FALSE)</f>
        <v>104.18626841716301</v>
      </c>
      <c r="BE42" s="47">
        <f>VLOOKUP($A42,'RevPAR Raw Data'!$B$6:$BE$43,'RevPAR Raw Data'!AT$1,FALSE)</f>
        <v>8.9738960064113407</v>
      </c>
      <c r="BF42" s="48">
        <f>VLOOKUP($A42,'RevPAR Raw Data'!$B$6:$BE$43,'RevPAR Raw Data'!AU$1,FALSE)</f>
        <v>10.4016296865365</v>
      </c>
      <c r="BG42" s="48">
        <f>VLOOKUP($A42,'RevPAR Raw Data'!$B$6:$BE$43,'RevPAR Raw Data'!AV$1,FALSE)</f>
        <v>14.1383716952387</v>
      </c>
      <c r="BH42" s="48">
        <f>VLOOKUP($A42,'RevPAR Raw Data'!$B$6:$BE$43,'RevPAR Raw Data'!AW$1,FALSE)</f>
        <v>6.7219740299603199</v>
      </c>
      <c r="BI42" s="48">
        <f>VLOOKUP($A42,'RevPAR Raw Data'!$B$6:$BE$43,'RevPAR Raw Data'!AX$1,FALSE)</f>
        <v>-0.82476818202117697</v>
      </c>
      <c r="BJ42" s="49">
        <f>VLOOKUP($A42,'RevPAR Raw Data'!$B$6:$BE$43,'RevPAR Raw Data'!AY$1,FALSE)</f>
        <v>7.7887723323613001</v>
      </c>
      <c r="BK42" s="48">
        <f>VLOOKUP($A42,'RevPAR Raw Data'!$B$6:$BE$43,'RevPAR Raw Data'!BA$1,FALSE)</f>
        <v>-3.5165908264074899</v>
      </c>
      <c r="BL42" s="48">
        <f>VLOOKUP($A42,'RevPAR Raw Data'!$B$6:$BE$43,'RevPAR Raw Data'!BB$1,FALSE)</f>
        <v>-1.8954080016699899</v>
      </c>
      <c r="BM42" s="49">
        <f>VLOOKUP($A42,'RevPAR Raw Data'!$B$6:$BE$43,'RevPAR Raw Data'!BC$1,FALSE)</f>
        <v>-2.6573405308416098</v>
      </c>
      <c r="BN42" s="50">
        <f>VLOOKUP($A42,'RevPAR Raw Data'!$B$6:$BE$43,'RevPAR Raw Data'!BE$1,FALSE)</f>
        <v>3.7617275079518202</v>
      </c>
    </row>
    <row r="43" spans="1:66" x14ac:dyDescent="0.25">
      <c r="A43" s="63" t="s">
        <v>94</v>
      </c>
      <c r="B43" s="47">
        <f>VLOOKUP($A43,'Occupancy Raw Data'!$B$8:$BE$45,'Occupancy Raw Data'!AG$3,FALSE)</f>
        <v>40.149853801169499</v>
      </c>
      <c r="C43" s="48">
        <f>VLOOKUP($A43,'Occupancy Raw Data'!$B$8:$BE$45,'Occupancy Raw Data'!AH$3,FALSE)</f>
        <v>53.237694931773802</v>
      </c>
      <c r="D43" s="48">
        <f>VLOOKUP($A43,'Occupancy Raw Data'!$B$8:$BE$45,'Occupancy Raw Data'!AI$3,FALSE)</f>
        <v>60.843079922027201</v>
      </c>
      <c r="E43" s="48">
        <f>VLOOKUP($A43,'Occupancy Raw Data'!$B$8:$BE$45,'Occupancy Raw Data'!AJ$3,FALSE)</f>
        <v>60.8583089668615</v>
      </c>
      <c r="F43" s="48">
        <f>VLOOKUP($A43,'Occupancy Raw Data'!$B$8:$BE$45,'Occupancy Raw Data'!AK$3,FALSE)</f>
        <v>53.228557504873201</v>
      </c>
      <c r="G43" s="49">
        <f>VLOOKUP($A43,'Occupancy Raw Data'!$B$8:$BE$45,'Occupancy Raw Data'!AL$3,FALSE)</f>
        <v>53.663499025341103</v>
      </c>
      <c r="H43" s="48">
        <f>VLOOKUP($A43,'Occupancy Raw Data'!$B$8:$BE$45,'Occupancy Raw Data'!AN$3,FALSE)</f>
        <v>62.850268031189003</v>
      </c>
      <c r="I43" s="48">
        <f>VLOOKUP($A43,'Occupancy Raw Data'!$B$8:$BE$45,'Occupancy Raw Data'!AO$3,FALSE)</f>
        <v>67.857577972709507</v>
      </c>
      <c r="J43" s="49">
        <f>VLOOKUP($A43,'Occupancy Raw Data'!$B$8:$BE$45,'Occupancy Raw Data'!AP$3,FALSE)</f>
        <v>65.353923001949298</v>
      </c>
      <c r="K43" s="50">
        <f>VLOOKUP($A43,'Occupancy Raw Data'!$B$8:$BE$45,'Occupancy Raw Data'!AR$3,FALSE)</f>
        <v>57.003620161514803</v>
      </c>
      <c r="M43" s="47">
        <f>VLOOKUP($A43,'Occupancy Raw Data'!$B$8:$BE$45,'Occupancy Raw Data'!AT$3,FALSE)</f>
        <v>-5.5766974982212503</v>
      </c>
      <c r="N43" s="48">
        <f>VLOOKUP($A43,'Occupancy Raw Data'!$B$8:$BE$45,'Occupancy Raw Data'!AU$3,FALSE)</f>
        <v>-1.5286222020568601</v>
      </c>
      <c r="O43" s="48">
        <f>VLOOKUP($A43,'Occupancy Raw Data'!$B$8:$BE$45,'Occupancy Raw Data'!AV$3,FALSE)</f>
        <v>-2.5784236711180899</v>
      </c>
      <c r="P43" s="48">
        <f>VLOOKUP($A43,'Occupancy Raw Data'!$B$8:$BE$45,'Occupancy Raw Data'!AW$3,FALSE)</f>
        <v>-2.31103163144769</v>
      </c>
      <c r="Q43" s="48">
        <f>VLOOKUP($A43,'Occupancy Raw Data'!$B$8:$BE$45,'Occupancy Raw Data'!AX$3,FALSE)</f>
        <v>-6.0590099398529196</v>
      </c>
      <c r="R43" s="49">
        <f>VLOOKUP($A43,'Occupancy Raw Data'!$B$8:$BE$45,'Occupancy Raw Data'!AY$3,FALSE)</f>
        <v>-3.4823544706341099</v>
      </c>
      <c r="S43" s="48">
        <f>VLOOKUP($A43,'Occupancy Raw Data'!$B$8:$BE$45,'Occupancy Raw Data'!BA$3,FALSE)</f>
        <v>-6.5218805713854797</v>
      </c>
      <c r="T43" s="48">
        <f>VLOOKUP($A43,'Occupancy Raw Data'!$B$8:$BE$45,'Occupancy Raw Data'!BB$3,FALSE)</f>
        <v>-4.4441789773054303</v>
      </c>
      <c r="U43" s="49">
        <f>VLOOKUP($A43,'Occupancy Raw Data'!$B$8:$BE$45,'Occupancy Raw Data'!BC$3,FALSE)</f>
        <v>-5.45463847283962</v>
      </c>
      <c r="V43" s="50">
        <f>VLOOKUP($A43,'Occupancy Raw Data'!$B$8:$BE$45,'Occupancy Raw Data'!BE$3,FALSE)</f>
        <v>-4.1374121677500204</v>
      </c>
      <c r="X43" s="51">
        <f>VLOOKUP($A43,'ADR Raw Data'!$B$6:$BE$43,'ADR Raw Data'!AG$1,FALSE)</f>
        <v>91.582235624336207</v>
      </c>
      <c r="Y43" s="52">
        <f>VLOOKUP($A43,'ADR Raw Data'!$B$6:$BE$43,'ADR Raw Data'!AH$1,FALSE)</f>
        <v>101.725091824475</v>
      </c>
      <c r="Z43" s="52">
        <f>VLOOKUP($A43,'ADR Raw Data'!$B$6:$BE$43,'ADR Raw Data'!AI$1,FALSE)</f>
        <v>106.07714006808099</v>
      </c>
      <c r="AA43" s="52">
        <f>VLOOKUP($A43,'ADR Raw Data'!$B$6:$BE$43,'ADR Raw Data'!AJ$1,FALSE)</f>
        <v>104.849770782243</v>
      </c>
      <c r="AB43" s="52">
        <f>VLOOKUP($A43,'ADR Raw Data'!$B$6:$BE$43,'ADR Raw Data'!AK$1,FALSE)</f>
        <v>99.9920508125429</v>
      </c>
      <c r="AC43" s="53">
        <f>VLOOKUP($A43,'ADR Raw Data'!$B$6:$BE$43,'ADR Raw Data'!AL$1,FALSE)</f>
        <v>101.559143755533</v>
      </c>
      <c r="AD43" s="52">
        <f>VLOOKUP($A43,'ADR Raw Data'!$B$6:$BE$43,'ADR Raw Data'!AN$1,FALSE)</f>
        <v>112.06456651320499</v>
      </c>
      <c r="AE43" s="52">
        <f>VLOOKUP($A43,'ADR Raw Data'!$B$6:$BE$43,'ADR Raw Data'!AO$1,FALSE)</f>
        <v>115.32275595852499</v>
      </c>
      <c r="AF43" s="53">
        <f>VLOOKUP($A43,'ADR Raw Data'!$B$6:$BE$43,'ADR Raw Data'!AP$1,FALSE)</f>
        <v>113.756070513119</v>
      </c>
      <c r="AG43" s="54">
        <f>VLOOKUP($A43,'ADR Raw Data'!$B$6:$BE$43,'ADR Raw Data'!AR$1,FALSE)</f>
        <v>105.554464002198</v>
      </c>
      <c r="AI43" s="47">
        <f>VLOOKUP($A43,'ADR Raw Data'!$B$6:$BE$43,'ADR Raw Data'!AT$1,FALSE)</f>
        <v>0.88451069415129402</v>
      </c>
      <c r="AJ43" s="48">
        <f>VLOOKUP($A43,'ADR Raw Data'!$B$6:$BE$43,'ADR Raw Data'!AU$1,FALSE)</f>
        <v>3.2287924206064198</v>
      </c>
      <c r="AK43" s="48">
        <f>VLOOKUP($A43,'ADR Raw Data'!$B$6:$BE$43,'ADR Raw Data'!AV$1,FALSE)</f>
        <v>3.2642806582570199</v>
      </c>
      <c r="AL43" s="48">
        <f>VLOOKUP($A43,'ADR Raw Data'!$B$6:$BE$43,'ADR Raw Data'!AW$1,FALSE)</f>
        <v>3.3922148897456998</v>
      </c>
      <c r="AM43" s="48">
        <f>VLOOKUP($A43,'ADR Raw Data'!$B$6:$BE$43,'ADR Raw Data'!AX$1,FALSE)</f>
        <v>2.0352130729659801</v>
      </c>
      <c r="AN43" s="49">
        <f>VLOOKUP($A43,'ADR Raw Data'!$B$6:$BE$43,'ADR Raw Data'!AY$1,FALSE)</f>
        <v>2.76552006162333</v>
      </c>
      <c r="AO43" s="48">
        <f>VLOOKUP($A43,'ADR Raw Data'!$B$6:$BE$43,'ADR Raw Data'!BA$1,FALSE)</f>
        <v>2.5969968179098299</v>
      </c>
      <c r="AP43" s="48">
        <f>VLOOKUP($A43,'ADR Raw Data'!$B$6:$BE$43,'ADR Raw Data'!BB$1,FALSE)</f>
        <v>2.3029005772559401</v>
      </c>
      <c r="AQ43" s="49">
        <f>VLOOKUP($A43,'ADR Raw Data'!$B$6:$BE$43,'ADR Raw Data'!BC$1,FALSE)</f>
        <v>2.4597252957590299</v>
      </c>
      <c r="AR43" s="50">
        <f>VLOOKUP($A43,'ADR Raw Data'!$B$6:$BE$43,'ADR Raw Data'!BE$1,FALSE)</f>
        <v>2.6018060540713299</v>
      </c>
      <c r="AT43" s="51">
        <f>VLOOKUP($A43,'RevPAR Raw Data'!$B$6:$BE$43,'RevPAR Raw Data'!AG$1,FALSE)</f>
        <v>36.7701337110136</v>
      </c>
      <c r="AU43" s="52">
        <f>VLOOKUP($A43,'RevPAR Raw Data'!$B$6:$BE$43,'RevPAR Raw Data'!AH$1,FALSE)</f>
        <v>54.156094054580798</v>
      </c>
      <c r="AV43" s="52">
        <f>VLOOKUP($A43,'RevPAR Raw Data'!$B$6:$BE$43,'RevPAR Raw Data'!AI$1,FALSE)</f>
        <v>64.540599110623702</v>
      </c>
      <c r="AW43" s="52">
        <f>VLOOKUP($A43,'RevPAR Raw Data'!$B$6:$BE$43,'RevPAR Raw Data'!AJ$1,FALSE)</f>
        <v>63.809797453703702</v>
      </c>
      <c r="AX43" s="52">
        <f>VLOOKUP($A43,'RevPAR Raw Data'!$B$6:$BE$43,'RevPAR Raw Data'!AK$1,FALSE)</f>
        <v>53.224326267056497</v>
      </c>
      <c r="AY43" s="53">
        <f>VLOOKUP($A43,'RevPAR Raw Data'!$B$6:$BE$43,'RevPAR Raw Data'!AL$1,FALSE)</f>
        <v>54.500190119395697</v>
      </c>
      <c r="AZ43" s="52">
        <f>VLOOKUP($A43,'RevPAR Raw Data'!$B$6:$BE$43,'RevPAR Raw Data'!AN$1,FALSE)</f>
        <v>70.432880421539906</v>
      </c>
      <c r="BA43" s="52">
        <f>VLOOKUP($A43,'RevPAR Raw Data'!$B$6:$BE$43,'RevPAR Raw Data'!AO$1,FALSE)</f>
        <v>78.255229044834294</v>
      </c>
      <c r="BB43" s="53">
        <f>VLOOKUP($A43,'RevPAR Raw Data'!$B$6:$BE$43,'RevPAR Raw Data'!AP$1,FALSE)</f>
        <v>74.344054733187093</v>
      </c>
      <c r="BC43" s="54">
        <f>VLOOKUP($A43,'RevPAR Raw Data'!$B$6:$BE$43,'RevPAR Raw Data'!AR$1,FALSE)</f>
        <v>60.169865723336102</v>
      </c>
      <c r="BE43" s="47">
        <f>VLOOKUP($A43,'RevPAR Raw Data'!$B$6:$BE$43,'RevPAR Raw Data'!AT$1,FALSE)</f>
        <v>-4.7415132898221897</v>
      </c>
      <c r="BF43" s="48">
        <f>VLOOKUP($A43,'RevPAR Raw Data'!$B$6:$BE$43,'RevPAR Raw Data'!AU$1,FALSE)</f>
        <v>1.65081418074984</v>
      </c>
      <c r="BG43" s="48">
        <f>VLOOKUP($A43,'RevPAR Raw Data'!$B$6:$BE$43,'RevPAR Raw Data'!AV$1,FALSE)</f>
        <v>0.60169000195470401</v>
      </c>
      <c r="BH43" s="48">
        <f>VLOOKUP($A43,'RevPAR Raw Data'!$B$6:$BE$43,'RevPAR Raw Data'!AW$1,FALSE)</f>
        <v>1.0027880991892999</v>
      </c>
      <c r="BI43" s="48">
        <f>VLOOKUP($A43,'RevPAR Raw Data'!$B$6:$BE$43,'RevPAR Raw Data'!AX$1,FALSE)</f>
        <v>-4.1471106292751303</v>
      </c>
      <c r="BJ43" s="49">
        <f>VLOOKUP($A43,'RevPAR Raw Data'!$B$6:$BE$43,'RevPAR Raw Data'!AY$1,FALSE)</f>
        <v>-0.81313962051300304</v>
      </c>
      <c r="BK43" s="48">
        <f>VLOOKUP($A43,'RevPAR Raw Data'!$B$6:$BE$43,'RevPAR Raw Data'!BA$1,FALSE)</f>
        <v>-4.0942567843823996</v>
      </c>
      <c r="BL43" s="48">
        <f>VLOOKUP($A43,'RevPAR Raw Data'!$B$6:$BE$43,'RevPAR Raw Data'!BB$1,FALSE)</f>
        <v>-2.2436234233721399</v>
      </c>
      <c r="BM43" s="49">
        <f>VLOOKUP($A43,'RevPAR Raw Data'!$B$6:$BE$43,'RevPAR Raw Data'!BC$1,FALSE)</f>
        <v>-3.12908229938922</v>
      </c>
      <c r="BN43" s="50">
        <f>VLOOKUP($A43,'RevPAR Raw Data'!$B$6:$BE$43,'RevPAR Raw Data'!BE$1,FALSE)</f>
        <v>-1.64325355394108</v>
      </c>
    </row>
    <row r="44" spans="1:66" x14ac:dyDescent="0.25">
      <c r="A44" s="63" t="s">
        <v>44</v>
      </c>
      <c r="B44" s="47">
        <f>VLOOKUP($A44,'Occupancy Raw Data'!$B$8:$BE$45,'Occupancy Raw Data'!AG$3,FALSE)</f>
        <v>41.870728929384903</v>
      </c>
      <c r="C44" s="48">
        <f>VLOOKUP($A44,'Occupancy Raw Data'!$B$8:$BE$45,'Occupancy Raw Data'!AH$3,FALSE)</f>
        <v>50.640660592255102</v>
      </c>
      <c r="D44" s="48">
        <f>VLOOKUP($A44,'Occupancy Raw Data'!$B$8:$BE$45,'Occupancy Raw Data'!AI$3,FALSE)</f>
        <v>54.541571753986297</v>
      </c>
      <c r="E44" s="48">
        <f>VLOOKUP($A44,'Occupancy Raw Data'!$B$8:$BE$45,'Occupancy Raw Data'!AJ$3,FALSE)</f>
        <v>57.552676537585398</v>
      </c>
      <c r="F44" s="48">
        <f>VLOOKUP($A44,'Occupancy Raw Data'!$B$8:$BE$45,'Occupancy Raw Data'!AK$3,FALSE)</f>
        <v>53.217539863325698</v>
      </c>
      <c r="G44" s="49">
        <f>VLOOKUP($A44,'Occupancy Raw Data'!$B$8:$BE$45,'Occupancy Raw Data'!AL$3,FALSE)</f>
        <v>51.564635535307502</v>
      </c>
      <c r="H44" s="48">
        <f>VLOOKUP($A44,'Occupancy Raw Data'!$B$8:$BE$45,'Occupancy Raw Data'!AN$3,FALSE)</f>
        <v>63.297266514806303</v>
      </c>
      <c r="I44" s="48">
        <f>VLOOKUP($A44,'Occupancy Raw Data'!$B$8:$BE$45,'Occupancy Raw Data'!AO$3,FALSE)</f>
        <v>67.938496583143504</v>
      </c>
      <c r="J44" s="49">
        <f>VLOOKUP($A44,'Occupancy Raw Data'!$B$8:$BE$45,'Occupancy Raw Data'!AP$3,FALSE)</f>
        <v>65.617881548974907</v>
      </c>
      <c r="K44" s="50">
        <f>VLOOKUP($A44,'Occupancy Raw Data'!$B$8:$BE$45,'Occupancy Raw Data'!AR$3,FALSE)</f>
        <v>55.579848682069603</v>
      </c>
      <c r="M44" s="47">
        <f>VLOOKUP($A44,'Occupancy Raw Data'!$B$8:$BE$45,'Occupancy Raw Data'!AT$3,FALSE)</f>
        <v>-6.7828843106180603</v>
      </c>
      <c r="N44" s="48">
        <f>VLOOKUP($A44,'Occupancy Raw Data'!$B$8:$BE$45,'Occupancy Raw Data'!AU$3,FALSE)</f>
        <v>-3.7347767253044601</v>
      </c>
      <c r="O44" s="48">
        <f>VLOOKUP($A44,'Occupancy Raw Data'!$B$8:$BE$45,'Occupancy Raw Data'!AV$3,FALSE)</f>
        <v>-3.7074274223953698</v>
      </c>
      <c r="P44" s="48">
        <f>VLOOKUP($A44,'Occupancy Raw Data'!$B$8:$BE$45,'Occupancy Raw Data'!AW$3,FALSE)</f>
        <v>1.22699386503067</v>
      </c>
      <c r="Q44" s="48">
        <f>VLOOKUP($A44,'Occupancy Raw Data'!$B$8:$BE$45,'Occupancy Raw Data'!AX$3,FALSE)</f>
        <v>-8.4944920440636409</v>
      </c>
      <c r="R44" s="49">
        <f>VLOOKUP($A44,'Occupancy Raw Data'!$B$8:$BE$45,'Occupancy Raw Data'!AY$3,FALSE)</f>
        <v>-4.2180144919870903</v>
      </c>
      <c r="S44" s="48">
        <f>VLOOKUP($A44,'Occupancy Raw Data'!$B$8:$BE$45,'Occupancy Raw Data'!BA$3,FALSE)</f>
        <v>-12.0648734177215</v>
      </c>
      <c r="T44" s="48">
        <f>VLOOKUP($A44,'Occupancy Raw Data'!$B$8:$BE$45,'Occupancy Raw Data'!BB$3,FALSE)</f>
        <v>-7.4207003589096896</v>
      </c>
      <c r="U44" s="49">
        <f>VLOOKUP($A44,'Occupancy Raw Data'!$B$8:$BE$45,'Occupancy Raw Data'!BC$3,FALSE)</f>
        <v>-9.7203858772831797</v>
      </c>
      <c r="V44" s="50">
        <f>VLOOKUP($A44,'Occupancy Raw Data'!$B$8:$BE$45,'Occupancy Raw Data'!BE$3,FALSE)</f>
        <v>-6.1475057954838102</v>
      </c>
      <c r="X44" s="51">
        <f>VLOOKUP($A44,'ADR Raw Data'!$B$6:$BE$43,'ADR Raw Data'!AG$1,FALSE)</f>
        <v>79.657868208092395</v>
      </c>
      <c r="Y44" s="52">
        <f>VLOOKUP($A44,'ADR Raw Data'!$B$6:$BE$43,'ADR Raw Data'!AH$1,FALSE)</f>
        <v>84.343544869271796</v>
      </c>
      <c r="Z44" s="52">
        <f>VLOOKUP($A44,'ADR Raw Data'!$B$6:$BE$43,'ADR Raw Data'!AI$1,FALSE)</f>
        <v>87.804634299138598</v>
      </c>
      <c r="AA44" s="52">
        <f>VLOOKUP($A44,'ADR Raw Data'!$B$6:$BE$43,'ADR Raw Data'!AJ$1,FALSE)</f>
        <v>88.469089078540506</v>
      </c>
      <c r="AB44" s="52">
        <f>VLOOKUP($A44,'ADR Raw Data'!$B$6:$BE$43,'ADR Raw Data'!AK$1,FALSE)</f>
        <v>85.516843686463304</v>
      </c>
      <c r="AC44" s="53">
        <f>VLOOKUP($A44,'ADR Raw Data'!$B$6:$BE$43,'ADR Raw Data'!AL$1,FALSE)</f>
        <v>85.477875579115903</v>
      </c>
      <c r="AD44" s="52">
        <f>VLOOKUP($A44,'ADR Raw Data'!$B$6:$BE$43,'ADR Raw Data'!AN$1,FALSE)</f>
        <v>103.725787719298</v>
      </c>
      <c r="AE44" s="52">
        <f>VLOOKUP($A44,'ADR Raw Data'!$B$6:$BE$43,'ADR Raw Data'!AO$1,FALSE)</f>
        <v>104.75764295892699</v>
      </c>
      <c r="AF44" s="53">
        <f>VLOOKUP($A44,'ADR Raw Data'!$B$6:$BE$43,'ADR Raw Data'!AP$1,FALSE)</f>
        <v>104.259961423302</v>
      </c>
      <c r="AG44" s="54">
        <f>VLOOKUP($A44,'ADR Raw Data'!$B$6:$BE$43,'ADR Raw Data'!AR$1,FALSE)</f>
        <v>91.8133715927179</v>
      </c>
      <c r="AI44" s="47">
        <f>VLOOKUP($A44,'ADR Raw Data'!$B$6:$BE$43,'ADR Raw Data'!AT$1,FALSE)</f>
        <v>1.8652925240329099</v>
      </c>
      <c r="AJ44" s="48">
        <f>VLOOKUP($A44,'ADR Raw Data'!$B$6:$BE$43,'ADR Raw Data'!AU$1,FALSE)</f>
        <v>2.6087055016533598</v>
      </c>
      <c r="AK44" s="48">
        <f>VLOOKUP($A44,'ADR Raw Data'!$B$6:$BE$43,'ADR Raw Data'!AV$1,FALSE)</f>
        <v>4.5870450170343</v>
      </c>
      <c r="AL44" s="48">
        <f>VLOOKUP($A44,'ADR Raw Data'!$B$6:$BE$43,'ADR Raw Data'!AW$1,FALSE)</f>
        <v>5.2774067708222603</v>
      </c>
      <c r="AM44" s="48">
        <f>VLOOKUP($A44,'ADR Raw Data'!$B$6:$BE$43,'ADR Raw Data'!AX$1,FALSE)</f>
        <v>0.63695668613459999</v>
      </c>
      <c r="AN44" s="49">
        <f>VLOOKUP($A44,'ADR Raw Data'!$B$6:$BE$43,'ADR Raw Data'!AY$1,FALSE)</f>
        <v>3.1240964214372502</v>
      </c>
      <c r="AO44" s="48">
        <f>VLOOKUP($A44,'ADR Raw Data'!$B$6:$BE$43,'ADR Raw Data'!BA$1,FALSE)</f>
        <v>4.2795693325306603</v>
      </c>
      <c r="AP44" s="48">
        <f>VLOOKUP($A44,'ADR Raw Data'!$B$6:$BE$43,'ADR Raw Data'!BB$1,FALSE)</f>
        <v>4.5836605678616902</v>
      </c>
      <c r="AQ44" s="49">
        <f>VLOOKUP($A44,'ADR Raw Data'!$B$6:$BE$43,'ADR Raw Data'!BC$1,FALSE)</f>
        <v>4.4469055748014199</v>
      </c>
      <c r="AR44" s="50">
        <f>VLOOKUP($A44,'ADR Raw Data'!$B$6:$BE$43,'ADR Raw Data'!BE$1,FALSE)</f>
        <v>3.3631044312693699</v>
      </c>
      <c r="AT44" s="51">
        <f>VLOOKUP($A44,'RevPAR Raw Data'!$B$6:$BE$43,'RevPAR Raw Data'!AG$1,FALSE)</f>
        <v>33.353330068337101</v>
      </c>
      <c r="AU44" s="52">
        <f>VLOOKUP($A44,'RevPAR Raw Data'!$B$6:$BE$43,'RevPAR Raw Data'!AH$1,FALSE)</f>
        <v>42.712128288724301</v>
      </c>
      <c r="AV44" s="52">
        <f>VLOOKUP($A44,'RevPAR Raw Data'!$B$6:$BE$43,'RevPAR Raw Data'!AI$1,FALSE)</f>
        <v>47.890027619589901</v>
      </c>
      <c r="AW44" s="52">
        <f>VLOOKUP($A44,'RevPAR Raw Data'!$B$6:$BE$43,'RevPAR Raw Data'!AJ$1,FALSE)</f>
        <v>50.916328673120702</v>
      </c>
      <c r="AX44" s="52">
        <f>VLOOKUP($A44,'RevPAR Raw Data'!$B$6:$BE$43,'RevPAR Raw Data'!AK$1,FALSE)</f>
        <v>45.5099603787015</v>
      </c>
      <c r="AY44" s="53">
        <f>VLOOKUP($A44,'RevPAR Raw Data'!$B$6:$BE$43,'RevPAR Raw Data'!AL$1,FALSE)</f>
        <v>44.076355005694701</v>
      </c>
      <c r="AZ44" s="52">
        <f>VLOOKUP($A44,'RevPAR Raw Data'!$B$6:$BE$43,'RevPAR Raw Data'!AN$1,FALSE)</f>
        <v>65.655588297266505</v>
      </c>
      <c r="BA44" s="52">
        <f>VLOOKUP($A44,'RevPAR Raw Data'!$B$6:$BE$43,'RevPAR Raw Data'!AO$1,FALSE)</f>
        <v>71.170767682232295</v>
      </c>
      <c r="BB44" s="53">
        <f>VLOOKUP($A44,'RevPAR Raw Data'!$B$6:$BE$43,'RevPAR Raw Data'!AP$1,FALSE)</f>
        <v>68.4131779897494</v>
      </c>
      <c r="BC44" s="54">
        <f>VLOOKUP($A44,'RevPAR Raw Data'!$B$6:$BE$43,'RevPAR Raw Data'!AR$1,FALSE)</f>
        <v>51.029733001138901</v>
      </c>
      <c r="BE44" s="47">
        <f>VLOOKUP($A44,'RevPAR Raw Data'!$B$6:$BE$43,'RevPAR Raw Data'!AT$1,FALSE)</f>
        <v>-5.0441124205449102</v>
      </c>
      <c r="BF44" s="48">
        <f>VLOOKUP($A44,'RevPAR Raw Data'!$B$6:$BE$43,'RevPAR Raw Data'!AU$1,FALSE)</f>
        <v>-1.22350054955858</v>
      </c>
      <c r="BG44" s="48">
        <f>VLOOKUP($A44,'RevPAR Raw Data'!$B$6:$BE$43,'RevPAR Raw Data'!AV$1,FALSE)</f>
        <v>0.70955622979977895</v>
      </c>
      <c r="BH44" s="48">
        <f>VLOOKUP($A44,'RevPAR Raw Data'!$B$6:$BE$43,'RevPAR Raw Data'!AW$1,FALSE)</f>
        <v>6.5691540931636396</v>
      </c>
      <c r="BI44" s="48">
        <f>VLOOKUP($A44,'RevPAR Raw Data'!$B$6:$BE$43,'RevPAR Raw Data'!AX$1,FALSE)</f>
        <v>-7.9116415929568804</v>
      </c>
      <c r="BJ44" s="49">
        <f>VLOOKUP($A44,'RevPAR Raw Data'!$B$6:$BE$43,'RevPAR Raw Data'!AY$1,FALSE)</f>
        <v>-1.2256929103497101</v>
      </c>
      <c r="BK44" s="48">
        <f>VLOOKUP($A44,'RevPAR Raw Data'!$B$6:$BE$43,'RevPAR Raw Data'!BA$1,FALSE)</f>
        <v>-8.3016287079842996</v>
      </c>
      <c r="BL44" s="48">
        <f>VLOOKUP($A44,'RevPAR Raw Data'!$B$6:$BE$43,'RevPAR Raw Data'!BB$1,FALSE)</f>
        <v>-3.1771795072584998</v>
      </c>
      <c r="BM44" s="49">
        <f>VLOOKUP($A44,'RevPAR Raw Data'!$B$6:$BE$43,'RevPAR Raw Data'!BC$1,FALSE)</f>
        <v>-5.7057366839508799</v>
      </c>
      <c r="BN44" s="50">
        <f>VLOOKUP($A44,'RevPAR Raw Data'!$B$6:$BE$43,'RevPAR Raw Data'!BE$1,FALSE)</f>
        <v>-2.9911484040348899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41.034208804561104</v>
      </c>
      <c r="C47" s="48">
        <f>VLOOKUP($A47,'Occupancy Raw Data'!$B$8:$BE$45,'Occupancy Raw Data'!AH$3,FALSE)</f>
        <v>53.762812723930502</v>
      </c>
      <c r="D47" s="48">
        <f>VLOOKUP($A47,'Occupancy Raw Data'!$B$8:$BE$45,'Occupancy Raw Data'!AI$3,FALSE)</f>
        <v>59.468953484749299</v>
      </c>
      <c r="E47" s="48">
        <f>VLOOKUP($A47,'Occupancy Raw Data'!$B$8:$BE$45,'Occupancy Raw Data'!AJ$3,FALSE)</f>
        <v>59.560862385892698</v>
      </c>
      <c r="F47" s="48">
        <f>VLOOKUP($A47,'Occupancy Raw Data'!$B$8:$BE$45,'Occupancy Raw Data'!AK$3,FALSE)</f>
        <v>55.437424058323202</v>
      </c>
      <c r="G47" s="49">
        <f>VLOOKUP($A47,'Occupancy Raw Data'!$B$8:$BE$45,'Occupancy Raw Data'!AL$3,FALSE)</f>
        <v>53.852852291491402</v>
      </c>
      <c r="H47" s="48">
        <f>VLOOKUP($A47,'Occupancy Raw Data'!$B$8:$BE$45,'Occupancy Raw Data'!AN$3,FALSE)</f>
        <v>61.268187057980398</v>
      </c>
      <c r="I47" s="48">
        <f>VLOOKUP($A47,'Occupancy Raw Data'!$B$8:$BE$45,'Occupancy Raw Data'!AO$3,FALSE)</f>
        <v>63.807365174315301</v>
      </c>
      <c r="J47" s="49">
        <f>VLOOKUP($A47,'Occupancy Raw Data'!$B$8:$BE$45,'Occupancy Raw Data'!AP$3,FALSE)</f>
        <v>62.537776116147903</v>
      </c>
      <c r="K47" s="50">
        <f>VLOOKUP($A47,'Occupancy Raw Data'!$B$8:$BE$45,'Occupancy Raw Data'!AR$3,FALSE)</f>
        <v>56.334259098536101</v>
      </c>
      <c r="M47" s="47">
        <f>VLOOKUP($A47,'Occupancy Raw Data'!$B$8:$BE$45,'Occupancy Raw Data'!AT$3,FALSE)</f>
        <v>-6.6241920207817904</v>
      </c>
      <c r="N47" s="48">
        <f>VLOOKUP($A47,'Occupancy Raw Data'!$B$8:$BE$45,'Occupancy Raw Data'!AU$3,FALSE)</f>
        <v>-0.93574734601372</v>
      </c>
      <c r="O47" s="48">
        <f>VLOOKUP($A47,'Occupancy Raw Data'!$B$8:$BE$45,'Occupancy Raw Data'!AV$3,FALSE)</f>
        <v>-1.86336738737286</v>
      </c>
      <c r="P47" s="48">
        <f>VLOOKUP($A47,'Occupancy Raw Data'!$B$8:$BE$45,'Occupancy Raw Data'!AW$3,FALSE)</f>
        <v>-2.6339520862630801</v>
      </c>
      <c r="Q47" s="48">
        <f>VLOOKUP($A47,'Occupancy Raw Data'!$B$8:$BE$45,'Occupancy Raw Data'!AX$3,FALSE)</f>
        <v>-5.6185623396017403</v>
      </c>
      <c r="R47" s="49">
        <f>VLOOKUP($A47,'Occupancy Raw Data'!$B$8:$BE$45,'Occupancy Raw Data'!AY$3,FALSE)</f>
        <v>-3.39162384125353</v>
      </c>
      <c r="S47" s="48">
        <f>VLOOKUP($A47,'Occupancy Raw Data'!$B$8:$BE$45,'Occupancy Raw Data'!BA$3,FALSE)</f>
        <v>-8.1461899353209599</v>
      </c>
      <c r="T47" s="48">
        <f>VLOOKUP($A47,'Occupancy Raw Data'!$B$8:$BE$45,'Occupancy Raw Data'!BB$3,FALSE)</f>
        <v>-6.0968584010145204</v>
      </c>
      <c r="U47" s="49">
        <f>VLOOKUP($A47,'Occupancy Raw Data'!$B$8:$BE$45,'Occupancy Raw Data'!BC$3,FALSE)</f>
        <v>-7.1120245908218598</v>
      </c>
      <c r="V47" s="50">
        <f>VLOOKUP($A47,'Occupancy Raw Data'!$B$8:$BE$45,'Occupancy Raw Data'!BE$3,FALSE)</f>
        <v>-4.6017673335919396</v>
      </c>
      <c r="X47" s="51">
        <f>VLOOKUP($A47,'ADR Raw Data'!$B$6:$BE$43,'ADR Raw Data'!AG$1,FALSE)</f>
        <v>101.597484577567</v>
      </c>
      <c r="Y47" s="52">
        <f>VLOOKUP($A47,'ADR Raw Data'!$B$6:$BE$43,'ADR Raw Data'!AH$1,FALSE)</f>
        <v>107.762693082216</v>
      </c>
      <c r="Z47" s="52">
        <f>VLOOKUP($A47,'ADR Raw Data'!$B$6:$BE$43,'ADR Raw Data'!AI$1,FALSE)</f>
        <v>111.32224803866301</v>
      </c>
      <c r="AA47" s="52">
        <f>VLOOKUP($A47,'ADR Raw Data'!$B$6:$BE$43,'ADR Raw Data'!AJ$1,FALSE)</f>
        <v>110.802957015261</v>
      </c>
      <c r="AB47" s="52">
        <f>VLOOKUP($A47,'ADR Raw Data'!$B$6:$BE$43,'ADR Raw Data'!AK$1,FALSE)</f>
        <v>109.06096115208901</v>
      </c>
      <c r="AC47" s="53">
        <f>VLOOKUP($A47,'ADR Raw Data'!$B$6:$BE$43,'ADR Raw Data'!AL$1,FALSE)</f>
        <v>108.549102437641</v>
      </c>
      <c r="AD47" s="52">
        <f>VLOOKUP($A47,'ADR Raw Data'!$B$6:$BE$43,'ADR Raw Data'!AN$1,FALSE)</f>
        <v>124.479684723052</v>
      </c>
      <c r="AE47" s="52">
        <f>VLOOKUP($A47,'ADR Raw Data'!$B$6:$BE$43,'ADR Raw Data'!AO$1,FALSE)</f>
        <v>128.29270406855301</v>
      </c>
      <c r="AF47" s="53">
        <f>VLOOKUP($A47,'ADR Raw Data'!$B$6:$BE$43,'ADR Raw Data'!AP$1,FALSE)</f>
        <v>126.42489874332099</v>
      </c>
      <c r="AG47" s="54">
        <f>VLOOKUP($A47,'ADR Raw Data'!$B$6:$BE$43,'ADR Raw Data'!AR$1,FALSE)</f>
        <v>114.21889538501</v>
      </c>
      <c r="AI47" s="47">
        <f>VLOOKUP($A47,'ADR Raw Data'!$B$6:$BE$43,'ADR Raw Data'!AT$1,FALSE)</f>
        <v>3.9565176543032101</v>
      </c>
      <c r="AJ47" s="48">
        <f>VLOOKUP($A47,'ADR Raw Data'!$B$6:$BE$43,'ADR Raw Data'!AU$1,FALSE)</f>
        <v>5.6330995268982296</v>
      </c>
      <c r="AK47" s="48">
        <f>VLOOKUP($A47,'ADR Raw Data'!$B$6:$BE$43,'ADR Raw Data'!AV$1,FALSE)</f>
        <v>5.1419713126642597</v>
      </c>
      <c r="AL47" s="48">
        <f>VLOOKUP($A47,'ADR Raw Data'!$B$6:$BE$43,'ADR Raw Data'!AW$1,FALSE)</f>
        <v>4.7641322457104502</v>
      </c>
      <c r="AM47" s="48">
        <f>VLOOKUP($A47,'ADR Raw Data'!$B$6:$BE$43,'ADR Raw Data'!AX$1,FALSE)</f>
        <v>3.7516171739983202</v>
      </c>
      <c r="AN47" s="49">
        <f>VLOOKUP($A47,'ADR Raw Data'!$B$6:$BE$43,'ADR Raw Data'!AY$1,FALSE)</f>
        <v>4.7208877923810704</v>
      </c>
      <c r="AO47" s="48">
        <f>VLOOKUP($A47,'ADR Raw Data'!$B$6:$BE$43,'ADR Raw Data'!BA$1,FALSE)</f>
        <v>4.3049689752939404</v>
      </c>
      <c r="AP47" s="48">
        <f>VLOOKUP($A47,'ADR Raw Data'!$B$6:$BE$43,'ADR Raw Data'!BB$1,FALSE)</f>
        <v>4.4899450826941996</v>
      </c>
      <c r="AQ47" s="49">
        <f>VLOOKUP($A47,'ADR Raw Data'!$B$6:$BE$43,'ADR Raw Data'!BC$1,FALSE)</f>
        <v>4.41699596185701</v>
      </c>
      <c r="AR47" s="50">
        <f>VLOOKUP($A47,'ADR Raw Data'!$B$6:$BE$43,'ADR Raw Data'!BE$1,FALSE)</f>
        <v>4.4728876423358201</v>
      </c>
      <c r="AT47" s="51">
        <f>VLOOKUP($A47,'RevPAR Raw Data'!$B$6:$BE$43,'RevPAR Raw Data'!AG$1,FALSE)</f>
        <v>41.689723961740903</v>
      </c>
      <c r="AU47" s="52">
        <f>VLOOKUP($A47,'RevPAR Raw Data'!$B$6:$BE$43,'RevPAR Raw Data'!AH$1,FALSE)</f>
        <v>57.936254868056203</v>
      </c>
      <c r="AV47" s="52">
        <f>VLOOKUP($A47,'RevPAR Raw Data'!$B$6:$BE$43,'RevPAR Raw Data'!AI$1,FALSE)</f>
        <v>66.202175904290101</v>
      </c>
      <c r="AW47" s="52">
        <f>VLOOKUP($A47,'RevPAR Raw Data'!$B$6:$BE$43,'RevPAR Raw Data'!AJ$1,FALSE)</f>
        <v>65.9951967473595</v>
      </c>
      <c r="AX47" s="52">
        <f>VLOOKUP($A47,'RevPAR Raw Data'!$B$6:$BE$43,'RevPAR Raw Data'!AK$1,FALSE)</f>
        <v>60.460587515967198</v>
      </c>
      <c r="AY47" s="53">
        <f>VLOOKUP($A47,'RevPAR Raw Data'!$B$6:$BE$43,'RevPAR Raw Data'!AL$1,FALSE)</f>
        <v>58.456787799482797</v>
      </c>
      <c r="AZ47" s="52">
        <f>VLOOKUP($A47,'RevPAR Raw Data'!$B$6:$BE$43,'RevPAR Raw Data'!AN$1,FALSE)</f>
        <v>76.266446085303897</v>
      </c>
      <c r="BA47" s="52">
        <f>VLOOKUP($A47,'RevPAR Raw Data'!$B$6:$BE$43,'RevPAR Raw Data'!AO$1,FALSE)</f>
        <v>81.860194177025804</v>
      </c>
      <c r="BB47" s="53">
        <f>VLOOKUP($A47,'RevPAR Raw Data'!$B$6:$BE$43,'RevPAR Raw Data'!AP$1,FALSE)</f>
        <v>79.0633201311649</v>
      </c>
      <c r="BC47" s="54">
        <f>VLOOKUP($A47,'RevPAR Raw Data'!$B$6:$BE$43,'RevPAR Raw Data'!AR$1,FALSE)</f>
        <v>64.344368465677704</v>
      </c>
      <c r="BE47" s="47">
        <f>VLOOKUP($A47,'RevPAR Raw Data'!$B$6:$BE$43,'RevPAR Raw Data'!AT$1,FALSE)</f>
        <v>-2.92976169323574</v>
      </c>
      <c r="BF47" s="48">
        <f>VLOOKUP($A47,'RevPAR Raw Data'!$B$6:$BE$43,'RevPAR Raw Data'!AU$1,FALSE)</f>
        <v>4.6446406015632498</v>
      </c>
      <c r="BG47" s="48">
        <f>VLOOKUP($A47,'RevPAR Raw Data'!$B$6:$BE$43,'RevPAR Raw Data'!AV$1,FALSE)</f>
        <v>3.1827901087831401</v>
      </c>
      <c r="BH47" s="48">
        <f>VLOOKUP($A47,'RevPAR Raw Data'!$B$6:$BE$43,'RevPAR Raw Data'!AW$1,FALSE)</f>
        <v>2.0046951987691402</v>
      </c>
      <c r="BI47" s="48">
        <f>VLOOKUP($A47,'RevPAR Raw Data'!$B$6:$BE$43,'RevPAR Raw Data'!AX$1,FALSE)</f>
        <v>-2.0777321152677199</v>
      </c>
      <c r="BJ47" s="49">
        <f>VLOOKUP($A47,'RevPAR Raw Data'!$B$6:$BE$43,'RevPAR Raw Data'!AY$1,FALSE)</f>
        <v>1.1691491952423101</v>
      </c>
      <c r="BK47" s="48">
        <f>VLOOKUP($A47,'RevPAR Raw Data'!$B$6:$BE$43,'RevPAR Raw Data'!BA$1,FALSE)</f>
        <v>-4.1919119094111004</v>
      </c>
      <c r="BL47" s="48">
        <f>VLOOKUP($A47,'RevPAR Raw Data'!$B$6:$BE$43,'RevPAR Raw Data'!BB$1,FALSE)</f>
        <v>-1.88065891229549</v>
      </c>
      <c r="BM47" s="49">
        <f>VLOOKUP($A47,'RevPAR Raw Data'!$B$6:$BE$43,'RevPAR Raw Data'!BC$1,FALSE)</f>
        <v>-3.0091664679477201</v>
      </c>
      <c r="BN47" s="50">
        <f>VLOOKUP($A47,'RevPAR Raw Data'!$B$6:$BE$43,'RevPAR Raw Data'!BE$1,FALSE)</f>
        <v>-0.33471157364940501</v>
      </c>
    </row>
    <row r="48" spans="1:66" x14ac:dyDescent="0.25">
      <c r="A48" s="63" t="s">
        <v>78</v>
      </c>
      <c r="B48" s="47">
        <f>VLOOKUP($A48,'Occupancy Raw Data'!$B$8:$BE$45,'Occupancy Raw Data'!AG$3,FALSE)</f>
        <v>44.100691775557202</v>
      </c>
      <c r="C48" s="48">
        <f>VLOOKUP($A48,'Occupancy Raw Data'!$B$8:$BE$45,'Occupancy Raw Data'!AH$3,FALSE)</f>
        <v>53.843197540353501</v>
      </c>
      <c r="D48" s="48">
        <f>VLOOKUP($A48,'Occupancy Raw Data'!$B$8:$BE$45,'Occupancy Raw Data'!AI$3,FALSE)</f>
        <v>58.0130668716372</v>
      </c>
      <c r="E48" s="48">
        <f>VLOOKUP($A48,'Occupancy Raw Data'!$B$8:$BE$45,'Occupancy Raw Data'!AJ$3,FALSE)</f>
        <v>58.262874711760098</v>
      </c>
      <c r="F48" s="48">
        <f>VLOOKUP($A48,'Occupancy Raw Data'!$B$8:$BE$45,'Occupancy Raw Data'!AK$3,FALSE)</f>
        <v>53.247501921598698</v>
      </c>
      <c r="G48" s="49">
        <f>VLOOKUP($A48,'Occupancy Raw Data'!$B$8:$BE$45,'Occupancy Raw Data'!AL$3,FALSE)</f>
        <v>53.493466564181297</v>
      </c>
      <c r="H48" s="48">
        <f>VLOOKUP($A48,'Occupancy Raw Data'!$B$8:$BE$45,'Occupancy Raw Data'!AN$3,FALSE)</f>
        <v>52.536510376633302</v>
      </c>
      <c r="I48" s="48">
        <f>VLOOKUP($A48,'Occupancy Raw Data'!$B$8:$BE$45,'Occupancy Raw Data'!AO$3,FALSE)</f>
        <v>52.863182167563401</v>
      </c>
      <c r="J48" s="49">
        <f>VLOOKUP($A48,'Occupancy Raw Data'!$B$8:$BE$45,'Occupancy Raw Data'!AP$3,FALSE)</f>
        <v>52.699846272098299</v>
      </c>
      <c r="K48" s="50">
        <f>VLOOKUP($A48,'Occupancy Raw Data'!$B$8:$BE$45,'Occupancy Raw Data'!AR$3,FALSE)</f>
        <v>53.266717909300503</v>
      </c>
      <c r="M48" s="47">
        <f>VLOOKUP($A48,'Occupancy Raw Data'!$B$8:$BE$45,'Occupancy Raw Data'!AT$3,FALSE)</f>
        <v>20.853080568720301</v>
      </c>
      <c r="N48" s="48">
        <f>VLOOKUP($A48,'Occupancy Raw Data'!$B$8:$BE$45,'Occupancy Raw Data'!AU$3,FALSE)</f>
        <v>5.4176072234762902</v>
      </c>
      <c r="O48" s="48">
        <f>VLOOKUP($A48,'Occupancy Raw Data'!$B$8:$BE$45,'Occupancy Raw Data'!AV$3,FALSE)</f>
        <v>7.7444682369735904</v>
      </c>
      <c r="P48" s="48">
        <f>VLOOKUP($A48,'Occupancy Raw Data'!$B$8:$BE$45,'Occupancy Raw Data'!AW$3,FALSE)</f>
        <v>10.455373406193001</v>
      </c>
      <c r="Q48" s="48">
        <f>VLOOKUP($A48,'Occupancy Raw Data'!$B$8:$BE$45,'Occupancy Raw Data'!AX$3,FALSE)</f>
        <v>13.7987679671457</v>
      </c>
      <c r="R48" s="49">
        <f>VLOOKUP($A48,'Occupancy Raw Data'!$B$8:$BE$45,'Occupancy Raw Data'!AY$3,FALSE)</f>
        <v>11.0056623335194</v>
      </c>
      <c r="S48" s="48">
        <f>VLOOKUP($A48,'Occupancy Raw Data'!$B$8:$BE$45,'Occupancy Raw Data'!BA$3,FALSE)</f>
        <v>15.504858470637901</v>
      </c>
      <c r="T48" s="48">
        <f>VLOOKUP($A48,'Occupancy Raw Data'!$B$8:$BE$45,'Occupancy Raw Data'!BB$3,FALSE)</f>
        <v>10.9721661960467</v>
      </c>
      <c r="U48" s="49">
        <f>VLOOKUP($A48,'Occupancy Raw Data'!$B$8:$BE$45,'Occupancy Raw Data'!BC$3,FALSE)</f>
        <v>13.1861328931077</v>
      </c>
      <c r="V48" s="50">
        <f>VLOOKUP($A48,'Occupancy Raw Data'!$B$8:$BE$45,'Occupancy Raw Data'!BE$3,FALSE)</f>
        <v>11.6134598792062</v>
      </c>
      <c r="X48" s="51">
        <f>VLOOKUP($A48,'ADR Raw Data'!$B$6:$BE$43,'ADR Raw Data'!AG$1,FALSE)</f>
        <v>91.354976034858296</v>
      </c>
      <c r="Y48" s="52">
        <f>VLOOKUP($A48,'ADR Raw Data'!$B$6:$BE$43,'ADR Raw Data'!AH$1,FALSE)</f>
        <v>92.560392576730905</v>
      </c>
      <c r="Z48" s="52">
        <f>VLOOKUP($A48,'ADR Raw Data'!$B$6:$BE$43,'ADR Raw Data'!AI$1,FALSE)</f>
        <v>93.6313911891354</v>
      </c>
      <c r="AA48" s="52">
        <f>VLOOKUP($A48,'ADR Raw Data'!$B$6:$BE$43,'ADR Raw Data'!AJ$1,FALSE)</f>
        <v>93.951062005276995</v>
      </c>
      <c r="AB48" s="52">
        <f>VLOOKUP($A48,'ADR Raw Data'!$B$6:$BE$43,'ADR Raw Data'!AK$1,FALSE)</f>
        <v>93.827080476362298</v>
      </c>
      <c r="AC48" s="53">
        <f>VLOOKUP($A48,'ADR Raw Data'!$B$6:$BE$43,'ADR Raw Data'!AL$1,FALSE)</f>
        <v>93.149042316258303</v>
      </c>
      <c r="AD48" s="52">
        <f>VLOOKUP($A48,'ADR Raw Data'!$B$6:$BE$43,'ADR Raw Data'!AN$1,FALSE)</f>
        <v>104.730197512801</v>
      </c>
      <c r="AE48" s="52">
        <f>VLOOKUP($A48,'ADR Raw Data'!$B$6:$BE$43,'ADR Raw Data'!AO$1,FALSE)</f>
        <v>109.414721919302</v>
      </c>
      <c r="AF48" s="53">
        <f>VLOOKUP($A48,'ADR Raw Data'!$B$6:$BE$43,'ADR Raw Data'!AP$1,FALSE)</f>
        <v>107.079719234275</v>
      </c>
      <c r="AG48" s="54">
        <f>VLOOKUP($A48,'ADR Raw Data'!$B$6:$BE$43,'ADR Raw Data'!AR$1,FALSE)</f>
        <v>97.086877963306506</v>
      </c>
      <c r="AI48" s="47">
        <f>VLOOKUP($A48,'ADR Raw Data'!$B$6:$BE$43,'ADR Raw Data'!AT$1,FALSE)</f>
        <v>2.1070830904180502</v>
      </c>
      <c r="AJ48" s="48">
        <f>VLOOKUP($A48,'ADR Raw Data'!$B$6:$BE$43,'ADR Raw Data'!AU$1,FALSE)</f>
        <v>-0.74306543615195497</v>
      </c>
      <c r="AK48" s="48">
        <f>VLOOKUP($A48,'ADR Raw Data'!$B$6:$BE$43,'ADR Raw Data'!AV$1,FALSE)</f>
        <v>0.306326137287393</v>
      </c>
      <c r="AL48" s="48">
        <f>VLOOKUP($A48,'ADR Raw Data'!$B$6:$BE$43,'ADR Raw Data'!AW$1,FALSE)</f>
        <v>1.8733618187807499</v>
      </c>
      <c r="AM48" s="48">
        <f>VLOOKUP($A48,'ADR Raw Data'!$B$6:$BE$43,'ADR Raw Data'!AX$1,FALSE)</f>
        <v>2.7227573618694598</v>
      </c>
      <c r="AN48" s="49">
        <f>VLOOKUP($A48,'ADR Raw Data'!$B$6:$BE$43,'ADR Raw Data'!AY$1,FALSE)</f>
        <v>1.13474729999902</v>
      </c>
      <c r="AO48" s="48">
        <f>VLOOKUP($A48,'ADR Raw Data'!$B$6:$BE$43,'ADR Raw Data'!BA$1,FALSE)</f>
        <v>1.7807404346268401</v>
      </c>
      <c r="AP48" s="48">
        <f>VLOOKUP($A48,'ADR Raw Data'!$B$6:$BE$43,'ADR Raw Data'!BB$1,FALSE)</f>
        <v>1.98168844247786</v>
      </c>
      <c r="AQ48" s="49">
        <f>VLOOKUP($A48,'ADR Raw Data'!$B$6:$BE$43,'ADR Raw Data'!BC$1,FALSE)</f>
        <v>1.84105208211921</v>
      </c>
      <c r="AR48" s="50">
        <f>VLOOKUP($A48,'ADR Raw Data'!$B$6:$BE$43,'ADR Raw Data'!BE$1,FALSE)</f>
        <v>1.40811789824506</v>
      </c>
      <c r="AT48" s="51">
        <f>VLOOKUP($A48,'RevPAR Raw Data'!$B$6:$BE$43,'RevPAR Raw Data'!AG$1,FALSE)</f>
        <v>40.2881764027671</v>
      </c>
      <c r="AU48" s="52">
        <f>VLOOKUP($A48,'RevPAR Raw Data'!$B$6:$BE$43,'RevPAR Raw Data'!AH$1,FALSE)</f>
        <v>49.837475019215901</v>
      </c>
      <c r="AV48" s="52">
        <f>VLOOKUP($A48,'RevPAR Raw Data'!$B$6:$BE$43,'RevPAR Raw Data'!AI$1,FALSE)</f>
        <v>54.318441583397302</v>
      </c>
      <c r="AW48" s="52">
        <f>VLOOKUP($A48,'RevPAR Raw Data'!$B$6:$BE$43,'RevPAR Raw Data'!AJ$1,FALSE)</f>
        <v>54.738589546502602</v>
      </c>
      <c r="AX48" s="52">
        <f>VLOOKUP($A48,'RevPAR Raw Data'!$B$6:$BE$43,'RevPAR Raw Data'!AK$1,FALSE)</f>
        <v>49.960576479631001</v>
      </c>
      <c r="AY48" s="53">
        <f>VLOOKUP($A48,'RevPAR Raw Data'!$B$6:$BE$43,'RevPAR Raw Data'!AL$1,FALSE)</f>
        <v>49.828651806302801</v>
      </c>
      <c r="AZ48" s="52">
        <f>VLOOKUP($A48,'RevPAR Raw Data'!$B$6:$BE$43,'RevPAR Raw Data'!AN$1,FALSE)</f>
        <v>55.021591083781701</v>
      </c>
      <c r="BA48" s="52">
        <f>VLOOKUP($A48,'RevPAR Raw Data'!$B$6:$BE$43,'RevPAR Raw Data'!AO$1,FALSE)</f>
        <v>57.840103766333499</v>
      </c>
      <c r="BB48" s="53">
        <f>VLOOKUP($A48,'RevPAR Raw Data'!$B$6:$BE$43,'RevPAR Raw Data'!AP$1,FALSE)</f>
        <v>56.4308474250576</v>
      </c>
      <c r="BC48" s="54">
        <f>VLOOKUP($A48,'RevPAR Raw Data'!$B$6:$BE$43,'RevPAR Raw Data'!AR$1,FALSE)</f>
        <v>51.714993411661297</v>
      </c>
      <c r="BE48" s="47">
        <f>VLOOKUP($A48,'RevPAR Raw Data'!$B$6:$BE$43,'RevPAR Raw Data'!AT$1,FALSE)</f>
        <v>23.399555393633101</v>
      </c>
      <c r="BF48" s="48">
        <f>VLOOKUP($A48,'RevPAR Raw Data'!$B$6:$BE$43,'RevPAR Raw Data'!AU$1,FALSE)</f>
        <v>4.63428542058021</v>
      </c>
      <c r="BG48" s="48">
        <f>VLOOKUP($A48,'RevPAR Raw Data'!$B$6:$BE$43,'RevPAR Raw Data'!AV$1,FALSE)</f>
        <v>8.0745177046647498</v>
      </c>
      <c r="BH48" s="48">
        <f>VLOOKUP($A48,'RevPAR Raw Data'!$B$6:$BE$43,'RevPAR Raw Data'!AW$1,FALSE)</f>
        <v>12.5246021983764</v>
      </c>
      <c r="BI48" s="48">
        <f>VLOOKUP($A48,'RevPAR Raw Data'!$B$6:$BE$43,'RevPAR Raw Data'!AX$1,FALSE)</f>
        <v>16.897232299688</v>
      </c>
      <c r="BJ48" s="49">
        <f>VLOOKUP($A48,'RevPAR Raw Data'!$B$6:$BE$43,'RevPAR Raw Data'!AY$1,FALSE)</f>
        <v>12.265296089694999</v>
      </c>
      <c r="BK48" s="48">
        <f>VLOOKUP($A48,'RevPAR Raw Data'!$B$6:$BE$43,'RevPAR Raw Data'!BA$1,FALSE)</f>
        <v>17.561700189383</v>
      </c>
      <c r="BL48" s="48">
        <f>VLOOKUP($A48,'RevPAR Raw Data'!$B$6:$BE$43,'RevPAR Raw Data'!BB$1,FALSE)</f>
        <v>13.1712887879211</v>
      </c>
      <c r="BM48" s="49">
        <f>VLOOKUP($A48,'RevPAR Raw Data'!$B$6:$BE$43,'RevPAR Raw Data'!BC$1,FALSE)</f>
        <v>15.269948549406401</v>
      </c>
      <c r="BN48" s="50">
        <f>VLOOKUP($A48,'RevPAR Raw Data'!$B$6:$BE$43,'RevPAR Raw Data'!BE$1,FALSE)</f>
        <v>13.1851089846158</v>
      </c>
    </row>
    <row r="49" spans="1:66" x14ac:dyDescent="0.25">
      <c r="A49" s="63" t="s">
        <v>79</v>
      </c>
      <c r="B49" s="47">
        <f>VLOOKUP($A49,'Occupancy Raw Data'!$B$8:$BE$45,'Occupancy Raw Data'!AG$3,FALSE)</f>
        <v>38.118811881188101</v>
      </c>
      <c r="C49" s="48">
        <f>VLOOKUP($A49,'Occupancy Raw Data'!$B$8:$BE$45,'Occupancy Raw Data'!AH$3,FALSE)</f>
        <v>46.357850070721298</v>
      </c>
      <c r="D49" s="48">
        <f>VLOOKUP($A49,'Occupancy Raw Data'!$B$8:$BE$45,'Occupancy Raw Data'!AI$3,FALSE)</f>
        <v>48.461810466760902</v>
      </c>
      <c r="E49" s="48">
        <f>VLOOKUP($A49,'Occupancy Raw Data'!$B$8:$BE$45,'Occupancy Raw Data'!AJ$3,FALSE)</f>
        <v>49.169024045261601</v>
      </c>
      <c r="F49" s="48">
        <f>VLOOKUP($A49,'Occupancy Raw Data'!$B$8:$BE$45,'Occupancy Raw Data'!AK$3,FALSE)</f>
        <v>47.666195190947597</v>
      </c>
      <c r="G49" s="49">
        <f>VLOOKUP($A49,'Occupancy Raw Data'!$B$8:$BE$45,'Occupancy Raw Data'!AL$3,FALSE)</f>
        <v>45.9547383309759</v>
      </c>
      <c r="H49" s="48">
        <f>VLOOKUP($A49,'Occupancy Raw Data'!$B$8:$BE$45,'Occupancy Raw Data'!AN$3,FALSE)</f>
        <v>52.439886845827402</v>
      </c>
      <c r="I49" s="48">
        <f>VLOOKUP($A49,'Occupancy Raw Data'!$B$8:$BE$45,'Occupancy Raw Data'!AO$3,FALSE)</f>
        <v>54.756011315417197</v>
      </c>
      <c r="J49" s="49">
        <f>VLOOKUP($A49,'Occupancy Raw Data'!$B$8:$BE$45,'Occupancy Raw Data'!AP$3,FALSE)</f>
        <v>53.5979490806223</v>
      </c>
      <c r="K49" s="50">
        <f>VLOOKUP($A49,'Occupancy Raw Data'!$B$8:$BE$45,'Occupancy Raw Data'!AR$3,FALSE)</f>
        <v>48.138512830874902</v>
      </c>
      <c r="M49" s="47">
        <f>VLOOKUP($A49,'Occupancy Raw Data'!$B$8:$BE$45,'Occupancy Raw Data'!AT$3,FALSE)</f>
        <v>18.266593527152999</v>
      </c>
      <c r="N49" s="48">
        <f>VLOOKUP($A49,'Occupancy Raw Data'!$B$8:$BE$45,'Occupancy Raw Data'!AU$3,FALSE)</f>
        <v>13.457377758546</v>
      </c>
      <c r="O49" s="48">
        <f>VLOOKUP($A49,'Occupancy Raw Data'!$B$8:$BE$45,'Occupancy Raw Data'!AV$3,FALSE)</f>
        <v>11.649694501018301</v>
      </c>
      <c r="P49" s="48">
        <f>VLOOKUP($A49,'Occupancy Raw Data'!$B$8:$BE$45,'Occupancy Raw Data'!AW$3,FALSE)</f>
        <v>10.9736632083</v>
      </c>
      <c r="Q49" s="48">
        <f>VLOOKUP($A49,'Occupancy Raw Data'!$B$8:$BE$45,'Occupancy Raw Data'!AX$3,FALSE)</f>
        <v>14.7234042553191</v>
      </c>
      <c r="R49" s="49">
        <f>VLOOKUP($A49,'Occupancy Raw Data'!$B$8:$BE$45,'Occupancy Raw Data'!AY$3,FALSE)</f>
        <v>13.551769331585801</v>
      </c>
      <c r="S49" s="48">
        <f>VLOOKUP($A49,'Occupancy Raw Data'!$B$8:$BE$45,'Occupancy Raw Data'!BA$3,FALSE)</f>
        <v>6.9599711503786503</v>
      </c>
      <c r="T49" s="48">
        <f>VLOOKUP($A49,'Occupancy Raw Data'!$B$8:$BE$45,'Occupancy Raw Data'!BB$3,FALSE)</f>
        <v>8.2110412299091493</v>
      </c>
      <c r="U49" s="49">
        <f>VLOOKUP($A49,'Occupancy Raw Data'!$B$8:$BE$45,'Occupancy Raw Data'!BC$3,FALSE)</f>
        <v>7.5953859804791399</v>
      </c>
      <c r="V49" s="50">
        <f>VLOOKUP($A49,'Occupancy Raw Data'!$B$8:$BE$45,'Occupancy Raw Data'!BE$3,FALSE)</f>
        <v>11.586651053864101</v>
      </c>
      <c r="X49" s="51">
        <f>VLOOKUP($A49,'ADR Raw Data'!$B$6:$BE$43,'ADR Raw Data'!AG$1,FALSE)</f>
        <v>86.893334879406297</v>
      </c>
      <c r="Y49" s="52">
        <f>VLOOKUP($A49,'ADR Raw Data'!$B$6:$BE$43,'ADR Raw Data'!AH$1,FALSE)</f>
        <v>89.489317315026597</v>
      </c>
      <c r="Z49" s="52">
        <f>VLOOKUP($A49,'ADR Raw Data'!$B$6:$BE$43,'ADR Raw Data'!AI$1,FALSE)</f>
        <v>90.502951477562902</v>
      </c>
      <c r="AA49" s="52">
        <f>VLOOKUP($A49,'ADR Raw Data'!$B$6:$BE$43,'ADR Raw Data'!AJ$1,FALSE)</f>
        <v>90.657986335850396</v>
      </c>
      <c r="AB49" s="52">
        <f>VLOOKUP($A49,'ADR Raw Data'!$B$6:$BE$43,'ADR Raw Data'!AK$1,FALSE)</f>
        <v>92.030660237388702</v>
      </c>
      <c r="AC49" s="53">
        <f>VLOOKUP($A49,'ADR Raw Data'!$B$6:$BE$43,'ADR Raw Data'!AL$1,FALSE)</f>
        <v>90.049717605417001</v>
      </c>
      <c r="AD49" s="52">
        <f>VLOOKUP($A49,'ADR Raw Data'!$B$6:$BE$43,'ADR Raw Data'!AN$1,FALSE)</f>
        <v>101.242154416722</v>
      </c>
      <c r="AE49" s="52">
        <f>VLOOKUP($A49,'ADR Raw Data'!$B$6:$BE$43,'ADR Raw Data'!AO$1,FALSE)</f>
        <v>102.82162415240499</v>
      </c>
      <c r="AF49" s="53">
        <f>VLOOKUP($A49,'ADR Raw Data'!$B$6:$BE$43,'ADR Raw Data'!AP$1,FALSE)</f>
        <v>102.04895266369699</v>
      </c>
      <c r="AG49" s="54">
        <f>VLOOKUP($A49,'ADR Raw Data'!$B$6:$BE$43,'ADR Raw Data'!AR$1,FALSE)</f>
        <v>93.866883362191004</v>
      </c>
      <c r="AI49" s="47">
        <f>VLOOKUP($A49,'ADR Raw Data'!$B$6:$BE$43,'ADR Raw Data'!AT$1,FALSE)</f>
        <v>-4.9957972663204897</v>
      </c>
      <c r="AJ49" s="48">
        <f>VLOOKUP($A49,'ADR Raw Data'!$B$6:$BE$43,'ADR Raw Data'!AU$1,FALSE)</f>
        <v>-5.6224999180731201</v>
      </c>
      <c r="AK49" s="48">
        <f>VLOOKUP($A49,'ADR Raw Data'!$B$6:$BE$43,'ADR Raw Data'!AV$1,FALSE)</f>
        <v>-4.0745902447794204</v>
      </c>
      <c r="AL49" s="48">
        <f>VLOOKUP($A49,'ADR Raw Data'!$B$6:$BE$43,'ADR Raw Data'!AW$1,FALSE)</f>
        <v>-5.4039688062521902</v>
      </c>
      <c r="AM49" s="48">
        <f>VLOOKUP($A49,'ADR Raw Data'!$B$6:$BE$43,'ADR Raw Data'!AX$1,FALSE)</f>
        <v>-0.453425096544117</v>
      </c>
      <c r="AN49" s="49">
        <f>VLOOKUP($A49,'ADR Raw Data'!$B$6:$BE$43,'ADR Raw Data'!AY$1,FALSE)</f>
        <v>-4.12077794235858</v>
      </c>
      <c r="AO49" s="48">
        <f>VLOOKUP($A49,'ADR Raw Data'!$B$6:$BE$43,'ADR Raw Data'!BA$1,FALSE)</f>
        <v>-6.4915040169564602</v>
      </c>
      <c r="AP49" s="48">
        <f>VLOOKUP($A49,'ADR Raw Data'!$B$6:$BE$43,'ADR Raw Data'!BB$1,FALSE)</f>
        <v>-6.6935534034816397</v>
      </c>
      <c r="AQ49" s="49">
        <f>VLOOKUP($A49,'ADR Raw Data'!$B$6:$BE$43,'ADR Raw Data'!BC$1,FALSE)</f>
        <v>-6.5908135832480097</v>
      </c>
      <c r="AR49" s="50">
        <f>VLOOKUP($A49,'ADR Raw Data'!$B$6:$BE$43,'ADR Raw Data'!BE$1,FALSE)</f>
        <v>-5.1633205292401003</v>
      </c>
      <c r="AT49" s="51">
        <f>VLOOKUP($A49,'RevPAR Raw Data'!$B$6:$BE$43,'RevPAR Raw Data'!AG$1,FALSE)</f>
        <v>33.1227068599717</v>
      </c>
      <c r="AU49" s="52">
        <f>VLOOKUP($A49,'RevPAR Raw Data'!$B$6:$BE$43,'RevPAR Raw Data'!AH$1,FALSE)</f>
        <v>41.485323550212101</v>
      </c>
      <c r="AV49" s="52">
        <f>VLOOKUP($A49,'RevPAR Raw Data'!$B$6:$BE$43,'RevPAR Raw Data'!AI$1,FALSE)</f>
        <v>43.859368811881097</v>
      </c>
      <c r="AW49" s="52">
        <f>VLOOKUP($A49,'RevPAR Raw Data'!$B$6:$BE$43,'RevPAR Raw Data'!AJ$1,FALSE)</f>
        <v>44.575647100424298</v>
      </c>
      <c r="AX49" s="52">
        <f>VLOOKUP($A49,'RevPAR Raw Data'!$B$6:$BE$43,'RevPAR Raw Data'!AK$1,FALSE)</f>
        <v>43.867514144271503</v>
      </c>
      <c r="AY49" s="53">
        <f>VLOOKUP($A49,'RevPAR Raw Data'!$B$6:$BE$43,'RevPAR Raw Data'!AL$1,FALSE)</f>
        <v>41.382112093352099</v>
      </c>
      <c r="AZ49" s="52">
        <f>VLOOKUP($A49,'RevPAR Raw Data'!$B$6:$BE$43,'RevPAR Raw Data'!AN$1,FALSE)</f>
        <v>53.0912712164073</v>
      </c>
      <c r="BA49" s="52">
        <f>VLOOKUP($A49,'RevPAR Raw Data'!$B$6:$BE$43,'RevPAR Raw Data'!AO$1,FALSE)</f>
        <v>56.301020155586897</v>
      </c>
      <c r="BB49" s="53">
        <f>VLOOKUP($A49,'RevPAR Raw Data'!$B$6:$BE$43,'RevPAR Raw Data'!AP$1,FALSE)</f>
        <v>54.696145685997102</v>
      </c>
      <c r="BC49" s="54">
        <f>VLOOKUP($A49,'RevPAR Raw Data'!$B$6:$BE$43,'RevPAR Raw Data'!AR$1,FALSE)</f>
        <v>45.186121691250698</v>
      </c>
      <c r="BE49" s="47">
        <f>VLOOKUP($A49,'RevPAR Raw Data'!$B$6:$BE$43,'RevPAR Raw Data'!AT$1,FALSE)</f>
        <v>12.3582342807531</v>
      </c>
      <c r="BF49" s="48">
        <f>VLOOKUP($A49,'RevPAR Raw Data'!$B$6:$BE$43,'RevPAR Raw Data'!AU$1,FALSE)</f>
        <v>7.0782367870239096</v>
      </c>
      <c r="BG49" s="48">
        <f>VLOOKUP($A49,'RevPAR Raw Data'!$B$6:$BE$43,'RevPAR Raw Data'!AV$1,FALSE)</f>
        <v>7.1004269405537999</v>
      </c>
      <c r="BH49" s="48">
        <f>VLOOKUP($A49,'RevPAR Raw Data'!$B$6:$BE$43,'RevPAR Raw Data'!AW$1,FALSE)</f>
        <v>4.9766810653681697</v>
      </c>
      <c r="BI49" s="48">
        <f>VLOOKUP($A49,'RevPAR Raw Data'!$B$6:$BE$43,'RevPAR Raw Data'!AX$1,FALSE)</f>
        <v>14.203219548815699</v>
      </c>
      <c r="BJ49" s="49">
        <f>VLOOKUP($A49,'RevPAR Raw Data'!$B$6:$BE$43,'RevPAR Raw Data'!AY$1,FALSE)</f>
        <v>8.8725530678119497</v>
      </c>
      <c r="BK49" s="48">
        <f>VLOOKUP($A49,'RevPAR Raw Data'!$B$6:$BE$43,'RevPAR Raw Data'!BA$1,FALSE)</f>
        <v>1.6660326616343899E-2</v>
      </c>
      <c r="BL49" s="48">
        <f>VLOOKUP($A49,'RevPAR Raw Data'!$B$6:$BE$43,'RevPAR Raw Data'!BB$1,FALSE)</f>
        <v>0.96787739672164197</v>
      </c>
      <c r="BM49" s="49">
        <f>VLOOKUP($A49,'RevPAR Raw Data'!$B$6:$BE$43,'RevPAR Raw Data'!BC$1,FALSE)</f>
        <v>0.50397466632959698</v>
      </c>
      <c r="BN49" s="50">
        <f>VLOOKUP($A49,'RevPAR Raw Data'!$B$6:$BE$43,'RevPAR Raw Data'!BE$1,FALSE)</f>
        <v>5.8250745921084803</v>
      </c>
    </row>
    <row r="50" spans="1:66" x14ac:dyDescent="0.25">
      <c r="A50" s="63" t="s">
        <v>80</v>
      </c>
      <c r="B50" s="47">
        <f>VLOOKUP($A50,'Occupancy Raw Data'!$B$8:$BE$45,'Occupancy Raw Data'!AG$3,FALSE)</f>
        <v>40.620009273092499</v>
      </c>
      <c r="C50" s="48">
        <f>VLOOKUP($A50,'Occupancy Raw Data'!$B$8:$BE$45,'Occupancy Raw Data'!AH$3,FALSE)</f>
        <v>44.839266395342797</v>
      </c>
      <c r="D50" s="48">
        <f>VLOOKUP($A50,'Occupancy Raw Data'!$B$8:$BE$45,'Occupancy Raw Data'!AI$3,FALSE)</f>
        <v>48.127994436144398</v>
      </c>
      <c r="E50" s="48">
        <f>VLOOKUP($A50,'Occupancy Raw Data'!$B$8:$BE$45,'Occupancy Raw Data'!AJ$3,FALSE)</f>
        <v>50.1307248467363</v>
      </c>
      <c r="F50" s="48">
        <f>VLOOKUP($A50,'Occupancy Raw Data'!$B$8:$BE$45,'Occupancy Raw Data'!AK$3,FALSE)</f>
        <v>50.495208902168798</v>
      </c>
      <c r="G50" s="49">
        <f>VLOOKUP($A50,'Occupancy Raw Data'!$B$8:$BE$45,'Occupancy Raw Data'!AL$3,FALSE)</f>
        <v>46.842640770697002</v>
      </c>
      <c r="H50" s="48">
        <f>VLOOKUP($A50,'Occupancy Raw Data'!$B$8:$BE$45,'Occupancy Raw Data'!AN$3,FALSE)</f>
        <v>59.685230024212999</v>
      </c>
      <c r="I50" s="48">
        <f>VLOOKUP($A50,'Occupancy Raw Data'!$B$8:$BE$45,'Occupancy Raw Data'!AO$3,FALSE)</f>
        <v>62.067899644531401</v>
      </c>
      <c r="J50" s="49">
        <f>VLOOKUP($A50,'Occupancy Raw Data'!$B$8:$BE$45,'Occupancy Raw Data'!AP$3,FALSE)</f>
        <v>60.876564834372203</v>
      </c>
      <c r="K50" s="50">
        <f>VLOOKUP($A50,'Occupancy Raw Data'!$B$8:$BE$45,'Occupancy Raw Data'!AR$3,FALSE)</f>
        <v>50.852333360318497</v>
      </c>
      <c r="M50" s="47">
        <f>VLOOKUP($A50,'Occupancy Raw Data'!$B$8:$BE$45,'Occupancy Raw Data'!AT$3,FALSE)</f>
        <v>-3.9670098853437401</v>
      </c>
      <c r="N50" s="48">
        <f>VLOOKUP($A50,'Occupancy Raw Data'!$B$8:$BE$45,'Occupancy Raw Data'!AU$3,FALSE)</f>
        <v>-2.9002326040480702</v>
      </c>
      <c r="O50" s="48">
        <f>VLOOKUP($A50,'Occupancy Raw Data'!$B$8:$BE$45,'Occupancy Raw Data'!AV$3,FALSE)</f>
        <v>-4.12627928294983</v>
      </c>
      <c r="P50" s="48">
        <f>VLOOKUP($A50,'Occupancy Raw Data'!$B$8:$BE$45,'Occupancy Raw Data'!AW$3,FALSE)</f>
        <v>-3.7876611561186699</v>
      </c>
      <c r="Q50" s="48">
        <f>VLOOKUP($A50,'Occupancy Raw Data'!$B$8:$BE$45,'Occupancy Raw Data'!AX$3,FALSE)</f>
        <v>-2.4293782012346301</v>
      </c>
      <c r="R50" s="49">
        <f>VLOOKUP($A50,'Occupancy Raw Data'!$B$8:$BE$45,'Occupancy Raw Data'!AY$3,FALSE)</f>
        <v>-3.43337453506865</v>
      </c>
      <c r="S50" s="48">
        <f>VLOOKUP($A50,'Occupancy Raw Data'!$B$8:$BE$45,'Occupancy Raw Data'!BA$3,FALSE)</f>
        <v>-2.3355523324195002</v>
      </c>
      <c r="T50" s="48">
        <f>VLOOKUP($A50,'Occupancy Raw Data'!$B$8:$BE$45,'Occupancy Raw Data'!BB$3,FALSE)</f>
        <v>-2.2127922739907802</v>
      </c>
      <c r="U50" s="49">
        <f>VLOOKUP($A50,'Occupancy Raw Data'!$B$8:$BE$45,'Occupancy Raw Data'!BC$3,FALSE)</f>
        <v>-2.2730096532828101</v>
      </c>
      <c r="V50" s="50">
        <f>VLOOKUP($A50,'Occupancy Raw Data'!$B$8:$BE$45,'Occupancy Raw Data'!BE$3,FALSE)</f>
        <v>-3.0432088520181502</v>
      </c>
      <c r="X50" s="51">
        <f>VLOOKUP($A50,'ADR Raw Data'!$B$6:$BE$43,'ADR Raw Data'!AG$1,FALSE)</f>
        <v>95.637871207076898</v>
      </c>
      <c r="Y50" s="52">
        <f>VLOOKUP($A50,'ADR Raw Data'!$B$6:$BE$43,'ADR Raw Data'!AH$1,FALSE)</f>
        <v>93.552928048254998</v>
      </c>
      <c r="Z50" s="52">
        <f>VLOOKUP($A50,'ADR Raw Data'!$B$6:$BE$43,'ADR Raw Data'!AI$1,FALSE)</f>
        <v>96.159028325996402</v>
      </c>
      <c r="AA50" s="52">
        <f>VLOOKUP($A50,'ADR Raw Data'!$B$6:$BE$43,'ADR Raw Data'!AJ$1,FALSE)</f>
        <v>97.040475548190599</v>
      </c>
      <c r="AB50" s="52">
        <f>VLOOKUP($A50,'ADR Raw Data'!$B$6:$BE$43,'ADR Raw Data'!AK$1,FALSE)</f>
        <v>97.033175111269799</v>
      </c>
      <c r="AC50" s="53">
        <f>VLOOKUP($A50,'ADR Raw Data'!$B$6:$BE$43,'ADR Raw Data'!AL$1,FALSE)</f>
        <v>95.946840378878406</v>
      </c>
      <c r="AD50" s="52">
        <f>VLOOKUP($A50,'ADR Raw Data'!$B$6:$BE$43,'ADR Raw Data'!AN$1,FALSE)</f>
        <v>113.577870290449</v>
      </c>
      <c r="AE50" s="52">
        <f>VLOOKUP($A50,'ADR Raw Data'!$B$6:$BE$43,'ADR Raw Data'!AO$1,FALSE)</f>
        <v>115.49499439741</v>
      </c>
      <c r="AF50" s="53">
        <f>VLOOKUP($A50,'ADR Raw Data'!$B$6:$BE$43,'ADR Raw Data'!AP$1,FALSE)</f>
        <v>114.55519109526701</v>
      </c>
      <c r="AG50" s="54">
        <f>VLOOKUP($A50,'ADR Raw Data'!$B$6:$BE$43,'ADR Raw Data'!AR$1,FALSE)</f>
        <v>102.31155727577099</v>
      </c>
      <c r="AI50" s="47">
        <f>VLOOKUP($A50,'ADR Raw Data'!$B$6:$BE$43,'ADR Raw Data'!AT$1,FALSE)</f>
        <v>2.1192339195323702</v>
      </c>
      <c r="AJ50" s="48">
        <f>VLOOKUP($A50,'ADR Raw Data'!$B$6:$BE$43,'ADR Raw Data'!AU$1,FALSE)</f>
        <v>2.3512217773058</v>
      </c>
      <c r="AK50" s="48">
        <f>VLOOKUP($A50,'ADR Raw Data'!$B$6:$BE$43,'ADR Raw Data'!AV$1,FALSE)</f>
        <v>2.5601118572309902</v>
      </c>
      <c r="AL50" s="48">
        <f>VLOOKUP($A50,'ADR Raw Data'!$B$6:$BE$43,'ADR Raw Data'!AW$1,FALSE)</f>
        <v>2.2774737157726199</v>
      </c>
      <c r="AM50" s="48">
        <f>VLOOKUP($A50,'ADR Raw Data'!$B$6:$BE$43,'ADR Raw Data'!AX$1,FALSE)</f>
        <v>2.7658226597829398</v>
      </c>
      <c r="AN50" s="49">
        <f>VLOOKUP($A50,'ADR Raw Data'!$B$6:$BE$43,'ADR Raw Data'!AY$1,FALSE)</f>
        <v>2.4255930589721202</v>
      </c>
      <c r="AO50" s="48">
        <f>VLOOKUP($A50,'ADR Raw Data'!$B$6:$BE$43,'ADR Raw Data'!BA$1,FALSE)</f>
        <v>1.32413349892807</v>
      </c>
      <c r="AP50" s="48">
        <f>VLOOKUP($A50,'ADR Raw Data'!$B$6:$BE$43,'ADR Raw Data'!BB$1,FALSE)</f>
        <v>0.182802911928204</v>
      </c>
      <c r="AQ50" s="49">
        <f>VLOOKUP($A50,'ADR Raw Data'!$B$6:$BE$43,'ADR Raw Data'!BC$1,FALSE)</f>
        <v>0.73518520454099601</v>
      </c>
      <c r="AR50" s="50">
        <f>VLOOKUP($A50,'ADR Raw Data'!$B$6:$BE$43,'ADR Raw Data'!BE$1,FALSE)</f>
        <v>1.82287637141559</v>
      </c>
      <c r="AT50" s="51">
        <f>VLOOKUP($A50,'RevPAR Raw Data'!$B$6:$BE$43,'RevPAR Raw Data'!AG$1,FALSE)</f>
        <v>38.8481121529029</v>
      </c>
      <c r="AU50" s="52">
        <f>VLOOKUP($A50,'RevPAR Raw Data'!$B$6:$BE$43,'RevPAR Raw Data'!AH$1,FALSE)</f>
        <v>41.9484466282005</v>
      </c>
      <c r="AV50" s="52">
        <f>VLOOKUP($A50,'RevPAR Raw Data'!$B$6:$BE$43,'RevPAR Raw Data'!AI$1,FALSE)</f>
        <v>46.279411802586097</v>
      </c>
      <c r="AW50" s="52">
        <f>VLOOKUP($A50,'RevPAR Raw Data'!$B$6:$BE$43,'RevPAR Raw Data'!AJ$1,FALSE)</f>
        <v>48.647093787027899</v>
      </c>
      <c r="AX50" s="52">
        <f>VLOOKUP($A50,'RevPAR Raw Data'!$B$6:$BE$43,'RevPAR Raw Data'!AK$1,FALSE)</f>
        <v>48.997104476842999</v>
      </c>
      <c r="AY50" s="53">
        <f>VLOOKUP($A50,'RevPAR Raw Data'!$B$6:$BE$43,'RevPAR Raw Data'!AL$1,FALSE)</f>
        <v>44.944033769512103</v>
      </c>
      <c r="AZ50" s="52">
        <f>VLOOKUP($A50,'RevPAR Raw Data'!$B$6:$BE$43,'RevPAR Raw Data'!AN$1,FALSE)</f>
        <v>67.789213139457004</v>
      </c>
      <c r="BA50" s="52">
        <f>VLOOKUP($A50,'RevPAR Raw Data'!$B$6:$BE$43,'RevPAR Raw Data'!AO$1,FALSE)</f>
        <v>71.685317217041799</v>
      </c>
      <c r="BB50" s="53">
        <f>VLOOKUP($A50,'RevPAR Raw Data'!$B$6:$BE$43,'RevPAR Raw Data'!AP$1,FALSE)</f>
        <v>69.737265178249402</v>
      </c>
      <c r="BC50" s="54">
        <f>VLOOKUP($A50,'RevPAR Raw Data'!$B$6:$BE$43,'RevPAR Raw Data'!AR$1,FALSE)</f>
        <v>52.027814172008497</v>
      </c>
      <c r="BE50" s="47">
        <f>VLOOKUP($A50,'RevPAR Raw Data'!$B$6:$BE$43,'RevPAR Raw Data'!AT$1,FALSE)</f>
        <v>-1.9318461848927699</v>
      </c>
      <c r="BF50" s="48">
        <f>VLOOKUP($A50,'RevPAR Raw Data'!$B$6:$BE$43,'RevPAR Raw Data'!AU$1,FALSE)</f>
        <v>-0.61720172732116596</v>
      </c>
      <c r="BG50" s="48">
        <f>VLOOKUP($A50,'RevPAR Raw Data'!$B$6:$BE$43,'RevPAR Raw Data'!AV$1,FALSE)</f>
        <v>-1.67180479090411</v>
      </c>
      <c r="BH50" s="48">
        <f>VLOOKUP($A50,'RevPAR Raw Data'!$B$6:$BE$43,'RevPAR Raw Data'!AW$1,FALSE)</f>
        <v>-1.59645042761918</v>
      </c>
      <c r="BI50" s="48">
        <f>VLOOKUP($A50,'RevPAR Raw Data'!$B$6:$BE$43,'RevPAR Raw Data'!AX$1,FALSE)</f>
        <v>0.269252165766734</v>
      </c>
      <c r="BJ50" s="49">
        <f>VLOOKUP($A50,'RevPAR Raw Data'!$B$6:$BE$43,'RevPAR Raw Data'!AY$1,FALSE)</f>
        <v>-1.09106117050766</v>
      </c>
      <c r="BK50" s="48">
        <f>VLOOKUP($A50,'RevPAR Raw Data'!$B$6:$BE$43,'RevPAR Raw Data'!BA$1,FALSE)</f>
        <v>-1.0423446643099801</v>
      </c>
      <c r="BL50" s="48">
        <f>VLOOKUP($A50,'RevPAR Raw Data'!$B$6:$BE$43,'RevPAR Raw Data'!BB$1,FALSE)</f>
        <v>-2.0340344107743502</v>
      </c>
      <c r="BM50" s="49">
        <f>VLOOKUP($A50,'RevPAR Raw Data'!$B$6:$BE$43,'RevPAR Raw Data'!BC$1,FALSE)</f>
        <v>-1.55453527941054</v>
      </c>
      <c r="BN50" s="50">
        <f>VLOOKUP($A50,'RevPAR Raw Data'!$B$6:$BE$43,'RevPAR Raw Data'!BE$1,FALSE)</f>
        <v>-1.27580641569882</v>
      </c>
    </row>
    <row r="51" spans="1:66" x14ac:dyDescent="0.25">
      <c r="A51" s="66" t="s">
        <v>81</v>
      </c>
      <c r="B51" s="47">
        <f>VLOOKUP($A51,'Occupancy Raw Data'!$B$8:$BE$45,'Occupancy Raw Data'!AG$3,FALSE)</f>
        <v>46.046648923760998</v>
      </c>
      <c r="C51" s="48">
        <f>VLOOKUP($A51,'Occupancy Raw Data'!$B$8:$BE$45,'Occupancy Raw Data'!AH$3,FALSE)</f>
        <v>57.635083342458699</v>
      </c>
      <c r="D51" s="48">
        <f>VLOOKUP($A51,'Occupancy Raw Data'!$B$8:$BE$45,'Occupancy Raw Data'!AI$3,FALSE)</f>
        <v>64.817627370415593</v>
      </c>
      <c r="E51" s="48">
        <f>VLOOKUP($A51,'Occupancy Raw Data'!$B$8:$BE$45,'Occupancy Raw Data'!AJ$3,FALSE)</f>
        <v>65.332774701600101</v>
      </c>
      <c r="F51" s="48">
        <f>VLOOKUP($A51,'Occupancy Raw Data'!$B$8:$BE$45,'Occupancy Raw Data'!AK$3,FALSE)</f>
        <v>57.1436056702995</v>
      </c>
      <c r="G51" s="49">
        <f>VLOOKUP($A51,'Occupancy Raw Data'!$B$8:$BE$45,'Occupancy Raw Data'!AL$3,FALSE)</f>
        <v>58.195249141973399</v>
      </c>
      <c r="H51" s="48">
        <f>VLOOKUP($A51,'Occupancy Raw Data'!$B$8:$BE$45,'Occupancy Raw Data'!AN$3,FALSE)</f>
        <v>56.5558074841856</v>
      </c>
      <c r="I51" s="48">
        <f>VLOOKUP($A51,'Occupancy Raw Data'!$B$8:$BE$45,'Occupancy Raw Data'!AO$3,FALSE)</f>
        <v>59.2966427863729</v>
      </c>
      <c r="J51" s="49">
        <f>VLOOKUP($A51,'Occupancy Raw Data'!$B$8:$BE$45,'Occupancy Raw Data'!AP$3,FALSE)</f>
        <v>57.926225135279303</v>
      </c>
      <c r="K51" s="50">
        <f>VLOOKUP($A51,'Occupancy Raw Data'!$B$8:$BE$45,'Occupancy Raw Data'!AR$3,FALSE)</f>
        <v>58.118406265221502</v>
      </c>
      <c r="M51" s="47">
        <f>VLOOKUP($A51,'Occupancy Raw Data'!$B$8:$BE$45,'Occupancy Raw Data'!AT$3,FALSE)</f>
        <v>2.9390272707077298</v>
      </c>
      <c r="N51" s="48">
        <f>VLOOKUP($A51,'Occupancy Raw Data'!$B$8:$BE$45,'Occupancy Raw Data'!AU$3,FALSE)</f>
        <v>7.1603898961646397</v>
      </c>
      <c r="O51" s="48">
        <f>VLOOKUP($A51,'Occupancy Raw Data'!$B$8:$BE$45,'Occupancy Raw Data'!AV$3,FALSE)</f>
        <v>4.9664018202493798</v>
      </c>
      <c r="P51" s="48">
        <f>VLOOKUP($A51,'Occupancy Raw Data'!$B$8:$BE$45,'Occupancy Raw Data'!AW$3,FALSE)</f>
        <v>3.8488905422825801</v>
      </c>
      <c r="Q51" s="48">
        <f>VLOOKUP($A51,'Occupancy Raw Data'!$B$8:$BE$45,'Occupancy Raw Data'!AX$3,FALSE)</f>
        <v>2.2425681171446499</v>
      </c>
      <c r="R51" s="49">
        <f>VLOOKUP($A51,'Occupancy Raw Data'!$B$8:$BE$45,'Occupancy Raw Data'!AY$3,FALSE)</f>
        <v>4.2670220705865498</v>
      </c>
      <c r="S51" s="48">
        <f>VLOOKUP($A51,'Occupancy Raw Data'!$B$8:$BE$45,'Occupancy Raw Data'!BA$3,FALSE)</f>
        <v>1.2102999050735599</v>
      </c>
      <c r="T51" s="48">
        <f>VLOOKUP($A51,'Occupancy Raw Data'!$B$8:$BE$45,'Occupancy Raw Data'!BB$3,FALSE)</f>
        <v>-1.5959408994087401</v>
      </c>
      <c r="U51" s="49">
        <f>VLOOKUP($A51,'Occupancy Raw Data'!$B$8:$BE$45,'Occupancy Raw Data'!BC$3,FALSE)</f>
        <v>-0.245723404228778</v>
      </c>
      <c r="V51" s="50">
        <f>VLOOKUP($A51,'Occupancy Raw Data'!$B$8:$BE$45,'Occupancy Raw Data'!BE$3,FALSE)</f>
        <v>2.9409191460236199</v>
      </c>
      <c r="X51" s="51">
        <f>VLOOKUP($A51,'ADR Raw Data'!$B$6:$BE$43,'ADR Raw Data'!AG$1,FALSE)</f>
        <v>121.046093987489</v>
      </c>
      <c r="Y51" s="52">
        <f>VLOOKUP($A51,'ADR Raw Data'!$B$6:$BE$43,'ADR Raw Data'!AH$1,FALSE)</f>
        <v>136.86100797158301</v>
      </c>
      <c r="Z51" s="52">
        <f>VLOOKUP($A51,'ADR Raw Data'!$B$6:$BE$43,'ADR Raw Data'!AI$1,FALSE)</f>
        <v>144.09879558692799</v>
      </c>
      <c r="AA51" s="52">
        <f>VLOOKUP($A51,'ADR Raw Data'!$B$6:$BE$43,'ADR Raw Data'!AJ$1,FALSE)</f>
        <v>140.87049095268199</v>
      </c>
      <c r="AB51" s="52">
        <f>VLOOKUP($A51,'ADR Raw Data'!$B$6:$BE$43,'ADR Raw Data'!AK$1,FALSE)</f>
        <v>129.56379944150299</v>
      </c>
      <c r="AC51" s="53">
        <f>VLOOKUP($A51,'ADR Raw Data'!$B$6:$BE$43,'ADR Raw Data'!AL$1,FALSE)</f>
        <v>135.43833161238999</v>
      </c>
      <c r="AD51" s="52">
        <f>VLOOKUP($A51,'ADR Raw Data'!$B$6:$BE$43,'ADR Raw Data'!AN$1,FALSE)</f>
        <v>118.544265356141</v>
      </c>
      <c r="AE51" s="52">
        <f>VLOOKUP($A51,'ADR Raw Data'!$B$6:$BE$43,'ADR Raw Data'!AO$1,FALSE)</f>
        <v>119.90190191589301</v>
      </c>
      <c r="AF51" s="53">
        <f>VLOOKUP($A51,'ADR Raw Data'!$B$6:$BE$43,'ADR Raw Data'!AP$1,FALSE)</f>
        <v>119.239143107361</v>
      </c>
      <c r="AG51" s="54">
        <f>VLOOKUP($A51,'ADR Raw Data'!$B$6:$BE$43,'ADR Raw Data'!AR$1,FALSE)</f>
        <v>130.82656448733701</v>
      </c>
      <c r="AI51" s="47">
        <f>VLOOKUP($A51,'ADR Raw Data'!$B$6:$BE$43,'ADR Raw Data'!AT$1,FALSE)</f>
        <v>4.0587090475363201</v>
      </c>
      <c r="AJ51" s="48">
        <f>VLOOKUP($A51,'ADR Raw Data'!$B$6:$BE$43,'ADR Raw Data'!AU$1,FALSE)</f>
        <v>6.1152507776034897</v>
      </c>
      <c r="AK51" s="48">
        <f>VLOOKUP($A51,'ADR Raw Data'!$B$6:$BE$43,'ADR Raw Data'!AV$1,FALSE)</f>
        <v>6.5128320962558499</v>
      </c>
      <c r="AL51" s="48">
        <f>VLOOKUP($A51,'ADR Raw Data'!$B$6:$BE$43,'ADR Raw Data'!AW$1,FALSE)</f>
        <v>4.5528552851437896</v>
      </c>
      <c r="AM51" s="48">
        <f>VLOOKUP($A51,'ADR Raw Data'!$B$6:$BE$43,'ADR Raw Data'!AX$1,FALSE)</f>
        <v>3.5581536195397598</v>
      </c>
      <c r="AN51" s="49">
        <f>VLOOKUP($A51,'ADR Raw Data'!$B$6:$BE$43,'ADR Raw Data'!AY$1,FALSE)</f>
        <v>5.0976295010522898</v>
      </c>
      <c r="AO51" s="48">
        <f>VLOOKUP($A51,'ADR Raw Data'!$B$6:$BE$43,'ADR Raw Data'!BA$1,FALSE)</f>
        <v>3.3174702807305301</v>
      </c>
      <c r="AP51" s="48">
        <f>VLOOKUP($A51,'ADR Raw Data'!$B$6:$BE$43,'ADR Raw Data'!BB$1,FALSE)</f>
        <v>2.2146718687992299</v>
      </c>
      <c r="AQ51" s="49">
        <f>VLOOKUP($A51,'ADR Raw Data'!$B$6:$BE$43,'ADR Raw Data'!BC$1,FALSE)</f>
        <v>2.7309800703306801</v>
      </c>
      <c r="AR51" s="50">
        <f>VLOOKUP($A51,'ADR Raw Data'!$B$6:$BE$43,'ADR Raw Data'!BE$1,FALSE)</f>
        <v>4.5711865660695903</v>
      </c>
      <c r="AT51" s="51">
        <f>VLOOKUP($A51,'RevPAR Raw Data'!$B$6:$BE$43,'RevPAR Raw Data'!AG$1,FALSE)</f>
        <v>55.7376699343449</v>
      </c>
      <c r="AU51" s="52">
        <f>VLOOKUP($A51,'RevPAR Raw Data'!$B$6:$BE$43,'RevPAR Raw Data'!AH$1,FALSE)</f>
        <v>78.879956007751005</v>
      </c>
      <c r="AV51" s="52">
        <f>VLOOKUP($A51,'RevPAR Raw Data'!$B$6:$BE$43,'RevPAR Raw Data'!AI$1,FALSE)</f>
        <v>93.401420368792103</v>
      </c>
      <c r="AW51" s="52">
        <f>VLOOKUP($A51,'RevPAR Raw Data'!$B$6:$BE$43,'RevPAR Raw Data'!AJ$1,FALSE)</f>
        <v>92.034600475154306</v>
      </c>
      <c r="AX51" s="52">
        <f>VLOOKUP($A51,'RevPAR Raw Data'!$B$6:$BE$43,'RevPAR Raw Data'!AK$1,FALSE)</f>
        <v>74.037426644310599</v>
      </c>
      <c r="AY51" s="53">
        <f>VLOOKUP($A51,'RevPAR Raw Data'!$B$6:$BE$43,'RevPAR Raw Data'!AL$1,FALSE)</f>
        <v>78.818674515562506</v>
      </c>
      <c r="AZ51" s="52">
        <f>VLOOKUP($A51,'RevPAR Raw Data'!$B$6:$BE$43,'RevPAR Raw Data'!AN$1,FALSE)</f>
        <v>67.043666498361404</v>
      </c>
      <c r="BA51" s="52">
        <f>VLOOKUP($A51,'RevPAR Raw Data'!$B$6:$BE$43,'RevPAR Raw Data'!AO$1,FALSE)</f>
        <v>71.097802473134607</v>
      </c>
      <c r="BB51" s="53">
        <f>VLOOKUP($A51,'RevPAR Raw Data'!$B$6:$BE$43,'RevPAR Raw Data'!AP$1,FALSE)</f>
        <v>69.070734485748005</v>
      </c>
      <c r="BC51" s="54">
        <f>VLOOKUP($A51,'RevPAR Raw Data'!$B$6:$BE$43,'RevPAR Raw Data'!AR$1,FALSE)</f>
        <v>76.034314251582998</v>
      </c>
      <c r="BE51" s="47">
        <f>VLOOKUP($A51,'RevPAR Raw Data'!$B$6:$BE$43,'RevPAR Raw Data'!AT$1,FALSE)</f>
        <v>7.11702288398984</v>
      </c>
      <c r="BF51" s="48">
        <f>VLOOKUP($A51,'RevPAR Raw Data'!$B$6:$BE$43,'RevPAR Raw Data'!AU$1,FALSE)</f>
        <v>13.713516472572699</v>
      </c>
      <c r="BG51" s="48">
        <f>VLOOKUP($A51,'RevPAR Raw Data'!$B$6:$BE$43,'RevPAR Raw Data'!AV$1,FALSE)</f>
        <v>11.802687328283399</v>
      </c>
      <c r="BH51" s="48">
        <f>VLOOKUP($A51,'RevPAR Raw Data'!$B$6:$BE$43,'RevPAR Raw Data'!AW$1,FALSE)</f>
        <v>8.5769802439000902</v>
      </c>
      <c r="BI51" s="48">
        <f>VLOOKUP($A51,'RevPAR Raw Data'!$B$6:$BE$43,'RevPAR Raw Data'!AX$1,FALSE)</f>
        <v>5.8805157553152396</v>
      </c>
      <c r="BJ51" s="49">
        <f>VLOOKUP($A51,'RevPAR Raw Data'!$B$6:$BE$43,'RevPAR Raw Data'!AY$1,FALSE)</f>
        <v>9.5821685475254696</v>
      </c>
      <c r="BK51" s="48">
        <f>VLOOKUP($A51,'RevPAR Raw Data'!$B$6:$BE$43,'RevPAR Raw Data'!BA$1,FALSE)</f>
        <v>4.5679215254626104</v>
      </c>
      <c r="BL51" s="48">
        <f>VLOOKUP($A51,'RevPAR Raw Data'!$B$6:$BE$43,'RevPAR Raw Data'!BB$1,FALSE)</f>
        <v>0.58338611524861395</v>
      </c>
      <c r="BM51" s="49">
        <f>VLOOKUP($A51,'RevPAR Raw Data'!$B$6:$BE$43,'RevPAR Raw Data'!BC$1,FALSE)</f>
        <v>2.4785460089042801</v>
      </c>
      <c r="BN51" s="50">
        <f>VLOOKUP($A51,'RevPAR Raw Data'!$B$6:$BE$43,'RevPAR Raw Data'!BE$1,FALSE)</f>
        <v>7.6465406130152198</v>
      </c>
    </row>
    <row r="52" spans="1:66" x14ac:dyDescent="0.25">
      <c r="A52" s="63" t="s">
        <v>82</v>
      </c>
      <c r="B52" s="47">
        <f>VLOOKUP($A52,'Occupancy Raw Data'!$B$8:$BE$45,'Occupancy Raw Data'!AG$3,FALSE)</f>
        <v>32.620778110303497</v>
      </c>
      <c r="C52" s="48">
        <f>VLOOKUP($A52,'Occupancy Raw Data'!$B$8:$BE$45,'Occupancy Raw Data'!AH$3,FALSE)</f>
        <v>39.784095767421903</v>
      </c>
      <c r="D52" s="48">
        <f>VLOOKUP($A52,'Occupancy Raw Data'!$B$8:$BE$45,'Occupancy Raw Data'!AI$3,FALSE)</f>
        <v>43.341171440786603</v>
      </c>
      <c r="E52" s="48">
        <f>VLOOKUP($A52,'Occupancy Raw Data'!$B$8:$BE$45,'Occupancy Raw Data'!AJ$3,FALSE)</f>
        <v>43.933304831124403</v>
      </c>
      <c r="F52" s="48">
        <f>VLOOKUP($A52,'Occupancy Raw Data'!$B$8:$BE$45,'Occupancy Raw Data'!AK$3,FALSE)</f>
        <v>45.117571611799903</v>
      </c>
      <c r="G52" s="49">
        <f>VLOOKUP($A52,'Occupancy Raw Data'!$B$8:$BE$45,'Occupancy Raw Data'!AL$3,FALSE)</f>
        <v>40.959384352287302</v>
      </c>
      <c r="H52" s="48">
        <f>VLOOKUP($A52,'Occupancy Raw Data'!$B$8:$BE$45,'Occupancy Raw Data'!AN$3,FALSE)</f>
        <v>55.324925181701502</v>
      </c>
      <c r="I52" s="48">
        <f>VLOOKUP($A52,'Occupancy Raw Data'!$B$8:$BE$45,'Occupancy Raw Data'!AO$3,FALSE)</f>
        <v>55.641299700726798</v>
      </c>
      <c r="J52" s="49">
        <f>VLOOKUP($A52,'Occupancy Raw Data'!$B$8:$BE$45,'Occupancy Raw Data'!AP$3,FALSE)</f>
        <v>55.483112441214097</v>
      </c>
      <c r="K52" s="50">
        <f>VLOOKUP($A52,'Occupancy Raw Data'!$B$8:$BE$45,'Occupancy Raw Data'!AR$3,FALSE)</f>
        <v>45.109020949123497</v>
      </c>
      <c r="M52" s="47">
        <f>VLOOKUP($A52,'Occupancy Raw Data'!$B$8:$BE$45,'Occupancy Raw Data'!AT$3,FALSE)</f>
        <v>-6.8387548447315298</v>
      </c>
      <c r="N52" s="48">
        <f>VLOOKUP($A52,'Occupancy Raw Data'!$B$8:$BE$45,'Occupancy Raw Data'!AU$3,FALSE)</f>
        <v>-2.8040228359822899</v>
      </c>
      <c r="O52" s="48">
        <f>VLOOKUP($A52,'Occupancy Raw Data'!$B$8:$BE$45,'Occupancy Raw Data'!AV$3,FALSE)</f>
        <v>-0.36962860935313002</v>
      </c>
      <c r="P52" s="48">
        <f>VLOOKUP($A52,'Occupancy Raw Data'!$B$8:$BE$45,'Occupancy Raw Data'!AW$3,FALSE)</f>
        <v>-1.00031795678502</v>
      </c>
      <c r="Q52" s="48">
        <f>VLOOKUP($A52,'Occupancy Raw Data'!$B$8:$BE$45,'Occupancy Raw Data'!AX$3,FALSE)</f>
        <v>4.84545382404258</v>
      </c>
      <c r="R52" s="49">
        <f>VLOOKUP($A52,'Occupancy Raw Data'!$B$8:$BE$45,'Occupancy Raw Data'!AY$3,FALSE)</f>
        <v>-0.99707542660812798</v>
      </c>
      <c r="S52" s="48">
        <f>VLOOKUP($A52,'Occupancy Raw Data'!$B$8:$BE$45,'Occupancy Raw Data'!BA$3,FALSE)</f>
        <v>0.87191277964098302</v>
      </c>
      <c r="T52" s="48">
        <f>VLOOKUP($A52,'Occupancy Raw Data'!$B$8:$BE$45,'Occupancy Raw Data'!BB$3,FALSE)</f>
        <v>2.1094692483441402</v>
      </c>
      <c r="U52" s="49">
        <f>VLOOKUP($A52,'Occupancy Raw Data'!$B$8:$BE$45,'Occupancy Raw Data'!BC$3,FALSE)</f>
        <v>1.4886825437156399</v>
      </c>
      <c r="V52" s="50">
        <f>VLOOKUP($A52,'Occupancy Raw Data'!$B$8:$BE$45,'Occupancy Raw Data'!BE$3,FALSE)</f>
        <v>-0.13798365861984399</v>
      </c>
      <c r="X52" s="51">
        <f>VLOOKUP($A52,'ADR Raw Data'!$B$6:$BE$43,'ADR Raw Data'!AG$1,FALSE)</f>
        <v>91.251045216251597</v>
      </c>
      <c r="Y52" s="52">
        <f>VLOOKUP($A52,'ADR Raw Data'!$B$6:$BE$43,'ADR Raw Data'!AH$1,FALSE)</f>
        <v>89.633103540916593</v>
      </c>
      <c r="Z52" s="52">
        <f>VLOOKUP($A52,'ADR Raw Data'!$B$6:$BE$43,'ADR Raw Data'!AI$1,FALSE)</f>
        <v>91.289141800246597</v>
      </c>
      <c r="AA52" s="52">
        <f>VLOOKUP($A52,'ADR Raw Data'!$B$6:$BE$43,'ADR Raw Data'!AJ$1,FALSE)</f>
        <v>90.990674386920901</v>
      </c>
      <c r="AB52" s="52">
        <f>VLOOKUP($A52,'ADR Raw Data'!$B$6:$BE$43,'ADR Raw Data'!AK$1,FALSE)</f>
        <v>92.752249123471898</v>
      </c>
      <c r="AC52" s="53">
        <f>VLOOKUP($A52,'ADR Raw Data'!$B$6:$BE$43,'ADR Raw Data'!AL$1,FALSE)</f>
        <v>91.219670368669298</v>
      </c>
      <c r="AD52" s="52">
        <f>VLOOKUP($A52,'ADR Raw Data'!$B$6:$BE$43,'ADR Raw Data'!AN$1,FALSE)</f>
        <v>107.09340558711</v>
      </c>
      <c r="AE52" s="52">
        <f>VLOOKUP($A52,'ADR Raw Data'!$B$6:$BE$43,'ADR Raw Data'!AO$1,FALSE)</f>
        <v>108.928271543278</v>
      </c>
      <c r="AF52" s="53">
        <f>VLOOKUP($A52,'ADR Raw Data'!$B$6:$BE$43,'ADR Raw Data'!AP$1,FALSE)</f>
        <v>108.01345424773601</v>
      </c>
      <c r="AG52" s="54">
        <f>VLOOKUP($A52,'ADR Raw Data'!$B$6:$BE$43,'ADR Raw Data'!AR$1,FALSE)</f>
        <v>97.121381250253805</v>
      </c>
      <c r="AI52" s="47">
        <f>VLOOKUP($A52,'ADR Raw Data'!$B$6:$BE$43,'ADR Raw Data'!AT$1,FALSE)</f>
        <v>0.39422216920417302</v>
      </c>
      <c r="AJ52" s="48">
        <f>VLOOKUP($A52,'ADR Raw Data'!$B$6:$BE$43,'ADR Raw Data'!AU$1,FALSE)</f>
        <v>1.7965211441103699</v>
      </c>
      <c r="AK52" s="48">
        <f>VLOOKUP($A52,'ADR Raw Data'!$B$6:$BE$43,'ADR Raw Data'!AV$1,FALSE)</f>
        <v>2.0507845142819998</v>
      </c>
      <c r="AL52" s="48">
        <f>VLOOKUP($A52,'ADR Raw Data'!$B$6:$BE$43,'ADR Raw Data'!AW$1,FALSE)</f>
        <v>1.80278434517931</v>
      </c>
      <c r="AM52" s="48">
        <f>VLOOKUP($A52,'ADR Raw Data'!$B$6:$BE$43,'ADR Raw Data'!AX$1,FALSE)</f>
        <v>1.72569627730193</v>
      </c>
      <c r="AN52" s="49">
        <f>VLOOKUP($A52,'ADR Raw Data'!$B$6:$BE$43,'ADR Raw Data'!AY$1,FALSE)</f>
        <v>1.62289167916516</v>
      </c>
      <c r="AO52" s="48">
        <f>VLOOKUP($A52,'ADR Raw Data'!$B$6:$BE$43,'ADR Raw Data'!BA$1,FALSE)</f>
        <v>-0.98727050900761604</v>
      </c>
      <c r="AP52" s="48">
        <f>VLOOKUP($A52,'ADR Raw Data'!$B$6:$BE$43,'ADR Raw Data'!BB$1,FALSE)</f>
        <v>-0.76815914298948096</v>
      </c>
      <c r="AQ52" s="49">
        <f>VLOOKUP($A52,'ADR Raw Data'!$B$6:$BE$43,'ADR Raw Data'!BC$1,FALSE)</f>
        <v>-0.87212754284628102</v>
      </c>
      <c r="AR52" s="50">
        <f>VLOOKUP($A52,'ADR Raw Data'!$B$6:$BE$43,'ADR Raw Data'!BE$1,FALSE)</f>
        <v>0.74546323225067501</v>
      </c>
      <c r="AT52" s="51">
        <f>VLOOKUP($A52,'RevPAR Raw Data'!$B$6:$BE$43,'RevPAR Raw Data'!AG$1,FALSE)</f>
        <v>29.766800983326199</v>
      </c>
      <c r="AU52" s="52">
        <f>VLOOKUP($A52,'RevPAR Raw Data'!$B$6:$BE$43,'RevPAR Raw Data'!AH$1,FALSE)</f>
        <v>35.659719752030703</v>
      </c>
      <c r="AV52" s="52">
        <f>VLOOKUP($A52,'RevPAR Raw Data'!$B$6:$BE$43,'RevPAR Raw Data'!AI$1,FALSE)</f>
        <v>39.565783454467699</v>
      </c>
      <c r="AW52" s="52">
        <f>VLOOKUP($A52,'RevPAR Raw Data'!$B$6:$BE$43,'RevPAR Raw Data'!AJ$1,FALSE)</f>
        <v>39.9752103463018</v>
      </c>
      <c r="AX52" s="52">
        <f>VLOOKUP($A52,'RevPAR Raw Data'!$B$6:$BE$43,'RevPAR Raw Data'!AK$1,FALSE)</f>
        <v>41.847562419837502</v>
      </c>
      <c r="AY52" s="53">
        <f>VLOOKUP($A52,'RevPAR Raw Data'!$B$6:$BE$43,'RevPAR Raw Data'!AL$1,FALSE)</f>
        <v>37.363015391192803</v>
      </c>
      <c r="AZ52" s="52">
        <f>VLOOKUP($A52,'RevPAR Raw Data'!$B$6:$BE$43,'RevPAR Raw Data'!AN$1,FALSE)</f>
        <v>59.249346515604898</v>
      </c>
      <c r="BA52" s="52">
        <f>VLOOKUP($A52,'RevPAR Raw Data'!$B$6:$BE$43,'RevPAR Raw Data'!AO$1,FALSE)</f>
        <v>60.609106028217099</v>
      </c>
      <c r="BB52" s="53">
        <f>VLOOKUP($A52,'RevPAR Raw Data'!$B$6:$BE$43,'RevPAR Raw Data'!AP$1,FALSE)</f>
        <v>59.929226271910998</v>
      </c>
      <c r="BC52" s="54">
        <f>VLOOKUP($A52,'RevPAR Raw Data'!$B$6:$BE$43,'RevPAR Raw Data'!AR$1,FALSE)</f>
        <v>43.810504214255097</v>
      </c>
      <c r="BE52" s="47">
        <f>VLOOKUP($A52,'RevPAR Raw Data'!$B$6:$BE$43,'RevPAR Raw Data'!AT$1,FALSE)</f>
        <v>-6.4714925632228102</v>
      </c>
      <c r="BF52" s="48">
        <f>VLOOKUP($A52,'RevPAR Raw Data'!$B$6:$BE$43,'RevPAR Raw Data'!AU$1,FALSE)</f>
        <v>-1.0578765550060201</v>
      </c>
      <c r="BG52" s="48">
        <f>VLOOKUP($A52,'RevPAR Raw Data'!$B$6:$BE$43,'RevPAR Raw Data'!AV$1,FALSE)</f>
        <v>1.6735756186479001</v>
      </c>
      <c r="BH52" s="48">
        <f>VLOOKUP($A52,'RevPAR Raw Data'!$B$6:$BE$43,'RevPAR Raw Data'!AW$1,FALSE)</f>
        <v>0.784432812867353</v>
      </c>
      <c r="BI52" s="48">
        <f>VLOOKUP($A52,'RevPAR Raw Data'!$B$6:$BE$43,'RevPAR Raw Data'!AX$1,FALSE)</f>
        <v>6.6547679176044001</v>
      </c>
      <c r="BJ52" s="49">
        <f>VLOOKUP($A52,'RevPAR Raw Data'!$B$6:$BE$43,'RevPAR Raw Data'!AY$1,FALSE)</f>
        <v>0.60963479842361001</v>
      </c>
      <c r="BK52" s="48">
        <f>VLOOKUP($A52,'RevPAR Raw Data'!$B$6:$BE$43,'RevPAR Raw Data'!BA$1,FALSE)</f>
        <v>-0.123965867104297</v>
      </c>
      <c r="BL52" s="48">
        <f>VLOOKUP($A52,'RevPAR Raw Data'!$B$6:$BE$43,'RevPAR Raw Data'!BB$1,FALSE)</f>
        <v>1.32510602445495</v>
      </c>
      <c r="BM52" s="49">
        <f>VLOOKUP($A52,'RevPAR Raw Data'!$B$6:$BE$43,'RevPAR Raw Data'!BC$1,FALSE)</f>
        <v>0.60357179038007303</v>
      </c>
      <c r="BN52" s="50">
        <f>VLOOKUP($A52,'RevPAR Raw Data'!$B$6:$BE$43,'RevPAR Raw Data'!BE$1,FALSE)</f>
        <v>0.606450956189305</v>
      </c>
    </row>
    <row r="53" spans="1:66" x14ac:dyDescent="0.25">
      <c r="A53" s="63" t="s">
        <v>83</v>
      </c>
      <c r="B53" s="47">
        <f>VLOOKUP($A53,'Occupancy Raw Data'!$B$8:$BE$45,'Occupancy Raw Data'!AG$3,FALSE)</f>
        <v>40.713259932982197</v>
      </c>
      <c r="C53" s="48">
        <f>VLOOKUP($A53,'Occupancy Raw Data'!$B$8:$BE$45,'Occupancy Raw Data'!AH$3,FALSE)</f>
        <v>55.205840114887501</v>
      </c>
      <c r="D53" s="48">
        <f>VLOOKUP($A53,'Occupancy Raw Data'!$B$8:$BE$45,'Occupancy Raw Data'!AI$3,FALSE)</f>
        <v>58.598611775969303</v>
      </c>
      <c r="E53" s="48">
        <f>VLOOKUP($A53,'Occupancy Raw Data'!$B$8:$BE$45,'Occupancy Raw Data'!AJ$3,FALSE)</f>
        <v>59.119195787458104</v>
      </c>
      <c r="F53" s="48">
        <f>VLOOKUP($A53,'Occupancy Raw Data'!$B$8:$BE$45,'Occupancy Raw Data'!AK$3,FALSE)</f>
        <v>54.763044518908501</v>
      </c>
      <c r="G53" s="49">
        <f>VLOOKUP($A53,'Occupancy Raw Data'!$B$8:$BE$45,'Occupancy Raw Data'!AL$3,FALSE)</f>
        <v>53.679990426041101</v>
      </c>
      <c r="H53" s="48">
        <f>VLOOKUP($A53,'Occupancy Raw Data'!$B$8:$BE$45,'Occupancy Raw Data'!AN$3,FALSE)</f>
        <v>54.021062709430304</v>
      </c>
      <c r="I53" s="48">
        <f>VLOOKUP($A53,'Occupancy Raw Data'!$B$8:$BE$45,'Occupancy Raw Data'!AO$3,FALSE)</f>
        <v>54.206558161799897</v>
      </c>
      <c r="J53" s="49">
        <f>VLOOKUP($A53,'Occupancy Raw Data'!$B$8:$BE$45,'Occupancy Raw Data'!AP$3,FALSE)</f>
        <v>54.1138104356151</v>
      </c>
      <c r="K53" s="50">
        <f>VLOOKUP($A53,'Occupancy Raw Data'!$B$8:$BE$45,'Occupancy Raw Data'!AR$3,FALSE)</f>
        <v>53.803939000205098</v>
      </c>
      <c r="M53" s="47">
        <f>VLOOKUP($A53,'Occupancy Raw Data'!$B$8:$BE$45,'Occupancy Raw Data'!AT$3,FALSE)</f>
        <v>8.27444627058569</v>
      </c>
      <c r="N53" s="48">
        <f>VLOOKUP($A53,'Occupancy Raw Data'!$B$8:$BE$45,'Occupancy Raw Data'!AU$3,FALSE)</f>
        <v>6.3131867727765201</v>
      </c>
      <c r="O53" s="48">
        <f>VLOOKUP($A53,'Occupancy Raw Data'!$B$8:$BE$45,'Occupancy Raw Data'!AV$3,FALSE)</f>
        <v>2.9417249531402399</v>
      </c>
      <c r="P53" s="48">
        <f>VLOOKUP($A53,'Occupancy Raw Data'!$B$8:$BE$45,'Occupancy Raw Data'!AW$3,FALSE)</f>
        <v>4.2829820300185597</v>
      </c>
      <c r="Q53" s="48">
        <f>VLOOKUP($A53,'Occupancy Raw Data'!$B$8:$BE$45,'Occupancy Raw Data'!AX$3,FALSE)</f>
        <v>7.9296454124524196</v>
      </c>
      <c r="R53" s="49">
        <f>VLOOKUP($A53,'Occupancy Raw Data'!$B$8:$BE$45,'Occupancy Raw Data'!AY$3,FALSE)</f>
        <v>5.7174571181479097</v>
      </c>
      <c r="S53" s="48">
        <f>VLOOKUP($A53,'Occupancy Raw Data'!$B$8:$BE$45,'Occupancy Raw Data'!BA$3,FALSE)</f>
        <v>7.8913338969920801</v>
      </c>
      <c r="T53" s="48">
        <f>VLOOKUP($A53,'Occupancy Raw Data'!$B$8:$BE$45,'Occupancy Raw Data'!BB$3,FALSE)</f>
        <v>5.4412116849148102</v>
      </c>
      <c r="U53" s="49">
        <f>VLOOKUP($A53,'Occupancy Raw Data'!$B$8:$BE$45,'Occupancy Raw Data'!BC$3,FALSE)</f>
        <v>6.6501036153314503</v>
      </c>
      <c r="V53" s="50">
        <f>VLOOKUP($A53,'Occupancy Raw Data'!$B$8:$BE$45,'Occupancy Raw Data'!BE$3,FALSE)</f>
        <v>5.9837878108362501</v>
      </c>
      <c r="X53" s="51">
        <f>VLOOKUP($A53,'ADR Raw Data'!$B$6:$BE$43,'ADR Raw Data'!AG$1,FALSE)</f>
        <v>93.258527336860595</v>
      </c>
      <c r="Y53" s="52">
        <f>VLOOKUP($A53,'ADR Raw Data'!$B$6:$BE$43,'ADR Raw Data'!AH$1,FALSE)</f>
        <v>102.42917298937699</v>
      </c>
      <c r="Z53" s="52">
        <f>VLOOKUP($A53,'ADR Raw Data'!$B$6:$BE$43,'ADR Raw Data'!AI$1,FALSE)</f>
        <v>104.106453589298</v>
      </c>
      <c r="AA53" s="52">
        <f>VLOOKUP($A53,'ADR Raw Data'!$B$6:$BE$43,'ADR Raw Data'!AJ$1,FALSE)</f>
        <v>103.511266194331</v>
      </c>
      <c r="AB53" s="52">
        <f>VLOOKUP($A53,'ADR Raw Data'!$B$6:$BE$43,'ADR Raw Data'!AK$1,FALSE)</f>
        <v>101.128250655594</v>
      </c>
      <c r="AC53" s="53">
        <f>VLOOKUP($A53,'ADR Raw Data'!$B$6:$BE$43,'ADR Raw Data'!AL$1,FALSE)</f>
        <v>101.377196076245</v>
      </c>
      <c r="AD53" s="52">
        <f>VLOOKUP($A53,'ADR Raw Data'!$B$6:$BE$43,'ADR Raw Data'!AN$1,FALSE)</f>
        <v>102.37956579530299</v>
      </c>
      <c r="AE53" s="52">
        <f>VLOOKUP($A53,'ADR Raw Data'!$B$6:$BE$43,'ADR Raw Data'!AO$1,FALSE)</f>
        <v>101.14380064024699</v>
      </c>
      <c r="AF53" s="53">
        <f>VLOOKUP($A53,'ADR Raw Data'!$B$6:$BE$43,'ADR Raw Data'!AP$1,FALSE)</f>
        <v>101.76062420523</v>
      </c>
      <c r="AG53" s="54">
        <f>VLOOKUP($A53,'ADR Raw Data'!$B$6:$BE$43,'ADR Raw Data'!AR$1,FALSE)</f>
        <v>101.487377903466</v>
      </c>
      <c r="AI53" s="47">
        <f>VLOOKUP($A53,'ADR Raw Data'!$B$6:$BE$43,'ADR Raw Data'!AT$1,FALSE)</f>
        <v>9.8421365567982608</v>
      </c>
      <c r="AJ53" s="48">
        <f>VLOOKUP($A53,'ADR Raw Data'!$B$6:$BE$43,'ADR Raw Data'!AU$1,FALSE)</f>
        <v>9.3013759585783706</v>
      </c>
      <c r="AK53" s="48">
        <f>VLOOKUP($A53,'ADR Raw Data'!$B$6:$BE$43,'ADR Raw Data'!AV$1,FALSE)</f>
        <v>7.1792029405397004</v>
      </c>
      <c r="AL53" s="48">
        <f>VLOOKUP($A53,'ADR Raw Data'!$B$6:$BE$43,'ADR Raw Data'!AW$1,FALSE)</f>
        <v>8.5187166222525903</v>
      </c>
      <c r="AM53" s="48">
        <f>VLOOKUP($A53,'ADR Raw Data'!$B$6:$BE$43,'ADR Raw Data'!AX$1,FALSE)</f>
        <v>10.3014623398234</v>
      </c>
      <c r="AN53" s="49">
        <f>VLOOKUP($A53,'ADR Raw Data'!$B$6:$BE$43,'ADR Raw Data'!AY$1,FALSE)</f>
        <v>8.8407123142737998</v>
      </c>
      <c r="AO53" s="48">
        <f>VLOOKUP($A53,'ADR Raw Data'!$B$6:$BE$43,'ADR Raw Data'!BA$1,FALSE)</f>
        <v>10.475479535025199</v>
      </c>
      <c r="AP53" s="48">
        <f>VLOOKUP($A53,'ADR Raw Data'!$B$6:$BE$43,'ADR Raw Data'!BB$1,FALSE)</f>
        <v>7.0035042880559804</v>
      </c>
      <c r="AQ53" s="49">
        <f>VLOOKUP($A53,'ADR Raw Data'!$B$6:$BE$43,'ADR Raw Data'!BC$1,FALSE)</f>
        <v>8.7069896127104407</v>
      </c>
      <c r="AR53" s="50">
        <f>VLOOKUP($A53,'ADR Raw Data'!$B$6:$BE$43,'ADR Raw Data'!BE$1,FALSE)</f>
        <v>8.8031271904977295</v>
      </c>
      <c r="AT53" s="51">
        <f>VLOOKUP($A53,'RevPAR Raw Data'!$B$6:$BE$43,'RevPAR Raw Data'!AG$1,FALSE)</f>
        <v>37.968586644327402</v>
      </c>
      <c r="AU53" s="52">
        <f>VLOOKUP($A53,'RevPAR Raw Data'!$B$6:$BE$43,'RevPAR Raw Data'!AH$1,FALSE)</f>
        <v>56.546885471517399</v>
      </c>
      <c r="AV53" s="52">
        <f>VLOOKUP($A53,'RevPAR Raw Data'!$B$6:$BE$43,'RevPAR Raw Data'!AI$1,FALSE)</f>
        <v>61.004936572522702</v>
      </c>
      <c r="AW53" s="52">
        <f>VLOOKUP($A53,'RevPAR Raw Data'!$B$6:$BE$43,'RevPAR Raw Data'!AJ$1,FALSE)</f>
        <v>61.195028123504002</v>
      </c>
      <c r="AX53" s="52">
        <f>VLOOKUP($A53,'RevPAR Raw Data'!$B$6:$BE$43,'RevPAR Raw Data'!AK$1,FALSE)</f>
        <v>55.380908927716597</v>
      </c>
      <c r="AY53" s="53">
        <f>VLOOKUP($A53,'RevPAR Raw Data'!$B$6:$BE$43,'RevPAR Raw Data'!AL$1,FALSE)</f>
        <v>54.419269147917603</v>
      </c>
      <c r="AZ53" s="52">
        <f>VLOOKUP($A53,'RevPAR Raw Data'!$B$6:$BE$43,'RevPAR Raw Data'!AN$1,FALSE)</f>
        <v>55.306529439923402</v>
      </c>
      <c r="BA53" s="52">
        <f>VLOOKUP($A53,'RevPAR Raw Data'!$B$6:$BE$43,'RevPAR Raw Data'!AO$1,FALSE)</f>
        <v>54.826573121110499</v>
      </c>
      <c r="BB53" s="53">
        <f>VLOOKUP($A53,'RevPAR Raw Data'!$B$6:$BE$43,'RevPAR Raw Data'!AP$1,FALSE)</f>
        <v>55.066551280516897</v>
      </c>
      <c r="BC53" s="54">
        <f>VLOOKUP($A53,'RevPAR Raw Data'!$B$6:$BE$43,'RevPAR Raw Data'!AR$1,FALSE)</f>
        <v>54.604206900088897</v>
      </c>
      <c r="BE53" s="47">
        <f>VLOOKUP($A53,'RevPAR Raw Data'!$B$6:$BE$43,'RevPAR Raw Data'!AT$1,FALSE)</f>
        <v>18.930965128653899</v>
      </c>
      <c r="BF53" s="48">
        <f>VLOOKUP($A53,'RevPAR Raw Data'!$B$6:$BE$43,'RevPAR Raw Data'!AU$1,FALSE)</f>
        <v>16.201775968058001</v>
      </c>
      <c r="BG53" s="48">
        <f>VLOOKUP($A53,'RevPAR Raw Data'!$B$6:$BE$43,'RevPAR Raw Data'!AV$1,FALSE)</f>
        <v>10.3321202980183</v>
      </c>
      <c r="BH53" s="48">
        <f>VLOOKUP($A53,'RevPAR Raw Data'!$B$6:$BE$43,'RevPAR Raw Data'!AW$1,FALSE)</f>
        <v>13.166553754390399</v>
      </c>
      <c r="BI53" s="48">
        <f>VLOOKUP($A53,'RevPAR Raw Data'!$B$6:$BE$43,'RevPAR Raw Data'!AX$1,FALSE)</f>
        <v>19.047977188121099</v>
      </c>
      <c r="BJ53" s="49">
        <f>VLOOKUP($A53,'RevPAR Raw Data'!$B$6:$BE$43,'RevPAR Raw Data'!AY$1,FALSE)</f>
        <v>15.0636333679291</v>
      </c>
      <c r="BK53" s="48">
        <f>VLOOKUP($A53,'RevPAR Raw Data'!$B$6:$BE$43,'RevPAR Raw Data'!BA$1,FALSE)</f>
        <v>19.193468499437198</v>
      </c>
      <c r="BL53" s="48">
        <f>VLOOKUP($A53,'RevPAR Raw Data'!$B$6:$BE$43,'RevPAR Raw Data'!BB$1,FALSE)</f>
        <v>12.825791466646001</v>
      </c>
      <c r="BM53" s="49">
        <f>VLOOKUP($A53,'RevPAR Raw Data'!$B$6:$BE$43,'RevPAR Raw Data'!BC$1,FALSE)</f>
        <v>15.9361170590632</v>
      </c>
      <c r="BN53" s="50">
        <f>VLOOKUP($A53,'RevPAR Raw Data'!$B$6:$BE$43,'RevPAR Raw Data'!BE$1,FALSE)</f>
        <v>15.313675453131401</v>
      </c>
    </row>
    <row r="54" spans="1:66" x14ac:dyDescent="0.25">
      <c r="A54" s="66" t="s">
        <v>84</v>
      </c>
      <c r="B54" s="47">
        <f>VLOOKUP($A54,'Occupancy Raw Data'!$B$8:$BE$45,'Occupancy Raw Data'!AG$3,FALSE)</f>
        <v>32.035775127768296</v>
      </c>
      <c r="C54" s="48">
        <f>VLOOKUP($A54,'Occupancy Raw Data'!$B$8:$BE$45,'Occupancy Raw Data'!AH$3,FALSE)</f>
        <v>43.889835320840398</v>
      </c>
      <c r="D54" s="48">
        <f>VLOOKUP($A54,'Occupancy Raw Data'!$B$8:$BE$45,'Occupancy Raw Data'!AI$3,FALSE)</f>
        <v>47.018739352640502</v>
      </c>
      <c r="E54" s="48">
        <f>VLOOKUP($A54,'Occupancy Raw Data'!$B$8:$BE$45,'Occupancy Raw Data'!AJ$3,FALSE)</f>
        <v>48.091993185689901</v>
      </c>
      <c r="F54" s="48">
        <f>VLOOKUP($A54,'Occupancy Raw Data'!$B$8:$BE$45,'Occupancy Raw Data'!AK$3,FALSE)</f>
        <v>48.474778459440998</v>
      </c>
      <c r="G54" s="49">
        <f>VLOOKUP($A54,'Occupancy Raw Data'!$B$8:$BE$45,'Occupancy Raw Data'!AL$3,FALSE)</f>
        <v>43.901912680023599</v>
      </c>
      <c r="H54" s="48">
        <f>VLOOKUP($A54,'Occupancy Raw Data'!$B$8:$BE$45,'Occupancy Raw Data'!AN$3,FALSE)</f>
        <v>51.9597818677573</v>
      </c>
      <c r="I54" s="48">
        <f>VLOOKUP($A54,'Occupancy Raw Data'!$B$8:$BE$45,'Occupancy Raw Data'!AO$3,FALSE)</f>
        <v>47.980572597136998</v>
      </c>
      <c r="J54" s="49">
        <f>VLOOKUP($A54,'Occupancy Raw Data'!$B$8:$BE$45,'Occupancy Raw Data'!AP$3,FALSE)</f>
        <v>49.970177232447099</v>
      </c>
      <c r="K54" s="50">
        <f>VLOOKUP($A54,'Occupancy Raw Data'!$B$8:$BE$45,'Occupancy Raw Data'!AR$3,FALSE)</f>
        <v>45.635364943368003</v>
      </c>
      <c r="M54" s="47">
        <f>VLOOKUP($A54,'Occupancy Raw Data'!$B$8:$BE$45,'Occupancy Raw Data'!AT$3,FALSE)</f>
        <v>4.9706174180839602</v>
      </c>
      <c r="N54" s="48">
        <f>VLOOKUP($A54,'Occupancy Raw Data'!$B$8:$BE$45,'Occupancy Raw Data'!AU$3,FALSE)</f>
        <v>7.1260116499606596</v>
      </c>
      <c r="O54" s="48">
        <f>VLOOKUP($A54,'Occupancy Raw Data'!$B$8:$BE$45,'Occupancy Raw Data'!AV$3,FALSE)</f>
        <v>3.52353114734579</v>
      </c>
      <c r="P54" s="48">
        <f>VLOOKUP($A54,'Occupancy Raw Data'!$B$8:$BE$45,'Occupancy Raw Data'!AW$3,FALSE)</f>
        <v>3.2867484982624999</v>
      </c>
      <c r="Q54" s="48">
        <f>VLOOKUP($A54,'Occupancy Raw Data'!$B$8:$BE$45,'Occupancy Raw Data'!AX$3,FALSE)</f>
        <v>6.6407994910108403</v>
      </c>
      <c r="R54" s="49">
        <f>VLOOKUP($A54,'Occupancy Raw Data'!$B$8:$BE$45,'Occupancy Raw Data'!AY$3,FALSE)</f>
        <v>5.0660740100782</v>
      </c>
      <c r="S54" s="48">
        <f>VLOOKUP($A54,'Occupancy Raw Data'!$B$8:$BE$45,'Occupancy Raw Data'!BA$3,FALSE)</f>
        <v>1.79296966180016</v>
      </c>
      <c r="T54" s="48">
        <f>VLOOKUP($A54,'Occupancy Raw Data'!$B$8:$BE$45,'Occupancy Raw Data'!BB$3,FALSE)</f>
        <v>-1.6181310097733099</v>
      </c>
      <c r="U54" s="49">
        <f>VLOOKUP($A54,'Occupancy Raw Data'!$B$8:$BE$45,'Occupancy Raw Data'!BC$3,FALSE)</f>
        <v>0.126290008084843</v>
      </c>
      <c r="V54" s="50">
        <f>VLOOKUP($A54,'Occupancy Raw Data'!$B$8:$BE$45,'Occupancy Raw Data'!BE$3,FALSE)</f>
        <v>3.4682955702572902</v>
      </c>
      <c r="X54" s="51">
        <f>VLOOKUP($A54,'ADR Raw Data'!$B$6:$BE$43,'ADR Raw Data'!AG$1,FALSE)</f>
        <v>93.303982096959999</v>
      </c>
      <c r="Y54" s="52">
        <f>VLOOKUP($A54,'ADR Raw Data'!$B$6:$BE$43,'ADR Raw Data'!AH$1,FALSE)</f>
        <v>96.4375786000776</v>
      </c>
      <c r="Z54" s="52">
        <f>VLOOKUP($A54,'ADR Raw Data'!$B$6:$BE$43,'ADR Raw Data'!AI$1,FALSE)</f>
        <v>97.1224522946859</v>
      </c>
      <c r="AA54" s="52">
        <f>VLOOKUP($A54,'ADR Raw Data'!$B$6:$BE$43,'ADR Raw Data'!AJ$1,FALSE)</f>
        <v>96.759037666784707</v>
      </c>
      <c r="AB54" s="52">
        <f>VLOOKUP($A54,'ADR Raw Data'!$B$6:$BE$43,'ADR Raw Data'!AK$1,FALSE)</f>
        <v>101.74361047635701</v>
      </c>
      <c r="AC54" s="53">
        <f>VLOOKUP($A54,'ADR Raw Data'!$B$6:$BE$43,'ADR Raw Data'!AL$1,FALSE)</f>
        <v>97.368787804310102</v>
      </c>
      <c r="AD54" s="52">
        <f>VLOOKUP($A54,'ADR Raw Data'!$B$6:$BE$43,'ADR Raw Data'!AN$1,FALSE)</f>
        <v>116.573624139061</v>
      </c>
      <c r="AE54" s="52">
        <f>VLOOKUP($A54,'ADR Raw Data'!$B$6:$BE$43,'ADR Raw Data'!AO$1,FALSE)</f>
        <v>114.294408334813</v>
      </c>
      <c r="AF54" s="53">
        <f>VLOOKUP($A54,'ADR Raw Data'!$B$6:$BE$43,'ADR Raw Data'!AP$1,FALSE)</f>
        <v>115.479390684059</v>
      </c>
      <c r="AG54" s="54">
        <f>VLOOKUP($A54,'ADR Raw Data'!$B$6:$BE$43,'ADR Raw Data'!AR$1,FALSE)</f>
        <v>103.033653916243</v>
      </c>
      <c r="AI54" s="47">
        <f>VLOOKUP($A54,'ADR Raw Data'!$B$6:$BE$43,'ADR Raw Data'!AT$1,FALSE)</f>
        <v>3.0192259714455099</v>
      </c>
      <c r="AJ54" s="48">
        <f>VLOOKUP($A54,'ADR Raw Data'!$B$6:$BE$43,'ADR Raw Data'!AU$1,FALSE)</f>
        <v>3.7810460384909002</v>
      </c>
      <c r="AK54" s="48">
        <f>VLOOKUP($A54,'ADR Raw Data'!$B$6:$BE$43,'ADR Raw Data'!AV$1,FALSE)</f>
        <v>2.0341978879857399</v>
      </c>
      <c r="AL54" s="48">
        <f>VLOOKUP($A54,'ADR Raw Data'!$B$6:$BE$43,'ADR Raw Data'!AW$1,FALSE)</f>
        <v>1.81295082643418</v>
      </c>
      <c r="AM54" s="48">
        <f>VLOOKUP($A54,'ADR Raw Data'!$B$6:$BE$43,'ADR Raw Data'!AX$1,FALSE)</f>
        <v>1.3011624857120601</v>
      </c>
      <c r="AN54" s="49">
        <f>VLOOKUP($A54,'ADR Raw Data'!$B$6:$BE$43,'ADR Raw Data'!AY$1,FALSE)</f>
        <v>2.30272517024643</v>
      </c>
      <c r="AO54" s="48">
        <f>VLOOKUP($A54,'ADR Raw Data'!$B$6:$BE$43,'ADR Raw Data'!BA$1,FALSE)</f>
        <v>0.31722618881597697</v>
      </c>
      <c r="AP54" s="48">
        <f>VLOOKUP($A54,'ADR Raw Data'!$B$6:$BE$43,'ADR Raw Data'!BB$1,FALSE)</f>
        <v>-1.37322021461647</v>
      </c>
      <c r="AQ54" s="49">
        <f>VLOOKUP($A54,'ADR Raw Data'!$B$6:$BE$43,'ADR Raw Data'!BC$1,FALSE)</f>
        <v>-0.49085312534912201</v>
      </c>
      <c r="AR54" s="50">
        <f>VLOOKUP($A54,'ADR Raw Data'!$B$6:$BE$43,'ADR Raw Data'!BE$1,FALSE)</f>
        <v>1.0877900556755999</v>
      </c>
      <c r="AT54" s="51">
        <f>VLOOKUP($A54,'RevPAR Raw Data'!$B$6:$BE$43,'RevPAR Raw Data'!AG$1,FALSE)</f>
        <v>29.890653889835299</v>
      </c>
      <c r="AU54" s="52">
        <f>VLOOKUP($A54,'RevPAR Raw Data'!$B$6:$BE$43,'RevPAR Raw Data'!AH$1,FALSE)</f>
        <v>42.326294434980099</v>
      </c>
      <c r="AV54" s="52">
        <f>VLOOKUP($A54,'RevPAR Raw Data'!$B$6:$BE$43,'RevPAR Raw Data'!AI$1,FALSE)</f>
        <v>45.665752697331001</v>
      </c>
      <c r="AW54" s="52">
        <f>VLOOKUP($A54,'RevPAR Raw Data'!$B$6:$BE$43,'RevPAR Raw Data'!AJ$1,FALSE)</f>
        <v>46.533349801249202</v>
      </c>
      <c r="AX54" s="52">
        <f>VLOOKUP($A54,'RevPAR Raw Data'!$B$6:$BE$43,'RevPAR Raw Data'!AK$1,FALSE)</f>
        <v>49.319989775051098</v>
      </c>
      <c r="AY54" s="53">
        <f>VLOOKUP($A54,'RevPAR Raw Data'!$B$6:$BE$43,'RevPAR Raw Data'!AL$1,FALSE)</f>
        <v>42.746760199445703</v>
      </c>
      <c r="AZ54" s="52">
        <f>VLOOKUP($A54,'RevPAR Raw Data'!$B$6:$BE$43,'RevPAR Raw Data'!AN$1,FALSE)</f>
        <v>60.571400817995901</v>
      </c>
      <c r="BA54" s="52">
        <f>VLOOKUP($A54,'RevPAR Raw Data'!$B$6:$BE$43,'RevPAR Raw Data'!AO$1,FALSE)</f>
        <v>54.839111565553203</v>
      </c>
      <c r="BB54" s="53">
        <f>VLOOKUP($A54,'RevPAR Raw Data'!$B$6:$BE$43,'RevPAR Raw Data'!AP$1,FALSE)</f>
        <v>57.705256191774502</v>
      </c>
      <c r="BC54" s="54">
        <f>VLOOKUP($A54,'RevPAR Raw Data'!$B$6:$BE$43,'RevPAR Raw Data'!AR$1,FALSE)</f>
        <v>47.0197839791646</v>
      </c>
      <c r="BE54" s="47">
        <f>VLOOKUP($A54,'RevPAR Raw Data'!$B$6:$BE$43,'RevPAR Raw Data'!AT$1,FALSE)</f>
        <v>8.1399175615574606</v>
      </c>
      <c r="BF54" s="48">
        <f>VLOOKUP($A54,'RevPAR Raw Data'!$B$6:$BE$43,'RevPAR Raw Data'!AU$1,FALSE)</f>
        <v>11.1764954696448</v>
      </c>
      <c r="BG54" s="48">
        <f>VLOOKUP($A54,'RevPAR Raw Data'!$B$6:$BE$43,'RevPAR Raw Data'!AV$1,FALSE)</f>
        <v>5.6294046315133599</v>
      </c>
      <c r="BH54" s="48">
        <f>VLOOKUP($A54,'RevPAR Raw Data'!$B$6:$BE$43,'RevPAR Raw Data'!AW$1,FALSE)</f>
        <v>5.1592864587587499</v>
      </c>
      <c r="BI54" s="48">
        <f>VLOOKUP($A54,'RevPAR Raw Data'!$B$6:$BE$43,'RevPAR Raw Data'!AX$1,FALSE)</f>
        <v>8.0283695684512999</v>
      </c>
      <c r="BJ54" s="49">
        <f>VLOOKUP($A54,'RevPAR Raw Data'!$B$6:$BE$43,'RevPAR Raw Data'!AY$1,FALSE)</f>
        <v>7.4854569416980201</v>
      </c>
      <c r="BK54" s="48">
        <f>VLOOKUP($A54,'RevPAR Raw Data'!$B$6:$BE$43,'RevPAR Raw Data'!BA$1,FALSE)</f>
        <v>2.1158836199409001</v>
      </c>
      <c r="BL54" s="48">
        <f>VLOOKUP($A54,'RevPAR Raw Data'!$B$6:$BE$43,'RevPAR Raw Data'!BB$1,FALSE)</f>
        <v>-2.9691307222646</v>
      </c>
      <c r="BM54" s="49">
        <f>VLOOKUP($A54,'RevPAR Raw Data'!$B$6:$BE$43,'RevPAR Raw Data'!BC$1,FALSE)</f>
        <v>-0.36518301571596701</v>
      </c>
      <c r="BN54" s="50">
        <f>VLOOKUP($A54,'RevPAR Raw Data'!$B$6:$BE$43,'RevPAR Raw Data'!BE$1,FALSE)</f>
        <v>4.5938134002475897</v>
      </c>
    </row>
    <row r="55" spans="1:66" x14ac:dyDescent="0.25">
      <c r="A55" s="63" t="s">
        <v>85</v>
      </c>
      <c r="B55" s="47">
        <f>VLOOKUP($A55,'Occupancy Raw Data'!$B$8:$BE$45,'Occupancy Raw Data'!AG$3,FALSE)</f>
        <v>33.649635036496299</v>
      </c>
      <c r="C55" s="48">
        <f>VLOOKUP($A55,'Occupancy Raw Data'!$B$8:$BE$45,'Occupancy Raw Data'!AH$3,FALSE)</f>
        <v>51.222627737226198</v>
      </c>
      <c r="D55" s="48">
        <f>VLOOKUP($A55,'Occupancy Raw Data'!$B$8:$BE$45,'Occupancy Raw Data'!AI$3,FALSE)</f>
        <v>54.470802919707999</v>
      </c>
      <c r="E55" s="48">
        <f>VLOOKUP($A55,'Occupancy Raw Data'!$B$8:$BE$45,'Occupancy Raw Data'!AJ$3,FALSE)</f>
        <v>54.087591240875902</v>
      </c>
      <c r="F55" s="48">
        <f>VLOOKUP($A55,'Occupancy Raw Data'!$B$8:$BE$45,'Occupancy Raw Data'!AK$3,FALSE)</f>
        <v>45.8394160583941</v>
      </c>
      <c r="G55" s="49">
        <f>VLOOKUP($A55,'Occupancy Raw Data'!$B$8:$BE$45,'Occupancy Raw Data'!AL$3,FALSE)</f>
        <v>47.854014598540097</v>
      </c>
      <c r="H55" s="48">
        <f>VLOOKUP($A55,'Occupancy Raw Data'!$B$8:$BE$45,'Occupancy Raw Data'!AN$3,FALSE)</f>
        <v>41.715328467153199</v>
      </c>
      <c r="I55" s="48">
        <f>VLOOKUP($A55,'Occupancy Raw Data'!$B$8:$BE$45,'Occupancy Raw Data'!AO$3,FALSE)</f>
        <v>39.470802919707999</v>
      </c>
      <c r="J55" s="49">
        <f>VLOOKUP($A55,'Occupancy Raw Data'!$B$8:$BE$45,'Occupancy Raw Data'!AP$3,FALSE)</f>
        <v>40.593065693430603</v>
      </c>
      <c r="K55" s="50">
        <f>VLOOKUP($A55,'Occupancy Raw Data'!$B$8:$BE$45,'Occupancy Raw Data'!AR$3,FALSE)</f>
        <v>45.779457768508799</v>
      </c>
      <c r="M55" s="47">
        <f>VLOOKUP($A55,'Occupancy Raw Data'!$B$8:$BE$45,'Occupancy Raw Data'!AT$3,FALSE)</f>
        <v>6.8366164542294303</v>
      </c>
      <c r="N55" s="48">
        <f>VLOOKUP($A55,'Occupancy Raw Data'!$B$8:$BE$45,'Occupancy Raw Data'!AU$3,FALSE)</f>
        <v>15.7525773195876</v>
      </c>
      <c r="O55" s="48">
        <f>VLOOKUP($A55,'Occupancy Raw Data'!$B$8:$BE$45,'Occupancy Raw Data'!AV$3,FALSE)</f>
        <v>14.1928079571537</v>
      </c>
      <c r="P55" s="48">
        <f>VLOOKUP($A55,'Occupancy Raw Data'!$B$8:$BE$45,'Occupancy Raw Data'!AW$3,FALSE)</f>
        <v>15.645727662895</v>
      </c>
      <c r="Q55" s="48">
        <f>VLOOKUP($A55,'Occupancy Raw Data'!$B$8:$BE$45,'Occupancy Raw Data'!AX$3,FALSE)</f>
        <v>9.79020979020979</v>
      </c>
      <c r="R55" s="49">
        <f>VLOOKUP($A55,'Occupancy Raw Data'!$B$8:$BE$45,'Occupancy Raw Data'!AY$3,FALSE)</f>
        <v>12.878787878787801</v>
      </c>
      <c r="S55" s="48">
        <f>VLOOKUP($A55,'Occupancy Raw Data'!$B$8:$BE$45,'Occupancy Raw Data'!BA$3,FALSE)</f>
        <v>-5.65414775072224</v>
      </c>
      <c r="T55" s="48">
        <f>VLOOKUP($A55,'Occupancy Raw Data'!$B$8:$BE$45,'Occupancy Raw Data'!BB$3,FALSE)</f>
        <v>-5.9156154849934701</v>
      </c>
      <c r="U55" s="49">
        <f>VLOOKUP($A55,'Occupancy Raw Data'!$B$8:$BE$45,'Occupancy Raw Data'!BC$3,FALSE)</f>
        <v>-5.7814485387547601</v>
      </c>
      <c r="V55" s="50">
        <f>VLOOKUP($A55,'Occupancy Raw Data'!$B$8:$BE$45,'Occupancy Raw Data'!BE$3,FALSE)</f>
        <v>7.4856163545109498</v>
      </c>
      <c r="X55" s="51">
        <f>VLOOKUP($A55,'ADR Raw Data'!$B$6:$BE$43,'ADR Raw Data'!AG$1,FALSE)</f>
        <v>80.7204121475054</v>
      </c>
      <c r="Y55" s="52">
        <f>VLOOKUP($A55,'ADR Raw Data'!$B$6:$BE$43,'ADR Raw Data'!AH$1,FALSE)</f>
        <v>88.179786248664001</v>
      </c>
      <c r="Z55" s="52">
        <f>VLOOKUP($A55,'ADR Raw Data'!$B$6:$BE$43,'ADR Raw Data'!AI$1,FALSE)</f>
        <v>88.069108877721902</v>
      </c>
      <c r="AA55" s="52">
        <f>VLOOKUP($A55,'ADR Raw Data'!$B$6:$BE$43,'ADR Raw Data'!AJ$1,FALSE)</f>
        <v>88.089473684210503</v>
      </c>
      <c r="AB55" s="52">
        <f>VLOOKUP($A55,'ADR Raw Data'!$B$6:$BE$43,'ADR Raw Data'!AK$1,FALSE)</f>
        <v>84.745258757961693</v>
      </c>
      <c r="AC55" s="53">
        <f>VLOOKUP($A55,'ADR Raw Data'!$B$6:$BE$43,'ADR Raw Data'!AL$1,FALSE)</f>
        <v>86.427141549725405</v>
      </c>
      <c r="AD55" s="52">
        <f>VLOOKUP($A55,'ADR Raw Data'!$B$6:$BE$43,'ADR Raw Data'!AN$1,FALSE)</f>
        <v>83.888315835520501</v>
      </c>
      <c r="AE55" s="52">
        <f>VLOOKUP($A55,'ADR Raw Data'!$B$6:$BE$43,'ADR Raw Data'!AO$1,FALSE)</f>
        <v>83.712302357836293</v>
      </c>
      <c r="AF55" s="53">
        <f>VLOOKUP($A55,'ADR Raw Data'!$B$6:$BE$43,'ADR Raw Data'!AP$1,FALSE)</f>
        <v>83.802742189255994</v>
      </c>
      <c r="AG55" s="54">
        <f>VLOOKUP($A55,'ADR Raw Data'!$B$6:$BE$43,'ADR Raw Data'!AR$1,FALSE)</f>
        <v>85.762261830191903</v>
      </c>
      <c r="AI55" s="47">
        <f>VLOOKUP($A55,'ADR Raw Data'!$B$6:$BE$43,'ADR Raw Data'!AT$1,FALSE)</f>
        <v>5.3465787337734403</v>
      </c>
      <c r="AJ55" s="48">
        <f>VLOOKUP($A55,'ADR Raw Data'!$B$6:$BE$43,'ADR Raw Data'!AU$1,FALSE)</f>
        <v>6.8385883876154798</v>
      </c>
      <c r="AK55" s="48">
        <f>VLOOKUP($A55,'ADR Raw Data'!$B$6:$BE$43,'ADR Raw Data'!AV$1,FALSE)</f>
        <v>5.6605665070394702</v>
      </c>
      <c r="AL55" s="48">
        <f>VLOOKUP($A55,'ADR Raw Data'!$B$6:$BE$43,'ADR Raw Data'!AW$1,FALSE)</f>
        <v>7.9152220757310099</v>
      </c>
      <c r="AM55" s="48">
        <f>VLOOKUP($A55,'ADR Raw Data'!$B$6:$BE$43,'ADR Raw Data'!AX$1,FALSE)</f>
        <v>5.3710070585028804</v>
      </c>
      <c r="AN55" s="49">
        <f>VLOOKUP($A55,'ADR Raw Data'!$B$6:$BE$43,'ADR Raw Data'!AY$1,FALSE)</f>
        <v>6.4047992477954496</v>
      </c>
      <c r="AO55" s="48">
        <f>VLOOKUP($A55,'ADR Raw Data'!$B$6:$BE$43,'ADR Raw Data'!BA$1,FALSE)</f>
        <v>0.34852150574988999</v>
      </c>
      <c r="AP55" s="48">
        <f>VLOOKUP($A55,'ADR Raw Data'!$B$6:$BE$43,'ADR Raw Data'!BB$1,FALSE)</f>
        <v>0.81075326843556195</v>
      </c>
      <c r="AQ55" s="49">
        <f>VLOOKUP($A55,'ADR Raw Data'!$B$6:$BE$43,'ADR Raw Data'!BC$1,FALSE)</f>
        <v>0.57294154012514398</v>
      </c>
      <c r="AR55" s="50">
        <f>VLOOKUP($A55,'ADR Raw Data'!$B$6:$BE$43,'ADR Raw Data'!BE$1,FALSE)</f>
        <v>4.8029273310448</v>
      </c>
      <c r="AT55" s="51">
        <f>VLOOKUP($A55,'RevPAR Raw Data'!$B$6:$BE$43,'RevPAR Raw Data'!AG$1,FALSE)</f>
        <v>27.162124087591199</v>
      </c>
      <c r="AU55" s="52">
        <f>VLOOKUP($A55,'RevPAR Raw Data'!$B$6:$BE$43,'RevPAR Raw Data'!AH$1,FALSE)</f>
        <v>45.168003649634997</v>
      </c>
      <c r="AV55" s="52">
        <f>VLOOKUP($A55,'RevPAR Raw Data'!$B$6:$BE$43,'RevPAR Raw Data'!AI$1,FALSE)</f>
        <v>47.971950729927002</v>
      </c>
      <c r="AW55" s="52">
        <f>VLOOKUP($A55,'RevPAR Raw Data'!$B$6:$BE$43,'RevPAR Raw Data'!AJ$1,FALSE)</f>
        <v>47.645474452554701</v>
      </c>
      <c r="AX55" s="52">
        <f>VLOOKUP($A55,'RevPAR Raw Data'!$B$6:$BE$43,'RevPAR Raw Data'!AK$1,FALSE)</f>
        <v>38.846731751824798</v>
      </c>
      <c r="AY55" s="53">
        <f>VLOOKUP($A55,'RevPAR Raw Data'!$B$6:$BE$43,'RevPAR Raw Data'!AL$1,FALSE)</f>
        <v>41.358856934306502</v>
      </c>
      <c r="AZ55" s="52">
        <f>VLOOKUP($A55,'RevPAR Raw Data'!$B$6:$BE$43,'RevPAR Raw Data'!AN$1,FALSE)</f>
        <v>34.994286496350298</v>
      </c>
      <c r="BA55" s="52">
        <f>VLOOKUP($A55,'RevPAR Raw Data'!$B$6:$BE$43,'RevPAR Raw Data'!AO$1,FALSE)</f>
        <v>33.041917883211603</v>
      </c>
      <c r="BB55" s="53">
        <f>VLOOKUP($A55,'RevPAR Raw Data'!$B$6:$BE$43,'RevPAR Raw Data'!AP$1,FALSE)</f>
        <v>34.018102189780997</v>
      </c>
      <c r="BC55" s="54">
        <f>VLOOKUP($A55,'RevPAR Raw Data'!$B$6:$BE$43,'RevPAR Raw Data'!AR$1,FALSE)</f>
        <v>39.2614984358706</v>
      </c>
      <c r="BE55" s="47">
        <f>VLOOKUP($A55,'RevPAR Raw Data'!$B$6:$BE$43,'RevPAR Raw Data'!AT$1,FALSE)</f>
        <v>12.5487202694543</v>
      </c>
      <c r="BF55" s="48">
        <f>VLOOKUP($A55,'RevPAR Raw Data'!$B$6:$BE$43,'RevPAR Raw Data'!AU$1,FALSE)</f>
        <v>23.668419630530501</v>
      </c>
      <c r="BG55" s="48">
        <f>VLOOKUP($A55,'RevPAR Raw Data'!$B$6:$BE$43,'RevPAR Raw Data'!AV$1,FALSE)</f>
        <v>20.656767797824301</v>
      </c>
      <c r="BH55" s="48">
        <f>VLOOKUP($A55,'RevPAR Raw Data'!$B$6:$BE$43,'RevPAR Raw Data'!AW$1,FALSE)</f>
        <v>24.799343828508199</v>
      </c>
      <c r="BI55" s="48">
        <f>VLOOKUP($A55,'RevPAR Raw Data'!$B$6:$BE$43,'RevPAR Raw Data'!AX$1,FALSE)</f>
        <v>15.687049707587001</v>
      </c>
      <c r="BJ55" s="49">
        <f>VLOOKUP($A55,'RevPAR Raw Data'!$B$6:$BE$43,'RevPAR Raw Data'!AY$1,FALSE)</f>
        <v>20.1084476357691</v>
      </c>
      <c r="BK55" s="48">
        <f>VLOOKUP($A55,'RevPAR Raw Data'!$B$6:$BE$43,'RevPAR Raw Data'!BA$1,FALSE)</f>
        <v>-5.3253321658504902</v>
      </c>
      <c r="BL55" s="48">
        <f>VLOOKUP($A55,'RevPAR Raw Data'!$B$6:$BE$43,'RevPAR Raw Data'!BB$1,FALSE)</f>
        <v>-5.1528232624505703</v>
      </c>
      <c r="BM55" s="49">
        <f>VLOOKUP($A55,'RevPAR Raw Data'!$B$6:$BE$43,'RevPAR Raw Data'!BC$1,FALSE)</f>
        <v>-5.2416313189290999</v>
      </c>
      <c r="BN55" s="50">
        <f>VLOOKUP($A55,'RevPAR Raw Data'!$B$6:$BE$43,'RevPAR Raw Data'!BE$1,FALSE)</f>
        <v>12.6480723993437</v>
      </c>
    </row>
    <row r="56" spans="1:66" ht="15" thickBot="1" x14ac:dyDescent="0.3">
      <c r="A56" s="63" t="s">
        <v>86</v>
      </c>
      <c r="B56" s="67">
        <f>VLOOKUP($A56,'Occupancy Raw Data'!$B$8:$BE$45,'Occupancy Raw Data'!AG$3,FALSE)</f>
        <v>36.455652173913002</v>
      </c>
      <c r="C56" s="68">
        <f>VLOOKUP($A56,'Occupancy Raw Data'!$B$8:$BE$45,'Occupancy Raw Data'!AH$3,FALSE)</f>
        <v>48.660869565217297</v>
      </c>
      <c r="D56" s="68">
        <f>VLOOKUP($A56,'Occupancy Raw Data'!$B$8:$BE$45,'Occupancy Raw Data'!AI$3,FALSE)</f>
        <v>51.780869565217301</v>
      </c>
      <c r="E56" s="68">
        <f>VLOOKUP($A56,'Occupancy Raw Data'!$B$8:$BE$45,'Occupancy Raw Data'!AJ$3,FALSE)</f>
        <v>52.633043478260802</v>
      </c>
      <c r="F56" s="68">
        <f>VLOOKUP($A56,'Occupancy Raw Data'!$B$8:$BE$45,'Occupancy Raw Data'!AK$3,FALSE)</f>
        <v>53.277153558052397</v>
      </c>
      <c r="G56" s="69">
        <f>VLOOKUP($A56,'Occupancy Raw Data'!$B$8:$BE$45,'Occupancy Raw Data'!AL$3,FALSE)</f>
        <v>48.564337161767497</v>
      </c>
      <c r="H56" s="68">
        <f>VLOOKUP($A56,'Occupancy Raw Data'!$B$8:$BE$45,'Occupancy Raw Data'!AN$3,FALSE)</f>
        <v>57.674434734359799</v>
      </c>
      <c r="I56" s="68">
        <f>VLOOKUP($A56,'Occupancy Raw Data'!$B$8:$BE$45,'Occupancy Raw Data'!AO$3,FALSE)</f>
        <v>56.797059231516101</v>
      </c>
      <c r="J56" s="69">
        <f>VLOOKUP($A56,'Occupancy Raw Data'!$B$8:$BE$45,'Occupancy Raw Data'!AP$3,FALSE)</f>
        <v>57.235746982937897</v>
      </c>
      <c r="K56" s="70">
        <f>VLOOKUP($A56,'Occupancy Raw Data'!$B$8:$BE$45,'Occupancy Raw Data'!AR$3,FALSE)</f>
        <v>51.046112313158702</v>
      </c>
      <c r="M56" s="67">
        <f>VLOOKUP($A56,'Occupancy Raw Data'!$B$8:$BE$45,'Occupancy Raw Data'!AT$3,FALSE)</f>
        <v>4.92649362536776</v>
      </c>
      <c r="N56" s="68">
        <f>VLOOKUP($A56,'Occupancy Raw Data'!$B$8:$BE$45,'Occupancy Raw Data'!AU$3,FALSE)</f>
        <v>8.1813199022294594</v>
      </c>
      <c r="O56" s="68">
        <f>VLOOKUP($A56,'Occupancy Raw Data'!$B$8:$BE$45,'Occupancy Raw Data'!AV$3,FALSE)</f>
        <v>6.1498582804277904</v>
      </c>
      <c r="P56" s="68">
        <f>VLOOKUP($A56,'Occupancy Raw Data'!$B$8:$BE$45,'Occupancy Raw Data'!AW$3,FALSE)</f>
        <v>8.4812447774095894</v>
      </c>
      <c r="Q56" s="68">
        <f>VLOOKUP($A56,'Occupancy Raw Data'!$B$8:$BE$45,'Occupancy Raw Data'!AX$3,FALSE)</f>
        <v>6.2942554635657304</v>
      </c>
      <c r="R56" s="69">
        <f>VLOOKUP($A56,'Occupancy Raw Data'!$B$8:$BE$45,'Occupancy Raw Data'!AY$3,FALSE)</f>
        <v>6.9135861524337399</v>
      </c>
      <c r="S56" s="68">
        <f>VLOOKUP($A56,'Occupancy Raw Data'!$B$8:$BE$45,'Occupancy Raw Data'!BA$3,FALSE)</f>
        <v>6.8424037953708901</v>
      </c>
      <c r="T56" s="68">
        <f>VLOOKUP($A56,'Occupancy Raw Data'!$B$8:$BE$45,'Occupancy Raw Data'!BB$3,FALSE)</f>
        <v>8.1222527433227096</v>
      </c>
      <c r="U56" s="69">
        <f>VLOOKUP($A56,'Occupancy Raw Data'!$B$8:$BE$45,'Occupancy Raw Data'!BC$3,FALSE)</f>
        <v>7.4736139573960196</v>
      </c>
      <c r="V56" s="70">
        <f>VLOOKUP($A56,'Occupancy Raw Data'!$B$8:$BE$45,'Occupancy Raw Data'!BE$3,FALSE)</f>
        <v>7.1086190847430899</v>
      </c>
      <c r="X56" s="71">
        <f>VLOOKUP($A56,'ADR Raw Data'!$B$6:$BE$43,'ADR Raw Data'!AG$1,FALSE)</f>
        <v>106.00577234996599</v>
      </c>
      <c r="Y56" s="72">
        <f>VLOOKUP($A56,'ADR Raw Data'!$B$6:$BE$43,'ADR Raw Data'!AH$1,FALSE)</f>
        <v>101.54260185846999</v>
      </c>
      <c r="Z56" s="72">
        <f>VLOOKUP($A56,'ADR Raw Data'!$B$6:$BE$43,'ADR Raw Data'!AI$1,FALSE)</f>
        <v>104.379036743467</v>
      </c>
      <c r="AA56" s="72">
        <f>VLOOKUP($A56,'ADR Raw Data'!$B$6:$BE$43,'ADR Raw Data'!AJ$1,FALSE)</f>
        <v>102.793076923076</v>
      </c>
      <c r="AB56" s="72">
        <f>VLOOKUP($A56,'ADR Raw Data'!$B$6:$BE$43,'ADR Raw Data'!AK$1,FALSE)</f>
        <v>104.273050836425</v>
      </c>
      <c r="AC56" s="73">
        <f>VLOOKUP($A56,'ADR Raw Data'!$B$6:$BE$43,'ADR Raw Data'!AL$1,FALSE)</f>
        <v>103.688172877328</v>
      </c>
      <c r="AD56" s="72">
        <f>VLOOKUP($A56,'ADR Raw Data'!$B$6:$BE$43,'ADR Raw Data'!AN$1,FALSE)</f>
        <v>125.557506463832</v>
      </c>
      <c r="AE56" s="72">
        <f>VLOOKUP($A56,'ADR Raw Data'!$B$6:$BE$43,'ADR Raw Data'!AO$1,FALSE)</f>
        <v>130.19253022346999</v>
      </c>
      <c r="AF56" s="73">
        <f>VLOOKUP($A56,'ADR Raw Data'!$B$6:$BE$43,'ADR Raw Data'!AP$1,FALSE)</f>
        <v>127.857255596958</v>
      </c>
      <c r="AG56" s="74">
        <f>VLOOKUP($A56,'ADR Raw Data'!$B$6:$BE$43,'ADR Raw Data'!AR$1,FALSE)</f>
        <v>111.44416878925099</v>
      </c>
      <c r="AI56" s="67">
        <f>VLOOKUP($A56,'ADR Raw Data'!$B$6:$BE$43,'ADR Raw Data'!AT$1,FALSE)</f>
        <v>5.9866819969296197</v>
      </c>
      <c r="AJ56" s="68">
        <f>VLOOKUP($A56,'ADR Raw Data'!$B$6:$BE$43,'ADR Raw Data'!AU$1,FALSE)</f>
        <v>5.7926695761872598</v>
      </c>
      <c r="AK56" s="68">
        <f>VLOOKUP($A56,'ADR Raw Data'!$B$6:$BE$43,'ADR Raw Data'!AV$1,FALSE)</f>
        <v>5.8884840777007303</v>
      </c>
      <c r="AL56" s="68">
        <f>VLOOKUP($A56,'ADR Raw Data'!$B$6:$BE$43,'ADR Raw Data'!AW$1,FALSE)</f>
        <v>5.1597794977447498</v>
      </c>
      <c r="AM56" s="68">
        <f>VLOOKUP($A56,'ADR Raw Data'!$B$6:$BE$43,'ADR Raw Data'!AX$1,FALSE)</f>
        <v>3.1003538667259001</v>
      </c>
      <c r="AN56" s="69">
        <f>VLOOKUP($A56,'ADR Raw Data'!$B$6:$BE$43,'ADR Raw Data'!AY$1,FALSE)</f>
        <v>5.0856452539340697</v>
      </c>
      <c r="AO56" s="68">
        <f>VLOOKUP($A56,'ADR Raw Data'!$B$6:$BE$43,'ADR Raw Data'!BA$1,FALSE)</f>
        <v>7.18636753195723</v>
      </c>
      <c r="AP56" s="68">
        <f>VLOOKUP($A56,'ADR Raw Data'!$B$6:$BE$43,'ADR Raw Data'!BB$1,FALSE)</f>
        <v>8.79110375793306</v>
      </c>
      <c r="AQ56" s="69">
        <f>VLOOKUP($A56,'ADR Raw Data'!$B$6:$BE$43,'ADR Raw Data'!BC$1,FALSE)</f>
        <v>7.9980434410086501</v>
      </c>
      <c r="AR56" s="70">
        <f>VLOOKUP($A56,'ADR Raw Data'!$B$6:$BE$43,'ADR Raw Data'!BE$1,FALSE)</f>
        <v>6.1813746828486904</v>
      </c>
      <c r="AT56" s="71">
        <f>VLOOKUP($A56,'RevPAR Raw Data'!$B$6:$BE$43,'RevPAR Raw Data'!AG$1,FALSE)</f>
        <v>38.6450956521739</v>
      </c>
      <c r="AU56" s="72">
        <f>VLOOKUP($A56,'RevPAR Raw Data'!$B$6:$BE$43,'RevPAR Raw Data'!AH$1,FALSE)</f>
        <v>49.411513043478202</v>
      </c>
      <c r="AV56" s="72">
        <f>VLOOKUP($A56,'RevPAR Raw Data'!$B$6:$BE$43,'RevPAR Raw Data'!AI$1,FALSE)</f>
        <v>54.048372869565199</v>
      </c>
      <c r="AW56" s="72">
        <f>VLOOKUP($A56,'RevPAR Raw Data'!$B$6:$BE$43,'RevPAR Raw Data'!AJ$1,FALSE)</f>
        <v>54.1031248695652</v>
      </c>
      <c r="AX56" s="72">
        <f>VLOOKUP($A56,'RevPAR Raw Data'!$B$6:$BE$43,'RevPAR Raw Data'!AK$1,FALSE)</f>
        <v>55.553713413788302</v>
      </c>
      <c r="AY56" s="73">
        <f>VLOOKUP($A56,'RevPAR Raw Data'!$B$6:$BE$43,'RevPAR Raw Data'!AL$1,FALSE)</f>
        <v>50.355473873022</v>
      </c>
      <c r="AZ56" s="72">
        <f>VLOOKUP($A56,'RevPAR Raw Data'!$B$6:$BE$43,'RevPAR Raw Data'!AN$1,FALSE)</f>
        <v>72.4145821195727</v>
      </c>
      <c r="BA56" s="72">
        <f>VLOOKUP($A56,'RevPAR Raw Data'!$B$6:$BE$43,'RevPAR Raw Data'!AO$1,FALSE)</f>
        <v>73.945528506034094</v>
      </c>
      <c r="BB56" s="73">
        <f>VLOOKUP($A56,'RevPAR Raw Data'!$B$6:$BE$43,'RevPAR Raw Data'!AP$1,FALSE)</f>
        <v>73.180055312803404</v>
      </c>
      <c r="BC56" s="74">
        <f>VLOOKUP($A56,'RevPAR Raw Data'!$B$6:$BE$43,'RevPAR Raw Data'!AR$1,FALSE)</f>
        <v>56.887915566627598</v>
      </c>
      <c r="BE56" s="67">
        <f>VLOOKUP($A56,'RevPAR Raw Data'!$B$6:$BE$43,'RevPAR Raw Data'!AT$1,FALSE)</f>
        <v>11.2081091292471</v>
      </c>
      <c r="BF56" s="68">
        <f>VLOOKUP($A56,'RevPAR Raw Data'!$B$6:$BE$43,'RevPAR Raw Data'!AU$1,FALSE)</f>
        <v>14.4479063073237</v>
      </c>
      <c r="BG56" s="68">
        <f>VLOOKUP($A56,'RevPAR Raw Data'!$B$6:$BE$43,'RevPAR Raw Data'!AV$1,FALSE)</f>
        <v>12.400475783772601</v>
      </c>
      <c r="BH56" s="68">
        <f>VLOOKUP($A56,'RevPAR Raw Data'!$B$6:$BE$43,'RevPAR Raw Data'!AW$1,FALSE)</f>
        <v>14.078637804332599</v>
      </c>
      <c r="BI56" s="68">
        <f>VLOOKUP($A56,'RevPAR Raw Data'!$B$6:$BE$43,'RevPAR Raw Data'!AX$1,FALSE)</f>
        <v>9.5897535229379098</v>
      </c>
      <c r="BJ56" s="69">
        <f>VLOOKUP($A56,'RevPAR Raw Data'!$B$6:$BE$43,'RevPAR Raw Data'!AY$1,FALSE)</f>
        <v>12.350831872405699</v>
      </c>
      <c r="BK56" s="68">
        <f>VLOOKUP($A56,'RevPAR Raw Data'!$B$6:$BE$43,'RevPAR Raw Data'!BA$1,FALSE)</f>
        <v>14.520491612083999</v>
      </c>
      <c r="BL56" s="68">
        <f>VLOOKUP($A56,'RevPAR Raw Data'!$B$6:$BE$43,'RevPAR Raw Data'!BB$1,FALSE)</f>
        <v>17.6273921674028</v>
      </c>
      <c r="BM56" s="69">
        <f>VLOOKUP($A56,'RevPAR Raw Data'!$B$6:$BE$43,'RevPAR Raw Data'!BC$1,FALSE)</f>
        <v>16.0694002893304</v>
      </c>
      <c r="BN56" s="70">
        <f>VLOOKUP($A56,'RevPAR Raw Data'!$B$6:$BE$43,'RevPAR Raw Data'!BE$1,FALSE)</f>
        <v>13.729404147996201</v>
      </c>
    </row>
    <row r="57" spans="1:66" ht="14.25" customHeight="1" x14ac:dyDescent="0.25">
      <c r="A57" s="128" t="s">
        <v>123</v>
      </c>
      <c r="B57" s="128"/>
      <c r="C57" s="128"/>
      <c r="D57" s="128"/>
      <c r="E57" s="128"/>
      <c r="F57" s="128"/>
      <c r="G57" s="128"/>
      <c r="H57" s="128"/>
      <c r="I57" s="128"/>
      <c r="J57" s="128"/>
      <c r="K57" s="128"/>
    </row>
    <row r="58" spans="1:66" x14ac:dyDescent="0.25">
      <c r="A58" s="128"/>
      <c r="B58" s="128"/>
      <c r="C58" s="128"/>
      <c r="D58" s="128"/>
      <c r="E58" s="128"/>
      <c r="F58" s="128"/>
      <c r="G58" s="128"/>
      <c r="H58" s="128"/>
      <c r="I58" s="128"/>
      <c r="J58" s="128"/>
      <c r="K58" s="128"/>
    </row>
    <row r="59" spans="1:66" x14ac:dyDescent="0.25">
      <c r="A59" s="128"/>
      <c r="B59" s="128"/>
      <c r="C59" s="128"/>
      <c r="D59" s="128"/>
      <c r="E59" s="128"/>
      <c r="F59" s="128"/>
      <c r="G59" s="128"/>
      <c r="H59" s="128"/>
      <c r="I59" s="128"/>
      <c r="J59" s="128"/>
      <c r="K59" s="128"/>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8" sqref="AA18"/>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203"/>
      <c r="E1" s="203"/>
      <c r="F1" s="203"/>
      <c r="G1" s="203"/>
      <c r="H1" s="203"/>
      <c r="I1" s="203"/>
      <c r="J1" s="203"/>
      <c r="K1" s="203"/>
      <c r="L1" s="203"/>
      <c r="M1" s="203"/>
      <c r="N1" s="203"/>
      <c r="O1" s="203"/>
      <c r="P1" s="203"/>
      <c r="Q1" s="203"/>
      <c r="R1" s="203"/>
      <c r="S1" s="203"/>
      <c r="T1" s="203"/>
      <c r="U1" s="203"/>
      <c r="V1" s="203"/>
      <c r="W1" s="203"/>
      <c r="X1" s="203"/>
      <c r="Y1" s="204"/>
      <c r="Z1" s="204"/>
      <c r="AA1" s="204"/>
      <c r="AB1" s="204"/>
      <c r="AC1" s="204"/>
      <c r="AD1" s="204"/>
      <c r="AE1" s="204"/>
      <c r="AF1" s="204"/>
      <c r="AG1" s="204"/>
      <c r="AH1" s="204"/>
      <c r="AI1" s="204"/>
      <c r="AJ1" s="204"/>
      <c r="AK1" s="204"/>
      <c r="AL1" s="204"/>
    </row>
    <row r="2" spans="1:50" ht="15" customHeight="1" x14ac:dyDescent="0.2">
      <c r="A2" s="203"/>
      <c r="B2" t="s">
        <v>136</v>
      </c>
      <c r="C2" s="203"/>
      <c r="D2" s="203"/>
      <c r="E2" s="203"/>
      <c r="F2" s="203"/>
      <c r="G2" s="203"/>
      <c r="H2" s="203"/>
      <c r="I2" s="203"/>
      <c r="J2" s="203"/>
      <c r="K2" s="203"/>
      <c r="L2" s="203"/>
      <c r="M2" s="203"/>
      <c r="N2" s="203"/>
      <c r="O2" s="203"/>
      <c r="P2" s="203"/>
      <c r="Q2" s="203"/>
      <c r="R2" s="203"/>
      <c r="S2" s="203"/>
      <c r="T2" s="203"/>
      <c r="U2" s="203"/>
      <c r="V2" s="203"/>
      <c r="W2" s="203"/>
      <c r="X2" s="203"/>
      <c r="Y2" s="204"/>
      <c r="Z2" s="204"/>
      <c r="AA2" s="204"/>
      <c r="AB2" s="204"/>
      <c r="AC2" s="204"/>
      <c r="AD2" s="204"/>
      <c r="AE2" s="204"/>
      <c r="AF2" s="204"/>
      <c r="AG2" s="204"/>
      <c r="AH2" s="204"/>
      <c r="AI2" s="204"/>
      <c r="AJ2" s="204"/>
      <c r="AK2" s="204"/>
      <c r="AL2" s="204"/>
    </row>
    <row r="3" spans="1:50" x14ac:dyDescent="0.2">
      <c r="A3" s="203"/>
      <c r="B3" s="203"/>
      <c r="C3" s="203"/>
      <c r="D3" s="203"/>
      <c r="E3" s="203"/>
      <c r="F3" s="203"/>
      <c r="G3" s="203"/>
      <c r="H3" s="203"/>
      <c r="I3" s="203"/>
      <c r="J3" s="203"/>
      <c r="K3" s="203"/>
      <c r="L3" s="203"/>
      <c r="M3" s="203"/>
      <c r="N3" s="203"/>
      <c r="O3" s="203"/>
      <c r="P3" s="203"/>
      <c r="Q3" s="203"/>
      <c r="R3" s="203"/>
      <c r="S3" s="203"/>
      <c r="T3" s="203"/>
      <c r="U3" s="203"/>
      <c r="V3" s="203"/>
      <c r="W3" s="203"/>
      <c r="X3" s="203"/>
      <c r="Y3" s="204"/>
      <c r="Z3" s="204"/>
      <c r="AA3" s="204"/>
      <c r="AB3" s="204"/>
      <c r="AC3" s="204"/>
      <c r="AD3" s="204"/>
      <c r="AE3" s="204"/>
      <c r="AF3" s="204"/>
      <c r="AG3" s="204"/>
      <c r="AH3" s="204"/>
      <c r="AI3" s="204"/>
      <c r="AJ3" s="204"/>
      <c r="AK3" s="204"/>
      <c r="AL3" s="204"/>
    </row>
    <row r="4" spans="1:50" x14ac:dyDescent="0.2">
      <c r="A4" s="203"/>
      <c r="B4" s="203"/>
      <c r="C4" s="203"/>
      <c r="D4" s="203"/>
      <c r="E4" s="203"/>
      <c r="F4" s="203"/>
      <c r="G4" s="203"/>
      <c r="H4" s="203"/>
      <c r="I4" s="203"/>
      <c r="J4" s="203"/>
      <c r="K4" s="203"/>
      <c r="L4" s="203"/>
      <c r="M4" s="203"/>
      <c r="N4" s="203"/>
      <c r="O4" s="203"/>
      <c r="P4" s="203"/>
      <c r="Q4" s="203"/>
      <c r="R4" s="203"/>
      <c r="S4" s="203"/>
      <c r="T4" s="203"/>
      <c r="U4" s="203"/>
      <c r="V4" s="203"/>
      <c r="W4" s="203"/>
      <c r="X4" s="203"/>
      <c r="Y4" s="204"/>
      <c r="Z4" s="204"/>
      <c r="AA4" s="204"/>
      <c r="AB4" s="204"/>
      <c r="AC4" s="204"/>
      <c r="AD4" s="204"/>
      <c r="AE4" s="204"/>
      <c r="AF4" s="204"/>
      <c r="AG4" s="204"/>
      <c r="AH4" s="204"/>
      <c r="AI4" s="204"/>
      <c r="AJ4" s="204"/>
      <c r="AK4" s="204"/>
      <c r="AL4" s="204"/>
    </row>
    <row r="5" spans="1:50" x14ac:dyDescent="0.2">
      <c r="A5" s="203"/>
      <c r="B5" s="203"/>
      <c r="C5" s="203"/>
      <c r="D5" s="203"/>
      <c r="E5" s="203"/>
      <c r="F5" s="203"/>
      <c r="G5" s="203"/>
      <c r="H5" s="203"/>
      <c r="I5" s="203"/>
      <c r="J5" s="203"/>
      <c r="K5" s="203"/>
      <c r="L5" s="203"/>
      <c r="M5" s="203"/>
      <c r="N5" s="203"/>
      <c r="O5" s="203"/>
      <c r="P5" s="203"/>
      <c r="Q5" s="203"/>
      <c r="R5" s="203"/>
      <c r="S5" s="203"/>
      <c r="T5" s="203"/>
      <c r="U5" s="203"/>
      <c r="V5" s="203"/>
      <c r="W5" s="203"/>
      <c r="X5" s="203"/>
      <c r="Y5" s="204"/>
      <c r="Z5" s="204"/>
      <c r="AA5" s="204"/>
      <c r="AB5" s="204"/>
      <c r="AC5" s="204"/>
      <c r="AD5" s="204"/>
      <c r="AE5" s="204"/>
      <c r="AF5" s="204"/>
      <c r="AG5" s="204"/>
      <c r="AH5" s="204"/>
      <c r="AI5" s="204"/>
      <c r="AJ5" s="204"/>
      <c r="AK5" s="204"/>
      <c r="AL5" s="204"/>
    </row>
    <row r="6" spans="1:50" x14ac:dyDescent="0.2">
      <c r="A6" s="203"/>
      <c r="B6" s="203"/>
      <c r="C6" s="203"/>
      <c r="D6" s="203"/>
      <c r="E6" s="203"/>
      <c r="F6" s="203"/>
      <c r="G6" s="203"/>
      <c r="H6" s="203"/>
      <c r="I6" s="203"/>
      <c r="J6" s="203"/>
      <c r="K6" s="203"/>
      <c r="L6" s="203"/>
      <c r="M6" s="203"/>
      <c r="N6" s="203"/>
      <c r="O6" s="203"/>
      <c r="P6" s="203"/>
      <c r="Q6" s="203"/>
      <c r="R6" s="203"/>
      <c r="S6" s="203"/>
      <c r="T6" s="203"/>
      <c r="U6" s="203"/>
      <c r="V6" s="203"/>
      <c r="W6" s="203"/>
      <c r="X6" s="203"/>
      <c r="Y6" s="204"/>
      <c r="Z6" s="204"/>
      <c r="AA6" s="204"/>
      <c r="AB6" s="204"/>
      <c r="AC6" s="204"/>
      <c r="AD6" s="204"/>
      <c r="AE6" s="204"/>
      <c r="AF6" s="204"/>
      <c r="AG6" s="204"/>
      <c r="AH6" s="204"/>
      <c r="AI6" s="204"/>
      <c r="AJ6" s="204"/>
      <c r="AK6" s="204"/>
      <c r="AL6" s="204"/>
    </row>
    <row r="7" spans="1:50" x14ac:dyDescent="0.2">
      <c r="A7" s="203"/>
      <c r="B7" s="203"/>
      <c r="C7" s="203"/>
      <c r="D7" s="203"/>
      <c r="E7" s="203"/>
      <c r="F7" s="203"/>
      <c r="G7" s="203"/>
      <c r="H7" s="203"/>
      <c r="I7" s="203"/>
      <c r="J7" s="203"/>
      <c r="K7" s="203"/>
      <c r="L7" s="203"/>
      <c r="M7" s="203"/>
      <c r="N7" s="203"/>
      <c r="O7" s="203"/>
      <c r="P7" s="203"/>
      <c r="Q7" s="203"/>
      <c r="R7" s="203"/>
      <c r="S7" s="203"/>
      <c r="T7" s="203"/>
      <c r="U7" s="203"/>
      <c r="V7" s="203"/>
      <c r="W7" s="203"/>
      <c r="X7" s="203"/>
      <c r="Y7" s="204"/>
      <c r="Z7" s="204"/>
      <c r="AA7" s="204"/>
      <c r="AB7" s="204"/>
      <c r="AC7" s="204"/>
      <c r="AD7" s="204"/>
      <c r="AE7" s="204"/>
      <c r="AF7" s="204"/>
      <c r="AG7" s="204"/>
      <c r="AH7" s="204"/>
      <c r="AI7" s="204"/>
      <c r="AJ7" s="204"/>
      <c r="AK7" s="204"/>
      <c r="AL7" s="204"/>
    </row>
    <row r="8" spans="1:50" ht="18" customHeight="1" x14ac:dyDescent="0.25">
      <c r="A8" s="90"/>
      <c r="B8" s="203"/>
      <c r="C8" s="203"/>
      <c r="D8" s="131">
        <v>2024</v>
      </c>
      <c r="E8" s="131"/>
      <c r="F8" s="131"/>
      <c r="G8" s="131"/>
      <c r="H8" s="131"/>
      <c r="I8" s="131"/>
      <c r="J8" s="131"/>
      <c r="K8" s="90"/>
      <c r="L8" s="90"/>
      <c r="M8" s="90"/>
      <c r="N8" s="90"/>
      <c r="O8" s="203"/>
      <c r="P8" s="131">
        <v>2023</v>
      </c>
      <c r="Q8" s="131"/>
      <c r="R8" s="131"/>
      <c r="S8" s="131"/>
      <c r="T8" s="131"/>
      <c r="U8" s="131"/>
      <c r="V8" s="131"/>
      <c r="W8" s="90"/>
      <c r="X8" s="90"/>
      <c r="Y8" s="204"/>
      <c r="Z8" s="204"/>
      <c r="AA8" s="204"/>
      <c r="AB8" s="204"/>
      <c r="AC8" s="204"/>
      <c r="AD8" s="204"/>
      <c r="AE8" s="204"/>
      <c r="AF8" s="204"/>
      <c r="AG8" s="204"/>
      <c r="AH8" s="204"/>
      <c r="AI8" s="204"/>
      <c r="AJ8" s="204"/>
      <c r="AK8" s="204"/>
      <c r="AL8" s="20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205"/>
      <c r="B10" s="203"/>
      <c r="C10" s="96" t="s">
        <v>125</v>
      </c>
      <c r="D10" s="97">
        <v>28</v>
      </c>
      <c r="E10" s="98">
        <v>29</v>
      </c>
      <c r="F10" s="98">
        <v>30</v>
      </c>
      <c r="G10" s="98">
        <v>31</v>
      </c>
      <c r="H10" s="98">
        <v>1</v>
      </c>
      <c r="I10" s="98">
        <v>2</v>
      </c>
      <c r="J10" s="99">
        <v>3</v>
      </c>
      <c r="K10" s="205"/>
      <c r="L10" s="205"/>
      <c r="M10" s="206" t="s">
        <v>101</v>
      </c>
      <c r="N10" s="207"/>
      <c r="O10" s="96" t="s">
        <v>125</v>
      </c>
      <c r="P10" s="97">
        <v>29</v>
      </c>
      <c r="Q10" s="98">
        <v>30</v>
      </c>
      <c r="R10" s="98">
        <v>31</v>
      </c>
      <c r="S10" s="98">
        <v>1</v>
      </c>
      <c r="T10" s="98">
        <v>2</v>
      </c>
      <c r="U10" s="98">
        <v>3</v>
      </c>
      <c r="V10" s="99">
        <v>4</v>
      </c>
      <c r="W10" s="205"/>
      <c r="X10" s="205"/>
      <c r="Y10" s="204"/>
      <c r="Z10" s="204"/>
      <c r="AA10" s="204"/>
      <c r="AB10" s="204"/>
      <c r="AC10" s="204"/>
      <c r="AD10" s="204"/>
      <c r="AE10" s="204"/>
      <c r="AF10" s="204"/>
      <c r="AG10" s="204"/>
      <c r="AH10" s="204"/>
      <c r="AI10" s="204"/>
      <c r="AJ10" s="204"/>
      <c r="AK10" s="204"/>
      <c r="AL10" s="204"/>
    </row>
    <row r="11" spans="1:50" ht="20.100000000000001" customHeight="1" x14ac:dyDescent="0.2">
      <c r="A11" s="205"/>
      <c r="B11" s="203"/>
      <c r="C11" s="96" t="s">
        <v>126</v>
      </c>
      <c r="D11" s="100">
        <v>4</v>
      </c>
      <c r="E11" s="101">
        <v>5</v>
      </c>
      <c r="F11" s="101">
        <v>6</v>
      </c>
      <c r="G11" s="101">
        <v>7</v>
      </c>
      <c r="H11" s="101">
        <v>8</v>
      </c>
      <c r="I11" s="101">
        <v>9</v>
      </c>
      <c r="J11" s="102">
        <v>10</v>
      </c>
      <c r="K11" s="205"/>
      <c r="L11" s="205"/>
      <c r="M11" s="206" t="s">
        <v>101</v>
      </c>
      <c r="N11" s="207"/>
      <c r="O11" s="96" t="s">
        <v>126</v>
      </c>
      <c r="P11" s="100">
        <v>5</v>
      </c>
      <c r="Q11" s="101">
        <v>6</v>
      </c>
      <c r="R11" s="101">
        <v>7</v>
      </c>
      <c r="S11" s="101">
        <v>8</v>
      </c>
      <c r="T11" s="101">
        <v>9</v>
      </c>
      <c r="U11" s="101">
        <v>10</v>
      </c>
      <c r="V11" s="102">
        <v>11</v>
      </c>
      <c r="W11" s="205"/>
      <c r="X11" s="205"/>
      <c r="Y11" s="204"/>
      <c r="Z11" s="204"/>
      <c r="AA11" s="204"/>
      <c r="AB11" s="204"/>
      <c r="AC11" s="204"/>
      <c r="AD11" s="204"/>
      <c r="AE11" s="204"/>
      <c r="AF11" s="204"/>
      <c r="AG11" s="204"/>
      <c r="AH11" s="204"/>
      <c r="AI11" s="204"/>
      <c r="AJ11" s="204"/>
      <c r="AK11" s="204"/>
      <c r="AL11" s="204"/>
    </row>
    <row r="12" spans="1:50" ht="20.100000000000001" customHeight="1" x14ac:dyDescent="0.2">
      <c r="A12" s="205"/>
      <c r="B12" s="203"/>
      <c r="C12" s="96" t="s">
        <v>126</v>
      </c>
      <c r="D12" s="103">
        <v>11</v>
      </c>
      <c r="E12" s="104">
        <v>12</v>
      </c>
      <c r="F12" s="104">
        <v>13</v>
      </c>
      <c r="G12" s="104">
        <v>14</v>
      </c>
      <c r="H12" s="104">
        <v>15</v>
      </c>
      <c r="I12" s="104">
        <v>16</v>
      </c>
      <c r="J12" s="105">
        <v>17</v>
      </c>
      <c r="K12" s="205"/>
      <c r="L12" s="205"/>
      <c r="M12" s="206" t="s">
        <v>101</v>
      </c>
      <c r="N12" s="207"/>
      <c r="O12" s="96" t="s">
        <v>126</v>
      </c>
      <c r="P12" s="103">
        <v>12</v>
      </c>
      <c r="Q12" s="104">
        <v>13</v>
      </c>
      <c r="R12" s="104">
        <v>14</v>
      </c>
      <c r="S12" s="104">
        <v>15</v>
      </c>
      <c r="T12" s="104">
        <v>16</v>
      </c>
      <c r="U12" s="104">
        <v>17</v>
      </c>
      <c r="V12" s="105">
        <v>18</v>
      </c>
      <c r="W12" s="205"/>
      <c r="X12" s="205"/>
      <c r="Y12" s="204"/>
      <c r="Z12" s="204"/>
      <c r="AA12" s="204"/>
      <c r="AB12" s="204"/>
      <c r="AC12" s="204"/>
      <c r="AD12" s="204"/>
      <c r="AE12" s="204"/>
      <c r="AF12" s="204"/>
      <c r="AG12" s="204"/>
      <c r="AH12" s="204"/>
      <c r="AI12" s="204"/>
      <c r="AJ12" s="204"/>
      <c r="AK12" s="204"/>
      <c r="AL12" s="204"/>
    </row>
    <row r="13" spans="1:50" ht="20.100000000000001" customHeight="1" x14ac:dyDescent="0.2">
      <c r="A13" s="205"/>
      <c r="B13" s="203"/>
      <c r="C13" s="96" t="s">
        <v>126</v>
      </c>
      <c r="D13" s="117">
        <v>18</v>
      </c>
      <c r="E13" s="118">
        <v>19</v>
      </c>
      <c r="F13" s="118">
        <v>20</v>
      </c>
      <c r="G13" s="118">
        <v>21</v>
      </c>
      <c r="H13" s="118">
        <v>22</v>
      </c>
      <c r="I13" s="118">
        <v>23</v>
      </c>
      <c r="J13" s="119">
        <v>24</v>
      </c>
      <c r="K13" s="205"/>
      <c r="L13" s="205"/>
      <c r="M13" s="206" t="s">
        <v>101</v>
      </c>
      <c r="N13" s="207"/>
      <c r="O13" s="96" t="s">
        <v>126</v>
      </c>
      <c r="P13" s="117">
        <v>19</v>
      </c>
      <c r="Q13" s="118">
        <v>20</v>
      </c>
      <c r="R13" s="118">
        <v>21</v>
      </c>
      <c r="S13" s="118">
        <v>22</v>
      </c>
      <c r="T13" s="118">
        <v>23</v>
      </c>
      <c r="U13" s="118">
        <v>24</v>
      </c>
      <c r="V13" s="119">
        <v>25</v>
      </c>
      <c r="W13" s="205"/>
      <c r="X13" s="205"/>
      <c r="Y13" s="204"/>
      <c r="Z13" s="204"/>
      <c r="AA13" s="204"/>
      <c r="AB13" s="204"/>
      <c r="AC13" s="204"/>
      <c r="AD13" s="204"/>
      <c r="AE13" s="204"/>
      <c r="AF13" s="204"/>
      <c r="AG13" s="204"/>
      <c r="AH13" s="204"/>
      <c r="AI13" s="204"/>
      <c r="AJ13" s="204"/>
      <c r="AK13" s="204"/>
      <c r="AL13" s="204"/>
    </row>
    <row r="14" spans="1:50" ht="20.100000000000001" customHeight="1" x14ac:dyDescent="0.2">
      <c r="A14" s="205"/>
      <c r="B14" s="203"/>
      <c r="C14" s="96" t="s">
        <v>133</v>
      </c>
      <c r="D14" s="106">
        <v>25</v>
      </c>
      <c r="E14" s="107">
        <v>26</v>
      </c>
      <c r="F14" s="107">
        <v>27</v>
      </c>
      <c r="G14" s="107">
        <v>28</v>
      </c>
      <c r="H14" s="107">
        <v>29</v>
      </c>
      <c r="I14" s="107">
        <v>1</v>
      </c>
      <c r="J14" s="108">
        <v>2</v>
      </c>
      <c r="K14" s="205"/>
      <c r="L14" s="205"/>
      <c r="M14" s="206" t="s">
        <v>101</v>
      </c>
      <c r="N14" s="207"/>
      <c r="O14" s="96" t="s">
        <v>133</v>
      </c>
      <c r="P14" s="106">
        <v>26</v>
      </c>
      <c r="Q14" s="107">
        <v>27</v>
      </c>
      <c r="R14" s="107">
        <v>28</v>
      </c>
      <c r="S14" s="107">
        <v>1</v>
      </c>
      <c r="T14" s="107">
        <v>2</v>
      </c>
      <c r="U14" s="107">
        <v>3</v>
      </c>
      <c r="V14" s="108">
        <v>4</v>
      </c>
      <c r="W14" s="205"/>
      <c r="X14" s="205"/>
      <c r="Y14" s="204"/>
      <c r="Z14" s="204"/>
      <c r="AA14" s="204"/>
      <c r="AB14" s="204"/>
      <c r="AC14" s="204"/>
      <c r="AD14" s="204"/>
      <c r="AE14" s="204"/>
      <c r="AF14" s="204"/>
      <c r="AG14" s="204"/>
      <c r="AH14" s="204"/>
      <c r="AI14" s="204"/>
      <c r="AJ14" s="204"/>
      <c r="AK14" s="204"/>
      <c r="AL14" s="204"/>
    </row>
    <row r="15" spans="1:50" ht="20.100000000000001" customHeight="1" x14ac:dyDescent="0.2">
      <c r="A15" s="205"/>
      <c r="B15" s="203"/>
      <c r="C15" s="96" t="s">
        <v>137</v>
      </c>
      <c r="D15" s="120">
        <v>3</v>
      </c>
      <c r="E15" s="121">
        <v>4</v>
      </c>
      <c r="F15" s="121">
        <v>5</v>
      </c>
      <c r="G15" s="121">
        <v>6</v>
      </c>
      <c r="H15" s="121">
        <v>7</v>
      </c>
      <c r="I15" s="121">
        <v>8</v>
      </c>
      <c r="J15" s="122">
        <v>9</v>
      </c>
      <c r="K15" s="205"/>
      <c r="L15" s="205"/>
      <c r="M15" s="206" t="s">
        <v>101</v>
      </c>
      <c r="N15" s="207"/>
      <c r="O15" s="96" t="s">
        <v>137</v>
      </c>
      <c r="P15" s="120">
        <v>5</v>
      </c>
      <c r="Q15" s="121">
        <v>6</v>
      </c>
      <c r="R15" s="121">
        <v>7</v>
      </c>
      <c r="S15" s="121">
        <v>8</v>
      </c>
      <c r="T15" s="121">
        <v>9</v>
      </c>
      <c r="U15" s="121">
        <v>10</v>
      </c>
      <c r="V15" s="122">
        <v>11</v>
      </c>
      <c r="W15" s="205"/>
      <c r="X15" s="205"/>
      <c r="Y15" s="204"/>
      <c r="Z15" s="204"/>
      <c r="AA15" s="204"/>
      <c r="AB15" s="204"/>
      <c r="AC15" s="204"/>
      <c r="AD15" s="204"/>
      <c r="AE15" s="204"/>
      <c r="AF15" s="204"/>
      <c r="AG15" s="204"/>
      <c r="AH15" s="204"/>
      <c r="AI15" s="204"/>
      <c r="AJ15" s="204"/>
      <c r="AK15" s="204"/>
      <c r="AL15" s="204"/>
    </row>
    <row r="16" spans="1:50" x14ac:dyDescent="0.2">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4"/>
      <c r="Z16" s="204"/>
      <c r="AA16" s="204"/>
      <c r="AB16" s="204"/>
      <c r="AC16" s="204"/>
      <c r="AD16" s="204"/>
      <c r="AE16" s="204"/>
      <c r="AF16" s="204"/>
      <c r="AG16" s="204"/>
      <c r="AH16" s="204"/>
      <c r="AI16" s="204"/>
      <c r="AJ16" s="204"/>
      <c r="AK16" s="204"/>
      <c r="AL16" s="204"/>
    </row>
    <row r="17" spans="1:50" x14ac:dyDescent="0.2">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4"/>
      <c r="Z17" s="204"/>
      <c r="AA17" s="204"/>
      <c r="AB17" s="204"/>
      <c r="AC17" s="204"/>
      <c r="AD17" s="204"/>
      <c r="AE17" s="204"/>
      <c r="AF17" s="204"/>
      <c r="AG17" s="204"/>
      <c r="AH17" s="204"/>
      <c r="AI17" s="204"/>
      <c r="AJ17" s="204"/>
      <c r="AK17" s="204"/>
      <c r="AL17" s="204"/>
    </row>
    <row r="18" spans="1:50" x14ac:dyDescent="0.2">
      <c r="A18" s="203"/>
      <c r="B18" s="203"/>
      <c r="C18" s="203"/>
      <c r="D18" s="133" t="s">
        <v>102</v>
      </c>
      <c r="E18" s="133"/>
      <c r="F18" s="133"/>
      <c r="G18" s="133"/>
      <c r="H18" s="133"/>
      <c r="I18" s="133"/>
      <c r="J18" s="133"/>
      <c r="K18" s="203"/>
      <c r="L18" s="203"/>
      <c r="M18" s="203"/>
      <c r="N18" s="203"/>
      <c r="O18" s="203"/>
      <c r="P18" s="133" t="s">
        <v>103</v>
      </c>
      <c r="Q18" s="133"/>
      <c r="R18" s="133"/>
      <c r="S18" s="133"/>
      <c r="T18" s="133"/>
      <c r="U18" s="133"/>
      <c r="V18" s="133"/>
      <c r="W18" s="203"/>
      <c r="X18" s="203"/>
      <c r="Y18" s="204"/>
      <c r="Z18" s="204"/>
      <c r="AA18" s="204"/>
      <c r="AB18" s="204"/>
      <c r="AC18" s="204"/>
      <c r="AD18" s="204"/>
      <c r="AE18" s="204"/>
      <c r="AF18" s="204"/>
      <c r="AG18" s="204"/>
      <c r="AH18" s="204"/>
      <c r="AI18" s="204"/>
      <c r="AJ18" s="204"/>
      <c r="AK18" s="204"/>
      <c r="AL18" s="204"/>
    </row>
    <row r="19" spans="1:50" ht="13.15" customHeight="1" x14ac:dyDescent="0.2">
      <c r="A19" s="203"/>
      <c r="B19" s="203"/>
      <c r="C19" s="132" t="s">
        <v>127</v>
      </c>
      <c r="D19" s="132"/>
      <c r="E19" s="132"/>
      <c r="F19" s="132"/>
      <c r="G19" s="203"/>
      <c r="H19" s="203" t="s">
        <v>128</v>
      </c>
      <c r="I19" s="203"/>
      <c r="J19" s="203"/>
      <c r="K19" s="203"/>
      <c r="L19" s="203"/>
      <c r="M19" s="203"/>
      <c r="N19" s="203"/>
      <c r="O19" s="132" t="s">
        <v>129</v>
      </c>
      <c r="P19" s="132"/>
      <c r="Q19" s="132"/>
      <c r="R19" s="132"/>
      <c r="S19" s="203"/>
      <c r="T19" s="203" t="s">
        <v>128</v>
      </c>
      <c r="U19" s="203"/>
      <c r="V19" s="203"/>
      <c r="W19" s="203"/>
      <c r="X19" s="203"/>
      <c r="Y19" s="204"/>
      <c r="Z19" s="204"/>
      <c r="AA19" s="204"/>
      <c r="AB19" s="204"/>
      <c r="AC19" s="204"/>
      <c r="AD19" s="204"/>
      <c r="AE19" s="204"/>
      <c r="AF19" s="204"/>
      <c r="AG19" s="204"/>
      <c r="AH19" s="204"/>
      <c r="AI19" s="204"/>
      <c r="AJ19" s="204"/>
      <c r="AK19" s="204"/>
      <c r="AL19" s="204"/>
    </row>
    <row r="20" spans="1:50" x14ac:dyDescent="0.2">
      <c r="A20" s="109"/>
      <c r="B20" s="109"/>
      <c r="C20" s="132" t="s">
        <v>130</v>
      </c>
      <c r="D20" s="132"/>
      <c r="E20" s="132"/>
      <c r="F20" s="132"/>
      <c r="G20" s="7"/>
      <c r="H20" s="7" t="s">
        <v>131</v>
      </c>
      <c r="I20" s="7"/>
      <c r="J20" s="7"/>
      <c r="K20" s="109"/>
      <c r="L20" s="109"/>
      <c r="M20" s="109"/>
      <c r="N20" s="109"/>
      <c r="O20" s="132" t="s">
        <v>132</v>
      </c>
      <c r="P20" s="132"/>
      <c r="Q20" s="132"/>
      <c r="R20" s="132"/>
      <c r="S20" s="7"/>
      <c r="T20" s="7" t="s">
        <v>131</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32"/>
      <c r="D21" s="132"/>
      <c r="E21" s="132"/>
      <c r="F21" s="132"/>
      <c r="G21" s="7"/>
      <c r="H21" s="7"/>
      <c r="I21" s="7"/>
      <c r="J21" s="7"/>
      <c r="K21" s="109"/>
      <c r="L21" s="109"/>
      <c r="M21" s="109"/>
      <c r="N21" s="109"/>
      <c r="O21" s="132"/>
      <c r="P21" s="132"/>
      <c r="Q21" s="132"/>
      <c r="R21" s="132"/>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32"/>
      <c r="D22" s="132"/>
      <c r="E22" s="132"/>
      <c r="F22" s="132"/>
      <c r="G22" s="7"/>
      <c r="H22" s="7"/>
      <c r="I22" s="7"/>
      <c r="J22" s="7"/>
      <c r="K22" s="109"/>
      <c r="L22" s="109"/>
      <c r="M22" s="109"/>
      <c r="N22" s="109"/>
      <c r="O22" s="132"/>
      <c r="P22" s="132"/>
      <c r="Q22" s="132"/>
      <c r="R22" s="132"/>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32"/>
      <c r="D23" s="132"/>
      <c r="E23" s="132"/>
      <c r="F23" s="132"/>
      <c r="G23" s="7"/>
      <c r="H23" s="7"/>
      <c r="I23" s="7"/>
      <c r="J23" s="109"/>
      <c r="K23" s="109"/>
      <c r="L23" s="109"/>
      <c r="M23" s="109"/>
      <c r="N23" s="109"/>
      <c r="O23" s="132"/>
      <c r="P23" s="132"/>
      <c r="Q23" s="132"/>
      <c r="R23" s="132"/>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203"/>
      <c r="B24" s="203"/>
      <c r="C24" s="132"/>
      <c r="D24" s="132"/>
      <c r="E24" s="132"/>
      <c r="F24" s="132"/>
      <c r="G24" s="7"/>
      <c r="H24" s="7"/>
      <c r="I24" s="7"/>
      <c r="J24" s="203"/>
      <c r="K24" s="203"/>
      <c r="L24" s="203"/>
      <c r="M24" s="203"/>
      <c r="N24" s="203"/>
      <c r="O24" s="132"/>
      <c r="P24" s="132"/>
      <c r="Q24" s="132"/>
      <c r="R24" s="132"/>
      <c r="S24" s="7"/>
      <c r="T24" s="7"/>
      <c r="U24" s="7"/>
      <c r="V24" s="7"/>
      <c r="W24" s="7"/>
      <c r="X24" s="203"/>
      <c r="Y24" s="204"/>
      <c r="Z24" s="204"/>
      <c r="AA24" s="204"/>
      <c r="AB24" s="204"/>
      <c r="AC24" s="204"/>
      <c r="AD24" s="204"/>
      <c r="AE24" s="204"/>
      <c r="AF24" s="204"/>
      <c r="AG24" s="204"/>
      <c r="AH24" s="204"/>
      <c r="AI24" s="204"/>
      <c r="AJ24" s="204"/>
      <c r="AK24" s="204"/>
      <c r="AL24" s="204"/>
    </row>
    <row r="25" spans="1:50" ht="12.75" customHeight="1" x14ac:dyDescent="0.2">
      <c r="Y25" s="204"/>
      <c r="Z25" s="204"/>
      <c r="AA25" s="204"/>
      <c r="AB25" s="204"/>
      <c r="AC25" s="204"/>
      <c r="AD25" s="204"/>
      <c r="AE25" s="204"/>
      <c r="AF25" s="204"/>
      <c r="AG25" s="204"/>
      <c r="AH25" s="204"/>
      <c r="AI25" s="204"/>
      <c r="AJ25" s="204"/>
      <c r="AK25" s="204"/>
      <c r="AL25" s="204"/>
    </row>
    <row r="26" spans="1:50" x14ac:dyDescent="0.2">
      <c r="A26" s="203"/>
      <c r="B26" s="203"/>
      <c r="C26" s="132"/>
      <c r="D26" s="132"/>
      <c r="E26" s="132"/>
      <c r="F26" s="132"/>
      <c r="G26" s="7"/>
      <c r="H26" s="7"/>
      <c r="I26" s="7"/>
      <c r="J26" s="203"/>
      <c r="K26" s="203"/>
      <c r="L26" s="203"/>
      <c r="M26" s="203"/>
      <c r="N26" s="203"/>
      <c r="O26" s="132"/>
      <c r="P26" s="132"/>
      <c r="Q26" s="132"/>
      <c r="R26" s="132"/>
      <c r="S26" s="7"/>
      <c r="T26" s="7"/>
      <c r="U26" s="7"/>
      <c r="V26" s="7"/>
      <c r="W26" s="7"/>
      <c r="X26" s="203"/>
      <c r="Y26" s="204"/>
      <c r="Z26" s="204"/>
      <c r="AA26" s="204"/>
      <c r="AB26" s="204"/>
      <c r="AC26" s="204"/>
      <c r="AD26" s="204"/>
      <c r="AE26" s="204"/>
      <c r="AF26" s="204"/>
      <c r="AG26" s="204"/>
      <c r="AH26" s="204"/>
      <c r="AI26" s="204"/>
      <c r="AJ26" s="204"/>
      <c r="AK26" s="204"/>
      <c r="AL26" s="204"/>
    </row>
    <row r="27" spans="1:50" x14ac:dyDescent="0.2">
      <c r="A27" s="203"/>
      <c r="B27" s="203"/>
      <c r="C27" s="132"/>
      <c r="D27" s="208"/>
      <c r="E27" s="208"/>
      <c r="F27" s="7"/>
      <c r="G27" s="7"/>
      <c r="H27" s="7"/>
      <c r="I27" s="7"/>
      <c r="J27" s="203"/>
      <c r="K27" s="203"/>
      <c r="L27" s="203"/>
      <c r="M27" s="203"/>
      <c r="N27" s="203"/>
      <c r="O27" s="132"/>
      <c r="P27" s="208"/>
      <c r="Q27" s="208"/>
      <c r="R27" s="7"/>
      <c r="S27" s="7"/>
      <c r="T27" s="7"/>
      <c r="U27" s="7"/>
      <c r="V27" s="7"/>
      <c r="W27" s="7"/>
      <c r="X27" s="203"/>
      <c r="Y27" s="204"/>
      <c r="Z27" s="204"/>
      <c r="AA27" s="204"/>
      <c r="AB27" s="204"/>
      <c r="AC27" s="204"/>
      <c r="AD27" s="204"/>
      <c r="AE27" s="204"/>
      <c r="AF27" s="204"/>
      <c r="AG27" s="204"/>
      <c r="AH27" s="204"/>
      <c r="AI27" s="204"/>
      <c r="AJ27" s="204"/>
      <c r="AK27" s="204"/>
      <c r="AL27" s="204"/>
    </row>
    <row r="28" spans="1:50" x14ac:dyDescent="0.2">
      <c r="A28" s="203"/>
      <c r="B28" s="203"/>
      <c r="C28" s="132"/>
      <c r="D28" s="208"/>
      <c r="E28" s="208"/>
      <c r="F28" s="203"/>
      <c r="G28" s="203"/>
      <c r="H28" s="203"/>
      <c r="I28" s="203"/>
      <c r="J28" s="203"/>
      <c r="K28" s="203"/>
      <c r="L28" s="203"/>
      <c r="M28" s="203"/>
      <c r="N28" s="203"/>
      <c r="O28" s="132"/>
      <c r="P28" s="208"/>
      <c r="Q28" s="208"/>
      <c r="R28" s="203"/>
      <c r="S28" s="203"/>
      <c r="T28" s="203"/>
      <c r="U28" s="203"/>
      <c r="V28" s="203"/>
      <c r="W28" s="203"/>
      <c r="X28" s="203"/>
      <c r="Y28" s="204"/>
      <c r="Z28" s="204"/>
      <c r="AA28" s="204"/>
      <c r="AB28" s="204"/>
      <c r="AC28" s="204"/>
      <c r="AD28" s="204"/>
      <c r="AE28" s="204"/>
      <c r="AF28" s="204"/>
      <c r="AG28" s="204"/>
      <c r="AH28" s="204"/>
      <c r="AI28" s="204"/>
      <c r="AJ28" s="204"/>
      <c r="AK28" s="204"/>
      <c r="AL28" s="204"/>
    </row>
    <row r="29" spans="1:50" x14ac:dyDescent="0.2">
      <c r="A29" s="203"/>
      <c r="B29" s="203"/>
      <c r="C29" s="132"/>
      <c r="D29" s="208"/>
      <c r="E29" s="208"/>
      <c r="F29" s="203"/>
      <c r="G29" s="203"/>
      <c r="H29" s="203"/>
      <c r="I29" s="203"/>
      <c r="J29" s="203"/>
      <c r="K29" s="203"/>
      <c r="L29" s="203"/>
      <c r="M29" s="203"/>
      <c r="N29" s="203"/>
      <c r="O29" s="132"/>
      <c r="P29" s="208"/>
      <c r="Q29" s="208"/>
      <c r="R29" s="203"/>
      <c r="T29" s="203"/>
      <c r="U29" s="203"/>
      <c r="V29" s="203"/>
      <c r="W29" s="203"/>
      <c r="X29" s="203"/>
      <c r="Y29" s="204"/>
      <c r="Z29" s="204"/>
      <c r="AA29" s="204"/>
      <c r="AB29" s="204"/>
      <c r="AC29" s="204"/>
      <c r="AD29" s="204"/>
      <c r="AE29" s="204"/>
      <c r="AF29" s="204"/>
      <c r="AG29" s="204"/>
      <c r="AH29" s="204"/>
      <c r="AI29" s="204"/>
      <c r="AJ29" s="204"/>
      <c r="AK29" s="204"/>
      <c r="AL29" s="204"/>
    </row>
    <row r="30" spans="1:50" x14ac:dyDescent="0.2">
      <c r="A30" s="203"/>
      <c r="B30" s="203"/>
      <c r="C30" s="209"/>
      <c r="D30" s="203"/>
      <c r="E30" s="203"/>
      <c r="F30" s="203"/>
      <c r="G30" s="113" t="s">
        <v>104</v>
      </c>
      <c r="H30" s="203">
        <v>30</v>
      </c>
      <c r="I30" s="203"/>
      <c r="J30" s="203"/>
      <c r="K30" s="203"/>
      <c r="L30" s="203"/>
      <c r="M30" s="203"/>
      <c r="N30" s="203"/>
      <c r="O30" s="209"/>
      <c r="P30" s="203"/>
      <c r="Q30" s="203"/>
      <c r="R30" s="203"/>
      <c r="S30" s="113" t="s">
        <v>104</v>
      </c>
      <c r="T30" s="203">
        <v>30</v>
      </c>
      <c r="U30" s="203"/>
      <c r="V30" s="203"/>
      <c r="W30" s="203"/>
      <c r="X30" s="203"/>
      <c r="Y30" s="204"/>
      <c r="Z30" s="204"/>
      <c r="AA30" s="204"/>
      <c r="AB30" s="204"/>
      <c r="AC30" s="204"/>
      <c r="AD30" s="204"/>
      <c r="AE30" s="204"/>
      <c r="AF30" s="204"/>
      <c r="AG30" s="204"/>
      <c r="AH30" s="204"/>
      <c r="AI30" s="204"/>
      <c r="AJ30" s="204"/>
      <c r="AK30" s="204"/>
      <c r="AL30" s="204"/>
    </row>
    <row r="31" spans="1:50" x14ac:dyDescent="0.2">
      <c r="A31" s="203"/>
      <c r="B31" s="203"/>
      <c r="C31" s="209"/>
      <c r="D31" s="203"/>
      <c r="E31" s="203"/>
      <c r="F31" s="203"/>
      <c r="G31" s="113" t="s">
        <v>105</v>
      </c>
      <c r="H31" s="203">
        <v>12</v>
      </c>
      <c r="I31" s="203"/>
      <c r="J31" s="203"/>
      <c r="K31" s="203"/>
      <c r="L31" s="203"/>
      <c r="M31" s="203"/>
      <c r="N31" s="203"/>
      <c r="O31" s="209"/>
      <c r="P31" s="203"/>
      <c r="Q31" s="203"/>
      <c r="R31" s="203"/>
      <c r="S31" s="113" t="s">
        <v>105</v>
      </c>
      <c r="T31" s="203">
        <v>12</v>
      </c>
      <c r="U31" s="203"/>
      <c r="V31" s="203"/>
      <c r="W31" s="203"/>
      <c r="X31" s="203"/>
      <c r="Y31" s="204"/>
      <c r="Z31" s="204"/>
      <c r="AA31" s="204"/>
      <c r="AB31" s="204"/>
      <c r="AC31" s="204"/>
      <c r="AD31" s="204"/>
      <c r="AE31" s="204"/>
      <c r="AF31" s="204"/>
      <c r="AG31" s="204"/>
      <c r="AH31" s="204"/>
      <c r="AI31" s="204"/>
      <c r="AJ31" s="204"/>
      <c r="AK31" s="204"/>
      <c r="AL31" s="204"/>
    </row>
    <row r="32" spans="1:50" x14ac:dyDescent="0.2">
      <c r="A32" s="203"/>
      <c r="B32" s="203"/>
      <c r="C32" s="209"/>
      <c r="D32" s="203"/>
      <c r="E32" s="203"/>
      <c r="F32" s="203"/>
      <c r="G32" s="203"/>
      <c r="H32" s="203"/>
      <c r="I32" s="203"/>
      <c r="J32" s="203"/>
      <c r="K32" s="203"/>
      <c r="L32" s="203"/>
      <c r="M32" s="203"/>
      <c r="N32" s="203"/>
      <c r="O32" s="209"/>
      <c r="P32" s="203"/>
      <c r="Q32" s="203"/>
      <c r="R32" s="203"/>
      <c r="S32" s="203"/>
      <c r="T32" s="203"/>
      <c r="U32" s="203"/>
      <c r="V32" s="203"/>
      <c r="W32" s="203"/>
      <c r="X32" s="203"/>
      <c r="Y32" s="204"/>
      <c r="Z32" s="204"/>
      <c r="AA32" s="204"/>
      <c r="AB32" s="204"/>
      <c r="AC32" s="204"/>
      <c r="AD32" s="204"/>
      <c r="AE32" s="204"/>
      <c r="AF32" s="204"/>
      <c r="AG32" s="204"/>
      <c r="AH32" s="204"/>
      <c r="AI32" s="204"/>
      <c r="AJ32" s="204"/>
      <c r="AK32" s="204"/>
      <c r="AL32" s="204"/>
    </row>
    <row r="33" spans="1:38" x14ac:dyDescent="0.2">
      <c r="A33" s="203"/>
      <c r="B33" s="203"/>
      <c r="C33" s="209"/>
      <c r="D33" s="203"/>
      <c r="E33" s="203"/>
      <c r="F33" s="203"/>
      <c r="G33" s="203"/>
      <c r="H33" s="203"/>
      <c r="I33" s="203"/>
      <c r="J33" s="203"/>
      <c r="K33" s="203"/>
      <c r="L33" s="203"/>
      <c r="M33" s="203"/>
      <c r="N33" s="203"/>
      <c r="O33" s="209"/>
      <c r="P33" s="203"/>
      <c r="Q33" s="203"/>
      <c r="R33" s="203"/>
      <c r="S33" s="203"/>
      <c r="T33" s="203"/>
      <c r="U33" s="203"/>
      <c r="V33" s="203"/>
      <c r="W33" s="203"/>
      <c r="X33" s="203"/>
      <c r="Y33" s="204"/>
      <c r="Z33" s="204"/>
      <c r="AA33" s="204"/>
      <c r="AB33" s="204"/>
      <c r="AC33" s="204"/>
      <c r="AD33" s="204"/>
      <c r="AE33" s="204"/>
      <c r="AF33" s="204"/>
      <c r="AG33" s="204"/>
      <c r="AH33" s="204"/>
      <c r="AI33" s="204"/>
      <c r="AJ33" s="204"/>
      <c r="AK33" s="204"/>
      <c r="AL33" s="204"/>
    </row>
    <row r="34" spans="1:38" x14ac:dyDescent="0.2">
      <c r="A34" s="203"/>
      <c r="B34" s="114"/>
      <c r="C34" s="115"/>
      <c r="D34" s="203"/>
      <c r="E34" s="203"/>
      <c r="F34" s="203"/>
      <c r="G34" s="203"/>
      <c r="H34" s="203"/>
      <c r="I34" s="203"/>
      <c r="J34" s="203"/>
      <c r="K34" s="203"/>
      <c r="L34" s="203"/>
      <c r="M34" s="203"/>
      <c r="N34" s="203"/>
      <c r="O34" s="209"/>
      <c r="P34" s="203"/>
      <c r="Q34" s="203"/>
      <c r="R34" s="203"/>
      <c r="S34" s="203"/>
      <c r="T34" s="203"/>
      <c r="U34" s="203"/>
      <c r="V34" s="203"/>
      <c r="W34" s="203"/>
      <c r="X34" s="203"/>
      <c r="Y34" s="204"/>
      <c r="Z34" s="204"/>
      <c r="AA34" s="204"/>
      <c r="AB34" s="204"/>
      <c r="AC34" s="204"/>
      <c r="AD34" s="204"/>
      <c r="AE34" s="204"/>
      <c r="AF34" s="204"/>
      <c r="AG34" s="204"/>
      <c r="AH34" s="204"/>
      <c r="AI34" s="204"/>
      <c r="AJ34" s="204"/>
      <c r="AK34" s="204"/>
      <c r="AL34" s="204"/>
    </row>
    <row r="35" spans="1:38" x14ac:dyDescent="0.2">
      <c r="A35" s="203"/>
      <c r="B35" s="114"/>
      <c r="C35" s="115"/>
      <c r="D35" s="203"/>
      <c r="E35" s="203"/>
      <c r="F35" s="203"/>
      <c r="G35" s="203"/>
      <c r="H35" s="203"/>
      <c r="I35" s="203"/>
      <c r="J35" s="203"/>
      <c r="K35" s="203"/>
      <c r="L35" s="203"/>
      <c r="M35" s="203"/>
      <c r="N35" s="203"/>
      <c r="O35" s="203"/>
      <c r="P35" s="203"/>
      <c r="Q35" s="203"/>
      <c r="R35" s="203"/>
      <c r="S35" s="203"/>
      <c r="T35" s="203"/>
      <c r="U35" s="203"/>
      <c r="V35" s="203"/>
      <c r="W35" s="203"/>
      <c r="X35" s="203"/>
      <c r="Y35" s="204"/>
      <c r="Z35" s="204"/>
      <c r="AA35" s="204"/>
      <c r="AB35" s="204"/>
      <c r="AC35" s="204"/>
      <c r="AD35" s="204"/>
      <c r="AE35" s="204"/>
      <c r="AF35" s="204"/>
      <c r="AG35" s="204"/>
      <c r="AH35" s="204"/>
      <c r="AI35" s="204"/>
      <c r="AJ35" s="204"/>
      <c r="AK35" s="204"/>
      <c r="AL35" s="204"/>
    </row>
    <row r="36" spans="1:38" x14ac:dyDescent="0.2">
      <c r="A36" s="203"/>
      <c r="B36" s="203"/>
      <c r="C36" s="115"/>
      <c r="D36" s="203"/>
      <c r="E36" s="203"/>
      <c r="F36" s="203"/>
      <c r="G36" s="203"/>
      <c r="H36" s="203"/>
      <c r="I36" s="203"/>
      <c r="J36" s="203"/>
      <c r="K36" s="203"/>
      <c r="L36" s="203"/>
      <c r="M36" s="203"/>
      <c r="N36" s="203"/>
      <c r="O36" s="203"/>
      <c r="P36" s="203"/>
      <c r="Q36" s="203"/>
      <c r="R36" s="203"/>
      <c r="S36" s="203"/>
      <c r="T36" s="203"/>
      <c r="U36" s="203"/>
      <c r="V36" s="203"/>
      <c r="W36" s="203"/>
      <c r="X36" s="203"/>
      <c r="Y36" s="204"/>
      <c r="Z36" s="204"/>
      <c r="AA36" s="204"/>
      <c r="AB36" s="204"/>
      <c r="AC36" s="204"/>
      <c r="AD36" s="204"/>
      <c r="AE36" s="204"/>
      <c r="AF36" s="204"/>
      <c r="AG36" s="204"/>
      <c r="AH36" s="204"/>
      <c r="AI36" s="204"/>
      <c r="AJ36" s="204"/>
      <c r="AK36" s="204"/>
      <c r="AL36" s="204"/>
    </row>
    <row r="37" spans="1:38" x14ac:dyDescent="0.2">
      <c r="A37" s="203"/>
      <c r="C37" s="116" t="s">
        <v>138</v>
      </c>
      <c r="D37" s="203"/>
      <c r="E37" s="203"/>
      <c r="F37" s="203"/>
      <c r="G37" s="203"/>
      <c r="H37" s="203"/>
      <c r="I37" s="203"/>
      <c r="J37" s="203"/>
      <c r="K37" s="203"/>
      <c r="L37" s="203"/>
      <c r="M37" s="203"/>
      <c r="N37" s="203"/>
      <c r="O37" s="203"/>
      <c r="P37" s="203"/>
      <c r="Q37" s="203"/>
      <c r="R37" s="203"/>
      <c r="S37" s="203"/>
      <c r="T37" s="203"/>
      <c r="U37" s="203"/>
      <c r="V37" s="203"/>
      <c r="W37" s="203"/>
      <c r="X37" s="203"/>
      <c r="Y37" s="204"/>
      <c r="Z37" s="204"/>
      <c r="AA37" s="204"/>
      <c r="AB37" s="204"/>
      <c r="AC37" s="204"/>
      <c r="AD37" s="204"/>
      <c r="AE37" s="204"/>
      <c r="AF37" s="204"/>
      <c r="AG37" s="204"/>
      <c r="AH37" s="204"/>
      <c r="AI37" s="204"/>
      <c r="AJ37" s="204"/>
      <c r="AK37" s="204"/>
      <c r="AL37" s="204"/>
    </row>
    <row r="38" spans="1:38" x14ac:dyDescent="0.2">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4"/>
      <c r="Z38" s="204"/>
      <c r="AA38" s="204"/>
      <c r="AB38" s="204"/>
      <c r="AC38" s="204"/>
      <c r="AD38" s="204"/>
      <c r="AE38" s="204"/>
      <c r="AF38" s="204"/>
      <c r="AG38" s="204"/>
      <c r="AH38" s="204"/>
      <c r="AI38" s="204"/>
      <c r="AJ38" s="204"/>
      <c r="AK38" s="204"/>
      <c r="AL38" s="204"/>
    </row>
    <row r="39" spans="1:38" x14ac:dyDescent="0.2">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4"/>
      <c r="Z39" s="204"/>
      <c r="AA39" s="204"/>
      <c r="AB39" s="204"/>
      <c r="AC39" s="204"/>
      <c r="AD39" s="204"/>
      <c r="AE39" s="204"/>
      <c r="AF39" s="204"/>
      <c r="AG39" s="204"/>
      <c r="AH39" s="204"/>
      <c r="AI39" s="204"/>
      <c r="AJ39" s="204"/>
      <c r="AK39" s="204"/>
      <c r="AL39" s="204"/>
    </row>
    <row r="40" spans="1:38" x14ac:dyDescent="0.2">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4"/>
      <c r="Z40" s="204"/>
      <c r="AA40" s="204"/>
      <c r="AB40" s="204"/>
      <c r="AC40" s="204"/>
      <c r="AD40" s="204"/>
      <c r="AE40" s="204"/>
      <c r="AF40" s="204"/>
      <c r="AG40" s="204"/>
      <c r="AH40" s="204"/>
      <c r="AI40" s="204"/>
      <c r="AJ40" s="204"/>
      <c r="AK40" s="204"/>
      <c r="AL40" s="204"/>
    </row>
    <row r="41" spans="1:38" x14ac:dyDescent="0.2">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4"/>
      <c r="Z41" s="204"/>
      <c r="AA41" s="204"/>
      <c r="AB41" s="204"/>
      <c r="AC41" s="204"/>
      <c r="AD41" s="204"/>
      <c r="AE41" s="204"/>
      <c r="AF41" s="204"/>
      <c r="AG41" s="204"/>
      <c r="AH41" s="204"/>
      <c r="AI41" s="204"/>
      <c r="AJ41" s="204"/>
      <c r="AK41" s="204"/>
      <c r="AL41" s="204"/>
    </row>
    <row r="42" spans="1:38" x14ac:dyDescent="0.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4"/>
      <c r="Z42" s="204"/>
      <c r="AA42" s="204"/>
      <c r="AB42" s="204"/>
      <c r="AC42" s="204"/>
      <c r="AD42" s="204"/>
      <c r="AE42" s="204"/>
      <c r="AF42" s="204"/>
      <c r="AG42" s="204"/>
      <c r="AH42" s="204"/>
      <c r="AI42" s="204"/>
      <c r="AJ42" s="204"/>
      <c r="AK42" s="204"/>
      <c r="AL42" s="204"/>
    </row>
    <row r="43" spans="1:38" ht="12.75" customHeight="1" x14ac:dyDescent="0.2">
      <c r="A43" s="203"/>
      <c r="X43" s="203"/>
      <c r="Y43" s="204"/>
      <c r="Z43" s="204"/>
      <c r="AA43" s="204"/>
      <c r="AB43" s="204"/>
      <c r="AC43" s="204"/>
      <c r="AD43" s="204"/>
      <c r="AE43" s="204"/>
      <c r="AF43" s="204"/>
      <c r="AG43" s="204"/>
      <c r="AH43" s="204"/>
      <c r="AI43" s="204"/>
      <c r="AJ43" s="204"/>
      <c r="AK43" s="204"/>
      <c r="AL43" s="204"/>
    </row>
    <row r="44" spans="1:38" ht="41.25" customHeight="1" x14ac:dyDescent="0.2">
      <c r="A44" s="203"/>
      <c r="B44" s="134" t="s">
        <v>110</v>
      </c>
      <c r="C44" s="134"/>
      <c r="D44" s="134"/>
      <c r="E44" s="134"/>
      <c r="F44" s="134"/>
      <c r="G44" s="134"/>
      <c r="H44" s="134"/>
      <c r="I44" s="134"/>
      <c r="J44" s="134"/>
      <c r="K44" s="134"/>
      <c r="L44" s="134"/>
      <c r="M44" s="134"/>
      <c r="N44" s="134"/>
      <c r="O44" s="134"/>
      <c r="P44" s="134"/>
      <c r="Q44" s="134"/>
      <c r="R44" s="134"/>
      <c r="S44" s="134"/>
      <c r="T44" s="134"/>
      <c r="U44" s="134"/>
      <c r="V44" s="134"/>
      <c r="W44" s="134"/>
      <c r="X44" s="203"/>
      <c r="Y44" s="204"/>
      <c r="Z44" s="204"/>
      <c r="AA44" s="204"/>
      <c r="AB44" s="204"/>
      <c r="AC44" s="204"/>
      <c r="AD44" s="204"/>
      <c r="AE44" s="204"/>
      <c r="AF44" s="204"/>
      <c r="AG44" s="204"/>
      <c r="AH44" s="204"/>
      <c r="AI44" s="204"/>
      <c r="AJ44" s="204"/>
      <c r="AK44" s="204"/>
      <c r="AL44" s="204"/>
    </row>
    <row r="45" spans="1:38" x14ac:dyDescent="0.2">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4"/>
      <c r="Z45" s="204"/>
      <c r="AA45" s="204"/>
      <c r="AB45" s="204"/>
      <c r="AC45" s="204"/>
      <c r="AD45" s="204"/>
      <c r="AE45" s="204"/>
      <c r="AF45" s="204"/>
      <c r="AG45" s="204"/>
      <c r="AH45" s="204"/>
      <c r="AI45" s="204"/>
      <c r="AJ45" s="204"/>
      <c r="AK45" s="204"/>
      <c r="AL45" s="204"/>
    </row>
    <row r="46" spans="1:38" x14ac:dyDescent="0.2">
      <c r="A46" s="204"/>
      <c r="B46" s="204"/>
      <c r="C46" s="204"/>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row>
    <row r="47" spans="1:38" x14ac:dyDescent="0.2">
      <c r="A47" s="204"/>
      <c r="B47" s="204"/>
      <c r="C47" s="204"/>
      <c r="D47" s="204"/>
      <c r="E47" s="204"/>
      <c r="F47" s="204"/>
      <c r="G47" s="204"/>
      <c r="H47" s="204"/>
      <c r="I47" s="204"/>
      <c r="J47" s="204"/>
      <c r="K47" s="204"/>
      <c r="L47" s="204"/>
      <c r="M47" s="204"/>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row>
    <row r="48" spans="1:38" x14ac:dyDescent="0.2">
      <c r="A48" s="204"/>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row>
    <row r="49" spans="1:38" x14ac:dyDescent="0.2">
      <c r="A49" s="204"/>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row>
    <row r="50" spans="1:38" x14ac:dyDescent="0.2">
      <c r="A50" s="204"/>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row>
    <row r="51" spans="1:38" x14ac:dyDescent="0.2">
      <c r="A51" s="204"/>
      <c r="B51" s="204"/>
      <c r="C51" s="204"/>
      <c r="D51" s="204"/>
      <c r="E51" s="204"/>
      <c r="F51" s="204"/>
      <c r="G51" s="204"/>
      <c r="H51" s="204"/>
      <c r="I51" s="204"/>
      <c r="J51" s="204"/>
      <c r="K51" s="204"/>
      <c r="L51" s="204"/>
      <c r="M51" s="204"/>
      <c r="N51" s="204"/>
      <c r="O51" s="204"/>
      <c r="P51" s="204"/>
      <c r="Q51" s="204"/>
      <c r="R51" s="204"/>
      <c r="S51" s="204"/>
      <c r="T51" s="204"/>
      <c r="U51" s="204"/>
      <c r="V51" s="204"/>
      <c r="W51" s="204"/>
      <c r="X51" s="204"/>
      <c r="Y51" s="204"/>
      <c r="Z51" s="204"/>
      <c r="AA51" s="204"/>
      <c r="AB51" s="204"/>
      <c r="AC51" s="204"/>
      <c r="AD51" s="204"/>
      <c r="AE51" s="204"/>
      <c r="AF51" s="204"/>
      <c r="AG51" s="204"/>
      <c r="AH51" s="204"/>
      <c r="AI51" s="204"/>
      <c r="AJ51" s="204"/>
      <c r="AK51" s="204"/>
      <c r="AL51" s="204"/>
    </row>
    <row r="52" spans="1:38" x14ac:dyDescent="0.2">
      <c r="A52" s="204"/>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row>
    <row r="53" spans="1:38" x14ac:dyDescent="0.2">
      <c r="A53" s="204"/>
      <c r="B53" s="204"/>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4"/>
      <c r="AK53" s="204"/>
      <c r="AL53" s="204"/>
    </row>
    <row r="54" spans="1:38" x14ac:dyDescent="0.2">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row>
    <row r="55" spans="1:38" x14ac:dyDescent="0.2">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row>
    <row r="56" spans="1:38" x14ac:dyDescent="0.2">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row>
    <row r="57" spans="1:38" x14ac:dyDescent="0.2">
      <c r="A57" s="204"/>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row>
    <row r="58" spans="1:38" x14ac:dyDescent="0.2">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3" zoomScale="85" zoomScaleNormal="85" workbookViewId="0">
      <selection activeCell="A49" sqref="A6:XFD4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134</v>
      </c>
    </row>
    <row r="2" spans="1:57" ht="54" x14ac:dyDescent="0.25">
      <c r="A2" s="79" t="s">
        <v>107</v>
      </c>
      <c r="B2" s="80" t="s">
        <v>135</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35" t="s">
        <v>5</v>
      </c>
      <c r="E4" s="136"/>
      <c r="G4" s="137" t="s">
        <v>6</v>
      </c>
      <c r="H4" s="138"/>
      <c r="I4" s="138"/>
      <c r="J4" s="138"/>
      <c r="K4" s="138"/>
      <c r="L4" s="138"/>
      <c r="M4" s="138"/>
      <c r="N4" s="138"/>
      <c r="O4" s="138"/>
      <c r="P4" s="138"/>
      <c r="Q4" s="138"/>
      <c r="R4" s="138"/>
      <c r="T4" s="137" t="s">
        <v>7</v>
      </c>
      <c r="U4" s="138"/>
      <c r="V4" s="138"/>
      <c r="W4" s="138"/>
      <c r="X4" s="138"/>
      <c r="Y4" s="138"/>
      <c r="Z4" s="138"/>
      <c r="AA4" s="138"/>
      <c r="AB4" s="138"/>
      <c r="AC4" s="138"/>
      <c r="AD4" s="138"/>
      <c r="AE4" s="138"/>
      <c r="AF4" s="4"/>
      <c r="AG4" s="137" t="s">
        <v>34</v>
      </c>
      <c r="AH4" s="138"/>
      <c r="AI4" s="138"/>
      <c r="AJ4" s="138"/>
      <c r="AK4" s="138"/>
      <c r="AL4" s="138"/>
      <c r="AM4" s="138"/>
      <c r="AN4" s="138"/>
      <c r="AO4" s="138"/>
      <c r="AP4" s="138"/>
      <c r="AQ4" s="138"/>
      <c r="AR4" s="138"/>
      <c r="AT4" s="137" t="s">
        <v>35</v>
      </c>
      <c r="AU4" s="138"/>
      <c r="AV4" s="138"/>
      <c r="AW4" s="138"/>
      <c r="AX4" s="138"/>
      <c r="AY4" s="138"/>
      <c r="AZ4" s="138"/>
      <c r="BA4" s="138"/>
      <c r="BB4" s="138"/>
      <c r="BC4" s="138"/>
      <c r="BD4" s="138"/>
      <c r="BE4" s="138"/>
    </row>
    <row r="5" spans="1:57" x14ac:dyDescent="0.2">
      <c r="A5" s="32"/>
      <c r="B5" s="32"/>
      <c r="C5" s="3"/>
      <c r="D5" s="139" t="s">
        <v>8</v>
      </c>
      <c r="E5" s="141" t="s">
        <v>9</v>
      </c>
      <c r="F5" s="5"/>
      <c r="G5" s="143" t="s">
        <v>0</v>
      </c>
      <c r="H5" s="145" t="s">
        <v>1</v>
      </c>
      <c r="I5" s="145" t="s">
        <v>10</v>
      </c>
      <c r="J5" s="145" t="s">
        <v>2</v>
      </c>
      <c r="K5" s="145" t="s">
        <v>11</v>
      </c>
      <c r="L5" s="147" t="s">
        <v>12</v>
      </c>
      <c r="M5" s="5"/>
      <c r="N5" s="143" t="s">
        <v>3</v>
      </c>
      <c r="O5" s="145" t="s">
        <v>4</v>
      </c>
      <c r="P5" s="147" t="s">
        <v>13</v>
      </c>
      <c r="Q5" s="2"/>
      <c r="R5" s="149" t="s">
        <v>14</v>
      </c>
      <c r="S5" s="2"/>
      <c r="T5" s="143" t="s">
        <v>0</v>
      </c>
      <c r="U5" s="145" t="s">
        <v>1</v>
      </c>
      <c r="V5" s="145" t="s">
        <v>10</v>
      </c>
      <c r="W5" s="145" t="s">
        <v>2</v>
      </c>
      <c r="X5" s="145" t="s">
        <v>11</v>
      </c>
      <c r="Y5" s="147" t="s">
        <v>12</v>
      </c>
      <c r="Z5" s="2"/>
      <c r="AA5" s="143" t="s">
        <v>3</v>
      </c>
      <c r="AB5" s="145" t="s">
        <v>4</v>
      </c>
      <c r="AC5" s="147" t="s">
        <v>13</v>
      </c>
      <c r="AD5" s="1"/>
      <c r="AE5" s="151" t="s">
        <v>14</v>
      </c>
      <c r="AF5" s="38"/>
      <c r="AG5" s="143" t="s">
        <v>0</v>
      </c>
      <c r="AH5" s="145" t="s">
        <v>1</v>
      </c>
      <c r="AI5" s="145" t="s">
        <v>10</v>
      </c>
      <c r="AJ5" s="145" t="s">
        <v>2</v>
      </c>
      <c r="AK5" s="145" t="s">
        <v>11</v>
      </c>
      <c r="AL5" s="147" t="s">
        <v>12</v>
      </c>
      <c r="AM5" s="5"/>
      <c r="AN5" s="143" t="s">
        <v>3</v>
      </c>
      <c r="AO5" s="145" t="s">
        <v>4</v>
      </c>
      <c r="AP5" s="147" t="s">
        <v>13</v>
      </c>
      <c r="AQ5" s="2"/>
      <c r="AR5" s="149" t="s">
        <v>14</v>
      </c>
      <c r="AS5" s="2"/>
      <c r="AT5" s="143" t="s">
        <v>0</v>
      </c>
      <c r="AU5" s="145" t="s">
        <v>1</v>
      </c>
      <c r="AV5" s="145" t="s">
        <v>10</v>
      </c>
      <c r="AW5" s="145" t="s">
        <v>2</v>
      </c>
      <c r="AX5" s="145" t="s">
        <v>11</v>
      </c>
      <c r="AY5" s="147" t="s">
        <v>12</v>
      </c>
      <c r="AZ5" s="2"/>
      <c r="BA5" s="143" t="s">
        <v>3</v>
      </c>
      <c r="BB5" s="145" t="s">
        <v>4</v>
      </c>
      <c r="BC5" s="147" t="s">
        <v>13</v>
      </c>
      <c r="BD5" s="1"/>
      <c r="BE5" s="151" t="s">
        <v>14</v>
      </c>
    </row>
    <row r="6" spans="1:57" x14ac:dyDescent="0.2">
      <c r="A6" s="32"/>
      <c r="B6" s="32"/>
      <c r="C6" s="3"/>
      <c r="D6" s="140"/>
      <c r="E6" s="142"/>
      <c r="F6" s="5"/>
      <c r="G6" s="144"/>
      <c r="H6" s="146"/>
      <c r="I6" s="146"/>
      <c r="J6" s="146"/>
      <c r="K6" s="146"/>
      <c r="L6" s="148"/>
      <c r="M6" s="5"/>
      <c r="N6" s="144"/>
      <c r="O6" s="146"/>
      <c r="P6" s="148"/>
      <c r="Q6" s="2"/>
      <c r="R6" s="150"/>
      <c r="S6" s="2"/>
      <c r="T6" s="144"/>
      <c r="U6" s="146"/>
      <c r="V6" s="146"/>
      <c r="W6" s="146"/>
      <c r="X6" s="146"/>
      <c r="Y6" s="148"/>
      <c r="Z6" s="2"/>
      <c r="AA6" s="144"/>
      <c r="AB6" s="146"/>
      <c r="AC6" s="148"/>
      <c r="AD6" s="1"/>
      <c r="AE6" s="152"/>
      <c r="AF6" s="39"/>
      <c r="AG6" s="144"/>
      <c r="AH6" s="146"/>
      <c r="AI6" s="146"/>
      <c r="AJ6" s="146"/>
      <c r="AK6" s="146"/>
      <c r="AL6" s="148"/>
      <c r="AM6" s="5"/>
      <c r="AN6" s="144"/>
      <c r="AO6" s="146"/>
      <c r="AP6" s="148"/>
      <c r="AQ6" s="2"/>
      <c r="AR6" s="150"/>
      <c r="AS6" s="2"/>
      <c r="AT6" s="144"/>
      <c r="AU6" s="146"/>
      <c r="AV6" s="146"/>
      <c r="AW6" s="146"/>
      <c r="AX6" s="146"/>
      <c r="AY6" s="148"/>
      <c r="AZ6" s="2"/>
      <c r="BA6" s="144"/>
      <c r="BB6" s="146"/>
      <c r="BC6" s="148"/>
      <c r="BD6" s="1"/>
      <c r="BE6" s="15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55.3391862194499</v>
      </c>
      <c r="H8" s="161">
        <v>54.468305266954999</v>
      </c>
      <c r="I8" s="161">
        <v>61.1991394744865</v>
      </c>
      <c r="J8" s="161">
        <v>63.627826430035299</v>
      </c>
      <c r="K8" s="161">
        <v>62.2998165583599</v>
      </c>
      <c r="L8" s="162">
        <v>59.386898072464298</v>
      </c>
      <c r="M8" s="163"/>
      <c r="N8" s="164">
        <v>67.882731678748897</v>
      </c>
      <c r="O8" s="165">
        <v>69.252396669363407</v>
      </c>
      <c r="P8" s="166">
        <v>68.567581336158696</v>
      </c>
      <c r="Q8" s="163"/>
      <c r="R8" s="167">
        <v>62.010112096591399</v>
      </c>
      <c r="S8" s="168"/>
      <c r="T8" s="160">
        <v>-4.9385052516308097</v>
      </c>
      <c r="U8" s="161">
        <v>-3.7432534683363099</v>
      </c>
      <c r="V8" s="161">
        <v>-2.9574878861861</v>
      </c>
      <c r="W8" s="161">
        <v>-3.3167253524831501</v>
      </c>
      <c r="X8" s="161">
        <v>-3.6122043203353398</v>
      </c>
      <c r="Y8" s="162">
        <v>-3.6896059077889198</v>
      </c>
      <c r="Z8" s="163"/>
      <c r="AA8" s="164">
        <v>-2.8003111265921801</v>
      </c>
      <c r="AB8" s="165">
        <v>-1.91328892101384</v>
      </c>
      <c r="AC8" s="166">
        <v>-2.3543604111432299</v>
      </c>
      <c r="AD8" s="163"/>
      <c r="AE8" s="167">
        <v>-3.2717676433761098</v>
      </c>
      <c r="AF8" s="29"/>
      <c r="AG8" s="160">
        <v>46.193077134790499</v>
      </c>
      <c r="AH8" s="161">
        <v>54.525004808268498</v>
      </c>
      <c r="AI8" s="161">
        <v>59.255801420000601</v>
      </c>
      <c r="AJ8" s="161">
        <v>60.269756664271</v>
      </c>
      <c r="AK8" s="161">
        <v>57.896868773830398</v>
      </c>
      <c r="AL8" s="162">
        <v>55.628208759336303</v>
      </c>
      <c r="AM8" s="163"/>
      <c r="AN8" s="164">
        <v>63.345383152636302</v>
      </c>
      <c r="AO8" s="165">
        <v>65.424973826030794</v>
      </c>
      <c r="AP8" s="166">
        <v>64.385185539449907</v>
      </c>
      <c r="AQ8" s="163"/>
      <c r="AR8" s="167">
        <v>58.1306030846225</v>
      </c>
      <c r="AS8" s="168"/>
      <c r="AT8" s="160">
        <v>-2.9642122726740601</v>
      </c>
      <c r="AU8" s="161">
        <v>-0.266524591478281</v>
      </c>
      <c r="AV8" s="161">
        <v>-1.53226849486979</v>
      </c>
      <c r="AW8" s="161">
        <v>-1.80159812571634</v>
      </c>
      <c r="AX8" s="161">
        <v>-2.3392887189827598</v>
      </c>
      <c r="AY8" s="162">
        <v>-1.7561282964668501</v>
      </c>
      <c r="AZ8" s="163"/>
      <c r="BA8" s="164">
        <v>-2.9027678922317199</v>
      </c>
      <c r="BB8" s="165">
        <v>-3.5914037505790102</v>
      </c>
      <c r="BC8" s="166">
        <v>-3.2538596142168199</v>
      </c>
      <c r="BD8" s="163"/>
      <c r="BE8" s="167">
        <v>-2.2350021180561601</v>
      </c>
    </row>
    <row r="9" spans="1:57" x14ac:dyDescent="0.2">
      <c r="A9" s="20" t="s">
        <v>18</v>
      </c>
      <c r="B9" s="3" t="str">
        <f>TRIM(A9)</f>
        <v>Virginia</v>
      </c>
      <c r="C9" s="10"/>
      <c r="D9" s="24" t="s">
        <v>16</v>
      </c>
      <c r="E9" s="27" t="s">
        <v>17</v>
      </c>
      <c r="F9" s="3"/>
      <c r="G9" s="169">
        <v>50.572676153677001</v>
      </c>
      <c r="H9" s="163">
        <v>50.102723588728601</v>
      </c>
      <c r="I9" s="163">
        <v>57.833694593660603</v>
      </c>
      <c r="J9" s="163">
        <v>59.817170860427801</v>
      </c>
      <c r="K9" s="163">
        <v>56.835987811390602</v>
      </c>
      <c r="L9" s="170">
        <v>55.032450601576897</v>
      </c>
      <c r="M9" s="163"/>
      <c r="N9" s="171">
        <v>63.158985957968099</v>
      </c>
      <c r="O9" s="172">
        <v>65.351050796343401</v>
      </c>
      <c r="P9" s="173">
        <v>64.255018377155693</v>
      </c>
      <c r="Q9" s="163"/>
      <c r="R9" s="174">
        <v>57.667469966028001</v>
      </c>
      <c r="S9" s="168"/>
      <c r="T9" s="169">
        <v>-0.99078578787010996</v>
      </c>
      <c r="U9" s="163">
        <v>-1.1631948180776901</v>
      </c>
      <c r="V9" s="163">
        <v>-0.88180928851863505</v>
      </c>
      <c r="W9" s="163">
        <v>-2.1099485424192301</v>
      </c>
      <c r="X9" s="163">
        <v>-2.9421427025081499</v>
      </c>
      <c r="Y9" s="170">
        <v>-1.6522503657568499</v>
      </c>
      <c r="Z9" s="163"/>
      <c r="AA9" s="171">
        <v>-2.0963236964868801</v>
      </c>
      <c r="AB9" s="172">
        <v>1.04780692592254</v>
      </c>
      <c r="AC9" s="173">
        <v>-0.52228643080181103</v>
      </c>
      <c r="AD9" s="163"/>
      <c r="AE9" s="174">
        <v>-1.29538716945176</v>
      </c>
      <c r="AF9" s="30"/>
      <c r="AG9" s="169">
        <v>41.185072099791498</v>
      </c>
      <c r="AH9" s="163">
        <v>51.004810841119699</v>
      </c>
      <c r="AI9" s="163">
        <v>56.066638709444298</v>
      </c>
      <c r="AJ9" s="163">
        <v>56.903784748235701</v>
      </c>
      <c r="AK9" s="163">
        <v>53.362862438350099</v>
      </c>
      <c r="AL9" s="170">
        <v>51.704619703160802</v>
      </c>
      <c r="AM9" s="163"/>
      <c r="AN9" s="171">
        <v>57.710080733829599</v>
      </c>
      <c r="AO9" s="172">
        <v>59.479785128640003</v>
      </c>
      <c r="AP9" s="173">
        <v>58.594932931234801</v>
      </c>
      <c r="AQ9" s="163"/>
      <c r="AR9" s="174">
        <v>53.673232918858801</v>
      </c>
      <c r="AS9" s="168"/>
      <c r="AT9" s="169">
        <v>-0.86205737488944501</v>
      </c>
      <c r="AU9" s="163">
        <v>2.6382216189154999</v>
      </c>
      <c r="AV9" s="163">
        <v>1.2615814495976401</v>
      </c>
      <c r="AW9" s="163">
        <v>0.83992959524589395</v>
      </c>
      <c r="AX9" s="163">
        <v>0.29877007824476598</v>
      </c>
      <c r="AY9" s="170">
        <v>0.891511783304202</v>
      </c>
      <c r="AZ9" s="163"/>
      <c r="BA9" s="171">
        <v>-1.4047856222383399</v>
      </c>
      <c r="BB9" s="172">
        <v>-1.8895364679345601</v>
      </c>
      <c r="BC9" s="173">
        <v>-1.6514183366528099</v>
      </c>
      <c r="BD9" s="163"/>
      <c r="BE9" s="174">
        <v>8.4285667967177694E-2</v>
      </c>
    </row>
    <row r="10" spans="1:57" x14ac:dyDescent="0.2">
      <c r="A10" s="21" t="s">
        <v>19</v>
      </c>
      <c r="B10" s="3" t="str">
        <f t="shared" ref="B10:B45" si="0">TRIM(A10)</f>
        <v>Norfolk/Virginia Beach, VA</v>
      </c>
      <c r="C10" s="3"/>
      <c r="D10" s="24" t="s">
        <v>16</v>
      </c>
      <c r="E10" s="27" t="s">
        <v>17</v>
      </c>
      <c r="F10" s="3"/>
      <c r="G10" s="169">
        <v>51.0820722070141</v>
      </c>
      <c r="H10" s="163">
        <v>47.231547957233602</v>
      </c>
      <c r="I10" s="163">
        <v>50.777335881410998</v>
      </c>
      <c r="J10" s="163">
        <v>54.452249367284701</v>
      </c>
      <c r="K10" s="163">
        <v>55.6686121584628</v>
      </c>
      <c r="L10" s="170">
        <v>51.842363514281203</v>
      </c>
      <c r="M10" s="163"/>
      <c r="N10" s="171">
        <v>65.931511802076301</v>
      </c>
      <c r="O10" s="172">
        <v>66.161355301895497</v>
      </c>
      <c r="P10" s="173">
        <v>66.046433551985899</v>
      </c>
      <c r="Q10" s="163"/>
      <c r="R10" s="174">
        <v>55.900669239339699</v>
      </c>
      <c r="S10" s="168"/>
      <c r="T10" s="169">
        <v>-2.5745973128036601</v>
      </c>
      <c r="U10" s="163">
        <v>-1.2447537813438101</v>
      </c>
      <c r="V10" s="163">
        <v>-5.7974709487205596</v>
      </c>
      <c r="W10" s="163">
        <v>-7.8160811031343496</v>
      </c>
      <c r="X10" s="163">
        <v>-6.68109540926101</v>
      </c>
      <c r="Y10" s="170">
        <v>-5.0104182909844397</v>
      </c>
      <c r="Z10" s="163"/>
      <c r="AA10" s="171">
        <v>-5.0406296165084203</v>
      </c>
      <c r="AB10" s="172">
        <v>-3.2267117236179002</v>
      </c>
      <c r="AC10" s="173">
        <v>-4.1406730957575402</v>
      </c>
      <c r="AD10" s="163"/>
      <c r="AE10" s="174">
        <v>-4.7185881356276296</v>
      </c>
      <c r="AF10" s="30"/>
      <c r="AG10" s="169">
        <v>40.666158772790602</v>
      </c>
      <c r="AH10" s="163">
        <v>44.862739527916901</v>
      </c>
      <c r="AI10" s="163">
        <v>48.167062651722503</v>
      </c>
      <c r="AJ10" s="163">
        <v>50.184649553225498</v>
      </c>
      <c r="AK10" s="163">
        <v>50.5242497804865</v>
      </c>
      <c r="AL10" s="170">
        <v>46.880972057228398</v>
      </c>
      <c r="AM10" s="163"/>
      <c r="AN10" s="171">
        <v>59.716052889830003</v>
      </c>
      <c r="AO10" s="172">
        <v>62.1048757812096</v>
      </c>
      <c r="AP10" s="173">
        <v>60.910464335519798</v>
      </c>
      <c r="AQ10" s="163"/>
      <c r="AR10" s="174">
        <v>50.889398422454498</v>
      </c>
      <c r="AS10" s="168"/>
      <c r="AT10" s="169">
        <v>-3.9288219462388798</v>
      </c>
      <c r="AU10" s="163">
        <v>-2.9810492716041299</v>
      </c>
      <c r="AV10" s="163">
        <v>-4.1755889179315702</v>
      </c>
      <c r="AW10" s="163">
        <v>-3.7802716385509298</v>
      </c>
      <c r="AX10" s="163">
        <v>-2.4415918191599801</v>
      </c>
      <c r="AY10" s="170">
        <v>-3.4533856426764098</v>
      </c>
      <c r="AZ10" s="163"/>
      <c r="BA10" s="171">
        <v>-2.3724226417391199</v>
      </c>
      <c r="BB10" s="172">
        <v>-2.2889189511211101</v>
      </c>
      <c r="BC10" s="173">
        <v>-2.3298699134878702</v>
      </c>
      <c r="BD10" s="163"/>
      <c r="BE10" s="174">
        <v>-3.07570607098384</v>
      </c>
    </row>
    <row r="11" spans="1:57" x14ac:dyDescent="0.2">
      <c r="A11" s="21" t="s">
        <v>20</v>
      </c>
      <c r="B11" s="2" t="s">
        <v>71</v>
      </c>
      <c r="C11" s="3"/>
      <c r="D11" s="24" t="s">
        <v>16</v>
      </c>
      <c r="E11" s="27" t="s">
        <v>17</v>
      </c>
      <c r="F11" s="3"/>
      <c r="G11" s="169">
        <v>47.371443717971303</v>
      </c>
      <c r="H11" s="163">
        <v>53.348648171054897</v>
      </c>
      <c r="I11" s="163">
        <v>61.9764976144195</v>
      </c>
      <c r="J11" s="163">
        <v>61.287329916946398</v>
      </c>
      <c r="K11" s="163">
        <v>59.807386464039503</v>
      </c>
      <c r="L11" s="170">
        <v>56.7582611768863</v>
      </c>
      <c r="M11" s="163"/>
      <c r="N11" s="171">
        <v>69.791482594097801</v>
      </c>
      <c r="O11" s="172">
        <v>76.581551510867598</v>
      </c>
      <c r="P11" s="173">
        <v>73.186517052482699</v>
      </c>
      <c r="Q11" s="163"/>
      <c r="R11" s="174">
        <v>61.452048569913899</v>
      </c>
      <c r="S11" s="168"/>
      <c r="T11" s="169">
        <v>-6.8210082762008604</v>
      </c>
      <c r="U11" s="163">
        <v>-4.2133682026775201</v>
      </c>
      <c r="V11" s="163">
        <v>-0.52863399188455595</v>
      </c>
      <c r="W11" s="163">
        <v>-2.5725498161270202</v>
      </c>
      <c r="X11" s="163">
        <v>-6.8017550728109599</v>
      </c>
      <c r="Y11" s="170">
        <v>-4.0980512216848597</v>
      </c>
      <c r="Z11" s="163"/>
      <c r="AA11" s="171">
        <v>-4.3577591020651703</v>
      </c>
      <c r="AB11" s="172">
        <v>0.92972367175814097</v>
      </c>
      <c r="AC11" s="173">
        <v>-1.6624259251512401</v>
      </c>
      <c r="AD11" s="163"/>
      <c r="AE11" s="174">
        <v>-3.28293267471263</v>
      </c>
      <c r="AF11" s="30"/>
      <c r="AG11" s="169">
        <v>42.441244036048701</v>
      </c>
      <c r="AH11" s="163">
        <v>54.598869058137403</v>
      </c>
      <c r="AI11" s="163">
        <v>60.263518289450403</v>
      </c>
      <c r="AJ11" s="163">
        <v>60.491031984449499</v>
      </c>
      <c r="AK11" s="163">
        <v>54.900379925781898</v>
      </c>
      <c r="AL11" s="170">
        <v>54.539008658773596</v>
      </c>
      <c r="AM11" s="163"/>
      <c r="AN11" s="171">
        <v>60.802482770807501</v>
      </c>
      <c r="AO11" s="172">
        <v>65.098736525887901</v>
      </c>
      <c r="AP11" s="173">
        <v>62.950609648347701</v>
      </c>
      <c r="AQ11" s="163"/>
      <c r="AR11" s="174">
        <v>56.942323227223298</v>
      </c>
      <c r="AS11" s="168"/>
      <c r="AT11" s="169">
        <v>-7.1640589051574999</v>
      </c>
      <c r="AU11" s="163">
        <v>-2.4968819209081299</v>
      </c>
      <c r="AV11" s="163">
        <v>-2.68010689435686</v>
      </c>
      <c r="AW11" s="163">
        <v>-3.5983503831272201</v>
      </c>
      <c r="AX11" s="163">
        <v>-7.2168837274122799</v>
      </c>
      <c r="AY11" s="170">
        <v>-4.5010993602151803</v>
      </c>
      <c r="AZ11" s="163"/>
      <c r="BA11" s="171">
        <v>-9.56832267943728</v>
      </c>
      <c r="BB11" s="172">
        <v>-7.1851783422937299</v>
      </c>
      <c r="BC11" s="173">
        <v>-8.3515746739189591</v>
      </c>
      <c r="BD11" s="163"/>
      <c r="BE11" s="174">
        <v>-5.7494171568652304</v>
      </c>
    </row>
    <row r="12" spans="1:57" x14ac:dyDescent="0.2">
      <c r="A12" s="21" t="s">
        <v>21</v>
      </c>
      <c r="B12" s="3" t="str">
        <f t="shared" si="0"/>
        <v>Virginia Area</v>
      </c>
      <c r="C12" s="3"/>
      <c r="D12" s="24" t="s">
        <v>16</v>
      </c>
      <c r="E12" s="27" t="s">
        <v>17</v>
      </c>
      <c r="F12" s="3"/>
      <c r="G12" s="169">
        <v>45.566456435412199</v>
      </c>
      <c r="H12" s="163">
        <v>48.841392198084499</v>
      </c>
      <c r="I12" s="163">
        <v>54.010745153001601</v>
      </c>
      <c r="J12" s="163">
        <v>54.545666900256897</v>
      </c>
      <c r="K12" s="163">
        <v>54.356458771315097</v>
      </c>
      <c r="L12" s="170">
        <v>51.4641438916141</v>
      </c>
      <c r="M12" s="163"/>
      <c r="N12" s="171">
        <v>63.197850969399603</v>
      </c>
      <c r="O12" s="172">
        <v>62.859145059565499</v>
      </c>
      <c r="P12" s="173">
        <v>63.028498014482501</v>
      </c>
      <c r="Q12" s="163"/>
      <c r="R12" s="174">
        <v>54.768245069576501</v>
      </c>
      <c r="S12" s="168"/>
      <c r="T12" s="169">
        <v>3.5210427189296198</v>
      </c>
      <c r="U12" s="163">
        <v>1.3399441430364001</v>
      </c>
      <c r="V12" s="163">
        <v>-1.00507754470051</v>
      </c>
      <c r="W12" s="163">
        <v>-0.672683130834698</v>
      </c>
      <c r="X12" s="163">
        <v>-0.23726753924666699</v>
      </c>
      <c r="Y12" s="170">
        <v>0.44798585472650998</v>
      </c>
      <c r="Z12" s="163"/>
      <c r="AA12" s="171">
        <v>0.851561202534319</v>
      </c>
      <c r="AB12" s="172">
        <v>7.9321704406590703</v>
      </c>
      <c r="AC12" s="173">
        <v>4.26230059259154</v>
      </c>
      <c r="AD12" s="163"/>
      <c r="AE12" s="174">
        <v>1.6706856598481701</v>
      </c>
      <c r="AF12" s="30"/>
      <c r="AG12" s="169">
        <v>35.667714382529198</v>
      </c>
      <c r="AH12" s="163">
        <v>47.0011567717887</v>
      </c>
      <c r="AI12" s="163">
        <v>50.734374817428602</v>
      </c>
      <c r="AJ12" s="163">
        <v>51.318602993585102</v>
      </c>
      <c r="AK12" s="163">
        <v>51.122401308105502</v>
      </c>
      <c r="AL12" s="170">
        <v>47.169191871985603</v>
      </c>
      <c r="AM12" s="163"/>
      <c r="AN12" s="171">
        <v>56.402125671572001</v>
      </c>
      <c r="AO12" s="172">
        <v>55.170520906330204</v>
      </c>
      <c r="AP12" s="173">
        <v>55.786323288951102</v>
      </c>
      <c r="AQ12" s="163"/>
      <c r="AR12" s="174">
        <v>49.631837541222097</v>
      </c>
      <c r="AS12" s="168"/>
      <c r="AT12" s="169">
        <v>0.44979100861890398</v>
      </c>
      <c r="AU12" s="163">
        <v>4.3077233709001401</v>
      </c>
      <c r="AV12" s="163">
        <v>2.78726125843394</v>
      </c>
      <c r="AW12" s="163">
        <v>3.3123072334193</v>
      </c>
      <c r="AX12" s="163">
        <v>4.9612169884651101</v>
      </c>
      <c r="AY12" s="170">
        <v>3.3042993152831599</v>
      </c>
      <c r="AZ12" s="163"/>
      <c r="BA12" s="171">
        <v>1.8065325551712801</v>
      </c>
      <c r="BB12" s="172">
        <v>1.88774970555379</v>
      </c>
      <c r="BC12" s="173">
        <v>1.84667667948702</v>
      </c>
      <c r="BD12" s="163"/>
      <c r="BE12" s="174">
        <v>2.8342030304843502</v>
      </c>
    </row>
    <row r="13" spans="1:57" x14ac:dyDescent="0.2">
      <c r="A13" s="34" t="s">
        <v>22</v>
      </c>
      <c r="B13" s="2" t="s">
        <v>87</v>
      </c>
      <c r="C13" s="3"/>
      <c r="D13" s="24" t="s">
        <v>16</v>
      </c>
      <c r="E13" s="27" t="s">
        <v>17</v>
      </c>
      <c r="F13" s="3"/>
      <c r="G13" s="169">
        <v>58.873356499288199</v>
      </c>
      <c r="H13" s="163">
        <v>49.0906036411222</v>
      </c>
      <c r="I13" s="163">
        <v>62.033475689010302</v>
      </c>
      <c r="J13" s="163">
        <v>66.804601359894605</v>
      </c>
      <c r="K13" s="163">
        <v>61.561314623729999</v>
      </c>
      <c r="L13" s="170">
        <v>59.672670362608997</v>
      </c>
      <c r="M13" s="163"/>
      <c r="N13" s="171">
        <v>61.084732574692502</v>
      </c>
      <c r="O13" s="172">
        <v>64.629477351300196</v>
      </c>
      <c r="P13" s="173">
        <v>62.857104962996303</v>
      </c>
      <c r="Q13" s="163"/>
      <c r="R13" s="174">
        <v>60.582508819862497</v>
      </c>
      <c r="S13" s="168"/>
      <c r="T13" s="169">
        <v>-3.915382088221</v>
      </c>
      <c r="U13" s="163">
        <v>-1.2890570574434499</v>
      </c>
      <c r="V13" s="163">
        <v>3.5116444925467398</v>
      </c>
      <c r="W13" s="163">
        <v>4.4706080292284103</v>
      </c>
      <c r="X13" s="163">
        <v>5.1339028852936099</v>
      </c>
      <c r="Y13" s="170">
        <v>1.67986864460964</v>
      </c>
      <c r="Z13" s="163"/>
      <c r="AA13" s="171">
        <v>1.7963547589942199</v>
      </c>
      <c r="AB13" s="172">
        <v>-0.75903248431186399</v>
      </c>
      <c r="AC13" s="173">
        <v>0.46641215263430102</v>
      </c>
      <c r="AD13" s="163"/>
      <c r="AE13" s="174">
        <v>1.3171038281594201</v>
      </c>
      <c r="AF13" s="30"/>
      <c r="AG13" s="169">
        <v>47.053740532919001</v>
      </c>
      <c r="AH13" s="163">
        <v>57.2511154967303</v>
      </c>
      <c r="AI13" s="163">
        <v>64.880030232779106</v>
      </c>
      <c r="AJ13" s="163">
        <v>64.145868739350504</v>
      </c>
      <c r="AK13" s="163">
        <v>56.092999814318603</v>
      </c>
      <c r="AL13" s="170">
        <v>57.884830954089999</v>
      </c>
      <c r="AM13" s="163"/>
      <c r="AN13" s="171">
        <v>58.066526963579904</v>
      </c>
      <c r="AO13" s="172">
        <v>62.078569723334802</v>
      </c>
      <c r="AP13" s="173">
        <v>60.072548343457299</v>
      </c>
      <c r="AQ13" s="163"/>
      <c r="AR13" s="174">
        <v>58.509813331986102</v>
      </c>
      <c r="AS13" s="168"/>
      <c r="AT13" s="169">
        <v>2.40094486191862</v>
      </c>
      <c r="AU13" s="163">
        <v>7.4184059876043298</v>
      </c>
      <c r="AV13" s="163">
        <v>6.5797223873915103</v>
      </c>
      <c r="AW13" s="163">
        <v>5.8885824493246801</v>
      </c>
      <c r="AX13" s="163">
        <v>2.84245542857676</v>
      </c>
      <c r="AY13" s="170">
        <v>5.1528364821016703</v>
      </c>
      <c r="AZ13" s="163"/>
      <c r="BA13" s="171">
        <v>0.101140574862205</v>
      </c>
      <c r="BB13" s="172">
        <v>-2.5487589256068701</v>
      </c>
      <c r="BC13" s="173">
        <v>-1.2857982887777399</v>
      </c>
      <c r="BD13" s="163"/>
      <c r="BE13" s="174">
        <v>3.1791373210551499</v>
      </c>
    </row>
    <row r="14" spans="1:57" x14ac:dyDescent="0.2">
      <c r="A14" s="21" t="s">
        <v>23</v>
      </c>
      <c r="B14" s="3" t="str">
        <f t="shared" si="0"/>
        <v>Arlington, VA</v>
      </c>
      <c r="C14" s="3"/>
      <c r="D14" s="24" t="s">
        <v>16</v>
      </c>
      <c r="E14" s="27" t="s">
        <v>17</v>
      </c>
      <c r="F14" s="3"/>
      <c r="G14" s="169">
        <v>62.071811803549302</v>
      </c>
      <c r="H14" s="163">
        <v>51.073049938093199</v>
      </c>
      <c r="I14" s="163">
        <v>69.923648369789504</v>
      </c>
      <c r="J14" s="163">
        <v>76.506397028476997</v>
      </c>
      <c r="K14" s="163">
        <v>67.2100701609574</v>
      </c>
      <c r="L14" s="170">
        <v>65.356995460173295</v>
      </c>
      <c r="M14" s="163"/>
      <c r="N14" s="171">
        <v>57.862154354106401</v>
      </c>
      <c r="O14" s="172">
        <v>60.101114321089497</v>
      </c>
      <c r="P14" s="173">
        <v>58.981634337598003</v>
      </c>
      <c r="Q14" s="163"/>
      <c r="R14" s="174">
        <v>63.535463710866097</v>
      </c>
      <c r="S14" s="168"/>
      <c r="T14" s="169">
        <v>-10.534604138570099</v>
      </c>
      <c r="U14" s="163">
        <v>-10.4905310363313</v>
      </c>
      <c r="V14" s="163">
        <v>0.12710990147191001</v>
      </c>
      <c r="W14" s="163">
        <v>0.15495639096771699</v>
      </c>
      <c r="X14" s="163">
        <v>0.11769098534636201</v>
      </c>
      <c r="Y14" s="170">
        <v>-3.8283900247403699</v>
      </c>
      <c r="Z14" s="163"/>
      <c r="AA14" s="171">
        <v>-4.4668127975307899</v>
      </c>
      <c r="AB14" s="172">
        <v>-6.5050894571587996</v>
      </c>
      <c r="AC14" s="173">
        <v>-5.5162776109563803</v>
      </c>
      <c r="AD14" s="163"/>
      <c r="AE14" s="174">
        <v>-4.2819273385739098</v>
      </c>
      <c r="AF14" s="30"/>
      <c r="AG14" s="169">
        <v>49.610503508047799</v>
      </c>
      <c r="AH14" s="163">
        <v>63.173235658274798</v>
      </c>
      <c r="AI14" s="163">
        <v>73.284667767230701</v>
      </c>
      <c r="AJ14" s="163">
        <v>72.358646306231904</v>
      </c>
      <c r="AK14" s="163">
        <v>62.1775691291787</v>
      </c>
      <c r="AL14" s="170">
        <v>64.120924473792797</v>
      </c>
      <c r="AM14" s="163"/>
      <c r="AN14" s="171">
        <v>58.734007428807203</v>
      </c>
      <c r="AO14" s="172">
        <v>60.034048699958703</v>
      </c>
      <c r="AP14" s="173">
        <v>59.384028064382903</v>
      </c>
      <c r="AQ14" s="163"/>
      <c r="AR14" s="174">
        <v>62.767525499675699</v>
      </c>
      <c r="AS14" s="168"/>
      <c r="AT14" s="169">
        <v>4.6358103262401498</v>
      </c>
      <c r="AU14" s="163">
        <v>11.3821207612738</v>
      </c>
      <c r="AV14" s="163">
        <v>10.515730843374</v>
      </c>
      <c r="AW14" s="163">
        <v>6.6775387236483503</v>
      </c>
      <c r="AX14" s="163">
        <v>4.1496449844529097</v>
      </c>
      <c r="AY14" s="170">
        <v>7.5960026822907496</v>
      </c>
      <c r="AZ14" s="163"/>
      <c r="BA14" s="171">
        <v>3.64887757593567</v>
      </c>
      <c r="BB14" s="172">
        <v>-2.70352486901366</v>
      </c>
      <c r="BC14" s="173">
        <v>0.33754831226248599</v>
      </c>
      <c r="BD14" s="163"/>
      <c r="BE14" s="174">
        <v>5.5323627913499402</v>
      </c>
    </row>
    <row r="15" spans="1:57" x14ac:dyDescent="0.2">
      <c r="A15" s="21" t="s">
        <v>24</v>
      </c>
      <c r="B15" s="3" t="str">
        <f t="shared" si="0"/>
        <v>Suburban Virginia Area</v>
      </c>
      <c r="C15" s="3"/>
      <c r="D15" s="24" t="s">
        <v>16</v>
      </c>
      <c r="E15" s="27" t="s">
        <v>17</v>
      </c>
      <c r="F15" s="3"/>
      <c r="G15" s="169">
        <v>51.238738738738697</v>
      </c>
      <c r="H15" s="163">
        <v>53.591091091091002</v>
      </c>
      <c r="I15" s="163">
        <v>62.612612612612601</v>
      </c>
      <c r="J15" s="163">
        <v>62.7002002002002</v>
      </c>
      <c r="K15" s="163">
        <v>54.116616616616597</v>
      </c>
      <c r="L15" s="170">
        <v>56.851851851851798</v>
      </c>
      <c r="M15" s="163"/>
      <c r="N15" s="171">
        <v>53.941441441441398</v>
      </c>
      <c r="O15" s="172">
        <v>57.895395395395298</v>
      </c>
      <c r="P15" s="173">
        <v>55.918418418418398</v>
      </c>
      <c r="Q15" s="163"/>
      <c r="R15" s="174">
        <v>56.585156585156497</v>
      </c>
      <c r="S15" s="168"/>
      <c r="T15" s="169">
        <v>2.3451536184678199</v>
      </c>
      <c r="U15" s="163">
        <v>7.0130766164902703</v>
      </c>
      <c r="V15" s="163">
        <v>12.0715855994848</v>
      </c>
      <c r="W15" s="163">
        <v>8.1407565890965206</v>
      </c>
      <c r="X15" s="163">
        <v>3.5759604806896501</v>
      </c>
      <c r="Y15" s="170">
        <v>6.7678575354073098</v>
      </c>
      <c r="Z15" s="163"/>
      <c r="AA15" s="171">
        <v>-2.44573295040948</v>
      </c>
      <c r="AB15" s="172">
        <v>2.5209481931690001</v>
      </c>
      <c r="AC15" s="173">
        <v>6.3781647971879296E-2</v>
      </c>
      <c r="AD15" s="163"/>
      <c r="AE15" s="174">
        <v>4.7856544265163503</v>
      </c>
      <c r="AF15" s="30"/>
      <c r="AG15" s="169">
        <v>42.842842842842799</v>
      </c>
      <c r="AH15" s="163">
        <v>55.0487987987987</v>
      </c>
      <c r="AI15" s="163">
        <v>59.450075075074999</v>
      </c>
      <c r="AJ15" s="163">
        <v>60.150775775775699</v>
      </c>
      <c r="AK15" s="163">
        <v>53.362737737737703</v>
      </c>
      <c r="AL15" s="170">
        <v>54.171046046046001</v>
      </c>
      <c r="AM15" s="163"/>
      <c r="AN15" s="171">
        <v>52.117742742742699</v>
      </c>
      <c r="AO15" s="172">
        <v>54.629629629629598</v>
      </c>
      <c r="AP15" s="173">
        <v>53.373686186186099</v>
      </c>
      <c r="AQ15" s="163"/>
      <c r="AR15" s="174">
        <v>53.943228943228902</v>
      </c>
      <c r="AS15" s="168"/>
      <c r="AT15" s="169">
        <v>2.49300765668151</v>
      </c>
      <c r="AU15" s="163">
        <v>7.23982045433105</v>
      </c>
      <c r="AV15" s="163">
        <v>4.7609575590399498</v>
      </c>
      <c r="AW15" s="163">
        <v>7.3751891717335996</v>
      </c>
      <c r="AX15" s="163">
        <v>6.4959912248831397</v>
      </c>
      <c r="AY15" s="170">
        <v>5.7993214445313797</v>
      </c>
      <c r="AZ15" s="163"/>
      <c r="BA15" s="171">
        <v>-0.30458718542670099</v>
      </c>
      <c r="BB15" s="172">
        <v>-5.1856007350615503</v>
      </c>
      <c r="BC15" s="173">
        <v>-2.8636937044891502</v>
      </c>
      <c r="BD15" s="163"/>
      <c r="BE15" s="174">
        <v>3.1974918716443201</v>
      </c>
    </row>
    <row r="16" spans="1:57" x14ac:dyDescent="0.2">
      <c r="A16" s="21" t="s">
        <v>25</v>
      </c>
      <c r="B16" s="3" t="str">
        <f t="shared" si="0"/>
        <v>Alexandria, VA</v>
      </c>
      <c r="C16" s="3"/>
      <c r="D16" s="24" t="s">
        <v>16</v>
      </c>
      <c r="E16" s="27" t="s">
        <v>17</v>
      </c>
      <c r="F16" s="3"/>
      <c r="G16" s="169">
        <v>56.902831629655701</v>
      </c>
      <c r="H16" s="163">
        <v>45.9640465280225</v>
      </c>
      <c r="I16" s="163">
        <v>55.598637057925004</v>
      </c>
      <c r="J16" s="163">
        <v>60.615673833861997</v>
      </c>
      <c r="K16" s="163">
        <v>56.738338620608602</v>
      </c>
      <c r="L16" s="170">
        <v>55.163905534014802</v>
      </c>
      <c r="M16" s="163"/>
      <c r="N16" s="171">
        <v>59.922453295734897</v>
      </c>
      <c r="O16" s="172">
        <v>62.002114910116298</v>
      </c>
      <c r="P16" s="173">
        <v>60.962284102925601</v>
      </c>
      <c r="Q16" s="163"/>
      <c r="R16" s="174">
        <v>56.820585125132098</v>
      </c>
      <c r="S16" s="168"/>
      <c r="T16" s="169">
        <v>-6.2881840063439398</v>
      </c>
      <c r="U16" s="163">
        <v>-7.7866204293383596</v>
      </c>
      <c r="V16" s="163">
        <v>-1.1318354137109501</v>
      </c>
      <c r="W16" s="163">
        <v>-1.9036928750670501</v>
      </c>
      <c r="X16" s="163">
        <v>-5.8394554171416102</v>
      </c>
      <c r="Y16" s="170">
        <v>-4.5113363320575797</v>
      </c>
      <c r="Z16" s="163"/>
      <c r="AA16" s="171">
        <v>-2.0256230549890302</v>
      </c>
      <c r="AB16" s="172">
        <v>-6.5688051453079499</v>
      </c>
      <c r="AC16" s="173">
        <v>-4.3898412613628803</v>
      </c>
      <c r="AD16" s="163"/>
      <c r="AE16" s="174">
        <v>-4.4741260362003796</v>
      </c>
      <c r="AF16" s="30"/>
      <c r="AG16" s="169">
        <v>44.621666079191598</v>
      </c>
      <c r="AH16" s="163">
        <v>51.721301844671601</v>
      </c>
      <c r="AI16" s="163">
        <v>57.957349312654202</v>
      </c>
      <c r="AJ16" s="163">
        <v>59.414287392785802</v>
      </c>
      <c r="AK16" s="163">
        <v>55.140406532722302</v>
      </c>
      <c r="AL16" s="170">
        <v>53.771002232405102</v>
      </c>
      <c r="AM16" s="163"/>
      <c r="AN16" s="171">
        <v>57.1378216425801</v>
      </c>
      <c r="AO16" s="172">
        <v>60.780166842909097</v>
      </c>
      <c r="AP16" s="173">
        <v>58.958994242744602</v>
      </c>
      <c r="AQ16" s="163"/>
      <c r="AR16" s="174">
        <v>55.253285663930697</v>
      </c>
      <c r="AS16" s="168"/>
      <c r="AT16" s="169">
        <v>-1.6843464037421501</v>
      </c>
      <c r="AU16" s="163">
        <v>2.19616074827958</v>
      </c>
      <c r="AV16" s="163">
        <v>0.27247835790962399</v>
      </c>
      <c r="AW16" s="163">
        <v>-2.9320234741500899</v>
      </c>
      <c r="AX16" s="163">
        <v>-6.32707165938979</v>
      </c>
      <c r="AY16" s="170">
        <v>-1.8310082635704099</v>
      </c>
      <c r="AZ16" s="163"/>
      <c r="BA16" s="171">
        <v>-6.2548190572026101</v>
      </c>
      <c r="BB16" s="172">
        <v>-7.8317354478872696</v>
      </c>
      <c r="BC16" s="173">
        <v>-7.0743113456593099</v>
      </c>
      <c r="BD16" s="163"/>
      <c r="BE16" s="174">
        <v>-3.49120659621838</v>
      </c>
    </row>
    <row r="17" spans="1:57" x14ac:dyDescent="0.2">
      <c r="A17" s="21" t="s">
        <v>26</v>
      </c>
      <c r="B17" s="3" t="str">
        <f t="shared" si="0"/>
        <v>Fairfax/Tysons Corner, VA</v>
      </c>
      <c r="C17" s="3"/>
      <c r="D17" s="24" t="s">
        <v>16</v>
      </c>
      <c r="E17" s="27" t="s">
        <v>17</v>
      </c>
      <c r="F17" s="3"/>
      <c r="G17" s="169">
        <v>57.030618139803501</v>
      </c>
      <c r="H17" s="163">
        <v>52.824956672443598</v>
      </c>
      <c r="I17" s="163">
        <v>70.560369728480595</v>
      </c>
      <c r="J17" s="163">
        <v>73.795493934142101</v>
      </c>
      <c r="K17" s="163">
        <v>56.868861929520499</v>
      </c>
      <c r="L17" s="170">
        <v>62.216060080878101</v>
      </c>
      <c r="M17" s="163"/>
      <c r="N17" s="171">
        <v>58.474870017331</v>
      </c>
      <c r="O17" s="172">
        <v>62.8538417099942</v>
      </c>
      <c r="P17" s="173">
        <v>60.6643558636626</v>
      </c>
      <c r="Q17" s="163"/>
      <c r="R17" s="174">
        <v>61.772716018816503</v>
      </c>
      <c r="S17" s="168"/>
      <c r="T17" s="169">
        <v>10.7968574635241</v>
      </c>
      <c r="U17" s="163">
        <v>9.7192224622030192</v>
      </c>
      <c r="V17" s="163">
        <v>12.2197721425946</v>
      </c>
      <c r="W17" s="163">
        <v>11.5828092243186</v>
      </c>
      <c r="X17" s="163">
        <v>3.3382322065924801</v>
      </c>
      <c r="Y17" s="170">
        <v>9.6655940694879998</v>
      </c>
      <c r="Z17" s="163"/>
      <c r="AA17" s="171">
        <v>-0.95890410958904104</v>
      </c>
      <c r="AB17" s="172">
        <v>-0.94683175528040697</v>
      </c>
      <c r="AC17" s="173">
        <v>-0.95265044331258197</v>
      </c>
      <c r="AD17" s="163"/>
      <c r="AE17" s="174">
        <v>6.46317526242425</v>
      </c>
      <c r="AF17" s="30"/>
      <c r="AG17" s="169">
        <v>45.157109530255397</v>
      </c>
      <c r="AH17" s="163">
        <v>59.911868897785197</v>
      </c>
      <c r="AI17" s="163">
        <v>69.600529938653807</v>
      </c>
      <c r="AJ17" s="163">
        <v>68.508971515797299</v>
      </c>
      <c r="AK17" s="163">
        <v>54.257654534950802</v>
      </c>
      <c r="AL17" s="170">
        <v>59.490271117668698</v>
      </c>
      <c r="AM17" s="163"/>
      <c r="AN17" s="171">
        <v>54.107452339688002</v>
      </c>
      <c r="AO17" s="172">
        <v>58.893703061813902</v>
      </c>
      <c r="AP17" s="173">
        <v>56.500577700751002</v>
      </c>
      <c r="AQ17" s="163"/>
      <c r="AR17" s="174">
        <v>58.637494644563802</v>
      </c>
      <c r="AS17" s="168"/>
      <c r="AT17" s="169">
        <v>13.914509780542399</v>
      </c>
      <c r="AU17" s="163">
        <v>22.996441284019799</v>
      </c>
      <c r="AV17" s="163">
        <v>18.095414691283501</v>
      </c>
      <c r="AW17" s="163">
        <v>14.9865259820318</v>
      </c>
      <c r="AX17" s="163">
        <v>9.8576290996294897</v>
      </c>
      <c r="AY17" s="170">
        <v>16.075535590519401</v>
      </c>
      <c r="AZ17" s="163"/>
      <c r="BA17" s="171">
        <v>4.3012357340419998</v>
      </c>
      <c r="BB17" s="172">
        <v>0.37124532550278999</v>
      </c>
      <c r="BC17" s="173">
        <v>2.2153793594428901</v>
      </c>
      <c r="BD17" s="163"/>
      <c r="BE17" s="174">
        <v>11.9009438296368</v>
      </c>
    </row>
    <row r="18" spans="1:57" x14ac:dyDescent="0.2">
      <c r="A18" s="21" t="s">
        <v>27</v>
      </c>
      <c r="B18" s="3" t="str">
        <f t="shared" si="0"/>
        <v>I-95 Fredericksburg, VA</v>
      </c>
      <c r="C18" s="3"/>
      <c r="D18" s="24" t="s">
        <v>16</v>
      </c>
      <c r="E18" s="27" t="s">
        <v>17</v>
      </c>
      <c r="F18" s="3"/>
      <c r="G18" s="169">
        <v>48.388239461565703</v>
      </c>
      <c r="H18" s="163">
        <v>46.805998346912197</v>
      </c>
      <c r="I18" s="163">
        <v>51.599952768921902</v>
      </c>
      <c r="J18" s="163">
        <v>53.4065415043098</v>
      </c>
      <c r="K18" s="163">
        <v>53.005077340890303</v>
      </c>
      <c r="L18" s="170">
        <v>50.641161884520002</v>
      </c>
      <c r="M18" s="163"/>
      <c r="N18" s="171">
        <v>66.725705514228295</v>
      </c>
      <c r="O18" s="172">
        <v>69.630416814263697</v>
      </c>
      <c r="P18" s="173">
        <v>68.178061164246003</v>
      </c>
      <c r="Q18" s="163"/>
      <c r="R18" s="174">
        <v>55.651704535870302</v>
      </c>
      <c r="S18" s="168"/>
      <c r="T18" s="169">
        <v>-7.0728376961173796</v>
      </c>
      <c r="U18" s="163">
        <v>-12.596110532303999</v>
      </c>
      <c r="V18" s="163">
        <v>-14.490048596387799</v>
      </c>
      <c r="W18" s="163">
        <v>-12.2599336768771</v>
      </c>
      <c r="X18" s="163">
        <v>-7.6298038517499203</v>
      </c>
      <c r="Y18" s="170">
        <v>-10.911627303409601</v>
      </c>
      <c r="Z18" s="163"/>
      <c r="AA18" s="171">
        <v>6.5296807876293101</v>
      </c>
      <c r="AB18" s="172">
        <v>-2.7357009082728401</v>
      </c>
      <c r="AC18" s="173">
        <v>1.5879790773549201</v>
      </c>
      <c r="AD18" s="163"/>
      <c r="AE18" s="174">
        <v>-6.9021110239095202</v>
      </c>
      <c r="AF18" s="30"/>
      <c r="AG18" s="169">
        <v>44.122682725233197</v>
      </c>
      <c r="AH18" s="163">
        <v>49.713661589325703</v>
      </c>
      <c r="AI18" s="163">
        <v>53.371118195772802</v>
      </c>
      <c r="AJ18" s="163">
        <v>56.458849923249403</v>
      </c>
      <c r="AK18" s="163">
        <v>53.973314440902101</v>
      </c>
      <c r="AL18" s="170">
        <v>51.527925374896597</v>
      </c>
      <c r="AM18" s="163"/>
      <c r="AN18" s="171">
        <v>58.596056204982801</v>
      </c>
      <c r="AO18" s="172">
        <v>60.393789113236501</v>
      </c>
      <c r="AP18" s="173">
        <v>59.494922659109598</v>
      </c>
      <c r="AQ18" s="163"/>
      <c r="AR18" s="174">
        <v>53.804210313243203</v>
      </c>
      <c r="AS18" s="168"/>
      <c r="AT18" s="169">
        <v>-8.1072252621596004</v>
      </c>
      <c r="AU18" s="163">
        <v>-6.8914329811006496</v>
      </c>
      <c r="AV18" s="163">
        <v>-9.0911229918688594</v>
      </c>
      <c r="AW18" s="163">
        <v>-4.6796421006578202</v>
      </c>
      <c r="AX18" s="163">
        <v>-2.5467280803024002</v>
      </c>
      <c r="AY18" s="170">
        <v>-6.2212692428583303</v>
      </c>
      <c r="AZ18" s="163"/>
      <c r="BA18" s="171">
        <v>-0.59555228247436698</v>
      </c>
      <c r="BB18" s="172">
        <v>-5.54608701954123</v>
      </c>
      <c r="BC18" s="173">
        <v>-3.17138847116362</v>
      </c>
      <c r="BD18" s="163"/>
      <c r="BE18" s="174">
        <v>-5.2786799598219201</v>
      </c>
    </row>
    <row r="19" spans="1:57" x14ac:dyDescent="0.2">
      <c r="A19" s="21" t="s">
        <v>28</v>
      </c>
      <c r="B19" s="3" t="str">
        <f t="shared" si="0"/>
        <v>Dulles Airport Area, VA</v>
      </c>
      <c r="C19" s="3"/>
      <c r="D19" s="24" t="s">
        <v>16</v>
      </c>
      <c r="E19" s="27" t="s">
        <v>17</v>
      </c>
      <c r="F19" s="3"/>
      <c r="G19" s="169">
        <v>60.168848415860303</v>
      </c>
      <c r="H19" s="163">
        <v>60.387023335230502</v>
      </c>
      <c r="I19" s="163">
        <v>72.946309998102805</v>
      </c>
      <c r="J19" s="163">
        <v>75.327262379055199</v>
      </c>
      <c r="K19" s="163">
        <v>63.194839688863503</v>
      </c>
      <c r="L19" s="170">
        <v>66.404856763422501</v>
      </c>
      <c r="M19" s="163"/>
      <c r="N19" s="171">
        <v>58.243217605767398</v>
      </c>
      <c r="O19" s="172">
        <v>63.128438626446503</v>
      </c>
      <c r="P19" s="173">
        <v>60.685828116106997</v>
      </c>
      <c r="Q19" s="163"/>
      <c r="R19" s="174">
        <v>64.770848578475196</v>
      </c>
      <c r="S19" s="168"/>
      <c r="T19" s="169">
        <v>10.2938619370544</v>
      </c>
      <c r="U19" s="163">
        <v>5.5896500248797398</v>
      </c>
      <c r="V19" s="163">
        <v>4.58316333469332</v>
      </c>
      <c r="W19" s="163">
        <v>1.3529036375239301</v>
      </c>
      <c r="X19" s="163">
        <v>4.4691861376822901</v>
      </c>
      <c r="Y19" s="170">
        <v>4.96926075873444</v>
      </c>
      <c r="Z19" s="163"/>
      <c r="AA19" s="171">
        <v>2.3162806198966801</v>
      </c>
      <c r="AB19" s="172">
        <v>11.2876254180602</v>
      </c>
      <c r="AC19" s="173">
        <v>6.7940906435189001</v>
      </c>
      <c r="AD19" s="163"/>
      <c r="AE19" s="174">
        <v>5.4516171733662704</v>
      </c>
      <c r="AF19" s="30"/>
      <c r="AG19" s="169">
        <v>48.3115158413963</v>
      </c>
      <c r="AH19" s="163">
        <v>62.770347182697698</v>
      </c>
      <c r="AI19" s="163">
        <v>70.278410168848396</v>
      </c>
      <c r="AJ19" s="163">
        <v>70.845190665907694</v>
      </c>
      <c r="AK19" s="163">
        <v>61.254980079681197</v>
      </c>
      <c r="AL19" s="170">
        <v>62.692088787706297</v>
      </c>
      <c r="AM19" s="163"/>
      <c r="AN19" s="171">
        <v>57.6645797761335</v>
      </c>
      <c r="AO19" s="172">
        <v>60.524568393094199</v>
      </c>
      <c r="AP19" s="173">
        <v>59.094574084613903</v>
      </c>
      <c r="AQ19" s="163"/>
      <c r="AR19" s="174">
        <v>61.664227443965601</v>
      </c>
      <c r="AS19" s="168"/>
      <c r="AT19" s="169">
        <v>5.8945836365526496</v>
      </c>
      <c r="AU19" s="163">
        <v>5.8209730939911202</v>
      </c>
      <c r="AV19" s="163">
        <v>3.9642168040694599</v>
      </c>
      <c r="AW19" s="163">
        <v>3.0742159196770502</v>
      </c>
      <c r="AX19" s="163">
        <v>3.2250329696678999</v>
      </c>
      <c r="AY19" s="170">
        <v>4.2741515596156496</v>
      </c>
      <c r="AZ19" s="163"/>
      <c r="BA19" s="171">
        <v>4.4322281394949297</v>
      </c>
      <c r="BB19" s="172">
        <v>7.6923076923076898</v>
      </c>
      <c r="BC19" s="173">
        <v>6.0766660281378302</v>
      </c>
      <c r="BD19" s="163"/>
      <c r="BE19" s="174">
        <v>4.7615758726869801</v>
      </c>
    </row>
    <row r="20" spans="1:57" x14ac:dyDescent="0.2">
      <c r="A20" s="21" t="s">
        <v>29</v>
      </c>
      <c r="B20" s="3" t="str">
        <f t="shared" si="0"/>
        <v>Williamsburg, VA</v>
      </c>
      <c r="C20" s="3"/>
      <c r="D20" s="24" t="s">
        <v>16</v>
      </c>
      <c r="E20" s="27" t="s">
        <v>17</v>
      </c>
      <c r="F20" s="3"/>
      <c r="G20" s="169">
        <v>41.434731477851798</v>
      </c>
      <c r="H20" s="163">
        <v>33.829870638965097</v>
      </c>
      <c r="I20" s="163">
        <v>34.221873774990101</v>
      </c>
      <c r="J20" s="163">
        <v>34.979746504638698</v>
      </c>
      <c r="K20" s="163">
        <v>40.193388213772302</v>
      </c>
      <c r="L20" s="170">
        <v>36.931922122043602</v>
      </c>
      <c r="M20" s="163"/>
      <c r="N20" s="171">
        <v>61.243956618319601</v>
      </c>
      <c r="O20" s="172">
        <v>64.040245655298506</v>
      </c>
      <c r="P20" s="173">
        <v>62.642101136809003</v>
      </c>
      <c r="Q20" s="163"/>
      <c r="R20" s="174">
        <v>44.277687554833697</v>
      </c>
      <c r="S20" s="168"/>
      <c r="T20" s="169">
        <v>-8.8931566479589605</v>
      </c>
      <c r="U20" s="163">
        <v>6.5986127889023098</v>
      </c>
      <c r="V20" s="163">
        <v>3.7678183593575501</v>
      </c>
      <c r="W20" s="163">
        <v>-5.7768168123479402</v>
      </c>
      <c r="X20" s="163">
        <v>7.4793754798485397</v>
      </c>
      <c r="Y20" s="170">
        <v>-3.0000427006688601E-2</v>
      </c>
      <c r="Z20" s="163"/>
      <c r="AA20" s="171">
        <v>3.3901913609069299</v>
      </c>
      <c r="AB20" s="172">
        <v>2.5068829481453401</v>
      </c>
      <c r="AC20" s="173">
        <v>2.9367860315381402</v>
      </c>
      <c r="AD20" s="163"/>
      <c r="AE20" s="174">
        <v>1.1483866868116701</v>
      </c>
      <c r="AF20" s="30"/>
      <c r="AG20" s="169">
        <v>29.0833660002613</v>
      </c>
      <c r="AH20" s="163">
        <v>28.7338298706389</v>
      </c>
      <c r="AI20" s="163">
        <v>29.295701032274899</v>
      </c>
      <c r="AJ20" s="163">
        <v>29.870638965111699</v>
      </c>
      <c r="AK20" s="163">
        <v>32.637527766888802</v>
      </c>
      <c r="AL20" s="170">
        <v>29.924212727035101</v>
      </c>
      <c r="AM20" s="163"/>
      <c r="AN20" s="171">
        <v>49.268260812753098</v>
      </c>
      <c r="AO20" s="172">
        <v>53.387560433816802</v>
      </c>
      <c r="AP20" s="173">
        <v>51.3279106232849</v>
      </c>
      <c r="AQ20" s="163"/>
      <c r="AR20" s="174">
        <v>36.039554983106498</v>
      </c>
      <c r="AS20" s="168"/>
      <c r="AT20" s="169">
        <v>-7.0476946622408798</v>
      </c>
      <c r="AU20" s="163">
        <v>-2.5210507752663598</v>
      </c>
      <c r="AV20" s="163">
        <v>-1.8557439524547099</v>
      </c>
      <c r="AW20" s="163">
        <v>-7.5560902743385503</v>
      </c>
      <c r="AX20" s="163">
        <v>-3.13821648808013</v>
      </c>
      <c r="AY20" s="170">
        <v>-4.4715390006362004</v>
      </c>
      <c r="AZ20" s="163"/>
      <c r="BA20" s="171">
        <v>-0.14413928210699301</v>
      </c>
      <c r="BB20" s="172">
        <v>-1.7047539830513401</v>
      </c>
      <c r="BC20" s="173">
        <v>-0.96189202405396201</v>
      </c>
      <c r="BD20" s="163"/>
      <c r="BE20" s="174">
        <v>-3.0785210941791399</v>
      </c>
    </row>
    <row r="21" spans="1:57" x14ac:dyDescent="0.2">
      <c r="A21" s="21" t="s">
        <v>30</v>
      </c>
      <c r="B21" s="3" t="str">
        <f t="shared" si="0"/>
        <v>Virginia Beach, VA</v>
      </c>
      <c r="C21" s="3"/>
      <c r="D21" s="24" t="s">
        <v>16</v>
      </c>
      <c r="E21" s="27" t="s">
        <v>17</v>
      </c>
      <c r="F21" s="3"/>
      <c r="G21" s="169">
        <v>54.0589820833993</v>
      </c>
      <c r="H21" s="163">
        <v>43.745045187886397</v>
      </c>
      <c r="I21" s="163">
        <v>48.588869510068101</v>
      </c>
      <c r="J21" s="163">
        <v>54.209608371650503</v>
      </c>
      <c r="K21" s="163">
        <v>57.888060884731203</v>
      </c>
      <c r="L21" s="170">
        <v>51.698113207547102</v>
      </c>
      <c r="M21" s="163"/>
      <c r="N21" s="171">
        <v>65.625495481211303</v>
      </c>
      <c r="O21" s="172">
        <v>62.850800697637503</v>
      </c>
      <c r="P21" s="173">
        <v>64.238148089424399</v>
      </c>
      <c r="Q21" s="163"/>
      <c r="R21" s="174">
        <v>55.280980316654897</v>
      </c>
      <c r="S21" s="168"/>
      <c r="T21" s="169">
        <v>4.8254554419789804</v>
      </c>
      <c r="U21" s="163">
        <v>-0.87827911184105001</v>
      </c>
      <c r="V21" s="163">
        <v>-4.4822474323310999</v>
      </c>
      <c r="W21" s="163">
        <v>-4.3593069741231396</v>
      </c>
      <c r="X21" s="163">
        <v>-1.4457334774607999</v>
      </c>
      <c r="Y21" s="170">
        <v>-1.3356359427532101</v>
      </c>
      <c r="Z21" s="163"/>
      <c r="AA21" s="171">
        <v>-4.6221509307942004</v>
      </c>
      <c r="AB21" s="172">
        <v>-0.41676847907472803</v>
      </c>
      <c r="AC21" s="173">
        <v>-2.6101849608725698</v>
      </c>
      <c r="AD21" s="163"/>
      <c r="AE21" s="174">
        <v>-1.7624803763288399</v>
      </c>
      <c r="AF21" s="30"/>
      <c r="AG21" s="169">
        <v>37.577295068970898</v>
      </c>
      <c r="AH21" s="163">
        <v>39.636514983351802</v>
      </c>
      <c r="AI21" s="163">
        <v>43.614238148089399</v>
      </c>
      <c r="AJ21" s="163">
        <v>46.357222134136599</v>
      </c>
      <c r="AK21" s="163">
        <v>49.187410813381902</v>
      </c>
      <c r="AL21" s="170">
        <v>43.274536229586097</v>
      </c>
      <c r="AM21" s="163"/>
      <c r="AN21" s="171">
        <v>60.656809893768802</v>
      </c>
      <c r="AO21" s="172">
        <v>63.485016648168703</v>
      </c>
      <c r="AP21" s="173">
        <v>62.070913270968703</v>
      </c>
      <c r="AQ21" s="163"/>
      <c r="AR21" s="174">
        <v>48.644929669981202</v>
      </c>
      <c r="AS21" s="168"/>
      <c r="AT21" s="169">
        <v>3.1828459626075798</v>
      </c>
      <c r="AU21" s="163">
        <v>1.9635282324766099</v>
      </c>
      <c r="AV21" s="163">
        <v>-1.3457885438753201</v>
      </c>
      <c r="AW21" s="163">
        <v>1.4134974626108101</v>
      </c>
      <c r="AX21" s="163">
        <v>3.3209496785805199</v>
      </c>
      <c r="AY21" s="170">
        <v>1.6579734953886001</v>
      </c>
      <c r="AZ21" s="163"/>
      <c r="BA21" s="171">
        <v>-0.36285951582057402</v>
      </c>
      <c r="BB21" s="172">
        <v>1.0379736523777301</v>
      </c>
      <c r="BC21" s="173">
        <v>0.34862643288156597</v>
      </c>
      <c r="BD21" s="163"/>
      <c r="BE21" s="174">
        <v>1.16111541523502</v>
      </c>
    </row>
    <row r="22" spans="1:57" x14ac:dyDescent="0.2">
      <c r="A22" s="34" t="s">
        <v>31</v>
      </c>
      <c r="B22" s="3" t="str">
        <f t="shared" si="0"/>
        <v>Norfolk/Portsmouth, VA</v>
      </c>
      <c r="C22" s="3"/>
      <c r="D22" s="24" t="s">
        <v>16</v>
      </c>
      <c r="E22" s="27" t="s">
        <v>17</v>
      </c>
      <c r="F22" s="3"/>
      <c r="G22" s="169">
        <v>51.431582645353899</v>
      </c>
      <c r="H22" s="163">
        <v>52.889513437554797</v>
      </c>
      <c r="I22" s="163">
        <v>54.417705954681097</v>
      </c>
      <c r="J22" s="163">
        <v>57.772703319866501</v>
      </c>
      <c r="K22" s="163">
        <v>57.333567539082999</v>
      </c>
      <c r="L22" s="170">
        <v>54.7690145793079</v>
      </c>
      <c r="M22" s="163"/>
      <c r="N22" s="171">
        <v>67.363428772176306</v>
      </c>
      <c r="O22" s="172">
        <v>69.401018795011396</v>
      </c>
      <c r="P22" s="173">
        <v>68.382223783593801</v>
      </c>
      <c r="Q22" s="163"/>
      <c r="R22" s="174">
        <v>58.658502923389598</v>
      </c>
      <c r="S22" s="168"/>
      <c r="T22" s="169">
        <v>-8.4999999999999893</v>
      </c>
      <c r="U22" s="163">
        <v>-5.6112852664576804</v>
      </c>
      <c r="V22" s="163">
        <v>-12.0635821742832</v>
      </c>
      <c r="W22" s="163">
        <v>-13.035430988894699</v>
      </c>
      <c r="X22" s="163">
        <v>-19.506781750924699</v>
      </c>
      <c r="Y22" s="170">
        <v>-12.169014084506999</v>
      </c>
      <c r="Z22" s="163"/>
      <c r="AA22" s="171">
        <v>-9.9342414279004192</v>
      </c>
      <c r="AB22" s="172">
        <v>-5.81644815256257</v>
      </c>
      <c r="AC22" s="173">
        <v>-7.8906896959659196</v>
      </c>
      <c r="AD22" s="163"/>
      <c r="AE22" s="174">
        <v>-10.7888409724077</v>
      </c>
      <c r="AF22" s="30"/>
      <c r="AG22" s="169">
        <v>46.838222378359298</v>
      </c>
      <c r="AH22" s="163">
        <v>52.823643070437299</v>
      </c>
      <c r="AI22" s="163">
        <v>55.827331810995901</v>
      </c>
      <c r="AJ22" s="163">
        <v>57.667310732478398</v>
      </c>
      <c r="AK22" s="163">
        <v>56.288424380818498</v>
      </c>
      <c r="AL22" s="170">
        <v>53.888986474617901</v>
      </c>
      <c r="AM22" s="163"/>
      <c r="AN22" s="171">
        <v>63.534164763744897</v>
      </c>
      <c r="AO22" s="172">
        <v>65.940628842438002</v>
      </c>
      <c r="AP22" s="173">
        <v>64.737396803091499</v>
      </c>
      <c r="AQ22" s="163"/>
      <c r="AR22" s="174">
        <v>56.988532282753198</v>
      </c>
      <c r="AS22" s="168"/>
      <c r="AT22" s="169">
        <v>-9.9991561893510994</v>
      </c>
      <c r="AU22" s="163">
        <v>-8.5525315493385996</v>
      </c>
      <c r="AV22" s="163">
        <v>-10.009202236851401</v>
      </c>
      <c r="AW22" s="163">
        <v>-10.331171048139201</v>
      </c>
      <c r="AX22" s="163">
        <v>-13.127753303964701</v>
      </c>
      <c r="AY22" s="170">
        <v>-10.468102492266301</v>
      </c>
      <c r="AZ22" s="163"/>
      <c r="BA22" s="171">
        <v>-6.5555770845443302</v>
      </c>
      <c r="BB22" s="172">
        <v>-4.53302816453684</v>
      </c>
      <c r="BC22" s="173">
        <v>-5.5363321799307901</v>
      </c>
      <c r="BD22" s="163"/>
      <c r="BE22" s="174">
        <v>-8.9248476098812901</v>
      </c>
    </row>
    <row r="23" spans="1:57" x14ac:dyDescent="0.2">
      <c r="A23" s="35" t="s">
        <v>32</v>
      </c>
      <c r="B23" s="3" t="str">
        <f t="shared" si="0"/>
        <v>Newport News/Hampton, VA</v>
      </c>
      <c r="C23" s="3"/>
      <c r="D23" s="24" t="s">
        <v>16</v>
      </c>
      <c r="E23" s="27" t="s">
        <v>17</v>
      </c>
      <c r="F23" s="3"/>
      <c r="G23" s="169">
        <v>49.1147257809126</v>
      </c>
      <c r="H23" s="163">
        <v>53.202821361738799</v>
      </c>
      <c r="I23" s="163">
        <v>58.528861379012497</v>
      </c>
      <c r="J23" s="163">
        <v>62.948035123074703</v>
      </c>
      <c r="K23" s="163">
        <v>61.911616525118703</v>
      </c>
      <c r="L23" s="170">
        <v>57.141212033971399</v>
      </c>
      <c r="M23" s="163"/>
      <c r="N23" s="171">
        <v>70.0878076867712</v>
      </c>
      <c r="O23" s="172">
        <v>70.404491147257801</v>
      </c>
      <c r="P23" s="173">
        <v>70.246149417014493</v>
      </c>
      <c r="Q23" s="163"/>
      <c r="R23" s="174">
        <v>60.885479857698002</v>
      </c>
      <c r="S23" s="168"/>
      <c r="T23" s="169">
        <v>-1.9680796536107601</v>
      </c>
      <c r="U23" s="163">
        <v>5.2543288215722397</v>
      </c>
      <c r="V23" s="163">
        <v>-4.1803654897787403</v>
      </c>
      <c r="W23" s="163">
        <v>-9.0154050270182893</v>
      </c>
      <c r="X23" s="163">
        <v>-11.0316625405325</v>
      </c>
      <c r="Y23" s="170">
        <v>-4.9242920609143201</v>
      </c>
      <c r="Z23" s="163"/>
      <c r="AA23" s="171">
        <v>-7.0490384028084003</v>
      </c>
      <c r="AB23" s="172">
        <v>-5.9830089388531098</v>
      </c>
      <c r="AC23" s="173">
        <v>-6.5178613006288</v>
      </c>
      <c r="AD23" s="163"/>
      <c r="AE23" s="174">
        <v>-5.4555666051848899</v>
      </c>
      <c r="AF23" s="30"/>
      <c r="AG23" s="169">
        <v>44.324888441053602</v>
      </c>
      <c r="AH23" s="163">
        <v>51.450266302000799</v>
      </c>
      <c r="AI23" s="163">
        <v>56.139340722614001</v>
      </c>
      <c r="AJ23" s="163">
        <v>59.1658269756729</v>
      </c>
      <c r="AK23" s="163">
        <v>58.1006189722182</v>
      </c>
      <c r="AL23" s="170">
        <v>53.836188282711902</v>
      </c>
      <c r="AM23" s="163"/>
      <c r="AN23" s="171">
        <v>63.397869583993</v>
      </c>
      <c r="AO23" s="172">
        <v>62.832877501079601</v>
      </c>
      <c r="AP23" s="173">
        <v>63.115373542536297</v>
      </c>
      <c r="AQ23" s="163"/>
      <c r="AR23" s="174">
        <v>56.487384071233201</v>
      </c>
      <c r="AS23" s="168"/>
      <c r="AT23" s="169">
        <v>-2.9788690593239102</v>
      </c>
      <c r="AU23" s="163">
        <v>-2.0209811521715699</v>
      </c>
      <c r="AV23" s="163">
        <v>-3.0494900041700999</v>
      </c>
      <c r="AW23" s="163">
        <v>-2.4364148980715101</v>
      </c>
      <c r="AX23" s="163">
        <v>0.33756306940215403</v>
      </c>
      <c r="AY23" s="170">
        <v>-1.9916321839664799</v>
      </c>
      <c r="AZ23" s="163"/>
      <c r="BA23" s="171">
        <v>-1.70412320901891</v>
      </c>
      <c r="BB23" s="172">
        <v>-2.9159208589534402</v>
      </c>
      <c r="BC23" s="173">
        <v>-2.3110680834166701</v>
      </c>
      <c r="BD23" s="163"/>
      <c r="BE23" s="174">
        <v>-2.0938352792245798</v>
      </c>
    </row>
    <row r="24" spans="1:57" x14ac:dyDescent="0.2">
      <c r="A24" s="36" t="s">
        <v>33</v>
      </c>
      <c r="B24" s="3" t="str">
        <f t="shared" si="0"/>
        <v>Chesapeake/Suffolk, VA</v>
      </c>
      <c r="C24" s="3"/>
      <c r="D24" s="25" t="s">
        <v>16</v>
      </c>
      <c r="E24" s="28" t="s">
        <v>17</v>
      </c>
      <c r="F24" s="3"/>
      <c r="G24" s="175">
        <v>59.329320722269898</v>
      </c>
      <c r="H24" s="176">
        <v>59.759243336199397</v>
      </c>
      <c r="I24" s="176">
        <v>64.488392089423897</v>
      </c>
      <c r="J24" s="176">
        <v>67.205503009458198</v>
      </c>
      <c r="K24" s="176">
        <v>62.132416165090198</v>
      </c>
      <c r="L24" s="177">
        <v>62.582975064488302</v>
      </c>
      <c r="M24" s="163"/>
      <c r="N24" s="178">
        <v>66.397248495270802</v>
      </c>
      <c r="O24" s="179">
        <v>67.893379191745396</v>
      </c>
      <c r="P24" s="180">
        <v>67.145313843508106</v>
      </c>
      <c r="Q24" s="163"/>
      <c r="R24" s="181">
        <v>63.886500429922599</v>
      </c>
      <c r="S24" s="168"/>
      <c r="T24" s="175">
        <v>-5.4758791163834202</v>
      </c>
      <c r="U24" s="176">
        <v>-9.6669938376245295</v>
      </c>
      <c r="V24" s="176">
        <v>-10.569015959302099</v>
      </c>
      <c r="W24" s="176">
        <v>-9.5395603591541498</v>
      </c>
      <c r="X24" s="176">
        <v>-8.7768679586392295</v>
      </c>
      <c r="Y24" s="177">
        <v>-8.8863170050189293</v>
      </c>
      <c r="Z24" s="163"/>
      <c r="AA24" s="178">
        <v>-7.7431097102836901</v>
      </c>
      <c r="AB24" s="179">
        <v>-9.0200118764487094</v>
      </c>
      <c r="AC24" s="180">
        <v>-8.3931219757141307</v>
      </c>
      <c r="AD24" s="163"/>
      <c r="AE24" s="181">
        <v>-8.73877507280522</v>
      </c>
      <c r="AF24" s="31"/>
      <c r="AG24" s="175">
        <v>52.1969045571797</v>
      </c>
      <c r="AH24" s="176">
        <v>61.762682717110899</v>
      </c>
      <c r="AI24" s="176">
        <v>65.855546001719603</v>
      </c>
      <c r="AJ24" s="176">
        <v>67.166809974204597</v>
      </c>
      <c r="AK24" s="176">
        <v>62.269991401547699</v>
      </c>
      <c r="AL24" s="177">
        <v>61.850386930352499</v>
      </c>
      <c r="AM24" s="163"/>
      <c r="AN24" s="178">
        <v>63.288907996560603</v>
      </c>
      <c r="AO24" s="179">
        <v>65.958727429062705</v>
      </c>
      <c r="AP24" s="180">
        <v>64.623817712811601</v>
      </c>
      <c r="AQ24" s="163"/>
      <c r="AR24" s="181">
        <v>62.642795725340797</v>
      </c>
      <c r="AS24" s="75"/>
      <c r="AT24" s="175">
        <v>-7.4246630031249703</v>
      </c>
      <c r="AU24" s="176">
        <v>-6.2114642343891404</v>
      </c>
      <c r="AV24" s="176">
        <v>-5.9570156728357198</v>
      </c>
      <c r="AW24" s="176">
        <v>-4.92623350539625</v>
      </c>
      <c r="AX24" s="176">
        <v>-4.1897163065263303</v>
      </c>
      <c r="AY24" s="177">
        <v>-5.6881041867305902</v>
      </c>
      <c r="AZ24" s="163"/>
      <c r="BA24" s="178">
        <v>-5.4299876857238702</v>
      </c>
      <c r="BB24" s="179">
        <v>-6.7457596891818703</v>
      </c>
      <c r="BC24" s="180">
        <v>-6.1060694687744803</v>
      </c>
      <c r="BD24" s="163"/>
      <c r="BE24" s="181">
        <v>-5.8116855975049404</v>
      </c>
    </row>
    <row r="25" spans="1:57" x14ac:dyDescent="0.2">
      <c r="A25" s="35" t="s">
        <v>109</v>
      </c>
      <c r="B25" s="3" t="s">
        <v>109</v>
      </c>
      <c r="C25" s="9"/>
      <c r="D25" s="23" t="s">
        <v>16</v>
      </c>
      <c r="E25" s="26" t="s">
        <v>17</v>
      </c>
      <c r="F25" s="3"/>
      <c r="G25" s="160">
        <v>52.150016165535</v>
      </c>
      <c r="H25" s="161">
        <v>49.6281926931781</v>
      </c>
      <c r="I25" s="161">
        <v>63.950856773359099</v>
      </c>
      <c r="J25" s="161">
        <v>59.359844810863201</v>
      </c>
      <c r="K25" s="161">
        <v>72.130617523439994</v>
      </c>
      <c r="L25" s="162">
        <v>59.443905593275097</v>
      </c>
      <c r="M25" s="163"/>
      <c r="N25" s="164">
        <v>79.825412221144504</v>
      </c>
      <c r="O25" s="165">
        <v>82.444228903976693</v>
      </c>
      <c r="P25" s="166">
        <v>81.134820562560606</v>
      </c>
      <c r="Q25" s="163"/>
      <c r="R25" s="167">
        <v>65.641309870213803</v>
      </c>
      <c r="S25" s="168"/>
      <c r="T25" s="160">
        <v>16.9688179840464</v>
      </c>
      <c r="U25" s="161">
        <v>8.0985915492957705</v>
      </c>
      <c r="V25" s="161">
        <v>13.0285714285714</v>
      </c>
      <c r="W25" s="161">
        <v>1.32450331125827</v>
      </c>
      <c r="X25" s="161">
        <v>-0.22361359570661801</v>
      </c>
      <c r="Y25" s="162">
        <v>6.9326509247411803</v>
      </c>
      <c r="Z25" s="163"/>
      <c r="AA25" s="164">
        <v>6.4683053040103404</v>
      </c>
      <c r="AB25" s="165">
        <v>9.3951093951093902</v>
      </c>
      <c r="AC25" s="166">
        <v>7.9354838709677402</v>
      </c>
      <c r="AD25" s="163"/>
      <c r="AE25" s="167">
        <v>7.2846682267683196</v>
      </c>
      <c r="AF25" s="29"/>
      <c r="AG25" s="160">
        <v>39.710636922082102</v>
      </c>
      <c r="AH25" s="161">
        <v>53.443258971871899</v>
      </c>
      <c r="AI25" s="161">
        <v>63.013255738764897</v>
      </c>
      <c r="AJ25" s="161">
        <v>61.291626252828898</v>
      </c>
      <c r="AK25" s="161">
        <v>54.518267054639502</v>
      </c>
      <c r="AL25" s="162">
        <v>54.395408988037502</v>
      </c>
      <c r="AM25" s="163"/>
      <c r="AN25" s="164">
        <v>65.357258325250498</v>
      </c>
      <c r="AO25" s="165">
        <v>72.623666343355893</v>
      </c>
      <c r="AP25" s="166">
        <v>68.990462334303203</v>
      </c>
      <c r="AQ25" s="163"/>
      <c r="AR25" s="167">
        <v>58.565424229827698</v>
      </c>
      <c r="AS25" s="168"/>
      <c r="AT25" s="160">
        <v>4.9113815929959399</v>
      </c>
      <c r="AU25" s="161">
        <v>5.4881940012763204</v>
      </c>
      <c r="AV25" s="161">
        <v>6.8091519386217199</v>
      </c>
      <c r="AW25" s="161">
        <v>2.21054050411106</v>
      </c>
      <c r="AX25" s="161">
        <v>-1.5903122264371099</v>
      </c>
      <c r="AY25" s="162">
        <v>3.4621652369092599</v>
      </c>
      <c r="AZ25" s="163"/>
      <c r="BA25" s="164">
        <v>-3.0571873876033999</v>
      </c>
      <c r="BB25" s="165">
        <v>-0.35488521681268698</v>
      </c>
      <c r="BC25" s="166">
        <v>-1.6534162921995601</v>
      </c>
      <c r="BD25" s="163"/>
      <c r="BE25" s="167">
        <v>1.6820031675387399</v>
      </c>
    </row>
    <row r="26" spans="1:57" x14ac:dyDescent="0.2">
      <c r="A26" s="35" t="s">
        <v>43</v>
      </c>
      <c r="B26" s="3" t="str">
        <f t="shared" si="0"/>
        <v>Richmond North/Glen Allen, VA</v>
      </c>
      <c r="C26" s="10"/>
      <c r="D26" s="24" t="s">
        <v>16</v>
      </c>
      <c r="E26" s="27" t="s">
        <v>17</v>
      </c>
      <c r="F26" s="3"/>
      <c r="G26" s="169">
        <v>47.538986354775801</v>
      </c>
      <c r="H26" s="163">
        <v>54.044834307992197</v>
      </c>
      <c r="I26" s="163">
        <v>64.900097465886901</v>
      </c>
      <c r="J26" s="163">
        <v>62.694931773879098</v>
      </c>
      <c r="K26" s="163">
        <v>57.626705653021403</v>
      </c>
      <c r="L26" s="170">
        <v>57.3611111111111</v>
      </c>
      <c r="M26" s="163"/>
      <c r="N26" s="171">
        <v>74.451754385964904</v>
      </c>
      <c r="O26" s="172">
        <v>81.798245614034997</v>
      </c>
      <c r="P26" s="173">
        <v>78.125</v>
      </c>
      <c r="Q26" s="163"/>
      <c r="R26" s="174">
        <v>63.293650793650698</v>
      </c>
      <c r="S26" s="168"/>
      <c r="T26" s="169">
        <v>-6.6621073180755603</v>
      </c>
      <c r="U26" s="163">
        <v>-8.1632159442724395E-2</v>
      </c>
      <c r="V26" s="163">
        <v>2.55031111754248</v>
      </c>
      <c r="W26" s="163">
        <v>-0.50425620263676896</v>
      </c>
      <c r="X26" s="163">
        <v>-5.1228824055226996</v>
      </c>
      <c r="Y26" s="170">
        <v>-1.79848078641644</v>
      </c>
      <c r="Z26" s="163"/>
      <c r="AA26" s="171">
        <v>0.543607886786452</v>
      </c>
      <c r="AB26" s="172">
        <v>5.5232778916989398</v>
      </c>
      <c r="AC26" s="173">
        <v>3.0904059040590401</v>
      </c>
      <c r="AD26" s="163"/>
      <c r="AE26" s="174">
        <v>-0.128172802151622</v>
      </c>
      <c r="AF26" s="30"/>
      <c r="AG26" s="169">
        <v>40.149853801169499</v>
      </c>
      <c r="AH26" s="163">
        <v>53.237694931773802</v>
      </c>
      <c r="AI26" s="163">
        <v>60.843079922027201</v>
      </c>
      <c r="AJ26" s="163">
        <v>60.8583089668615</v>
      </c>
      <c r="AK26" s="163">
        <v>53.228557504873201</v>
      </c>
      <c r="AL26" s="170">
        <v>53.663499025341103</v>
      </c>
      <c r="AM26" s="163"/>
      <c r="AN26" s="171">
        <v>62.850268031189003</v>
      </c>
      <c r="AO26" s="172">
        <v>67.857577972709507</v>
      </c>
      <c r="AP26" s="173">
        <v>65.353923001949298</v>
      </c>
      <c r="AQ26" s="163"/>
      <c r="AR26" s="174">
        <v>57.003620161514803</v>
      </c>
      <c r="AS26" s="168"/>
      <c r="AT26" s="169">
        <v>-5.5766974982212503</v>
      </c>
      <c r="AU26" s="163">
        <v>-1.5286222020568601</v>
      </c>
      <c r="AV26" s="163">
        <v>-2.5784236711180899</v>
      </c>
      <c r="AW26" s="163">
        <v>-2.31103163144769</v>
      </c>
      <c r="AX26" s="163">
        <v>-6.0590099398529196</v>
      </c>
      <c r="AY26" s="170">
        <v>-3.4823544706341099</v>
      </c>
      <c r="AZ26" s="163"/>
      <c r="BA26" s="171">
        <v>-6.5218805713854797</v>
      </c>
      <c r="BB26" s="172">
        <v>-4.4441789773054303</v>
      </c>
      <c r="BC26" s="173">
        <v>-5.45463847283962</v>
      </c>
      <c r="BD26" s="163"/>
      <c r="BE26" s="174">
        <v>-4.1374121677500204</v>
      </c>
    </row>
    <row r="27" spans="1:57" x14ac:dyDescent="0.2">
      <c r="A27" s="21" t="s">
        <v>44</v>
      </c>
      <c r="B27" s="3" t="str">
        <f t="shared" si="0"/>
        <v>Richmond West/Midlothian, VA</v>
      </c>
      <c r="C27" s="3"/>
      <c r="D27" s="24" t="s">
        <v>16</v>
      </c>
      <c r="E27" s="27" t="s">
        <v>17</v>
      </c>
      <c r="F27" s="3"/>
      <c r="G27" s="169">
        <v>45.814350797266499</v>
      </c>
      <c r="H27" s="163">
        <v>50.512528473804103</v>
      </c>
      <c r="I27" s="163">
        <v>57.773348519362102</v>
      </c>
      <c r="J27" s="163">
        <v>60.933940774487397</v>
      </c>
      <c r="K27" s="163">
        <v>56.0933940774487</v>
      </c>
      <c r="L27" s="170">
        <v>54.2255125284738</v>
      </c>
      <c r="M27" s="163"/>
      <c r="N27" s="171">
        <v>68.251708428246005</v>
      </c>
      <c r="O27" s="172">
        <v>76.907744874715206</v>
      </c>
      <c r="P27" s="173">
        <v>72.579726651480598</v>
      </c>
      <c r="Q27" s="163"/>
      <c r="R27" s="174">
        <v>59.4695737064757</v>
      </c>
      <c r="S27" s="168"/>
      <c r="T27" s="169">
        <v>-4.8492016558249498</v>
      </c>
      <c r="U27" s="163">
        <v>-5.9883412824589204</v>
      </c>
      <c r="V27" s="163">
        <v>3.2569974554707302</v>
      </c>
      <c r="W27" s="163">
        <v>9.2951991828396299</v>
      </c>
      <c r="X27" s="163">
        <v>-6.0562708631378097</v>
      </c>
      <c r="Y27" s="170">
        <v>-0.79183163158991399</v>
      </c>
      <c r="Z27" s="163"/>
      <c r="AA27" s="171">
        <v>-9.0667678300455208</v>
      </c>
      <c r="AB27" s="172">
        <v>-1.35135135135135</v>
      </c>
      <c r="AC27" s="173">
        <v>-5.1358392259024903</v>
      </c>
      <c r="AD27" s="163"/>
      <c r="AE27" s="174">
        <v>-2.3510553032327</v>
      </c>
      <c r="AF27" s="30"/>
      <c r="AG27" s="169">
        <v>41.870728929384903</v>
      </c>
      <c r="AH27" s="163">
        <v>50.640660592255102</v>
      </c>
      <c r="AI27" s="163">
        <v>54.541571753986297</v>
      </c>
      <c r="AJ27" s="163">
        <v>57.552676537585398</v>
      </c>
      <c r="AK27" s="163">
        <v>53.217539863325698</v>
      </c>
      <c r="AL27" s="170">
        <v>51.564635535307502</v>
      </c>
      <c r="AM27" s="163"/>
      <c r="AN27" s="171">
        <v>63.297266514806303</v>
      </c>
      <c r="AO27" s="172">
        <v>67.938496583143504</v>
      </c>
      <c r="AP27" s="173">
        <v>65.617881548974907</v>
      </c>
      <c r="AQ27" s="163"/>
      <c r="AR27" s="174">
        <v>55.579848682069603</v>
      </c>
      <c r="AS27" s="168"/>
      <c r="AT27" s="169">
        <v>-6.7828843106180603</v>
      </c>
      <c r="AU27" s="163">
        <v>-3.7347767253044601</v>
      </c>
      <c r="AV27" s="163">
        <v>-3.7074274223953698</v>
      </c>
      <c r="AW27" s="163">
        <v>1.22699386503067</v>
      </c>
      <c r="AX27" s="163">
        <v>-8.4944920440636409</v>
      </c>
      <c r="AY27" s="170">
        <v>-4.2180144919870903</v>
      </c>
      <c r="AZ27" s="163"/>
      <c r="BA27" s="171">
        <v>-12.0648734177215</v>
      </c>
      <c r="BB27" s="172">
        <v>-7.4207003589096896</v>
      </c>
      <c r="BC27" s="173">
        <v>-9.7203858772831797</v>
      </c>
      <c r="BD27" s="163"/>
      <c r="BE27" s="174">
        <v>-6.1475057954838102</v>
      </c>
    </row>
    <row r="28" spans="1:57" x14ac:dyDescent="0.2">
      <c r="A28" s="21" t="s">
        <v>45</v>
      </c>
      <c r="B28" s="3" t="str">
        <f t="shared" si="0"/>
        <v>Petersburg/Chester, VA</v>
      </c>
      <c r="C28" s="3"/>
      <c r="D28" s="24" t="s">
        <v>16</v>
      </c>
      <c r="E28" s="27" t="s">
        <v>17</v>
      </c>
      <c r="F28" s="3"/>
      <c r="G28" s="169">
        <v>45.747689986799898</v>
      </c>
      <c r="H28" s="163">
        <v>55.1574580426173</v>
      </c>
      <c r="I28" s="163">
        <v>59.532340184801001</v>
      </c>
      <c r="J28" s="163">
        <v>59.777484442768198</v>
      </c>
      <c r="K28" s="163">
        <v>56.854610597774801</v>
      </c>
      <c r="L28" s="170">
        <v>55.413916650952203</v>
      </c>
      <c r="M28" s="163"/>
      <c r="N28" s="171">
        <v>58.740335659060896</v>
      </c>
      <c r="O28" s="172">
        <v>65.208372619272097</v>
      </c>
      <c r="P28" s="173">
        <v>61.9743541391665</v>
      </c>
      <c r="Q28" s="163"/>
      <c r="R28" s="174">
        <v>57.2883273618706</v>
      </c>
      <c r="S28" s="168"/>
      <c r="T28" s="169">
        <v>-17.067279140648701</v>
      </c>
      <c r="U28" s="163">
        <v>-13.4745608139468</v>
      </c>
      <c r="V28" s="163">
        <v>-11.113953973501401</v>
      </c>
      <c r="W28" s="163">
        <v>-10.618921787222501</v>
      </c>
      <c r="X28" s="163">
        <v>-13.3101279446664</v>
      </c>
      <c r="Y28" s="170">
        <v>-12.9666635533783</v>
      </c>
      <c r="Z28" s="163"/>
      <c r="AA28" s="171">
        <v>-18.375868879993799</v>
      </c>
      <c r="AB28" s="172">
        <v>-14.271046470036699</v>
      </c>
      <c r="AC28" s="173">
        <v>-16.266624971847101</v>
      </c>
      <c r="AD28" s="163"/>
      <c r="AE28" s="174">
        <v>-14.014070568833599</v>
      </c>
      <c r="AF28" s="30"/>
      <c r="AG28" s="169">
        <v>48.354704884027903</v>
      </c>
      <c r="AH28" s="163">
        <v>60.173486705638297</v>
      </c>
      <c r="AI28" s="163">
        <v>62.389213652649403</v>
      </c>
      <c r="AJ28" s="163">
        <v>62.153498019988596</v>
      </c>
      <c r="AK28" s="163">
        <v>57.9860456345464</v>
      </c>
      <c r="AL28" s="170">
        <v>58.211389779370101</v>
      </c>
      <c r="AM28" s="163"/>
      <c r="AN28" s="171">
        <v>55.793890250801397</v>
      </c>
      <c r="AO28" s="172">
        <v>57.542900245144203</v>
      </c>
      <c r="AP28" s="173">
        <v>56.668395247972803</v>
      </c>
      <c r="AQ28" s="163"/>
      <c r="AR28" s="174">
        <v>57.7705341989709</v>
      </c>
      <c r="AS28" s="168"/>
      <c r="AT28" s="169">
        <v>-11.968771041909401</v>
      </c>
      <c r="AU28" s="163">
        <v>-5.2782549851035698</v>
      </c>
      <c r="AV28" s="163">
        <v>-4.6850565402191302</v>
      </c>
      <c r="AW28" s="163">
        <v>-6.85754675570257</v>
      </c>
      <c r="AX28" s="163">
        <v>-9.6539153421074193</v>
      </c>
      <c r="AY28" s="170">
        <v>-7.5422120503476204</v>
      </c>
      <c r="AZ28" s="163"/>
      <c r="BA28" s="171">
        <v>-15.599297930054099</v>
      </c>
      <c r="BB28" s="172">
        <v>-15.204250995687399</v>
      </c>
      <c r="BC28" s="173">
        <v>-15.399187379392901</v>
      </c>
      <c r="BD28" s="163"/>
      <c r="BE28" s="174">
        <v>-9.8844501847902109</v>
      </c>
    </row>
    <row r="29" spans="1:57" x14ac:dyDescent="0.2">
      <c r="A29" s="77" t="s">
        <v>97</v>
      </c>
      <c r="B29" s="37" t="s">
        <v>70</v>
      </c>
      <c r="C29" s="3"/>
      <c r="D29" s="24" t="s">
        <v>16</v>
      </c>
      <c r="E29" s="27" t="s">
        <v>17</v>
      </c>
      <c r="F29" s="3"/>
      <c r="G29" s="169">
        <v>42.6553523428029</v>
      </c>
      <c r="H29" s="163">
        <v>46.908765087229199</v>
      </c>
      <c r="I29" s="163">
        <v>51.436251515311199</v>
      </c>
      <c r="J29" s="163">
        <v>51.915880461708703</v>
      </c>
      <c r="K29" s="163">
        <v>49.955199494017798</v>
      </c>
      <c r="L29" s="170">
        <v>48.574289780213903</v>
      </c>
      <c r="M29" s="163"/>
      <c r="N29" s="171">
        <v>56.453908185315903</v>
      </c>
      <c r="O29" s="172">
        <v>57.3288357139092</v>
      </c>
      <c r="P29" s="173">
        <v>56.891371949612598</v>
      </c>
      <c r="Q29" s="163"/>
      <c r="R29" s="174">
        <v>50.950598971470697</v>
      </c>
      <c r="S29" s="168"/>
      <c r="T29" s="169">
        <v>6.1208934502275003</v>
      </c>
      <c r="U29" s="163">
        <v>2.5457372913616498</v>
      </c>
      <c r="V29" s="163">
        <v>2.9906731990995699</v>
      </c>
      <c r="W29" s="163">
        <v>3.33593812652376</v>
      </c>
      <c r="X29" s="163">
        <v>5.11863422940052</v>
      </c>
      <c r="Y29" s="170">
        <v>3.9491319277018402</v>
      </c>
      <c r="Z29" s="163"/>
      <c r="AA29" s="171">
        <v>4.8984625976595098</v>
      </c>
      <c r="AB29" s="172">
        <v>4.9678281110098998</v>
      </c>
      <c r="AC29" s="173">
        <v>4.9334005831246301</v>
      </c>
      <c r="AD29" s="163"/>
      <c r="AE29" s="174">
        <v>4.2611296348964602</v>
      </c>
      <c r="AF29" s="30"/>
      <c r="AG29" s="169">
        <v>35.011330101180398</v>
      </c>
      <c r="AH29" s="163">
        <v>45.786783305227601</v>
      </c>
      <c r="AI29" s="163">
        <v>49.271448145025197</v>
      </c>
      <c r="AJ29" s="163">
        <v>50.001317453625603</v>
      </c>
      <c r="AK29" s="163">
        <v>48.229062351762998</v>
      </c>
      <c r="AL29" s="170">
        <v>45.659907037532797</v>
      </c>
      <c r="AM29" s="163"/>
      <c r="AN29" s="171">
        <v>52.014705107257598</v>
      </c>
      <c r="AO29" s="172">
        <v>51.276814420492201</v>
      </c>
      <c r="AP29" s="173">
        <v>51.645759763874899</v>
      </c>
      <c r="AQ29" s="163"/>
      <c r="AR29" s="174">
        <v>47.369996160303501</v>
      </c>
      <c r="AS29" s="168"/>
      <c r="AT29" s="169">
        <v>2.89022045521246</v>
      </c>
      <c r="AU29" s="163">
        <v>4.2160236341921902</v>
      </c>
      <c r="AV29" s="163">
        <v>4.54898290028662</v>
      </c>
      <c r="AW29" s="163">
        <v>6.3153514852172501</v>
      </c>
      <c r="AX29" s="163">
        <v>9.7358539851316408</v>
      </c>
      <c r="AY29" s="170">
        <v>5.6593800960250498</v>
      </c>
      <c r="AZ29" s="163"/>
      <c r="BA29" s="171">
        <v>6.3449956789975497</v>
      </c>
      <c r="BB29" s="172">
        <v>5.1362497672586098</v>
      </c>
      <c r="BC29" s="173">
        <v>5.7414858941031097</v>
      </c>
      <c r="BD29" s="163"/>
      <c r="BE29" s="174">
        <v>5.6845978738701604</v>
      </c>
    </row>
    <row r="30" spans="1:57" x14ac:dyDescent="0.2">
      <c r="A30" s="21" t="s">
        <v>47</v>
      </c>
      <c r="B30" s="3" t="str">
        <f t="shared" si="0"/>
        <v>Roanoke, VA</v>
      </c>
      <c r="C30" s="3"/>
      <c r="D30" s="24" t="s">
        <v>16</v>
      </c>
      <c r="E30" s="27" t="s">
        <v>17</v>
      </c>
      <c r="F30" s="3"/>
      <c r="G30" s="169">
        <v>46.950328707085397</v>
      </c>
      <c r="H30" s="163">
        <v>55.222790357925398</v>
      </c>
      <c r="I30" s="163">
        <v>59.861212563915203</v>
      </c>
      <c r="J30" s="163">
        <v>59.3864134404674</v>
      </c>
      <c r="K30" s="163">
        <v>61.961285609934201</v>
      </c>
      <c r="L30" s="170">
        <v>56.676406135865498</v>
      </c>
      <c r="M30" s="163"/>
      <c r="N30" s="171">
        <v>66.745799853907897</v>
      </c>
      <c r="O30" s="172">
        <v>69.028487947406802</v>
      </c>
      <c r="P30" s="173">
        <v>67.887143900657406</v>
      </c>
      <c r="Q30" s="163"/>
      <c r="R30" s="174">
        <v>59.8794740686632</v>
      </c>
      <c r="S30" s="168"/>
      <c r="T30" s="169">
        <v>7.5986391511218603</v>
      </c>
      <c r="U30" s="163">
        <v>3.1028328418725999</v>
      </c>
      <c r="V30" s="163">
        <v>3.6905631500226002</v>
      </c>
      <c r="W30" s="163">
        <v>8.6679138579790003</v>
      </c>
      <c r="X30" s="163">
        <v>14.2279483013073</v>
      </c>
      <c r="Y30" s="170">
        <v>7.4152462607145599</v>
      </c>
      <c r="Z30" s="163"/>
      <c r="AA30" s="171">
        <v>16.0982783081454</v>
      </c>
      <c r="AB30" s="172">
        <v>11.019111179508901</v>
      </c>
      <c r="AC30" s="173">
        <v>13.4592414250888</v>
      </c>
      <c r="AD30" s="163"/>
      <c r="AE30" s="174">
        <v>9.3012868013030499</v>
      </c>
      <c r="AF30" s="30"/>
      <c r="AG30" s="169">
        <v>38.656155467962201</v>
      </c>
      <c r="AH30" s="163">
        <v>52.630855257127102</v>
      </c>
      <c r="AI30" s="163">
        <v>55.949216243468598</v>
      </c>
      <c r="AJ30" s="163">
        <v>56.893390778256403</v>
      </c>
      <c r="AK30" s="163">
        <v>58.021365960555102</v>
      </c>
      <c r="AL30" s="170">
        <v>52.4346010112112</v>
      </c>
      <c r="AM30" s="163"/>
      <c r="AN30" s="171">
        <v>60.641891891891802</v>
      </c>
      <c r="AO30" s="172">
        <v>58.6970416362308</v>
      </c>
      <c r="AP30" s="173">
        <v>59.669466764061298</v>
      </c>
      <c r="AQ30" s="163"/>
      <c r="AR30" s="174">
        <v>54.506353605605803</v>
      </c>
      <c r="AS30" s="168"/>
      <c r="AT30" s="169">
        <v>6.49636353969405</v>
      </c>
      <c r="AU30" s="163">
        <v>9.84137669283324</v>
      </c>
      <c r="AV30" s="163">
        <v>7.03285588108408</v>
      </c>
      <c r="AW30" s="163">
        <v>9.6203974469072708</v>
      </c>
      <c r="AX30" s="163">
        <v>6.9463708574082297</v>
      </c>
      <c r="AY30" s="170">
        <v>8.0686890347111397</v>
      </c>
      <c r="AZ30" s="163"/>
      <c r="BA30" s="171">
        <v>5.9998561812639002</v>
      </c>
      <c r="BB30" s="172">
        <v>5.48341036749704</v>
      </c>
      <c r="BC30" s="173">
        <v>5.7452110552867302</v>
      </c>
      <c r="BD30" s="163"/>
      <c r="BE30" s="174">
        <v>7.3493826973225298</v>
      </c>
    </row>
    <row r="31" spans="1:57" x14ac:dyDescent="0.2">
      <c r="A31" s="21" t="s">
        <v>48</v>
      </c>
      <c r="B31" s="3" t="str">
        <f t="shared" si="0"/>
        <v>Charlottesville, VA</v>
      </c>
      <c r="C31" s="3"/>
      <c r="D31" s="24" t="s">
        <v>16</v>
      </c>
      <c r="E31" s="27" t="s">
        <v>17</v>
      </c>
      <c r="F31" s="3"/>
      <c r="G31" s="169">
        <v>54.585354585354501</v>
      </c>
      <c r="H31" s="163">
        <v>51.767151767151702</v>
      </c>
      <c r="I31" s="163">
        <v>64.726264726264702</v>
      </c>
      <c r="J31" s="163">
        <v>61.653961653961602</v>
      </c>
      <c r="K31" s="163">
        <v>62.185262185262097</v>
      </c>
      <c r="L31" s="170">
        <v>58.983598983598903</v>
      </c>
      <c r="M31" s="163"/>
      <c r="N31" s="171">
        <v>75.190575190575103</v>
      </c>
      <c r="O31" s="172">
        <v>79.810579810579796</v>
      </c>
      <c r="P31" s="173">
        <v>77.500577500577506</v>
      </c>
      <c r="Q31" s="163"/>
      <c r="R31" s="174">
        <v>64.274164274164207</v>
      </c>
      <c r="S31" s="168"/>
      <c r="T31" s="169">
        <v>-2.5096315350552598</v>
      </c>
      <c r="U31" s="163">
        <v>-7.7384589012495901</v>
      </c>
      <c r="V31" s="163">
        <v>-16.4662566377202</v>
      </c>
      <c r="W31" s="163">
        <v>-20.309276795017301</v>
      </c>
      <c r="X31" s="163">
        <v>-13.3231216564549</v>
      </c>
      <c r="Y31" s="170">
        <v>-12.9252347590817</v>
      </c>
      <c r="Z31" s="163"/>
      <c r="AA31" s="171">
        <v>-13.831355511616501</v>
      </c>
      <c r="AB31" s="172">
        <v>17.746445187817201</v>
      </c>
      <c r="AC31" s="173">
        <v>-2.6033920448610502E-2</v>
      </c>
      <c r="AD31" s="163"/>
      <c r="AE31" s="174">
        <v>-8.8746712359224897</v>
      </c>
      <c r="AF31" s="30"/>
      <c r="AG31" s="169">
        <v>40.921690921690903</v>
      </c>
      <c r="AH31" s="163">
        <v>53.655578655578601</v>
      </c>
      <c r="AI31" s="163">
        <v>59.5634095634095</v>
      </c>
      <c r="AJ31" s="163">
        <v>58.038808038808</v>
      </c>
      <c r="AK31" s="163">
        <v>57.576807576807497</v>
      </c>
      <c r="AL31" s="170">
        <v>53.9512589512589</v>
      </c>
      <c r="AM31" s="163"/>
      <c r="AN31" s="171">
        <v>64.062139062138996</v>
      </c>
      <c r="AO31" s="172">
        <v>67.919842919842907</v>
      </c>
      <c r="AP31" s="173">
        <v>65.990990990990895</v>
      </c>
      <c r="AQ31" s="163"/>
      <c r="AR31" s="174">
        <v>57.391182391182298</v>
      </c>
      <c r="AS31" s="168"/>
      <c r="AT31" s="169">
        <v>-7.7250623325252104</v>
      </c>
      <c r="AU31" s="163">
        <v>5.3859571450438102</v>
      </c>
      <c r="AV31" s="163">
        <v>-1.34206845082176</v>
      </c>
      <c r="AW31" s="163">
        <v>-3.4023392364951999</v>
      </c>
      <c r="AX31" s="163">
        <v>-0.49764496258961199</v>
      </c>
      <c r="AY31" s="170">
        <v>-1.39853597556411</v>
      </c>
      <c r="AZ31" s="163"/>
      <c r="BA31" s="171">
        <v>-3.57221100011922</v>
      </c>
      <c r="BB31" s="172">
        <v>-0.92329541196127096</v>
      </c>
      <c r="BC31" s="173">
        <v>-2.2269776257209699</v>
      </c>
      <c r="BD31" s="163"/>
      <c r="BE31" s="174">
        <v>-1.6722458328032801</v>
      </c>
    </row>
    <row r="32" spans="1:57" x14ac:dyDescent="0.2">
      <c r="A32" s="21" t="s">
        <v>49</v>
      </c>
      <c r="B32" t="s">
        <v>72</v>
      </c>
      <c r="C32" s="3"/>
      <c r="D32" s="24" t="s">
        <v>16</v>
      </c>
      <c r="E32" s="27" t="s">
        <v>17</v>
      </c>
      <c r="F32" s="3"/>
      <c r="G32" s="169">
        <v>36.481453895426696</v>
      </c>
      <c r="H32" s="163">
        <v>47.460151943989203</v>
      </c>
      <c r="I32" s="163">
        <v>56.338447787874202</v>
      </c>
      <c r="J32" s="163">
        <v>56.457619544167997</v>
      </c>
      <c r="K32" s="163">
        <v>49.545657679130002</v>
      </c>
      <c r="L32" s="170">
        <v>49.256666170117597</v>
      </c>
      <c r="M32" s="163"/>
      <c r="N32" s="171">
        <v>46.179055563831298</v>
      </c>
      <c r="O32" s="172">
        <v>46.700431997616498</v>
      </c>
      <c r="P32" s="173">
        <v>46.439743780723902</v>
      </c>
      <c r="Q32" s="163"/>
      <c r="R32" s="174">
        <v>48.451831201719401</v>
      </c>
      <c r="S32" s="168"/>
      <c r="T32" s="169">
        <v>-15.0031474798537</v>
      </c>
      <c r="U32" s="163">
        <v>-2.6001098051402498</v>
      </c>
      <c r="V32" s="163">
        <v>3.3666631497272501</v>
      </c>
      <c r="W32" s="163">
        <v>-3.25871671475084</v>
      </c>
      <c r="X32" s="163">
        <v>-3.0590787559811998</v>
      </c>
      <c r="Y32" s="170">
        <v>-3.6525839648571701</v>
      </c>
      <c r="Z32" s="163"/>
      <c r="AA32" s="171">
        <v>-11.0453925373514</v>
      </c>
      <c r="AB32" s="172">
        <v>-4.3346136846628598</v>
      </c>
      <c r="AC32" s="173">
        <v>-7.7931543082698997</v>
      </c>
      <c r="AD32" s="163"/>
      <c r="AE32" s="174">
        <v>-4.82300086590707</v>
      </c>
      <c r="AF32" s="30"/>
      <c r="AG32" s="169">
        <v>32.183822434083098</v>
      </c>
      <c r="AH32" s="163">
        <v>47.3149113660062</v>
      </c>
      <c r="AI32" s="163">
        <v>53.4857738715924</v>
      </c>
      <c r="AJ32" s="163">
        <v>52.517503351705599</v>
      </c>
      <c r="AK32" s="163">
        <v>47.624013108893102</v>
      </c>
      <c r="AL32" s="170">
        <v>46.625204826456098</v>
      </c>
      <c r="AM32" s="163"/>
      <c r="AN32" s="171">
        <v>49.195590645017099</v>
      </c>
      <c r="AO32" s="172">
        <v>47.214360196633301</v>
      </c>
      <c r="AP32" s="173">
        <v>48.2049754208252</v>
      </c>
      <c r="AQ32" s="163"/>
      <c r="AR32" s="174">
        <v>47.076567853418702</v>
      </c>
      <c r="AS32" s="168"/>
      <c r="AT32" s="169">
        <v>-8.0775017371164708</v>
      </c>
      <c r="AU32" s="163">
        <v>0.48668394449893998</v>
      </c>
      <c r="AV32" s="163">
        <v>1.6161626631272401</v>
      </c>
      <c r="AW32" s="163">
        <v>-3.75552281197549</v>
      </c>
      <c r="AX32" s="163">
        <v>-1.2150093252727301</v>
      </c>
      <c r="AY32" s="170">
        <v>-1.84551953511586</v>
      </c>
      <c r="AZ32" s="163"/>
      <c r="BA32" s="171">
        <v>-5.0985691089660898</v>
      </c>
      <c r="BB32" s="172">
        <v>-5.3952248666458198</v>
      </c>
      <c r="BC32" s="173">
        <v>-5.2440809447464396</v>
      </c>
      <c r="BD32" s="163"/>
      <c r="BE32" s="174">
        <v>-2.8647784928351498</v>
      </c>
    </row>
    <row r="33" spans="1:57" x14ac:dyDescent="0.2">
      <c r="A33" s="21" t="s">
        <v>50</v>
      </c>
      <c r="B33" s="3" t="str">
        <f t="shared" si="0"/>
        <v>Staunton &amp; Harrisonburg, VA</v>
      </c>
      <c r="C33" s="3"/>
      <c r="D33" s="24" t="s">
        <v>16</v>
      </c>
      <c r="E33" s="27" t="s">
        <v>17</v>
      </c>
      <c r="F33" s="3"/>
      <c r="G33" s="169">
        <v>51.379621280432801</v>
      </c>
      <c r="H33" s="163">
        <v>43.228133453561703</v>
      </c>
      <c r="I33" s="163">
        <v>46.348061316501301</v>
      </c>
      <c r="J33" s="163">
        <v>47.592425608656399</v>
      </c>
      <c r="K33" s="163">
        <v>43.895401262398501</v>
      </c>
      <c r="L33" s="170">
        <v>46.488728584310103</v>
      </c>
      <c r="M33" s="163"/>
      <c r="N33" s="171">
        <v>65.247971145175796</v>
      </c>
      <c r="O33" s="172">
        <v>67.141568981063998</v>
      </c>
      <c r="P33" s="173">
        <v>66.194770063119904</v>
      </c>
      <c r="Q33" s="163"/>
      <c r="R33" s="174">
        <v>52.119026149684402</v>
      </c>
      <c r="S33" s="168"/>
      <c r="T33" s="169">
        <v>-3.9989242286685598</v>
      </c>
      <c r="U33" s="163">
        <v>-5.2446245060002701</v>
      </c>
      <c r="V33" s="163">
        <v>-1.3322120124772601</v>
      </c>
      <c r="W33" s="163">
        <v>-5.6936191793723996</v>
      </c>
      <c r="X33" s="163">
        <v>-11.741710645746499</v>
      </c>
      <c r="Y33" s="170">
        <v>-5.6323998010704202</v>
      </c>
      <c r="Z33" s="163"/>
      <c r="AA33" s="171">
        <v>-7.6202115283584897</v>
      </c>
      <c r="AB33" s="172">
        <v>11.427732698189001</v>
      </c>
      <c r="AC33" s="173">
        <v>1.1488601997157699</v>
      </c>
      <c r="AD33" s="163"/>
      <c r="AE33" s="174">
        <v>-3.2832662541316502</v>
      </c>
      <c r="AF33" s="30"/>
      <c r="AG33" s="169">
        <v>33.552750225428298</v>
      </c>
      <c r="AH33" s="163">
        <v>38.949504057709603</v>
      </c>
      <c r="AI33" s="163">
        <v>42.276825969341701</v>
      </c>
      <c r="AJ33" s="163">
        <v>42.443642921550897</v>
      </c>
      <c r="AK33" s="163">
        <v>43.259693417493203</v>
      </c>
      <c r="AL33" s="170">
        <v>40.096483318304699</v>
      </c>
      <c r="AM33" s="163"/>
      <c r="AN33" s="171">
        <v>57.357980162308301</v>
      </c>
      <c r="AO33" s="172">
        <v>61.086564472497699</v>
      </c>
      <c r="AP33" s="173">
        <v>59.222272317402997</v>
      </c>
      <c r="AQ33" s="163"/>
      <c r="AR33" s="174">
        <v>45.560994460904197</v>
      </c>
      <c r="AS33" s="168"/>
      <c r="AT33" s="169">
        <v>-10.367570651914701</v>
      </c>
      <c r="AU33" s="163">
        <v>-7.8854755928155296</v>
      </c>
      <c r="AV33" s="163">
        <v>-5.13408094108933</v>
      </c>
      <c r="AW33" s="163">
        <v>-9.0885087696380307</v>
      </c>
      <c r="AX33" s="163">
        <v>-4.3733092876465198</v>
      </c>
      <c r="AY33" s="170">
        <v>-7.2736506531087501</v>
      </c>
      <c r="AZ33" s="163"/>
      <c r="BA33" s="171">
        <v>-5.1388918515885296</v>
      </c>
      <c r="BB33" s="172">
        <v>1.38006854662083</v>
      </c>
      <c r="BC33" s="173">
        <v>-1.8850876098263201</v>
      </c>
      <c r="BD33" s="163"/>
      <c r="BE33" s="174">
        <v>-5.3440813405735597</v>
      </c>
    </row>
    <row r="34" spans="1:57" x14ac:dyDescent="0.2">
      <c r="A34" s="21" t="s">
        <v>51</v>
      </c>
      <c r="B34" s="3" t="str">
        <f t="shared" si="0"/>
        <v>Blacksburg &amp; Wytheville, VA</v>
      </c>
      <c r="C34" s="3"/>
      <c r="D34" s="24" t="s">
        <v>16</v>
      </c>
      <c r="E34" s="27" t="s">
        <v>17</v>
      </c>
      <c r="F34" s="3"/>
      <c r="G34" s="169">
        <v>44.2016806722689</v>
      </c>
      <c r="H34" s="163">
        <v>51.204481792716997</v>
      </c>
      <c r="I34" s="163">
        <v>54.024276377217497</v>
      </c>
      <c r="J34" s="163">
        <v>53.669467787114797</v>
      </c>
      <c r="K34" s="163">
        <v>54.229691876750699</v>
      </c>
      <c r="L34" s="170">
        <v>51.465919701213799</v>
      </c>
      <c r="M34" s="163"/>
      <c r="N34" s="171">
        <v>64.593837535014003</v>
      </c>
      <c r="O34" s="172">
        <v>58.506069094304301</v>
      </c>
      <c r="P34" s="173">
        <v>61.549953314659099</v>
      </c>
      <c r="Q34" s="163"/>
      <c r="R34" s="174">
        <v>54.347072162198202</v>
      </c>
      <c r="S34" s="168"/>
      <c r="T34" s="169">
        <v>8.1860784180781891</v>
      </c>
      <c r="U34" s="163">
        <v>9.5236468706105395</v>
      </c>
      <c r="V34" s="163">
        <v>-3.8636324094855299</v>
      </c>
      <c r="W34" s="163">
        <v>-1.1170255883703899</v>
      </c>
      <c r="X34" s="163">
        <v>-5.9641825795550201</v>
      </c>
      <c r="Y34" s="170">
        <v>0.61784361936449395</v>
      </c>
      <c r="Z34" s="163"/>
      <c r="AA34" s="171">
        <v>4.8176274915252399</v>
      </c>
      <c r="AB34" s="172">
        <v>10.1152548610685</v>
      </c>
      <c r="AC34" s="173">
        <v>7.2703985277788004</v>
      </c>
      <c r="AD34" s="163"/>
      <c r="AE34" s="174">
        <v>2.6783355829378301</v>
      </c>
      <c r="AF34" s="30"/>
      <c r="AG34" s="169">
        <v>33.468720821661897</v>
      </c>
      <c r="AH34" s="163">
        <v>45.975723622782397</v>
      </c>
      <c r="AI34" s="163">
        <v>48.459383753501399</v>
      </c>
      <c r="AJ34" s="163">
        <v>50.0560224089635</v>
      </c>
      <c r="AK34" s="163">
        <v>52.287581699346397</v>
      </c>
      <c r="AL34" s="170">
        <v>46.049486461251099</v>
      </c>
      <c r="AM34" s="163"/>
      <c r="AN34" s="171">
        <v>55.952380952380899</v>
      </c>
      <c r="AO34" s="172">
        <v>49.803921568627402</v>
      </c>
      <c r="AP34" s="173">
        <v>52.878151260504197</v>
      </c>
      <c r="AQ34" s="163"/>
      <c r="AR34" s="174">
        <v>48.000533546752003</v>
      </c>
      <c r="AS34" s="168"/>
      <c r="AT34" s="169">
        <v>6.8554052173415396</v>
      </c>
      <c r="AU34" s="163">
        <v>9.6274681413427601</v>
      </c>
      <c r="AV34" s="163">
        <v>2.8733321053027501</v>
      </c>
      <c r="AW34" s="163">
        <v>3.08032647021072</v>
      </c>
      <c r="AX34" s="163">
        <v>6.42212484401752</v>
      </c>
      <c r="AY34" s="170">
        <v>5.5900054159188404</v>
      </c>
      <c r="AZ34" s="163"/>
      <c r="BA34" s="171">
        <v>0.73186544647532603</v>
      </c>
      <c r="BB34" s="172">
        <v>-4.0213663940912596</v>
      </c>
      <c r="BC34" s="173">
        <v>-1.56389277125885</v>
      </c>
      <c r="BD34" s="163"/>
      <c r="BE34" s="174">
        <v>3.2287065221513198</v>
      </c>
    </row>
    <row r="35" spans="1:57" x14ac:dyDescent="0.2">
      <c r="A35" s="21" t="s">
        <v>52</v>
      </c>
      <c r="B35" s="3" t="str">
        <f t="shared" si="0"/>
        <v>Lynchburg, VA</v>
      </c>
      <c r="C35" s="3"/>
      <c r="D35" s="24" t="s">
        <v>16</v>
      </c>
      <c r="E35" s="27" t="s">
        <v>17</v>
      </c>
      <c r="F35" s="3"/>
      <c r="G35" s="169">
        <v>40.3575989782886</v>
      </c>
      <c r="H35" s="163">
        <v>51.245210727969301</v>
      </c>
      <c r="I35" s="163">
        <v>58.109833971902901</v>
      </c>
      <c r="J35" s="163">
        <v>65.996168582375404</v>
      </c>
      <c r="K35" s="163">
        <v>75.638569604086797</v>
      </c>
      <c r="L35" s="170">
        <v>58.269476372924601</v>
      </c>
      <c r="M35" s="163"/>
      <c r="N35" s="171">
        <v>75.255427841634699</v>
      </c>
      <c r="O35" s="172">
        <v>62.005108556832603</v>
      </c>
      <c r="P35" s="173">
        <v>68.630268199233697</v>
      </c>
      <c r="Q35" s="163"/>
      <c r="R35" s="174">
        <v>61.229702609012897</v>
      </c>
      <c r="S35" s="168"/>
      <c r="T35" s="169">
        <v>-0.65101504416649603</v>
      </c>
      <c r="U35" s="163">
        <v>2.2655208445933699</v>
      </c>
      <c r="V35" s="163">
        <v>1.9644991910512899</v>
      </c>
      <c r="W35" s="163">
        <v>5.6137780782811202</v>
      </c>
      <c r="X35" s="163">
        <v>-1.7716984700903999</v>
      </c>
      <c r="Y35" s="170">
        <v>1.4393695553594099</v>
      </c>
      <c r="Z35" s="163"/>
      <c r="AA35" s="171">
        <v>-6.1371368260488302</v>
      </c>
      <c r="AB35" s="172">
        <v>-5.3872193018223999</v>
      </c>
      <c r="AC35" s="173">
        <v>-5.79985179898192</v>
      </c>
      <c r="AD35" s="163"/>
      <c r="AE35" s="174">
        <v>-0.99716953327883695</v>
      </c>
      <c r="AF35" s="30"/>
      <c r="AG35" s="169">
        <v>34.682311621966697</v>
      </c>
      <c r="AH35" s="163">
        <v>51.364942528735597</v>
      </c>
      <c r="AI35" s="163">
        <v>57.175925925925903</v>
      </c>
      <c r="AJ35" s="163">
        <v>58.173690932311601</v>
      </c>
      <c r="AK35" s="163">
        <v>59.594508301404801</v>
      </c>
      <c r="AL35" s="170">
        <v>52.198275862068897</v>
      </c>
      <c r="AM35" s="163"/>
      <c r="AN35" s="171">
        <v>64.056513409961596</v>
      </c>
      <c r="AO35" s="172">
        <v>53.671775223499303</v>
      </c>
      <c r="AP35" s="173">
        <v>58.864144316730503</v>
      </c>
      <c r="AQ35" s="163"/>
      <c r="AR35" s="174">
        <v>54.102809706257901</v>
      </c>
      <c r="AS35" s="168"/>
      <c r="AT35" s="169">
        <v>-0.45644914993660302</v>
      </c>
      <c r="AU35" s="163">
        <v>4.7538760653310996</v>
      </c>
      <c r="AV35" s="163">
        <v>3.7428942409703398</v>
      </c>
      <c r="AW35" s="163">
        <v>5.87013049602509</v>
      </c>
      <c r="AX35" s="163">
        <v>-2.3855294360624399</v>
      </c>
      <c r="AY35" s="170">
        <v>2.3546046936488598</v>
      </c>
      <c r="AZ35" s="163"/>
      <c r="BA35" s="171">
        <v>-5.6165341122980896</v>
      </c>
      <c r="BB35" s="172">
        <v>-7.5806001967008498</v>
      </c>
      <c r="BC35" s="173">
        <v>-6.5221970139553402</v>
      </c>
      <c r="BD35" s="163"/>
      <c r="BE35" s="174">
        <v>-0.58023067504048598</v>
      </c>
    </row>
    <row r="36" spans="1:57" x14ac:dyDescent="0.2">
      <c r="A36" s="21" t="s">
        <v>77</v>
      </c>
      <c r="B36" s="3" t="str">
        <f t="shared" si="0"/>
        <v>Central Virginia</v>
      </c>
      <c r="C36" s="3"/>
      <c r="D36" s="24" t="s">
        <v>16</v>
      </c>
      <c r="E36" s="27" t="s">
        <v>17</v>
      </c>
      <c r="F36" s="3"/>
      <c r="G36" s="169">
        <v>47.636850796024497</v>
      </c>
      <c r="H36" s="163">
        <v>52.740131476461897</v>
      </c>
      <c r="I36" s="163">
        <v>61.734741564632202</v>
      </c>
      <c r="J36" s="163">
        <v>61.554039318316299</v>
      </c>
      <c r="K36" s="163">
        <v>61.535345982490497</v>
      </c>
      <c r="L36" s="170">
        <v>57.0402218275851</v>
      </c>
      <c r="M36" s="163"/>
      <c r="N36" s="171">
        <v>70.869551671495699</v>
      </c>
      <c r="O36" s="172">
        <v>75.010125556905606</v>
      </c>
      <c r="P36" s="173">
        <v>72.939838614200696</v>
      </c>
      <c r="Q36" s="163"/>
      <c r="R36" s="174">
        <v>61.582969480903799</v>
      </c>
      <c r="S36" s="168"/>
      <c r="T36" s="169">
        <v>-4.7142908836466502</v>
      </c>
      <c r="U36" s="163">
        <v>-3.9377257516580002</v>
      </c>
      <c r="V36" s="163">
        <v>-2.8610436353266402</v>
      </c>
      <c r="W36" s="163">
        <v>-4.3169286952988299</v>
      </c>
      <c r="X36" s="163">
        <v>-6.4980874975483003</v>
      </c>
      <c r="Y36" s="170">
        <v>-4.48460517355071</v>
      </c>
      <c r="Z36" s="163"/>
      <c r="AA36" s="171">
        <v>-5.5449567871758898</v>
      </c>
      <c r="AB36" s="172">
        <v>2.6679058870811301</v>
      </c>
      <c r="AC36" s="173">
        <v>-1.4931241180267301</v>
      </c>
      <c r="AD36" s="163"/>
      <c r="AE36" s="174">
        <v>-3.49282495563769</v>
      </c>
      <c r="AF36" s="30"/>
      <c r="AG36" s="169">
        <v>41.034208804561104</v>
      </c>
      <c r="AH36" s="163">
        <v>53.762812723930502</v>
      </c>
      <c r="AI36" s="163">
        <v>59.468953484749299</v>
      </c>
      <c r="AJ36" s="163">
        <v>59.560862385892698</v>
      </c>
      <c r="AK36" s="163">
        <v>55.437424058323202</v>
      </c>
      <c r="AL36" s="170">
        <v>53.852852291491402</v>
      </c>
      <c r="AM36" s="163"/>
      <c r="AN36" s="171">
        <v>61.268187057980398</v>
      </c>
      <c r="AO36" s="172">
        <v>63.807365174315301</v>
      </c>
      <c r="AP36" s="173">
        <v>62.537776116147903</v>
      </c>
      <c r="AQ36" s="163"/>
      <c r="AR36" s="174">
        <v>56.334259098536101</v>
      </c>
      <c r="AS36" s="168"/>
      <c r="AT36" s="169">
        <v>-6.6241920207817904</v>
      </c>
      <c r="AU36" s="163">
        <v>-0.93574734601372</v>
      </c>
      <c r="AV36" s="163">
        <v>-1.86336738737286</v>
      </c>
      <c r="AW36" s="163">
        <v>-2.6339520862630801</v>
      </c>
      <c r="AX36" s="163">
        <v>-5.6185623396017403</v>
      </c>
      <c r="AY36" s="170">
        <v>-3.39162384125353</v>
      </c>
      <c r="AZ36" s="163"/>
      <c r="BA36" s="171">
        <v>-8.1461899353209599</v>
      </c>
      <c r="BB36" s="172">
        <v>-6.0968584010145204</v>
      </c>
      <c r="BC36" s="173">
        <v>-7.1120245908218598</v>
      </c>
      <c r="BD36" s="163"/>
      <c r="BE36" s="174">
        <v>-4.6017673335919396</v>
      </c>
    </row>
    <row r="37" spans="1:57" x14ac:dyDescent="0.2">
      <c r="A37" s="21" t="s">
        <v>78</v>
      </c>
      <c r="B37" s="3" t="str">
        <f t="shared" si="0"/>
        <v>Chesapeake Bay</v>
      </c>
      <c r="C37" s="3"/>
      <c r="D37" s="24" t="s">
        <v>16</v>
      </c>
      <c r="E37" s="27" t="s">
        <v>17</v>
      </c>
      <c r="F37" s="3"/>
      <c r="G37" s="169">
        <v>49.346656418139801</v>
      </c>
      <c r="H37" s="163">
        <v>52.113758647194402</v>
      </c>
      <c r="I37" s="163">
        <v>59.262106072252102</v>
      </c>
      <c r="J37" s="163">
        <v>59.185242121445</v>
      </c>
      <c r="K37" s="163">
        <v>55.188316679477303</v>
      </c>
      <c r="L37" s="170">
        <v>55.019215987701699</v>
      </c>
      <c r="M37" s="163"/>
      <c r="N37" s="171">
        <v>54.112221368178297</v>
      </c>
      <c r="O37" s="172">
        <v>55.111452728670201</v>
      </c>
      <c r="P37" s="173">
        <v>54.611837048424199</v>
      </c>
      <c r="Q37" s="163"/>
      <c r="R37" s="174">
        <v>54.902822005051</v>
      </c>
      <c r="S37" s="168"/>
      <c r="T37" s="169">
        <v>11.265164644714</v>
      </c>
      <c r="U37" s="163">
        <v>2.8831562974203302</v>
      </c>
      <c r="V37" s="163">
        <v>7.5313807531380697</v>
      </c>
      <c r="W37" s="163">
        <v>3.2171581769436899</v>
      </c>
      <c r="X37" s="163">
        <v>5.5882352941176396</v>
      </c>
      <c r="Y37" s="170">
        <v>5.9189109203906396</v>
      </c>
      <c r="Z37" s="163"/>
      <c r="AA37" s="171">
        <v>15.2209492635024</v>
      </c>
      <c r="AB37" s="172">
        <v>11.8564742589703</v>
      </c>
      <c r="AC37" s="173">
        <v>13.4984025559105</v>
      </c>
      <c r="AD37" s="163"/>
      <c r="AE37" s="174">
        <v>7.9680414597279201</v>
      </c>
      <c r="AF37" s="30"/>
      <c r="AG37" s="169">
        <v>44.100691775557202</v>
      </c>
      <c r="AH37" s="163">
        <v>53.843197540353501</v>
      </c>
      <c r="AI37" s="163">
        <v>58.0130668716372</v>
      </c>
      <c r="AJ37" s="163">
        <v>58.262874711760098</v>
      </c>
      <c r="AK37" s="163">
        <v>53.247501921598698</v>
      </c>
      <c r="AL37" s="170">
        <v>53.493466564181297</v>
      </c>
      <c r="AM37" s="163"/>
      <c r="AN37" s="171">
        <v>52.536510376633302</v>
      </c>
      <c r="AO37" s="172">
        <v>52.863182167563401</v>
      </c>
      <c r="AP37" s="173">
        <v>52.699846272098299</v>
      </c>
      <c r="AQ37" s="163"/>
      <c r="AR37" s="174">
        <v>53.266717909300503</v>
      </c>
      <c r="AS37" s="168"/>
      <c r="AT37" s="169">
        <v>20.853080568720301</v>
      </c>
      <c r="AU37" s="163">
        <v>5.4176072234762902</v>
      </c>
      <c r="AV37" s="163">
        <v>7.7444682369735904</v>
      </c>
      <c r="AW37" s="163">
        <v>10.455373406193001</v>
      </c>
      <c r="AX37" s="163">
        <v>13.7987679671457</v>
      </c>
      <c r="AY37" s="170">
        <v>11.0056623335194</v>
      </c>
      <c r="AZ37" s="163"/>
      <c r="BA37" s="171">
        <v>15.504858470637901</v>
      </c>
      <c r="BB37" s="172">
        <v>10.9721661960467</v>
      </c>
      <c r="BC37" s="173">
        <v>13.1861328931077</v>
      </c>
      <c r="BD37" s="163"/>
      <c r="BE37" s="174">
        <v>11.6134598792062</v>
      </c>
    </row>
    <row r="38" spans="1:57" x14ac:dyDescent="0.2">
      <c r="A38" s="21" t="s">
        <v>79</v>
      </c>
      <c r="B38" s="3" t="str">
        <f t="shared" si="0"/>
        <v>Coastal Virginia - Eastern Shore</v>
      </c>
      <c r="C38" s="3"/>
      <c r="D38" s="24" t="s">
        <v>16</v>
      </c>
      <c r="E38" s="27" t="s">
        <v>17</v>
      </c>
      <c r="F38" s="3"/>
      <c r="G38" s="169">
        <v>44.766619519094696</v>
      </c>
      <c r="H38" s="163">
        <v>45.827439886845802</v>
      </c>
      <c r="I38" s="163">
        <v>51.272984441301197</v>
      </c>
      <c r="J38" s="163">
        <v>52.192362093352102</v>
      </c>
      <c r="K38" s="163">
        <v>47.878359264497803</v>
      </c>
      <c r="L38" s="170">
        <v>48.3875530410183</v>
      </c>
      <c r="M38" s="163"/>
      <c r="N38" s="171">
        <v>53.253182461103201</v>
      </c>
      <c r="O38" s="172">
        <v>57.708628005657701</v>
      </c>
      <c r="P38" s="173">
        <v>55.480905233380398</v>
      </c>
      <c r="Q38" s="163"/>
      <c r="R38" s="174">
        <v>50.4142250959789</v>
      </c>
      <c r="S38" s="168"/>
      <c r="T38" s="169">
        <v>6.9256756756756701</v>
      </c>
      <c r="U38" s="163">
        <v>7.6411960132890302</v>
      </c>
      <c r="V38" s="163">
        <v>11.1963190184049</v>
      </c>
      <c r="W38" s="163">
        <v>7.8947368421052602</v>
      </c>
      <c r="X38" s="163">
        <v>5.2877138413685802</v>
      </c>
      <c r="Y38" s="170">
        <v>7.8159470532618904</v>
      </c>
      <c r="Z38" s="163"/>
      <c r="AA38" s="171">
        <v>4.5833333333333304</v>
      </c>
      <c r="AB38" s="172">
        <v>11.6279069767441</v>
      </c>
      <c r="AC38" s="173">
        <v>8.13232253618194</v>
      </c>
      <c r="AD38" s="163"/>
      <c r="AE38" s="174">
        <v>7.9152249134948001</v>
      </c>
      <c r="AF38" s="30"/>
      <c r="AG38" s="169">
        <v>38.118811881188101</v>
      </c>
      <c r="AH38" s="163">
        <v>46.357850070721298</v>
      </c>
      <c r="AI38" s="163">
        <v>48.461810466760902</v>
      </c>
      <c r="AJ38" s="163">
        <v>49.169024045261601</v>
      </c>
      <c r="AK38" s="163">
        <v>47.666195190947597</v>
      </c>
      <c r="AL38" s="170">
        <v>45.9547383309759</v>
      </c>
      <c r="AM38" s="163"/>
      <c r="AN38" s="171">
        <v>52.439886845827402</v>
      </c>
      <c r="AO38" s="172">
        <v>54.756011315417197</v>
      </c>
      <c r="AP38" s="173">
        <v>53.5979490806223</v>
      </c>
      <c r="AQ38" s="163"/>
      <c r="AR38" s="174">
        <v>48.138512830874902</v>
      </c>
      <c r="AS38" s="168"/>
      <c r="AT38" s="169">
        <v>18.266593527152999</v>
      </c>
      <c r="AU38" s="163">
        <v>13.457377758546</v>
      </c>
      <c r="AV38" s="163">
        <v>11.649694501018301</v>
      </c>
      <c r="AW38" s="163">
        <v>10.9736632083</v>
      </c>
      <c r="AX38" s="163">
        <v>14.7234042553191</v>
      </c>
      <c r="AY38" s="170">
        <v>13.551769331585801</v>
      </c>
      <c r="AZ38" s="163"/>
      <c r="BA38" s="171">
        <v>6.9599711503786503</v>
      </c>
      <c r="BB38" s="172">
        <v>8.2110412299091493</v>
      </c>
      <c r="BC38" s="173">
        <v>7.5953859804791399</v>
      </c>
      <c r="BD38" s="163"/>
      <c r="BE38" s="174">
        <v>11.586651053864101</v>
      </c>
    </row>
    <row r="39" spans="1:57" x14ac:dyDescent="0.2">
      <c r="A39" s="21" t="s">
        <v>80</v>
      </c>
      <c r="B39" s="3" t="str">
        <f t="shared" si="0"/>
        <v>Coastal Virginia - Hampton Roads</v>
      </c>
      <c r="C39" s="3"/>
      <c r="D39" s="24" t="s">
        <v>16</v>
      </c>
      <c r="E39" s="27" t="s">
        <v>17</v>
      </c>
      <c r="F39" s="3"/>
      <c r="G39" s="169">
        <v>50.965947143372297</v>
      </c>
      <c r="H39" s="163">
        <v>47.1897377775488</v>
      </c>
      <c r="I39" s="163">
        <v>50.713512956571002</v>
      </c>
      <c r="J39" s="163">
        <v>54.363505228993802</v>
      </c>
      <c r="K39" s="163">
        <v>55.620524444902301</v>
      </c>
      <c r="L39" s="170">
        <v>51.770645510277603</v>
      </c>
      <c r="M39" s="163"/>
      <c r="N39" s="171">
        <v>65.939415795167605</v>
      </c>
      <c r="O39" s="172">
        <v>66.163515532429997</v>
      </c>
      <c r="P39" s="173">
        <v>66.051465663798794</v>
      </c>
      <c r="Q39" s="163"/>
      <c r="R39" s="174">
        <v>55.850879839855097</v>
      </c>
      <c r="S39" s="168"/>
      <c r="T39" s="169">
        <v>-2.56850450098948</v>
      </c>
      <c r="U39" s="163">
        <v>-1.15700968783499</v>
      </c>
      <c r="V39" s="163">
        <v>-5.7809243382284201</v>
      </c>
      <c r="W39" s="163">
        <v>-7.8088830060790002</v>
      </c>
      <c r="X39" s="163">
        <v>-6.6621086535739202</v>
      </c>
      <c r="Y39" s="170">
        <v>-4.9855060673367904</v>
      </c>
      <c r="Z39" s="163"/>
      <c r="AA39" s="171">
        <v>-4.96764481794151</v>
      </c>
      <c r="AB39" s="172">
        <v>-3.13807377961336</v>
      </c>
      <c r="AC39" s="173">
        <v>-4.0600293784138604</v>
      </c>
      <c r="AD39" s="163"/>
      <c r="AE39" s="174">
        <v>-4.6747940499851204</v>
      </c>
      <c r="AF39" s="30"/>
      <c r="AG39" s="169">
        <v>40.620009273092499</v>
      </c>
      <c r="AH39" s="163">
        <v>44.839266395342797</v>
      </c>
      <c r="AI39" s="163">
        <v>48.127994436144398</v>
      </c>
      <c r="AJ39" s="163">
        <v>50.1307248467363</v>
      </c>
      <c r="AK39" s="163">
        <v>50.495208902168798</v>
      </c>
      <c r="AL39" s="170">
        <v>46.842640770697002</v>
      </c>
      <c r="AM39" s="163"/>
      <c r="AN39" s="171">
        <v>59.685230024212999</v>
      </c>
      <c r="AO39" s="172">
        <v>62.067899644531401</v>
      </c>
      <c r="AP39" s="173">
        <v>60.876564834372203</v>
      </c>
      <c r="AQ39" s="163"/>
      <c r="AR39" s="174">
        <v>50.852333360318497</v>
      </c>
      <c r="AS39" s="168"/>
      <c r="AT39" s="169">
        <v>-3.9670098853437401</v>
      </c>
      <c r="AU39" s="163">
        <v>-2.9002326040480702</v>
      </c>
      <c r="AV39" s="163">
        <v>-4.12627928294983</v>
      </c>
      <c r="AW39" s="163">
        <v>-3.7876611561186699</v>
      </c>
      <c r="AX39" s="163">
        <v>-2.4293782012346301</v>
      </c>
      <c r="AY39" s="170">
        <v>-3.43337453506865</v>
      </c>
      <c r="AZ39" s="163"/>
      <c r="BA39" s="171">
        <v>-2.3355523324195002</v>
      </c>
      <c r="BB39" s="172">
        <v>-2.2127922739907802</v>
      </c>
      <c r="BC39" s="173">
        <v>-2.2730096532828101</v>
      </c>
      <c r="BD39" s="163"/>
      <c r="BE39" s="174">
        <v>-3.0432088520181502</v>
      </c>
    </row>
    <row r="40" spans="1:57" x14ac:dyDescent="0.2">
      <c r="A40" s="20" t="s">
        <v>81</v>
      </c>
      <c r="B40" s="3" t="str">
        <f t="shared" si="0"/>
        <v>Northern Virginia</v>
      </c>
      <c r="C40" s="3"/>
      <c r="D40" s="24" t="s">
        <v>16</v>
      </c>
      <c r="E40" s="27" t="s">
        <v>17</v>
      </c>
      <c r="F40" s="3"/>
      <c r="G40" s="169">
        <v>56.3924243578995</v>
      </c>
      <c r="H40" s="163">
        <v>52.193049310265899</v>
      </c>
      <c r="I40" s="163">
        <v>64.692096638975599</v>
      </c>
      <c r="J40" s="163">
        <v>67.8473439524426</v>
      </c>
      <c r="K40" s="163">
        <v>59.0942001371846</v>
      </c>
      <c r="L40" s="170">
        <v>60.043822879353698</v>
      </c>
      <c r="M40" s="163"/>
      <c r="N40" s="171">
        <v>59.235195488148698</v>
      </c>
      <c r="O40" s="172">
        <v>62.782943373218501</v>
      </c>
      <c r="P40" s="173">
        <v>61.009069430683603</v>
      </c>
      <c r="Q40" s="163"/>
      <c r="R40" s="174">
        <v>60.319607608305098</v>
      </c>
      <c r="S40" s="168"/>
      <c r="T40" s="169">
        <v>-0.48806868230726602</v>
      </c>
      <c r="U40" s="163">
        <v>-1.7808642096657801</v>
      </c>
      <c r="V40" s="163">
        <v>1.7866806944428599</v>
      </c>
      <c r="W40" s="163">
        <v>0.68075951851846195</v>
      </c>
      <c r="X40" s="163">
        <v>-0.27999652867810798</v>
      </c>
      <c r="Y40" s="170">
        <v>6.8482346619025095E-2</v>
      </c>
      <c r="Z40" s="163"/>
      <c r="AA40" s="171">
        <v>-9.7988115482552304E-2</v>
      </c>
      <c r="AB40" s="172">
        <v>-0.49319931458716598</v>
      </c>
      <c r="AC40" s="173">
        <v>-0.30173049576259398</v>
      </c>
      <c r="AD40" s="163"/>
      <c r="AE40" s="174">
        <v>-3.87839382787269E-2</v>
      </c>
      <c r="AF40" s="30"/>
      <c r="AG40" s="169">
        <v>46.046648923760998</v>
      </c>
      <c r="AH40" s="163">
        <v>57.635083342458699</v>
      </c>
      <c r="AI40" s="163">
        <v>64.817627370415593</v>
      </c>
      <c r="AJ40" s="163">
        <v>65.332774701600101</v>
      </c>
      <c r="AK40" s="163">
        <v>57.1436056702995</v>
      </c>
      <c r="AL40" s="170">
        <v>58.195249141973399</v>
      </c>
      <c r="AM40" s="163"/>
      <c r="AN40" s="171">
        <v>56.5558074841856</v>
      </c>
      <c r="AO40" s="172">
        <v>59.2966427863729</v>
      </c>
      <c r="AP40" s="173">
        <v>57.926225135279303</v>
      </c>
      <c r="AQ40" s="163"/>
      <c r="AR40" s="174">
        <v>58.118406265221502</v>
      </c>
      <c r="AS40" s="168"/>
      <c r="AT40" s="169">
        <v>2.9390272707077298</v>
      </c>
      <c r="AU40" s="163">
        <v>7.1603898961646397</v>
      </c>
      <c r="AV40" s="163">
        <v>4.9664018202493798</v>
      </c>
      <c r="AW40" s="163">
        <v>3.8488905422825801</v>
      </c>
      <c r="AX40" s="163">
        <v>2.2425681171446499</v>
      </c>
      <c r="AY40" s="170">
        <v>4.2670220705865498</v>
      </c>
      <c r="AZ40" s="163"/>
      <c r="BA40" s="171">
        <v>1.2102999050735599</v>
      </c>
      <c r="BB40" s="172">
        <v>-1.5959408994087401</v>
      </c>
      <c r="BC40" s="173">
        <v>-0.245723404228778</v>
      </c>
      <c r="BD40" s="163"/>
      <c r="BE40" s="174">
        <v>2.9409191460236199</v>
      </c>
    </row>
    <row r="41" spans="1:57" x14ac:dyDescent="0.2">
      <c r="A41" s="22" t="s">
        <v>82</v>
      </c>
      <c r="B41" s="3" t="str">
        <f t="shared" si="0"/>
        <v>Shenandoah Valley</v>
      </c>
      <c r="C41" s="3"/>
      <c r="D41" s="25" t="s">
        <v>16</v>
      </c>
      <c r="E41" s="28" t="s">
        <v>17</v>
      </c>
      <c r="F41" s="3"/>
      <c r="G41" s="175">
        <v>45.746045318512103</v>
      </c>
      <c r="H41" s="176">
        <v>41.958101752885803</v>
      </c>
      <c r="I41" s="176">
        <v>46.301838392475403</v>
      </c>
      <c r="J41" s="176">
        <v>46.8405301410859</v>
      </c>
      <c r="K41" s="176">
        <v>44.283882000855002</v>
      </c>
      <c r="L41" s="177">
        <v>45.026079521162799</v>
      </c>
      <c r="M41" s="163"/>
      <c r="N41" s="178">
        <v>59.982898674647203</v>
      </c>
      <c r="O41" s="179">
        <v>60.572894399315899</v>
      </c>
      <c r="P41" s="180">
        <v>60.277896536981601</v>
      </c>
      <c r="Q41" s="163"/>
      <c r="R41" s="181">
        <v>49.383741525682503</v>
      </c>
      <c r="S41" s="168"/>
      <c r="T41" s="175">
        <v>-0.73074204453517699</v>
      </c>
      <c r="U41" s="176">
        <v>-2.6638639494560801</v>
      </c>
      <c r="V41" s="176">
        <v>0.43805092482793501</v>
      </c>
      <c r="W41" s="176">
        <v>-1.8906854806762201</v>
      </c>
      <c r="X41" s="176">
        <v>-4.1389985851216498</v>
      </c>
      <c r="Y41" s="177">
        <v>-1.7881552668543099</v>
      </c>
      <c r="Z41" s="163"/>
      <c r="AA41" s="178">
        <v>-3.9189444480317701</v>
      </c>
      <c r="AB41" s="179">
        <v>5.6008522627716699</v>
      </c>
      <c r="AC41" s="180">
        <v>0.63952525363747104</v>
      </c>
      <c r="AD41" s="163"/>
      <c r="AE41" s="181">
        <v>-0.95668419342045397</v>
      </c>
      <c r="AF41" s="31"/>
      <c r="AG41" s="175">
        <v>32.620778110303497</v>
      </c>
      <c r="AH41" s="176">
        <v>39.784095767421903</v>
      </c>
      <c r="AI41" s="176">
        <v>43.341171440786603</v>
      </c>
      <c r="AJ41" s="176">
        <v>43.933304831124403</v>
      </c>
      <c r="AK41" s="176">
        <v>45.117571611799903</v>
      </c>
      <c r="AL41" s="177">
        <v>40.959384352287302</v>
      </c>
      <c r="AM41" s="163"/>
      <c r="AN41" s="178">
        <v>55.324925181701502</v>
      </c>
      <c r="AO41" s="179">
        <v>55.641299700726798</v>
      </c>
      <c r="AP41" s="180">
        <v>55.483112441214097</v>
      </c>
      <c r="AQ41" s="163"/>
      <c r="AR41" s="181">
        <v>45.109020949123497</v>
      </c>
      <c r="AS41" s="75"/>
      <c r="AT41" s="175">
        <v>-6.8387548447315298</v>
      </c>
      <c r="AU41" s="176">
        <v>-2.8040228359822899</v>
      </c>
      <c r="AV41" s="176">
        <v>-0.36962860935313002</v>
      </c>
      <c r="AW41" s="176">
        <v>-1.00031795678502</v>
      </c>
      <c r="AX41" s="176">
        <v>4.84545382404258</v>
      </c>
      <c r="AY41" s="177">
        <v>-0.99707542660812798</v>
      </c>
      <c r="AZ41" s="163"/>
      <c r="BA41" s="178">
        <v>0.87191277964098302</v>
      </c>
      <c r="BB41" s="179">
        <v>2.1094692483441402</v>
      </c>
      <c r="BC41" s="180">
        <v>1.4886825437156399</v>
      </c>
      <c r="BD41" s="163"/>
      <c r="BE41" s="181">
        <v>-0.13798365861984399</v>
      </c>
    </row>
    <row r="42" spans="1:57" x14ac:dyDescent="0.2">
      <c r="A42" s="19" t="s">
        <v>83</v>
      </c>
      <c r="B42" s="3" t="str">
        <f t="shared" si="0"/>
        <v>Southern Virginia</v>
      </c>
      <c r="C42" s="9"/>
      <c r="D42" s="23" t="s">
        <v>16</v>
      </c>
      <c r="E42" s="26" t="s">
        <v>17</v>
      </c>
      <c r="F42" s="3"/>
      <c r="G42" s="160">
        <v>44.638583054092798</v>
      </c>
      <c r="H42" s="161">
        <v>56.606031594064099</v>
      </c>
      <c r="I42" s="161">
        <v>59.358544758257501</v>
      </c>
      <c r="J42" s="161">
        <v>61.775969363331697</v>
      </c>
      <c r="K42" s="161">
        <v>58.066060315940597</v>
      </c>
      <c r="L42" s="162">
        <v>56.089037817137303</v>
      </c>
      <c r="M42" s="163"/>
      <c r="N42" s="164">
        <v>59.741503111536602</v>
      </c>
      <c r="O42" s="165">
        <v>62.853039731929101</v>
      </c>
      <c r="P42" s="166">
        <v>61.297271421732802</v>
      </c>
      <c r="Q42" s="163"/>
      <c r="R42" s="167">
        <v>57.5771045613075</v>
      </c>
      <c r="S42" s="168"/>
      <c r="T42" s="160">
        <v>1.82435550011725</v>
      </c>
      <c r="U42" s="161">
        <v>3.58469464335779</v>
      </c>
      <c r="V42" s="161">
        <v>-1.7632102362376101</v>
      </c>
      <c r="W42" s="161">
        <v>1.0686876817008899</v>
      </c>
      <c r="X42" s="161">
        <v>3.1351249219417299</v>
      </c>
      <c r="Y42" s="162">
        <v>1.4879201504555299</v>
      </c>
      <c r="Z42" s="163"/>
      <c r="AA42" s="164">
        <v>0.53715125747812997</v>
      </c>
      <c r="AB42" s="165">
        <v>1.3248590195913801</v>
      </c>
      <c r="AC42" s="166">
        <v>0.93946536766370603</v>
      </c>
      <c r="AD42" s="163"/>
      <c r="AE42" s="167">
        <v>1.3204643187827201</v>
      </c>
      <c r="AF42" s="29"/>
      <c r="AG42" s="160">
        <v>40.713259932982197</v>
      </c>
      <c r="AH42" s="161">
        <v>55.205840114887501</v>
      </c>
      <c r="AI42" s="161">
        <v>58.598611775969303</v>
      </c>
      <c r="AJ42" s="161">
        <v>59.119195787458104</v>
      </c>
      <c r="AK42" s="161">
        <v>54.763044518908501</v>
      </c>
      <c r="AL42" s="162">
        <v>53.679990426041101</v>
      </c>
      <c r="AM42" s="163"/>
      <c r="AN42" s="164">
        <v>54.021062709430304</v>
      </c>
      <c r="AO42" s="165">
        <v>54.206558161799897</v>
      </c>
      <c r="AP42" s="166">
        <v>54.1138104356151</v>
      </c>
      <c r="AQ42" s="163"/>
      <c r="AR42" s="167">
        <v>53.803939000205098</v>
      </c>
      <c r="AS42" s="168"/>
      <c r="AT42" s="160">
        <v>8.27444627058569</v>
      </c>
      <c r="AU42" s="161">
        <v>6.3131867727765201</v>
      </c>
      <c r="AV42" s="161">
        <v>2.9417249531402399</v>
      </c>
      <c r="AW42" s="161">
        <v>4.2829820300185597</v>
      </c>
      <c r="AX42" s="161">
        <v>7.9296454124524196</v>
      </c>
      <c r="AY42" s="162">
        <v>5.7174571181479097</v>
      </c>
      <c r="AZ42" s="163"/>
      <c r="BA42" s="164">
        <v>7.8913338969920801</v>
      </c>
      <c r="BB42" s="165">
        <v>5.4412116849148102</v>
      </c>
      <c r="BC42" s="166">
        <v>6.6501036153314503</v>
      </c>
      <c r="BD42" s="163"/>
      <c r="BE42" s="167">
        <v>5.9837878108362501</v>
      </c>
    </row>
    <row r="43" spans="1:57" x14ac:dyDescent="0.2">
      <c r="A43" s="20" t="s">
        <v>84</v>
      </c>
      <c r="B43" s="3" t="str">
        <f t="shared" si="0"/>
        <v>Southwest Virginia - Blue Ridge Highlands</v>
      </c>
      <c r="C43" s="10"/>
      <c r="D43" s="24" t="s">
        <v>16</v>
      </c>
      <c r="E43" s="27" t="s">
        <v>17</v>
      </c>
      <c r="F43" s="3"/>
      <c r="G43" s="169">
        <v>40.831629175187402</v>
      </c>
      <c r="H43" s="163">
        <v>47.3642354010452</v>
      </c>
      <c r="I43" s="163">
        <v>51.795046580322598</v>
      </c>
      <c r="J43" s="163">
        <v>51.545103385594103</v>
      </c>
      <c r="K43" s="163">
        <v>50.238582140422601</v>
      </c>
      <c r="L43" s="170">
        <v>48.354919336514399</v>
      </c>
      <c r="M43" s="163"/>
      <c r="N43" s="171">
        <v>56.918882072256302</v>
      </c>
      <c r="O43" s="172">
        <v>54.7375596455351</v>
      </c>
      <c r="P43" s="173">
        <v>55.828220858895698</v>
      </c>
      <c r="Q43" s="163"/>
      <c r="R43" s="174">
        <v>50.490148342909002</v>
      </c>
      <c r="S43" s="168"/>
      <c r="T43" s="169">
        <v>5.2049392863083499</v>
      </c>
      <c r="U43" s="163">
        <v>5.9424330777272996</v>
      </c>
      <c r="V43" s="163">
        <v>0.19445921330489099</v>
      </c>
      <c r="W43" s="163">
        <v>-0.333794710439972</v>
      </c>
      <c r="X43" s="163">
        <v>-3.3588694525828502</v>
      </c>
      <c r="Y43" s="170">
        <v>1.19649866490364</v>
      </c>
      <c r="Z43" s="163"/>
      <c r="AA43" s="171">
        <v>1.2413476330636499</v>
      </c>
      <c r="AB43" s="172">
        <v>6.1726280742751998</v>
      </c>
      <c r="AC43" s="173">
        <v>3.6002478828872202</v>
      </c>
      <c r="AD43" s="163"/>
      <c r="AE43" s="174">
        <v>1.9437523637485301</v>
      </c>
      <c r="AF43" s="30"/>
      <c r="AG43" s="169">
        <v>32.035775127768296</v>
      </c>
      <c r="AH43" s="163">
        <v>43.889835320840398</v>
      </c>
      <c r="AI43" s="163">
        <v>47.018739352640502</v>
      </c>
      <c r="AJ43" s="163">
        <v>48.091993185689901</v>
      </c>
      <c r="AK43" s="163">
        <v>48.474778459440998</v>
      </c>
      <c r="AL43" s="170">
        <v>43.901912680023599</v>
      </c>
      <c r="AM43" s="163"/>
      <c r="AN43" s="171">
        <v>51.9597818677573</v>
      </c>
      <c r="AO43" s="172">
        <v>47.980572597136998</v>
      </c>
      <c r="AP43" s="173">
        <v>49.970177232447099</v>
      </c>
      <c r="AQ43" s="163"/>
      <c r="AR43" s="174">
        <v>45.635364943368003</v>
      </c>
      <c r="AS43" s="168"/>
      <c r="AT43" s="169">
        <v>4.9706174180839602</v>
      </c>
      <c r="AU43" s="163">
        <v>7.1260116499606596</v>
      </c>
      <c r="AV43" s="163">
        <v>3.52353114734579</v>
      </c>
      <c r="AW43" s="163">
        <v>3.2867484982624999</v>
      </c>
      <c r="AX43" s="163">
        <v>6.6407994910108403</v>
      </c>
      <c r="AY43" s="170">
        <v>5.0660740100782</v>
      </c>
      <c r="AZ43" s="163"/>
      <c r="BA43" s="171">
        <v>1.79296966180016</v>
      </c>
      <c r="BB43" s="172">
        <v>-1.6181310097733099</v>
      </c>
      <c r="BC43" s="173">
        <v>0.126290008084843</v>
      </c>
      <c r="BD43" s="163"/>
      <c r="BE43" s="174">
        <v>3.4682955702572902</v>
      </c>
    </row>
    <row r="44" spans="1:57" x14ac:dyDescent="0.2">
      <c r="A44" s="21" t="s">
        <v>85</v>
      </c>
      <c r="B44" s="3" t="str">
        <f t="shared" si="0"/>
        <v>Southwest Virginia - Heart of Appalachia</v>
      </c>
      <c r="C44" s="3"/>
      <c r="D44" s="24" t="s">
        <v>16</v>
      </c>
      <c r="E44" s="27" t="s">
        <v>17</v>
      </c>
      <c r="F44" s="3"/>
      <c r="G44" s="169">
        <v>35.401459854014497</v>
      </c>
      <c r="H44" s="163">
        <v>54.671532846715301</v>
      </c>
      <c r="I44" s="163">
        <v>57.299270072992698</v>
      </c>
      <c r="J44" s="163">
        <v>56.569343065693403</v>
      </c>
      <c r="K44" s="163">
        <v>47.956204379562003</v>
      </c>
      <c r="L44" s="170">
        <v>50.379562043795602</v>
      </c>
      <c r="M44" s="163"/>
      <c r="N44" s="171">
        <v>43.868613138686101</v>
      </c>
      <c r="O44" s="172">
        <v>41.6788321167883</v>
      </c>
      <c r="P44" s="173">
        <v>42.7737226277372</v>
      </c>
      <c r="Q44" s="163"/>
      <c r="R44" s="174">
        <v>48.2064650677789</v>
      </c>
      <c r="S44" s="168"/>
      <c r="T44" s="169">
        <v>-0.81799591002044902</v>
      </c>
      <c r="U44" s="163">
        <v>15.765069551777399</v>
      </c>
      <c r="V44" s="163">
        <v>12.787356321839001</v>
      </c>
      <c r="W44" s="163">
        <v>10.714285714285699</v>
      </c>
      <c r="X44" s="163">
        <v>2.8169014084507</v>
      </c>
      <c r="Y44" s="170">
        <v>8.8300220750551794</v>
      </c>
      <c r="Z44" s="163"/>
      <c r="AA44" s="171">
        <v>-0.661157024793388</v>
      </c>
      <c r="AB44" s="172">
        <v>-4.19463087248322</v>
      </c>
      <c r="AC44" s="173">
        <v>-2.4146544546211399</v>
      </c>
      <c r="AD44" s="163"/>
      <c r="AE44" s="174">
        <v>5.7410795974382403</v>
      </c>
      <c r="AF44" s="30"/>
      <c r="AG44" s="169">
        <v>33.649635036496299</v>
      </c>
      <c r="AH44" s="163">
        <v>51.222627737226198</v>
      </c>
      <c r="AI44" s="163">
        <v>54.470802919707999</v>
      </c>
      <c r="AJ44" s="163">
        <v>54.087591240875902</v>
      </c>
      <c r="AK44" s="163">
        <v>45.8394160583941</v>
      </c>
      <c r="AL44" s="170">
        <v>47.854014598540097</v>
      </c>
      <c r="AM44" s="163"/>
      <c r="AN44" s="171">
        <v>41.715328467153199</v>
      </c>
      <c r="AO44" s="172">
        <v>39.470802919707999</v>
      </c>
      <c r="AP44" s="173">
        <v>40.593065693430603</v>
      </c>
      <c r="AQ44" s="163"/>
      <c r="AR44" s="174">
        <v>45.779457768508799</v>
      </c>
      <c r="AS44" s="168"/>
      <c r="AT44" s="169">
        <v>6.8366164542294303</v>
      </c>
      <c r="AU44" s="163">
        <v>15.7525773195876</v>
      </c>
      <c r="AV44" s="163">
        <v>14.1928079571537</v>
      </c>
      <c r="AW44" s="163">
        <v>15.645727662895</v>
      </c>
      <c r="AX44" s="163">
        <v>9.79020979020979</v>
      </c>
      <c r="AY44" s="170">
        <v>12.878787878787801</v>
      </c>
      <c r="AZ44" s="163"/>
      <c r="BA44" s="171">
        <v>-5.65414775072224</v>
      </c>
      <c r="BB44" s="172">
        <v>-5.9156154849934701</v>
      </c>
      <c r="BC44" s="173">
        <v>-5.7814485387547601</v>
      </c>
      <c r="BD44" s="163"/>
      <c r="BE44" s="174">
        <v>7.4856163545109498</v>
      </c>
    </row>
    <row r="45" spans="1:57" x14ac:dyDescent="0.2">
      <c r="A45" s="22" t="s">
        <v>86</v>
      </c>
      <c r="B45" s="3" t="str">
        <f t="shared" si="0"/>
        <v>Virginia Mountains</v>
      </c>
      <c r="C45" s="3"/>
      <c r="D45" s="25" t="s">
        <v>16</v>
      </c>
      <c r="E45" s="28" t="s">
        <v>17</v>
      </c>
      <c r="F45" s="3"/>
      <c r="G45" s="169">
        <v>46.525176862255499</v>
      </c>
      <c r="H45" s="163">
        <v>51.5744208628103</v>
      </c>
      <c r="I45" s="163">
        <v>55.416840061034797</v>
      </c>
      <c r="J45" s="163">
        <v>55.250381467609898</v>
      </c>
      <c r="K45" s="163">
        <v>57.566930226106201</v>
      </c>
      <c r="L45" s="170">
        <v>53.266749895963301</v>
      </c>
      <c r="M45" s="163"/>
      <c r="N45" s="171">
        <v>64.488833402691</v>
      </c>
      <c r="O45" s="172">
        <v>66.680538216118705</v>
      </c>
      <c r="P45" s="173">
        <v>65.584685809404903</v>
      </c>
      <c r="Q45" s="163"/>
      <c r="R45" s="174">
        <v>56.7861601569466</v>
      </c>
      <c r="S45" s="168"/>
      <c r="T45" s="169">
        <v>10.7469517789396</v>
      </c>
      <c r="U45" s="163">
        <v>3.0479978859448602</v>
      </c>
      <c r="V45" s="163">
        <v>3.4708057834983101</v>
      </c>
      <c r="W45" s="163">
        <v>7.1890367881241701</v>
      </c>
      <c r="X45" s="163">
        <v>12.599467297604001</v>
      </c>
      <c r="Y45" s="170">
        <v>7.26831700614472</v>
      </c>
      <c r="Z45" s="163"/>
      <c r="AA45" s="171">
        <v>17.9163152682641</v>
      </c>
      <c r="AB45" s="172">
        <v>16.134864830751699</v>
      </c>
      <c r="AC45" s="173">
        <v>17.0039300647645</v>
      </c>
      <c r="AD45" s="163"/>
      <c r="AE45" s="174">
        <v>10.2967463911896</v>
      </c>
      <c r="AF45" s="31"/>
      <c r="AG45" s="169">
        <v>36.455652173913002</v>
      </c>
      <c r="AH45" s="163">
        <v>48.660869565217297</v>
      </c>
      <c r="AI45" s="163">
        <v>51.780869565217301</v>
      </c>
      <c r="AJ45" s="163">
        <v>52.633043478260802</v>
      </c>
      <c r="AK45" s="163">
        <v>53.277153558052397</v>
      </c>
      <c r="AL45" s="170">
        <v>48.564337161767497</v>
      </c>
      <c r="AM45" s="163"/>
      <c r="AN45" s="171">
        <v>57.674434734359799</v>
      </c>
      <c r="AO45" s="172">
        <v>56.797059231516101</v>
      </c>
      <c r="AP45" s="173">
        <v>57.235746982937897</v>
      </c>
      <c r="AQ45" s="163"/>
      <c r="AR45" s="174">
        <v>51.046112313158702</v>
      </c>
      <c r="AS45" s="168"/>
      <c r="AT45" s="169">
        <v>4.92649362536776</v>
      </c>
      <c r="AU45" s="163">
        <v>8.1813199022294594</v>
      </c>
      <c r="AV45" s="163">
        <v>6.1498582804277904</v>
      </c>
      <c r="AW45" s="163">
        <v>8.4812447774095894</v>
      </c>
      <c r="AX45" s="163">
        <v>6.2942554635657304</v>
      </c>
      <c r="AY45" s="170">
        <v>6.9135861524337399</v>
      </c>
      <c r="AZ45" s="163"/>
      <c r="BA45" s="171">
        <v>6.8424037953708901</v>
      </c>
      <c r="BB45" s="172">
        <v>8.1222527433227096</v>
      </c>
      <c r="BC45" s="173">
        <v>7.4736139573960196</v>
      </c>
      <c r="BD45" s="163"/>
      <c r="BE45" s="174">
        <v>7.1086190847430899</v>
      </c>
    </row>
    <row r="46" spans="1:57" x14ac:dyDescent="0.2">
      <c r="A46" s="86" t="s">
        <v>111</v>
      </c>
      <c r="B46" s="3" t="s">
        <v>117</v>
      </c>
      <c r="D46" s="25" t="s">
        <v>16</v>
      </c>
      <c r="E46" s="28" t="s">
        <v>17</v>
      </c>
      <c r="G46" s="169">
        <v>54.793233082706699</v>
      </c>
      <c r="H46" s="163">
        <v>38.345864661654097</v>
      </c>
      <c r="I46" s="163">
        <v>55.733082706766901</v>
      </c>
      <c r="J46" s="163">
        <v>55.701754385964897</v>
      </c>
      <c r="K46" s="163">
        <v>51.973684210526301</v>
      </c>
      <c r="L46" s="170">
        <v>51.309523809523803</v>
      </c>
      <c r="M46" s="163"/>
      <c r="N46" s="171">
        <v>55.513784461152802</v>
      </c>
      <c r="O46" s="172">
        <v>64.411027568922293</v>
      </c>
      <c r="P46" s="173">
        <v>59.962406015037502</v>
      </c>
      <c r="Q46" s="163"/>
      <c r="R46" s="174">
        <v>53.781775868242001</v>
      </c>
      <c r="S46" s="168"/>
      <c r="T46" s="169">
        <v>10.016498079731701</v>
      </c>
      <c r="U46" s="163">
        <v>24.048266081431102</v>
      </c>
      <c r="V46" s="163">
        <v>32.022040053838197</v>
      </c>
      <c r="W46" s="163">
        <v>8.5742133110554093</v>
      </c>
      <c r="X46" s="163">
        <v>4.6976447023069401</v>
      </c>
      <c r="Y46" s="170">
        <v>14.5935094538324</v>
      </c>
      <c r="Z46" s="163"/>
      <c r="AA46" s="171">
        <v>7.2544482666704502</v>
      </c>
      <c r="AB46" s="172">
        <v>8.4111045156751505</v>
      </c>
      <c r="AC46" s="173">
        <v>7.8725968158015904</v>
      </c>
      <c r="AD46" s="163"/>
      <c r="AE46" s="174">
        <v>12.363441902442201</v>
      </c>
      <c r="AG46" s="169">
        <v>34.218358395989902</v>
      </c>
      <c r="AH46" s="163">
        <v>44.329573934837001</v>
      </c>
      <c r="AI46" s="163">
        <v>50.8693609022556</v>
      </c>
      <c r="AJ46" s="163">
        <v>52.279135338345803</v>
      </c>
      <c r="AK46" s="163">
        <v>48.919172932330802</v>
      </c>
      <c r="AL46" s="170">
        <v>46.1231203007518</v>
      </c>
      <c r="AM46" s="163"/>
      <c r="AN46" s="171">
        <v>53.273809523809497</v>
      </c>
      <c r="AO46" s="172">
        <v>63.7139724310776</v>
      </c>
      <c r="AP46" s="173">
        <v>58.493890977443598</v>
      </c>
      <c r="AQ46" s="163"/>
      <c r="AR46" s="174">
        <v>49.657626208377998</v>
      </c>
      <c r="AS46" s="168"/>
      <c r="AT46" s="169">
        <v>-5.9320704941220201</v>
      </c>
      <c r="AU46" s="163">
        <v>16.741833137422098</v>
      </c>
      <c r="AV46" s="163">
        <v>7.48034271846167</v>
      </c>
      <c r="AW46" s="163">
        <v>6.0961464146235604</v>
      </c>
      <c r="AX46" s="163">
        <v>7.4262238213559604</v>
      </c>
      <c r="AY46" s="170">
        <v>6.5247164365681902</v>
      </c>
      <c r="AZ46" s="163"/>
      <c r="BA46" s="171">
        <v>2.9915587141657598</v>
      </c>
      <c r="BB46" s="172">
        <v>0.12894566849681099</v>
      </c>
      <c r="BC46" s="173">
        <v>1.4125344067496099</v>
      </c>
      <c r="BD46" s="163"/>
      <c r="BE46" s="174">
        <v>4.7476024851458902</v>
      </c>
    </row>
    <row r="47" spans="1:57" x14ac:dyDescent="0.2">
      <c r="A47" s="86" t="s">
        <v>112</v>
      </c>
      <c r="B47" s="3" t="s">
        <v>118</v>
      </c>
      <c r="D47" s="25" t="s">
        <v>16</v>
      </c>
      <c r="E47" s="28" t="s">
        <v>17</v>
      </c>
      <c r="G47" s="169">
        <v>56.693593838061197</v>
      </c>
      <c r="H47" s="163">
        <v>50.858538418185198</v>
      </c>
      <c r="I47" s="163">
        <v>68.630471538606002</v>
      </c>
      <c r="J47" s="163">
        <v>71.301897426263295</v>
      </c>
      <c r="K47" s="163">
        <v>64.602667668607907</v>
      </c>
      <c r="L47" s="170">
        <v>62.417433777944701</v>
      </c>
      <c r="M47" s="163"/>
      <c r="N47" s="171">
        <v>66.691715198196505</v>
      </c>
      <c r="O47" s="172">
        <v>68.2585008453879</v>
      </c>
      <c r="P47" s="173">
        <v>67.475108021792195</v>
      </c>
      <c r="Q47" s="163"/>
      <c r="R47" s="174">
        <v>63.862483561901101</v>
      </c>
      <c r="S47" s="168"/>
      <c r="T47" s="169">
        <v>2.66027901402125</v>
      </c>
      <c r="U47" s="163">
        <v>2.6680440967359602</v>
      </c>
      <c r="V47" s="163">
        <v>6.7776840256315696</v>
      </c>
      <c r="W47" s="163">
        <v>2.5684889494658001</v>
      </c>
      <c r="X47" s="163">
        <v>0.56041974478506196</v>
      </c>
      <c r="Y47" s="170">
        <v>3.0689589167319702</v>
      </c>
      <c r="Z47" s="163"/>
      <c r="AA47" s="171">
        <v>-6.87747287122875E-2</v>
      </c>
      <c r="AB47" s="172">
        <v>1.25629567609994</v>
      </c>
      <c r="AC47" s="173">
        <v>0.59708920939565002</v>
      </c>
      <c r="AD47" s="163"/>
      <c r="AE47" s="174">
        <v>2.31005252841917</v>
      </c>
      <c r="AG47" s="169">
        <v>42.319180913018897</v>
      </c>
      <c r="AH47" s="163">
        <v>57.109712568100598</v>
      </c>
      <c r="AI47" s="163">
        <v>66.826037948525197</v>
      </c>
      <c r="AJ47" s="163">
        <v>66.294382866804398</v>
      </c>
      <c r="AK47" s="163">
        <v>57.284426075521303</v>
      </c>
      <c r="AL47" s="170">
        <v>57.966748074394097</v>
      </c>
      <c r="AM47" s="163"/>
      <c r="AN47" s="171">
        <v>60.855720458388099</v>
      </c>
      <c r="AO47" s="172">
        <v>64.349990606800603</v>
      </c>
      <c r="AP47" s="173">
        <v>62.602855532594397</v>
      </c>
      <c r="AQ47" s="163"/>
      <c r="AR47" s="174">
        <v>59.291350205308397</v>
      </c>
      <c r="AS47" s="168"/>
      <c r="AT47" s="169">
        <v>4.59996693190568</v>
      </c>
      <c r="AU47" s="163">
        <v>9.5644472392445294</v>
      </c>
      <c r="AV47" s="163">
        <v>7.69777085887773</v>
      </c>
      <c r="AW47" s="163">
        <v>3.2713578653626501</v>
      </c>
      <c r="AX47" s="163">
        <v>2.67158046113301E-2</v>
      </c>
      <c r="AY47" s="170">
        <v>4.9694051422255097</v>
      </c>
      <c r="AZ47" s="163"/>
      <c r="BA47" s="171">
        <v>-0.95610720873930399</v>
      </c>
      <c r="BB47" s="172">
        <v>-1.64029209355423</v>
      </c>
      <c r="BC47" s="173">
        <v>-1.3089314733347699</v>
      </c>
      <c r="BD47" s="163"/>
      <c r="BE47" s="174">
        <v>2.9900671734014299</v>
      </c>
    </row>
    <row r="48" spans="1:57" x14ac:dyDescent="0.2">
      <c r="A48" s="86" t="s">
        <v>113</v>
      </c>
      <c r="B48" s="3" t="s">
        <v>119</v>
      </c>
      <c r="D48" s="25" t="s">
        <v>16</v>
      </c>
      <c r="E48" s="28" t="s">
        <v>17</v>
      </c>
      <c r="G48" s="169">
        <v>55.939173397236701</v>
      </c>
      <c r="H48" s="163">
        <v>53.983609952368198</v>
      </c>
      <c r="I48" s="163">
        <v>64.944824117629594</v>
      </c>
      <c r="J48" s="163">
        <v>67.918108931688394</v>
      </c>
      <c r="K48" s="163">
        <v>62.225969645868403</v>
      </c>
      <c r="L48" s="170">
        <v>61.002337208958302</v>
      </c>
      <c r="M48" s="163"/>
      <c r="N48" s="171">
        <v>69.6606609271915</v>
      </c>
      <c r="O48" s="172">
        <v>71.713854619685804</v>
      </c>
      <c r="P48" s="173">
        <v>70.687257773438603</v>
      </c>
      <c r="Q48" s="163"/>
      <c r="R48" s="174">
        <v>63.769457370238399</v>
      </c>
      <c r="S48" s="168"/>
      <c r="T48" s="169">
        <v>-0.78291590506375497</v>
      </c>
      <c r="U48" s="163">
        <v>-3.2561028750716501</v>
      </c>
      <c r="V48" s="163">
        <v>-3.5984182509793499</v>
      </c>
      <c r="W48" s="163">
        <v>-4.3171606920262002</v>
      </c>
      <c r="X48" s="163">
        <v>-4.43091157975112</v>
      </c>
      <c r="Y48" s="170">
        <v>-3.3683536654899102</v>
      </c>
      <c r="Z48" s="163"/>
      <c r="AA48" s="171">
        <v>-2.95069956585301</v>
      </c>
      <c r="AB48" s="172">
        <v>1.5936251718590999</v>
      </c>
      <c r="AC48" s="173">
        <v>-0.69752462626316103</v>
      </c>
      <c r="AD48" s="163"/>
      <c r="AE48" s="174">
        <v>-2.53815696500115</v>
      </c>
      <c r="AG48" s="169">
        <v>42.8432925294927</v>
      </c>
      <c r="AH48" s="163">
        <v>54.598203052146999</v>
      </c>
      <c r="AI48" s="163">
        <v>61.869625068458603</v>
      </c>
      <c r="AJ48" s="163">
        <v>62.329223345520198</v>
      </c>
      <c r="AK48" s="163">
        <v>56.998313659359098</v>
      </c>
      <c r="AL48" s="170">
        <v>55.727893250611203</v>
      </c>
      <c r="AM48" s="163"/>
      <c r="AN48" s="171">
        <v>62.896068163663699</v>
      </c>
      <c r="AO48" s="172">
        <v>65.586816958078103</v>
      </c>
      <c r="AP48" s="173">
        <v>64.241442560870894</v>
      </c>
      <c r="AQ48" s="163"/>
      <c r="AR48" s="174">
        <v>58.161220356754697</v>
      </c>
      <c r="AS48" s="168"/>
      <c r="AT48" s="169">
        <v>-1.7393026151116699</v>
      </c>
      <c r="AU48" s="163">
        <v>1.5466021456728201</v>
      </c>
      <c r="AV48" s="163">
        <v>-0.27906407034743302</v>
      </c>
      <c r="AW48" s="163">
        <v>-2.3040689846979401</v>
      </c>
      <c r="AX48" s="163">
        <v>-2.2559590672191501</v>
      </c>
      <c r="AY48" s="170">
        <v>-1.0246558317746901</v>
      </c>
      <c r="AZ48" s="163"/>
      <c r="BA48" s="171">
        <v>-2.86865354599697</v>
      </c>
      <c r="BB48" s="172">
        <v>-2.7362638104273</v>
      </c>
      <c r="BC48" s="173">
        <v>-2.8011174561202501</v>
      </c>
      <c r="BD48" s="163"/>
      <c r="BE48" s="174">
        <v>-1.5907616575766801</v>
      </c>
    </row>
    <row r="49" spans="1:57" x14ac:dyDescent="0.2">
      <c r="A49" s="86" t="s">
        <v>114</v>
      </c>
      <c r="B49" s="3" t="s">
        <v>120</v>
      </c>
      <c r="D49" s="25" t="s">
        <v>16</v>
      </c>
      <c r="E49" s="28" t="s">
        <v>17</v>
      </c>
      <c r="G49" s="169">
        <v>49.125246498457798</v>
      </c>
      <c r="H49" s="163">
        <v>51.896141983111598</v>
      </c>
      <c r="I49" s="163">
        <v>59.354300450017597</v>
      </c>
      <c r="J49" s="163">
        <v>61.103807453102</v>
      </c>
      <c r="K49" s="163">
        <v>58.428983162259101</v>
      </c>
      <c r="L49" s="170">
        <v>55.9816959093896</v>
      </c>
      <c r="M49" s="163"/>
      <c r="N49" s="171">
        <v>67.398998837032906</v>
      </c>
      <c r="O49" s="172">
        <v>70.468220660363002</v>
      </c>
      <c r="P49" s="173">
        <v>68.933609748697904</v>
      </c>
      <c r="Q49" s="163"/>
      <c r="R49" s="174">
        <v>59.6822427206206</v>
      </c>
      <c r="S49" s="168"/>
      <c r="T49" s="169">
        <v>-1.21119660570958</v>
      </c>
      <c r="U49" s="163">
        <v>-1.57359078224875</v>
      </c>
      <c r="V49" s="163">
        <v>-2.4224986209049999</v>
      </c>
      <c r="W49" s="163">
        <v>-1.91422407563108</v>
      </c>
      <c r="X49" s="163">
        <v>-2.8652012576213299</v>
      </c>
      <c r="Y49" s="170">
        <v>-2.03742036359293</v>
      </c>
      <c r="Z49" s="163"/>
      <c r="AA49" s="171">
        <v>-2.5752730737083098</v>
      </c>
      <c r="AB49" s="172">
        <v>3.2472085682720899</v>
      </c>
      <c r="AC49" s="173">
        <v>0.31629610271050101</v>
      </c>
      <c r="AD49" s="163"/>
      <c r="AE49" s="174">
        <v>-1.2729925642683</v>
      </c>
      <c r="AG49" s="169">
        <v>39.601557364615402</v>
      </c>
      <c r="AH49" s="163">
        <v>52.190676037821703</v>
      </c>
      <c r="AI49" s="163">
        <v>57.325428528088104</v>
      </c>
      <c r="AJ49" s="163">
        <v>58.428351114931402</v>
      </c>
      <c r="AK49" s="163">
        <v>55.444455680841301</v>
      </c>
      <c r="AL49" s="170">
        <v>52.598093745259597</v>
      </c>
      <c r="AM49" s="163"/>
      <c r="AN49" s="171">
        <v>60.234110330181501</v>
      </c>
      <c r="AO49" s="172">
        <v>61.194190220963698</v>
      </c>
      <c r="AP49" s="173">
        <v>60.714150275572599</v>
      </c>
      <c r="AQ49" s="163"/>
      <c r="AR49" s="174">
        <v>54.916967039634699</v>
      </c>
      <c r="AS49" s="168"/>
      <c r="AT49" s="169">
        <v>-0.79148426610151801</v>
      </c>
      <c r="AU49" s="163">
        <v>2.4832233042874701</v>
      </c>
      <c r="AV49" s="163">
        <v>1.1145906713429601</v>
      </c>
      <c r="AW49" s="163">
        <v>2.3795876418008501</v>
      </c>
      <c r="AX49" s="163">
        <v>2.0300140212670401</v>
      </c>
      <c r="AY49" s="170">
        <v>1.5608666493837999</v>
      </c>
      <c r="AZ49" s="163"/>
      <c r="BA49" s="171">
        <v>-0.54505398263384497</v>
      </c>
      <c r="BB49" s="172">
        <v>-0.73347379296963999</v>
      </c>
      <c r="BC49" s="173">
        <v>-0.64009808371114496</v>
      </c>
      <c r="BD49" s="163"/>
      <c r="BE49" s="174">
        <v>0.85520126395148</v>
      </c>
    </row>
    <row r="50" spans="1:57" x14ac:dyDescent="0.2">
      <c r="A50" s="86" t="s">
        <v>115</v>
      </c>
      <c r="B50" s="3" t="s">
        <v>121</v>
      </c>
      <c r="D50" s="25" t="s">
        <v>16</v>
      </c>
      <c r="E50" s="28" t="s">
        <v>17</v>
      </c>
      <c r="G50" s="169">
        <v>47.8375747462105</v>
      </c>
      <c r="H50" s="163">
        <v>51.550549297733198</v>
      </c>
      <c r="I50" s="163">
        <v>52.839197144578797</v>
      </c>
      <c r="J50" s="163">
        <v>54.234459741343301</v>
      </c>
      <c r="K50" s="163">
        <v>53.515969035368201</v>
      </c>
      <c r="L50" s="170">
        <v>51.995549993046801</v>
      </c>
      <c r="M50" s="163"/>
      <c r="N50" s="171">
        <v>59.616186900292</v>
      </c>
      <c r="O50" s="172">
        <v>61.5537940944699</v>
      </c>
      <c r="P50" s="173">
        <v>60.5849904973809</v>
      </c>
      <c r="Q50" s="163"/>
      <c r="R50" s="174">
        <v>54.449675851427997</v>
      </c>
      <c r="S50" s="168"/>
      <c r="T50" s="169">
        <v>-0.98268604310923002</v>
      </c>
      <c r="U50" s="163">
        <v>1.8459384962758101</v>
      </c>
      <c r="V50" s="163">
        <v>-1.31055732147967</v>
      </c>
      <c r="W50" s="163">
        <v>-2.4820107875597399</v>
      </c>
      <c r="X50" s="163">
        <v>-1.81740802808413</v>
      </c>
      <c r="Y50" s="170">
        <v>-0.99511145221817499</v>
      </c>
      <c r="Z50" s="163"/>
      <c r="AA50" s="171">
        <v>0.52055519374664805</v>
      </c>
      <c r="AB50" s="172">
        <v>2.75188503710319</v>
      </c>
      <c r="AC50" s="173">
        <v>1.6418147937082901</v>
      </c>
      <c r="AD50" s="163"/>
      <c r="AE50" s="174">
        <v>-0.171768732387303</v>
      </c>
      <c r="AG50" s="169">
        <v>42.574051138402403</v>
      </c>
      <c r="AH50" s="163">
        <v>49.679950921949597</v>
      </c>
      <c r="AI50" s="163">
        <v>51.891935689234003</v>
      </c>
      <c r="AJ50" s="163">
        <v>53.2149595453335</v>
      </c>
      <c r="AK50" s="163">
        <v>51.6606406155842</v>
      </c>
      <c r="AL50" s="170">
        <v>49.803873441638999</v>
      </c>
      <c r="AM50" s="163"/>
      <c r="AN50" s="171">
        <v>55.134890835766903</v>
      </c>
      <c r="AO50" s="172">
        <v>55.0746303249432</v>
      </c>
      <c r="AP50" s="173">
        <v>55.104760580354998</v>
      </c>
      <c r="AQ50" s="163"/>
      <c r="AR50" s="174">
        <v>51.3174003388215</v>
      </c>
      <c r="AS50" s="168"/>
      <c r="AT50" s="169">
        <v>4.7560389014049001E-3</v>
      </c>
      <c r="AU50" s="163">
        <v>1.79287597860996</v>
      </c>
      <c r="AV50" s="163">
        <v>0.57524102713180103</v>
      </c>
      <c r="AW50" s="163">
        <v>2.2035068697669802</v>
      </c>
      <c r="AX50" s="163">
        <v>2.6052632187548501</v>
      </c>
      <c r="AY50" s="170">
        <v>1.4795396212484599</v>
      </c>
      <c r="AZ50" s="163"/>
      <c r="BA50" s="171">
        <v>1.1387702890783</v>
      </c>
      <c r="BB50" s="172">
        <v>-0.68091865583331701</v>
      </c>
      <c r="BC50" s="173">
        <v>0.221164002028715</v>
      </c>
      <c r="BD50" s="163"/>
      <c r="BE50" s="174">
        <v>1.0881297138825099</v>
      </c>
    </row>
    <row r="51" spans="1:57" x14ac:dyDescent="0.2">
      <c r="A51" s="87" t="s">
        <v>116</v>
      </c>
      <c r="B51" s="3" t="s">
        <v>122</v>
      </c>
      <c r="D51" s="25" t="s">
        <v>16</v>
      </c>
      <c r="E51" s="28" t="s">
        <v>17</v>
      </c>
      <c r="G51" s="175">
        <v>43.557943653790197</v>
      </c>
      <c r="H51" s="176">
        <v>43.830961370897398</v>
      </c>
      <c r="I51" s="176">
        <v>44.083647981411502</v>
      </c>
      <c r="J51" s="176">
        <v>45.387743247168103</v>
      </c>
      <c r="K51" s="176">
        <v>46.241649724077803</v>
      </c>
      <c r="L51" s="177">
        <v>44.620389195469002</v>
      </c>
      <c r="M51" s="163"/>
      <c r="N51" s="178">
        <v>52.102817310485001</v>
      </c>
      <c r="O51" s="179">
        <v>53.444670345628801</v>
      </c>
      <c r="P51" s="180">
        <v>52.773743828056901</v>
      </c>
      <c r="Q51" s="163"/>
      <c r="R51" s="181">
        <v>46.949919090494099</v>
      </c>
      <c r="S51" s="168"/>
      <c r="T51" s="175">
        <v>-5.7101542937868004</v>
      </c>
      <c r="U51" s="176">
        <v>-4.7463403023356801</v>
      </c>
      <c r="V51" s="176">
        <v>-5.6855270195542902</v>
      </c>
      <c r="W51" s="176">
        <v>-5.7538638888341298</v>
      </c>
      <c r="X51" s="176">
        <v>-6.4888053899352798</v>
      </c>
      <c r="Y51" s="177">
        <v>-5.6896853722096097</v>
      </c>
      <c r="Z51" s="163"/>
      <c r="AA51" s="178">
        <v>-4.9635523428332897</v>
      </c>
      <c r="AB51" s="179">
        <v>-4.9623135353330499</v>
      </c>
      <c r="AC51" s="180">
        <v>-4.96292506847632</v>
      </c>
      <c r="AD51" s="163"/>
      <c r="AE51" s="181">
        <v>-5.4578322628602001</v>
      </c>
      <c r="AG51" s="175">
        <v>40.275317282839097</v>
      </c>
      <c r="AH51" s="176">
        <v>42.848430284901099</v>
      </c>
      <c r="AI51" s="176">
        <v>43.711700984520597</v>
      </c>
      <c r="AJ51" s="176">
        <v>45.314088229314898</v>
      </c>
      <c r="AK51" s="176">
        <v>45.849549811211098</v>
      </c>
      <c r="AL51" s="177">
        <v>43.599778115960497</v>
      </c>
      <c r="AM51" s="163"/>
      <c r="AN51" s="178">
        <v>49.312372930583699</v>
      </c>
      <c r="AO51" s="179">
        <v>50.117629973859998</v>
      </c>
      <c r="AP51" s="180">
        <v>49.715001452221799</v>
      </c>
      <c r="AQ51" s="163"/>
      <c r="AR51" s="181">
        <v>45.346897793562398</v>
      </c>
      <c r="AS51" s="168"/>
      <c r="AT51" s="175">
        <v>-4.05891714787992</v>
      </c>
      <c r="AU51" s="176">
        <v>-2.8386409860736301</v>
      </c>
      <c r="AV51" s="176">
        <v>-3.86519748084562</v>
      </c>
      <c r="AW51" s="176">
        <v>-1.7057770508076799</v>
      </c>
      <c r="AX51" s="176">
        <v>-1.10414901399764</v>
      </c>
      <c r="AY51" s="177">
        <v>-2.6821531743031901</v>
      </c>
      <c r="AZ51" s="163"/>
      <c r="BA51" s="178">
        <v>-3.4791924245408201</v>
      </c>
      <c r="BB51" s="179">
        <v>-4.0190533540750097</v>
      </c>
      <c r="BC51" s="180">
        <v>-3.7520659228498898</v>
      </c>
      <c r="BD51" s="163"/>
      <c r="BE51" s="181">
        <v>-3.01790608148871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2" zoomScale="80" zoomScaleNormal="80" workbookViewId="0">
      <selection activeCell="A49" sqref="A6:XFD4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35" t="s">
        <v>5</v>
      </c>
      <c r="E2" s="136"/>
      <c r="G2" s="137" t="s">
        <v>36</v>
      </c>
      <c r="H2" s="138"/>
      <c r="I2" s="138"/>
      <c r="J2" s="138"/>
      <c r="K2" s="138"/>
      <c r="L2" s="138"/>
      <c r="M2" s="138"/>
      <c r="N2" s="138"/>
      <c r="O2" s="138"/>
      <c r="P2" s="138"/>
      <c r="Q2" s="138"/>
      <c r="R2" s="138"/>
      <c r="T2" s="137" t="s">
        <v>37</v>
      </c>
      <c r="U2" s="138"/>
      <c r="V2" s="138"/>
      <c r="W2" s="138"/>
      <c r="X2" s="138"/>
      <c r="Y2" s="138"/>
      <c r="Z2" s="138"/>
      <c r="AA2" s="138"/>
      <c r="AB2" s="138"/>
      <c r="AC2" s="138"/>
      <c r="AD2" s="138"/>
      <c r="AE2" s="138"/>
      <c r="AF2" s="4"/>
      <c r="AG2" s="137" t="s">
        <v>38</v>
      </c>
      <c r="AH2" s="138"/>
      <c r="AI2" s="138"/>
      <c r="AJ2" s="138"/>
      <c r="AK2" s="138"/>
      <c r="AL2" s="138"/>
      <c r="AM2" s="138"/>
      <c r="AN2" s="138"/>
      <c r="AO2" s="138"/>
      <c r="AP2" s="138"/>
      <c r="AQ2" s="138"/>
      <c r="AR2" s="138"/>
      <c r="AT2" s="137" t="s">
        <v>39</v>
      </c>
      <c r="AU2" s="138"/>
      <c r="AV2" s="138"/>
      <c r="AW2" s="138"/>
      <c r="AX2" s="138"/>
      <c r="AY2" s="138"/>
      <c r="AZ2" s="138"/>
      <c r="BA2" s="138"/>
      <c r="BB2" s="138"/>
      <c r="BC2" s="138"/>
      <c r="BD2" s="138"/>
      <c r="BE2" s="138"/>
    </row>
    <row r="3" spans="1:57" x14ac:dyDescent="0.2">
      <c r="A3" s="32"/>
      <c r="B3" s="32"/>
      <c r="C3" s="3"/>
      <c r="D3" s="139" t="s">
        <v>8</v>
      </c>
      <c r="E3" s="141" t="s">
        <v>9</v>
      </c>
      <c r="F3" s="5"/>
      <c r="G3" s="143" t="s">
        <v>0</v>
      </c>
      <c r="H3" s="145" t="s">
        <v>1</v>
      </c>
      <c r="I3" s="145" t="s">
        <v>10</v>
      </c>
      <c r="J3" s="145" t="s">
        <v>2</v>
      </c>
      <c r="K3" s="145" t="s">
        <v>11</v>
      </c>
      <c r="L3" s="147" t="s">
        <v>12</v>
      </c>
      <c r="M3" s="5"/>
      <c r="N3" s="143" t="s">
        <v>3</v>
      </c>
      <c r="O3" s="145" t="s">
        <v>4</v>
      </c>
      <c r="P3" s="147" t="s">
        <v>13</v>
      </c>
      <c r="Q3" s="2"/>
      <c r="R3" s="149" t="s">
        <v>14</v>
      </c>
      <c r="S3" s="2"/>
      <c r="T3" s="143" t="s">
        <v>0</v>
      </c>
      <c r="U3" s="145" t="s">
        <v>1</v>
      </c>
      <c r="V3" s="145" t="s">
        <v>10</v>
      </c>
      <c r="W3" s="145" t="s">
        <v>2</v>
      </c>
      <c r="X3" s="145" t="s">
        <v>11</v>
      </c>
      <c r="Y3" s="147" t="s">
        <v>12</v>
      </c>
      <c r="Z3" s="2"/>
      <c r="AA3" s="143" t="s">
        <v>3</v>
      </c>
      <c r="AB3" s="145" t="s">
        <v>4</v>
      </c>
      <c r="AC3" s="147" t="s">
        <v>13</v>
      </c>
      <c r="AD3" s="1"/>
      <c r="AE3" s="151" t="s">
        <v>14</v>
      </c>
      <c r="AF3" s="38"/>
      <c r="AG3" s="143" t="s">
        <v>0</v>
      </c>
      <c r="AH3" s="145" t="s">
        <v>1</v>
      </c>
      <c r="AI3" s="145" t="s">
        <v>10</v>
      </c>
      <c r="AJ3" s="145" t="s">
        <v>2</v>
      </c>
      <c r="AK3" s="145" t="s">
        <v>11</v>
      </c>
      <c r="AL3" s="147" t="s">
        <v>12</v>
      </c>
      <c r="AM3" s="5"/>
      <c r="AN3" s="143" t="s">
        <v>3</v>
      </c>
      <c r="AO3" s="145" t="s">
        <v>4</v>
      </c>
      <c r="AP3" s="147" t="s">
        <v>13</v>
      </c>
      <c r="AQ3" s="2"/>
      <c r="AR3" s="149" t="s">
        <v>14</v>
      </c>
      <c r="AS3" s="2"/>
      <c r="AT3" s="143" t="s">
        <v>0</v>
      </c>
      <c r="AU3" s="145" t="s">
        <v>1</v>
      </c>
      <c r="AV3" s="145" t="s">
        <v>10</v>
      </c>
      <c r="AW3" s="145" t="s">
        <v>2</v>
      </c>
      <c r="AX3" s="145" t="s">
        <v>11</v>
      </c>
      <c r="AY3" s="147" t="s">
        <v>12</v>
      </c>
      <c r="AZ3" s="2"/>
      <c r="BA3" s="143" t="s">
        <v>3</v>
      </c>
      <c r="BB3" s="145" t="s">
        <v>4</v>
      </c>
      <c r="BC3" s="147" t="s">
        <v>13</v>
      </c>
      <c r="BD3" s="1"/>
      <c r="BE3" s="151" t="s">
        <v>14</v>
      </c>
    </row>
    <row r="4" spans="1:57" x14ac:dyDescent="0.2">
      <c r="A4" s="32"/>
      <c r="B4" s="32"/>
      <c r="C4" s="3"/>
      <c r="D4" s="140"/>
      <c r="E4" s="142"/>
      <c r="F4" s="5"/>
      <c r="G4" s="144"/>
      <c r="H4" s="146"/>
      <c r="I4" s="146"/>
      <c r="J4" s="146"/>
      <c r="K4" s="146"/>
      <c r="L4" s="148"/>
      <c r="M4" s="5"/>
      <c r="N4" s="144"/>
      <c r="O4" s="146"/>
      <c r="P4" s="148"/>
      <c r="Q4" s="2"/>
      <c r="R4" s="150"/>
      <c r="S4" s="2"/>
      <c r="T4" s="144"/>
      <c r="U4" s="146"/>
      <c r="V4" s="146"/>
      <c r="W4" s="146"/>
      <c r="X4" s="146"/>
      <c r="Y4" s="148"/>
      <c r="Z4" s="2"/>
      <c r="AA4" s="144"/>
      <c r="AB4" s="146"/>
      <c r="AC4" s="148"/>
      <c r="AD4" s="1"/>
      <c r="AE4" s="152"/>
      <c r="AF4" s="39"/>
      <c r="AG4" s="144"/>
      <c r="AH4" s="146"/>
      <c r="AI4" s="146"/>
      <c r="AJ4" s="146"/>
      <c r="AK4" s="146"/>
      <c r="AL4" s="148"/>
      <c r="AM4" s="5"/>
      <c r="AN4" s="144"/>
      <c r="AO4" s="146"/>
      <c r="AP4" s="148"/>
      <c r="AQ4" s="2"/>
      <c r="AR4" s="150"/>
      <c r="AS4" s="2"/>
      <c r="AT4" s="144"/>
      <c r="AU4" s="146"/>
      <c r="AV4" s="146"/>
      <c r="AW4" s="146"/>
      <c r="AX4" s="146"/>
      <c r="AY4" s="148"/>
      <c r="AZ4" s="2"/>
      <c r="BA4" s="144"/>
      <c r="BB4" s="146"/>
      <c r="BC4" s="148"/>
      <c r="BD4" s="1"/>
      <c r="BE4" s="15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160.33767500578799</v>
      </c>
      <c r="H6" s="183">
        <v>149.12217513355901</v>
      </c>
      <c r="I6" s="183">
        <v>153.482178468505</v>
      </c>
      <c r="J6" s="183">
        <v>155.37981784078801</v>
      </c>
      <c r="K6" s="183">
        <v>153.501747280915</v>
      </c>
      <c r="L6" s="184">
        <v>154.370807836323</v>
      </c>
      <c r="M6" s="185"/>
      <c r="N6" s="186">
        <v>161.25019298703799</v>
      </c>
      <c r="O6" s="187">
        <v>161.72528971002299</v>
      </c>
      <c r="P6" s="188">
        <v>161.49011986354901</v>
      </c>
      <c r="Q6" s="185"/>
      <c r="R6" s="189">
        <v>156.62013725198699</v>
      </c>
      <c r="S6" s="168"/>
      <c r="T6" s="160">
        <v>-1.22878873441547</v>
      </c>
      <c r="U6" s="161">
        <v>-0.67779873990550799</v>
      </c>
      <c r="V6" s="161">
        <v>0.34264150656029702</v>
      </c>
      <c r="W6" s="161">
        <v>1.2609495932438299</v>
      </c>
      <c r="X6" s="161">
        <v>0.51899630311193001</v>
      </c>
      <c r="Y6" s="162">
        <v>7.0113476789554596E-2</v>
      </c>
      <c r="Z6" s="163"/>
      <c r="AA6" s="164">
        <v>0.95843784340134897</v>
      </c>
      <c r="AB6" s="165">
        <v>0.75123324306483596</v>
      </c>
      <c r="AC6" s="166">
        <v>0.85469002260309801</v>
      </c>
      <c r="AD6" s="163"/>
      <c r="AE6" s="167">
        <v>0.33551903782450498</v>
      </c>
      <c r="AF6" s="29"/>
      <c r="AG6" s="182">
        <v>155.78300198718401</v>
      </c>
      <c r="AH6" s="183">
        <v>148.81847823331401</v>
      </c>
      <c r="AI6" s="183">
        <v>152.63755209018501</v>
      </c>
      <c r="AJ6" s="183">
        <v>152.50265107087299</v>
      </c>
      <c r="AK6" s="183">
        <v>152.86475450491099</v>
      </c>
      <c r="AL6" s="184">
        <v>152.42937108890999</v>
      </c>
      <c r="AM6" s="185"/>
      <c r="AN6" s="186">
        <v>165.23413990845</v>
      </c>
      <c r="AO6" s="187">
        <v>168.86174381640299</v>
      </c>
      <c r="AP6" s="188">
        <v>167.077246346268</v>
      </c>
      <c r="AQ6" s="185"/>
      <c r="AR6" s="189">
        <v>157.065519223367</v>
      </c>
      <c r="AS6" s="168"/>
      <c r="AT6" s="160">
        <v>5.92055031878375</v>
      </c>
      <c r="AU6" s="161">
        <v>2.6140818968974</v>
      </c>
      <c r="AV6" s="161">
        <v>2.6981431854101001</v>
      </c>
      <c r="AW6" s="161">
        <v>1.9298634473510199</v>
      </c>
      <c r="AX6" s="161">
        <v>2.9759202820685098</v>
      </c>
      <c r="AY6" s="162">
        <v>3.0989073547305899</v>
      </c>
      <c r="AZ6" s="163"/>
      <c r="BA6" s="164">
        <v>3.9394480570342698</v>
      </c>
      <c r="BB6" s="165">
        <v>3.1741788697144302</v>
      </c>
      <c r="BC6" s="166">
        <v>3.53971801185503</v>
      </c>
      <c r="BD6" s="163"/>
      <c r="BE6" s="167">
        <v>3.2164296607437302</v>
      </c>
    </row>
    <row r="7" spans="1:57" x14ac:dyDescent="0.2">
      <c r="A7" s="20" t="s">
        <v>18</v>
      </c>
      <c r="B7" s="3" t="str">
        <f>TRIM(A7)</f>
        <v>Virginia</v>
      </c>
      <c r="C7" s="10"/>
      <c r="D7" s="24" t="s">
        <v>16</v>
      </c>
      <c r="E7" s="27" t="s">
        <v>17</v>
      </c>
      <c r="F7" s="3"/>
      <c r="G7" s="190">
        <v>113.35447882326601</v>
      </c>
      <c r="H7" s="185">
        <v>109.740278733729</v>
      </c>
      <c r="I7" s="185">
        <v>118.065941670378</v>
      </c>
      <c r="J7" s="185">
        <v>118.534107489916</v>
      </c>
      <c r="K7" s="185">
        <v>114.799690571835</v>
      </c>
      <c r="L7" s="191">
        <v>115.111154385768</v>
      </c>
      <c r="M7" s="185"/>
      <c r="N7" s="192">
        <v>120.103446222407</v>
      </c>
      <c r="O7" s="193">
        <v>121.18757693816301</v>
      </c>
      <c r="P7" s="194">
        <v>120.654757880739</v>
      </c>
      <c r="Q7" s="185"/>
      <c r="R7" s="195">
        <v>116.875973787441</v>
      </c>
      <c r="S7" s="168"/>
      <c r="T7" s="169">
        <v>4.2600463819918</v>
      </c>
      <c r="U7" s="163">
        <v>3.3925034588575702</v>
      </c>
      <c r="V7" s="163">
        <v>4.8988751408384896</v>
      </c>
      <c r="W7" s="163">
        <v>3.9796286893730901</v>
      </c>
      <c r="X7" s="163">
        <v>3.3358482432656702</v>
      </c>
      <c r="Y7" s="170">
        <v>3.9832462837623801</v>
      </c>
      <c r="Z7" s="163"/>
      <c r="AA7" s="171">
        <v>2.79148147113193</v>
      </c>
      <c r="AB7" s="172">
        <v>3.4093699499761501</v>
      </c>
      <c r="AC7" s="173">
        <v>3.10859617440348</v>
      </c>
      <c r="AD7" s="163"/>
      <c r="AE7" s="174">
        <v>3.70851136023939</v>
      </c>
      <c r="AF7" s="30"/>
      <c r="AG7" s="190">
        <v>106.047266769125</v>
      </c>
      <c r="AH7" s="185">
        <v>113.198614346817</v>
      </c>
      <c r="AI7" s="185">
        <v>117.93867152105599</v>
      </c>
      <c r="AJ7" s="185">
        <v>116.51582093077801</v>
      </c>
      <c r="AK7" s="185">
        <v>111.346879879613</v>
      </c>
      <c r="AL7" s="191">
        <v>113.43527704695499</v>
      </c>
      <c r="AM7" s="185"/>
      <c r="AN7" s="192">
        <v>117.201043191251</v>
      </c>
      <c r="AO7" s="193">
        <v>119.248544258273</v>
      </c>
      <c r="AP7" s="194">
        <v>118.24025355829799</v>
      </c>
      <c r="AQ7" s="185"/>
      <c r="AR7" s="195">
        <v>114.933978079989</v>
      </c>
      <c r="AS7" s="168"/>
      <c r="AT7" s="169">
        <v>3.8917307390061802</v>
      </c>
      <c r="AU7" s="163">
        <v>5.6903079431830301</v>
      </c>
      <c r="AV7" s="163">
        <v>5.7041364016750098</v>
      </c>
      <c r="AW7" s="163">
        <v>4.5306288071598999</v>
      </c>
      <c r="AX7" s="163">
        <v>3.5760853993772401</v>
      </c>
      <c r="AY7" s="170">
        <v>4.7437679372431996</v>
      </c>
      <c r="AZ7" s="163"/>
      <c r="BA7" s="171">
        <v>2.7850387954673201</v>
      </c>
      <c r="BB7" s="172">
        <v>2.15089726983296</v>
      </c>
      <c r="BC7" s="173">
        <v>2.45648847308011</v>
      </c>
      <c r="BD7" s="163"/>
      <c r="BE7" s="174">
        <v>3.9619420157373999</v>
      </c>
    </row>
    <row r="8" spans="1:57" x14ac:dyDescent="0.2">
      <c r="A8" s="21" t="s">
        <v>19</v>
      </c>
      <c r="B8" s="3" t="str">
        <f t="shared" ref="B8:B43" si="0">TRIM(A8)</f>
        <v>Norfolk/Virginia Beach, VA</v>
      </c>
      <c r="C8" s="3"/>
      <c r="D8" s="24" t="s">
        <v>16</v>
      </c>
      <c r="E8" s="27" t="s">
        <v>17</v>
      </c>
      <c r="F8" s="3"/>
      <c r="G8" s="190">
        <v>107.289815419615</v>
      </c>
      <c r="H8" s="185">
        <v>97.093326037508803</v>
      </c>
      <c r="I8" s="185">
        <v>98.813800228867805</v>
      </c>
      <c r="J8" s="185">
        <v>101.014016139435</v>
      </c>
      <c r="K8" s="185">
        <v>102.097221376878</v>
      </c>
      <c r="L8" s="191">
        <v>101.3379982794</v>
      </c>
      <c r="M8" s="185"/>
      <c r="N8" s="192">
        <v>116.405159862906</v>
      </c>
      <c r="O8" s="193">
        <v>117.013551602326</v>
      </c>
      <c r="P8" s="194">
        <v>116.70988503783001</v>
      </c>
      <c r="Q8" s="185"/>
      <c r="R8" s="195">
        <v>106.527091776717</v>
      </c>
      <c r="S8" s="168"/>
      <c r="T8" s="169">
        <v>2.2603892006669901</v>
      </c>
      <c r="U8" s="163">
        <v>3.7955222012315102</v>
      </c>
      <c r="V8" s="163">
        <v>2.01523709354576</v>
      </c>
      <c r="W8" s="163">
        <v>1.2030260757745299</v>
      </c>
      <c r="X8" s="163">
        <v>3.4703139341792202</v>
      </c>
      <c r="Y8" s="170">
        <v>2.5035822605535398</v>
      </c>
      <c r="Z8" s="163"/>
      <c r="AA8" s="171">
        <v>-0.20145705569796599</v>
      </c>
      <c r="AB8" s="172">
        <v>-2.1357274898438101</v>
      </c>
      <c r="AC8" s="173">
        <v>-1.1706732288962201</v>
      </c>
      <c r="AD8" s="163"/>
      <c r="AE8" s="174">
        <v>1.15087105467475</v>
      </c>
      <c r="AF8" s="30"/>
      <c r="AG8" s="190">
        <v>95.973343218441897</v>
      </c>
      <c r="AH8" s="185">
        <v>93.982079832198806</v>
      </c>
      <c r="AI8" s="185">
        <v>96.576663243750403</v>
      </c>
      <c r="AJ8" s="185">
        <v>97.458529121317298</v>
      </c>
      <c r="AK8" s="185">
        <v>97.381832323400104</v>
      </c>
      <c r="AL8" s="191">
        <v>96.337768308154097</v>
      </c>
      <c r="AM8" s="185"/>
      <c r="AN8" s="192">
        <v>113.913105262019</v>
      </c>
      <c r="AO8" s="193">
        <v>115.852084912623</v>
      </c>
      <c r="AP8" s="194">
        <v>114.901606102201</v>
      </c>
      <c r="AQ8" s="185"/>
      <c r="AR8" s="195">
        <v>102.686168760545</v>
      </c>
      <c r="AS8" s="168"/>
      <c r="AT8" s="169">
        <v>2.28818082851808</v>
      </c>
      <c r="AU8" s="163">
        <v>2.57075606500434</v>
      </c>
      <c r="AV8" s="163">
        <v>2.77889471799429</v>
      </c>
      <c r="AW8" s="163">
        <v>2.48695649069689</v>
      </c>
      <c r="AX8" s="163">
        <v>2.9630265845356898</v>
      </c>
      <c r="AY8" s="170">
        <v>2.62941491758406</v>
      </c>
      <c r="AZ8" s="163"/>
      <c r="BA8" s="171">
        <v>1.4708422684017901</v>
      </c>
      <c r="BB8" s="172">
        <v>0.35846151935824699</v>
      </c>
      <c r="BC8" s="173">
        <v>0.89659303227064502</v>
      </c>
      <c r="BD8" s="163"/>
      <c r="BE8" s="174">
        <v>2.0088658844033498</v>
      </c>
    </row>
    <row r="9" spans="1:57" ht="14.25" x14ac:dyDescent="0.25">
      <c r="A9" s="21" t="s">
        <v>20</v>
      </c>
      <c r="B9" s="81" t="s">
        <v>71</v>
      </c>
      <c r="C9" s="3"/>
      <c r="D9" s="24" t="s">
        <v>16</v>
      </c>
      <c r="E9" s="27" t="s">
        <v>17</v>
      </c>
      <c r="F9" s="3"/>
      <c r="G9" s="190">
        <v>101.013486841369</v>
      </c>
      <c r="H9" s="185">
        <v>104.656637793971</v>
      </c>
      <c r="I9" s="185">
        <v>110.71872596763799</v>
      </c>
      <c r="J9" s="185">
        <v>108.426866258199</v>
      </c>
      <c r="K9" s="185">
        <v>109.99297859358801</v>
      </c>
      <c r="L9" s="191">
        <v>107.311213496474</v>
      </c>
      <c r="M9" s="185"/>
      <c r="N9" s="192">
        <v>121.75557204076399</v>
      </c>
      <c r="O9" s="193">
        <v>126.032297334871</v>
      </c>
      <c r="P9" s="194">
        <v>123.993130757854</v>
      </c>
      <c r="Q9" s="185"/>
      <c r="R9" s="195">
        <v>112.98760881156799</v>
      </c>
      <c r="S9" s="168"/>
      <c r="T9" s="169">
        <v>5.2860068373724403</v>
      </c>
      <c r="U9" s="163">
        <v>6.30945206612747</v>
      </c>
      <c r="V9" s="163">
        <v>6.36167248264608</v>
      </c>
      <c r="W9" s="163">
        <v>3.3173620091783498</v>
      </c>
      <c r="X9" s="163">
        <v>2.57367184945462</v>
      </c>
      <c r="Y9" s="170">
        <v>4.7014460710118904</v>
      </c>
      <c r="Z9" s="163"/>
      <c r="AA9" s="171">
        <v>5.46885627414028</v>
      </c>
      <c r="AB9" s="172">
        <v>6.5611870642931596</v>
      </c>
      <c r="AC9" s="173">
        <v>6.0814544505180397</v>
      </c>
      <c r="AD9" s="163"/>
      <c r="AE9" s="174">
        <v>5.2916686692246397</v>
      </c>
      <c r="AF9" s="30"/>
      <c r="AG9" s="190">
        <v>96.791018083168495</v>
      </c>
      <c r="AH9" s="185">
        <v>105.47431528238501</v>
      </c>
      <c r="AI9" s="185">
        <v>110.02798557500201</v>
      </c>
      <c r="AJ9" s="185">
        <v>109.015986357744</v>
      </c>
      <c r="AK9" s="185">
        <v>104.592081313243</v>
      </c>
      <c r="AL9" s="191">
        <v>105.73722660939799</v>
      </c>
      <c r="AM9" s="185"/>
      <c r="AN9" s="192">
        <v>116.14008212449799</v>
      </c>
      <c r="AO9" s="193">
        <v>119.732268461055</v>
      </c>
      <c r="AP9" s="194">
        <v>117.997465183866</v>
      </c>
      <c r="AQ9" s="185"/>
      <c r="AR9" s="195">
        <v>109.609764137376</v>
      </c>
      <c r="AS9" s="168"/>
      <c r="AT9" s="169">
        <v>4.34180413751006</v>
      </c>
      <c r="AU9" s="163">
        <v>5.4989396172084399</v>
      </c>
      <c r="AV9" s="163">
        <v>6.0272947567624202</v>
      </c>
      <c r="AW9" s="163">
        <v>4.69659344521079</v>
      </c>
      <c r="AX9" s="163">
        <v>3.4427185808918499</v>
      </c>
      <c r="AY9" s="170">
        <v>4.9073493105091304</v>
      </c>
      <c r="AZ9" s="163"/>
      <c r="BA9" s="171">
        <v>3.4641913455522499</v>
      </c>
      <c r="BB9" s="172">
        <v>3.5180390277250102</v>
      </c>
      <c r="BC9" s="173">
        <v>3.5125630251361399</v>
      </c>
      <c r="BD9" s="163"/>
      <c r="BE9" s="174">
        <v>4.3131900579047899</v>
      </c>
    </row>
    <row r="10" spans="1:57" x14ac:dyDescent="0.2">
      <c r="A10" s="21" t="s">
        <v>21</v>
      </c>
      <c r="B10" s="3" t="str">
        <f t="shared" si="0"/>
        <v>Virginia Area</v>
      </c>
      <c r="C10" s="3"/>
      <c r="D10" s="24" t="s">
        <v>16</v>
      </c>
      <c r="E10" s="27" t="s">
        <v>17</v>
      </c>
      <c r="F10" s="3"/>
      <c r="G10" s="190">
        <v>111.00494437894</v>
      </c>
      <c r="H10" s="185">
        <v>100.744898847386</v>
      </c>
      <c r="I10" s="185">
        <v>104.080495199377</v>
      </c>
      <c r="J10" s="185">
        <v>103.451380668922</v>
      </c>
      <c r="K10" s="185">
        <v>108.417838848302</v>
      </c>
      <c r="L10" s="191">
        <v>105.456422534699</v>
      </c>
      <c r="M10" s="185"/>
      <c r="N10" s="192">
        <v>125.553852522639</v>
      </c>
      <c r="O10" s="193">
        <v>126.025790040876</v>
      </c>
      <c r="P10" s="194">
        <v>125.78918725099599</v>
      </c>
      <c r="Q10" s="185"/>
      <c r="R10" s="195">
        <v>112.14196302795401</v>
      </c>
      <c r="S10" s="168"/>
      <c r="T10" s="169">
        <v>6.8365121738389103</v>
      </c>
      <c r="U10" s="163">
        <v>2.7068461248020399</v>
      </c>
      <c r="V10" s="163">
        <v>1.8959313589254601</v>
      </c>
      <c r="W10" s="163">
        <v>2.7268441599381901</v>
      </c>
      <c r="X10" s="163">
        <v>3.20073930414455</v>
      </c>
      <c r="Y10" s="170">
        <v>3.3946375133093398</v>
      </c>
      <c r="Z10" s="163"/>
      <c r="AA10" s="171">
        <v>2.9581601437037599</v>
      </c>
      <c r="AB10" s="172">
        <v>8.6620501100344107</v>
      </c>
      <c r="AC10" s="173">
        <v>5.6410899647340704</v>
      </c>
      <c r="AD10" s="163"/>
      <c r="AE10" s="174">
        <v>4.3469950021379002</v>
      </c>
      <c r="AF10" s="30"/>
      <c r="AG10" s="190">
        <v>98.881468608212799</v>
      </c>
      <c r="AH10" s="185">
        <v>99.353270354257305</v>
      </c>
      <c r="AI10" s="185">
        <v>100.813865614923</v>
      </c>
      <c r="AJ10" s="185">
        <v>100.49869023223999</v>
      </c>
      <c r="AK10" s="185">
        <v>103.01792385369301</v>
      </c>
      <c r="AL10" s="191">
        <v>100.63994191562</v>
      </c>
      <c r="AM10" s="185"/>
      <c r="AN10" s="192">
        <v>119.562427031672</v>
      </c>
      <c r="AO10" s="193">
        <v>121.82301913754</v>
      </c>
      <c r="AP10" s="194">
        <v>120.68024620924599</v>
      </c>
      <c r="AQ10" s="185"/>
      <c r="AR10" s="195">
        <v>107.077348044655</v>
      </c>
      <c r="AS10" s="168"/>
      <c r="AT10" s="169">
        <v>3.0782411795224598</v>
      </c>
      <c r="AU10" s="163">
        <v>4.5132042883347498</v>
      </c>
      <c r="AV10" s="163">
        <v>3.1892866459720701</v>
      </c>
      <c r="AW10" s="163">
        <v>3.6154258961318901</v>
      </c>
      <c r="AX10" s="163">
        <v>2.9787620845309601</v>
      </c>
      <c r="AY10" s="170">
        <v>3.4878916888954299</v>
      </c>
      <c r="AZ10" s="163"/>
      <c r="BA10" s="171">
        <v>2.7598857496064899</v>
      </c>
      <c r="BB10" s="172">
        <v>2.9464457583377399</v>
      </c>
      <c r="BC10" s="173">
        <v>2.8532718925087499</v>
      </c>
      <c r="BD10" s="163"/>
      <c r="BE10" s="174">
        <v>3.1980837821030699</v>
      </c>
    </row>
    <row r="11" spans="1:57" x14ac:dyDescent="0.2">
      <c r="A11" s="34" t="s">
        <v>22</v>
      </c>
      <c r="B11" s="3" t="str">
        <f t="shared" si="0"/>
        <v>Washington, DC</v>
      </c>
      <c r="C11" s="3"/>
      <c r="D11" s="24" t="s">
        <v>16</v>
      </c>
      <c r="E11" s="27" t="s">
        <v>17</v>
      </c>
      <c r="F11" s="3"/>
      <c r="G11" s="190">
        <v>151.613522918418</v>
      </c>
      <c r="H11" s="185">
        <v>145.23692092939399</v>
      </c>
      <c r="I11" s="185">
        <v>162.29438795290599</v>
      </c>
      <c r="J11" s="185">
        <v>169.423871667946</v>
      </c>
      <c r="K11" s="185">
        <v>166.31222452028001</v>
      </c>
      <c r="L11" s="191">
        <v>159.80563018610701</v>
      </c>
      <c r="M11" s="185"/>
      <c r="N11" s="192">
        <v>149.22522964464</v>
      </c>
      <c r="O11" s="193">
        <v>151.704628697293</v>
      </c>
      <c r="P11" s="194">
        <v>150.49988479311199</v>
      </c>
      <c r="Q11" s="185"/>
      <c r="R11" s="195">
        <v>157.04702059342901</v>
      </c>
      <c r="S11" s="168"/>
      <c r="T11" s="169">
        <v>-0.85533143253710897</v>
      </c>
      <c r="U11" s="163">
        <v>0.90201800750683903</v>
      </c>
      <c r="V11" s="163">
        <v>4.5188810178438699</v>
      </c>
      <c r="W11" s="163">
        <v>6.9055849043599</v>
      </c>
      <c r="X11" s="163">
        <v>10.573105315419101</v>
      </c>
      <c r="Y11" s="170">
        <v>4.7286077272524896</v>
      </c>
      <c r="Z11" s="163"/>
      <c r="AA11" s="171">
        <v>7.2762693684854503</v>
      </c>
      <c r="AB11" s="172">
        <v>1.7242953337987199</v>
      </c>
      <c r="AC11" s="173">
        <v>4.2795630862268803</v>
      </c>
      <c r="AD11" s="163"/>
      <c r="AE11" s="174">
        <v>4.6151074656914597</v>
      </c>
      <c r="AF11" s="30"/>
      <c r="AG11" s="190">
        <v>150.27922874601299</v>
      </c>
      <c r="AH11" s="185">
        <v>165.07880963501901</v>
      </c>
      <c r="AI11" s="185">
        <v>173.218997530443</v>
      </c>
      <c r="AJ11" s="185">
        <v>166.814171188583</v>
      </c>
      <c r="AK11" s="185">
        <v>156.767305582484</v>
      </c>
      <c r="AL11" s="191">
        <v>163.27156514355201</v>
      </c>
      <c r="AM11" s="185"/>
      <c r="AN11" s="192">
        <v>147.244054232048</v>
      </c>
      <c r="AO11" s="193">
        <v>150.82911364639801</v>
      </c>
      <c r="AP11" s="194">
        <v>149.096442443912</v>
      </c>
      <c r="AQ11" s="185"/>
      <c r="AR11" s="195">
        <v>159.11388837262999</v>
      </c>
      <c r="AS11" s="168"/>
      <c r="AT11" s="169">
        <v>2.1581544251884899</v>
      </c>
      <c r="AU11" s="163">
        <v>5.4149442311754399</v>
      </c>
      <c r="AV11" s="163">
        <v>6.5543575931661797</v>
      </c>
      <c r="AW11" s="163">
        <v>3.7860530720794401</v>
      </c>
      <c r="AX11" s="163">
        <v>3.4593204544229601</v>
      </c>
      <c r="AY11" s="170">
        <v>4.5026492464600896</v>
      </c>
      <c r="AZ11" s="163"/>
      <c r="BA11" s="171">
        <v>0.77619898990036196</v>
      </c>
      <c r="BB11" s="172">
        <v>-0.48621847040323801</v>
      </c>
      <c r="BC11" s="173">
        <v>8.7808638522679505E-2</v>
      </c>
      <c r="BD11" s="163"/>
      <c r="BE11" s="174">
        <v>3.3154819916843299</v>
      </c>
    </row>
    <row r="12" spans="1:57" x14ac:dyDescent="0.2">
      <c r="A12" s="21" t="s">
        <v>23</v>
      </c>
      <c r="B12" s="3" t="str">
        <f t="shared" si="0"/>
        <v>Arlington, VA</v>
      </c>
      <c r="C12" s="3"/>
      <c r="D12" s="24" t="s">
        <v>16</v>
      </c>
      <c r="E12" s="27" t="s">
        <v>17</v>
      </c>
      <c r="F12" s="3"/>
      <c r="G12" s="190">
        <v>145.21675199468001</v>
      </c>
      <c r="H12" s="185">
        <v>158.55554949494899</v>
      </c>
      <c r="I12" s="185">
        <v>176.616632728345</v>
      </c>
      <c r="J12" s="185">
        <v>175.160035064059</v>
      </c>
      <c r="K12" s="185">
        <v>163.412810868897</v>
      </c>
      <c r="L12" s="191">
        <v>164.77290919423999</v>
      </c>
      <c r="M12" s="185"/>
      <c r="N12" s="192">
        <v>129.39390513551999</v>
      </c>
      <c r="O12" s="193">
        <v>129.70600686695201</v>
      </c>
      <c r="P12" s="194">
        <v>129.552917869325</v>
      </c>
      <c r="Q12" s="185"/>
      <c r="R12" s="195">
        <v>155.43129776128001</v>
      </c>
      <c r="S12" s="168"/>
      <c r="T12" s="169">
        <v>-1.92574116595186</v>
      </c>
      <c r="U12" s="163">
        <v>-0.978212026047105</v>
      </c>
      <c r="V12" s="163">
        <v>1.81179514827926</v>
      </c>
      <c r="W12" s="163">
        <v>-0.28265367814352299</v>
      </c>
      <c r="X12" s="163">
        <v>-0.35895093566806302</v>
      </c>
      <c r="Y12" s="170">
        <v>6.6420317705572704E-2</v>
      </c>
      <c r="Z12" s="163"/>
      <c r="AA12" s="171">
        <v>-1.12343065844082</v>
      </c>
      <c r="AB12" s="172">
        <v>-3.40432023061613</v>
      </c>
      <c r="AC12" s="173">
        <v>-2.3137420336783601</v>
      </c>
      <c r="AD12" s="163"/>
      <c r="AE12" s="174">
        <v>-0.39889564684515999</v>
      </c>
      <c r="AF12" s="30"/>
      <c r="AG12" s="190">
        <v>151.613630218894</v>
      </c>
      <c r="AH12" s="185">
        <v>174.16822342901401</v>
      </c>
      <c r="AI12" s="185">
        <v>182.79844039280499</v>
      </c>
      <c r="AJ12" s="185">
        <v>177.80700698702401</v>
      </c>
      <c r="AK12" s="185">
        <v>162.84034681601301</v>
      </c>
      <c r="AL12" s="191">
        <v>171.275175554339</v>
      </c>
      <c r="AM12" s="185"/>
      <c r="AN12" s="192">
        <v>135.52280676328499</v>
      </c>
      <c r="AO12" s="193">
        <v>133.72199321130799</v>
      </c>
      <c r="AP12" s="194">
        <v>134.61254408826301</v>
      </c>
      <c r="AQ12" s="185"/>
      <c r="AR12" s="195">
        <v>161.364797224309</v>
      </c>
      <c r="AS12" s="168"/>
      <c r="AT12" s="169">
        <v>1.64411918106056</v>
      </c>
      <c r="AU12" s="163">
        <v>4.0237778495214096</v>
      </c>
      <c r="AV12" s="163">
        <v>3.5762673174980999</v>
      </c>
      <c r="AW12" s="163">
        <v>2.2573294507988302</v>
      </c>
      <c r="AX12" s="163">
        <v>1.7123525396980599</v>
      </c>
      <c r="AY12" s="170">
        <v>2.8440603265833002</v>
      </c>
      <c r="AZ12" s="163"/>
      <c r="BA12" s="171">
        <v>0.75935495550534804</v>
      </c>
      <c r="BB12" s="172">
        <v>-1.51328657160208</v>
      </c>
      <c r="BC12" s="173">
        <v>-0.409611078367356</v>
      </c>
      <c r="BD12" s="163"/>
      <c r="BE12" s="174">
        <v>2.3761891307070502</v>
      </c>
    </row>
    <row r="13" spans="1:57" x14ac:dyDescent="0.2">
      <c r="A13" s="21" t="s">
        <v>24</v>
      </c>
      <c r="B13" s="3" t="str">
        <f t="shared" si="0"/>
        <v>Suburban Virginia Area</v>
      </c>
      <c r="C13" s="3"/>
      <c r="D13" s="24" t="s">
        <v>16</v>
      </c>
      <c r="E13" s="27" t="s">
        <v>17</v>
      </c>
      <c r="F13" s="3"/>
      <c r="G13" s="190">
        <v>123.519326007326</v>
      </c>
      <c r="H13" s="185">
        <v>112.490037356992</v>
      </c>
      <c r="I13" s="185">
        <v>126.459352517985</v>
      </c>
      <c r="J13" s="185">
        <v>126.74159648772699</v>
      </c>
      <c r="K13" s="185">
        <v>126.490612716763</v>
      </c>
      <c r="L13" s="191">
        <v>123.363989347653</v>
      </c>
      <c r="M13" s="185"/>
      <c r="N13" s="192">
        <v>126.323321735096</v>
      </c>
      <c r="O13" s="193">
        <v>129.36339528852301</v>
      </c>
      <c r="P13" s="194">
        <v>127.89709890355699</v>
      </c>
      <c r="Q13" s="185"/>
      <c r="R13" s="195">
        <v>124.64390257770999</v>
      </c>
      <c r="S13" s="168"/>
      <c r="T13" s="169">
        <v>25.894925317018899</v>
      </c>
      <c r="U13" s="163">
        <v>20.843457484582501</v>
      </c>
      <c r="V13" s="163">
        <v>28.0833199101485</v>
      </c>
      <c r="W13" s="163">
        <v>26.326390812631299</v>
      </c>
      <c r="X13" s="163">
        <v>29.2155581568895</v>
      </c>
      <c r="Y13" s="170">
        <v>26.220870333774901</v>
      </c>
      <c r="Z13" s="163"/>
      <c r="AA13" s="171">
        <v>27.146726446122798</v>
      </c>
      <c r="AB13" s="172">
        <v>24.178314144614301</v>
      </c>
      <c r="AC13" s="173">
        <v>25.648773980435301</v>
      </c>
      <c r="AD13" s="163"/>
      <c r="AE13" s="174">
        <v>25.9857898512868</v>
      </c>
      <c r="AF13" s="30"/>
      <c r="AG13" s="190">
        <v>114.309880987149</v>
      </c>
      <c r="AH13" s="185">
        <v>120.514925559722</v>
      </c>
      <c r="AI13" s="185">
        <v>125.068902920284</v>
      </c>
      <c r="AJ13" s="185">
        <v>123.741428571428</v>
      </c>
      <c r="AK13" s="185">
        <v>121.984418195673</v>
      </c>
      <c r="AL13" s="191">
        <v>121.53903484356699</v>
      </c>
      <c r="AM13" s="185"/>
      <c r="AN13" s="192">
        <v>127.100707040393</v>
      </c>
      <c r="AO13" s="193">
        <v>132.358697320201</v>
      </c>
      <c r="AP13" s="194">
        <v>129.791565421245</v>
      </c>
      <c r="AQ13" s="185"/>
      <c r="AR13" s="195">
        <v>123.872005931473</v>
      </c>
      <c r="AS13" s="168"/>
      <c r="AT13" s="169">
        <v>18.9128897314719</v>
      </c>
      <c r="AU13" s="163">
        <v>20.009562128163001</v>
      </c>
      <c r="AV13" s="163">
        <v>20.395562594946899</v>
      </c>
      <c r="AW13" s="163">
        <v>19.678174248158001</v>
      </c>
      <c r="AX13" s="163">
        <v>23.444985071001899</v>
      </c>
      <c r="AY13" s="170">
        <v>20.545535047444101</v>
      </c>
      <c r="AZ13" s="163"/>
      <c r="BA13" s="171">
        <v>16.0034137226117</v>
      </c>
      <c r="BB13" s="172">
        <v>13.839730620068501</v>
      </c>
      <c r="BC13" s="173">
        <v>14.7787445736572</v>
      </c>
      <c r="BD13" s="163"/>
      <c r="BE13" s="174">
        <v>18.532139670829</v>
      </c>
    </row>
    <row r="14" spans="1:57" x14ac:dyDescent="0.2">
      <c r="A14" s="21" t="s">
        <v>25</v>
      </c>
      <c r="B14" s="3" t="str">
        <f t="shared" si="0"/>
        <v>Alexandria, VA</v>
      </c>
      <c r="C14" s="3"/>
      <c r="D14" s="24" t="s">
        <v>16</v>
      </c>
      <c r="E14" s="27" t="s">
        <v>17</v>
      </c>
      <c r="F14" s="3"/>
      <c r="G14" s="190">
        <v>128.59359281437099</v>
      </c>
      <c r="H14" s="185">
        <v>127.105838445807</v>
      </c>
      <c r="I14" s="185">
        <v>135.789486475063</v>
      </c>
      <c r="J14" s="185">
        <v>137.24747044000699</v>
      </c>
      <c r="K14" s="185">
        <v>133.538208738869</v>
      </c>
      <c r="L14" s="191">
        <v>132.71515953141599</v>
      </c>
      <c r="M14" s="185"/>
      <c r="N14" s="192">
        <v>127.21218823529399</v>
      </c>
      <c r="O14" s="193">
        <v>124.94923441349199</v>
      </c>
      <c r="P14" s="194">
        <v>126.061411776043</v>
      </c>
      <c r="Q14" s="185"/>
      <c r="R14" s="195">
        <v>130.67551813777601</v>
      </c>
      <c r="S14" s="168"/>
      <c r="T14" s="169">
        <v>-0.221068697116241</v>
      </c>
      <c r="U14" s="163">
        <v>-0.73115888938488305</v>
      </c>
      <c r="V14" s="163">
        <v>2.4073820445943799</v>
      </c>
      <c r="W14" s="163">
        <v>1.0823031816159501</v>
      </c>
      <c r="X14" s="163">
        <v>1.65464948236634</v>
      </c>
      <c r="Y14" s="170">
        <v>0.960358843316518</v>
      </c>
      <c r="Z14" s="163"/>
      <c r="AA14" s="171">
        <v>0.78755119516246197</v>
      </c>
      <c r="AB14" s="172">
        <v>-1.8557555148387499</v>
      </c>
      <c r="AC14" s="173">
        <v>-0.57251751065296697</v>
      </c>
      <c r="AD14" s="163"/>
      <c r="AE14" s="174">
        <v>0.50118812343477503</v>
      </c>
      <c r="AF14" s="30"/>
      <c r="AG14" s="190">
        <v>123.568610361398</v>
      </c>
      <c r="AH14" s="185">
        <v>132.27550374829599</v>
      </c>
      <c r="AI14" s="185">
        <v>136.43248593583701</v>
      </c>
      <c r="AJ14" s="185">
        <v>135.08910663963999</v>
      </c>
      <c r="AK14" s="185">
        <v>131.32566322181901</v>
      </c>
      <c r="AL14" s="191">
        <v>132.15352423821901</v>
      </c>
      <c r="AM14" s="185"/>
      <c r="AN14" s="192">
        <v>126.5192093358</v>
      </c>
      <c r="AO14" s="193">
        <v>127.92181664411299</v>
      </c>
      <c r="AP14" s="194">
        <v>127.24217541849301</v>
      </c>
      <c r="AQ14" s="185"/>
      <c r="AR14" s="195">
        <v>130.65616952602201</v>
      </c>
      <c r="AS14" s="168"/>
      <c r="AT14" s="169">
        <v>1.9642188757597601</v>
      </c>
      <c r="AU14" s="163">
        <v>2.3058701329519198</v>
      </c>
      <c r="AV14" s="163">
        <v>2.4902929657837101</v>
      </c>
      <c r="AW14" s="163">
        <v>0.61383627449479505</v>
      </c>
      <c r="AX14" s="163">
        <v>-0.33432162201721499</v>
      </c>
      <c r="AY14" s="170">
        <v>1.34471535806639</v>
      </c>
      <c r="AZ14" s="163"/>
      <c r="BA14" s="171">
        <v>-1.51323047228903</v>
      </c>
      <c r="BB14" s="172">
        <v>-2.1098806259963201</v>
      </c>
      <c r="BC14" s="173">
        <v>-1.8304275881418599</v>
      </c>
      <c r="BD14" s="163"/>
      <c r="BE14" s="174">
        <v>0.38786938514934599</v>
      </c>
    </row>
    <row r="15" spans="1:57" x14ac:dyDescent="0.2">
      <c r="A15" s="21" t="s">
        <v>26</v>
      </c>
      <c r="B15" s="3" t="str">
        <f t="shared" si="0"/>
        <v>Fairfax/Tysons Corner, VA</v>
      </c>
      <c r="C15" s="3"/>
      <c r="D15" s="24" t="s">
        <v>16</v>
      </c>
      <c r="E15" s="27" t="s">
        <v>17</v>
      </c>
      <c r="F15" s="3"/>
      <c r="G15" s="190">
        <v>133.56715964343499</v>
      </c>
      <c r="H15" s="185">
        <v>146.106161417322</v>
      </c>
      <c r="I15" s="185">
        <v>166.07062387424199</v>
      </c>
      <c r="J15" s="185">
        <v>170.078490684202</v>
      </c>
      <c r="K15" s="185">
        <v>141.52788703778899</v>
      </c>
      <c r="L15" s="191">
        <v>153.18562435002201</v>
      </c>
      <c r="M15" s="185"/>
      <c r="N15" s="192">
        <v>123.117366133175</v>
      </c>
      <c r="O15" s="193">
        <v>125.36892463235201</v>
      </c>
      <c r="P15" s="194">
        <v>124.28377678316301</v>
      </c>
      <c r="Q15" s="185"/>
      <c r="R15" s="195">
        <v>145.07611730126899</v>
      </c>
      <c r="S15" s="168"/>
      <c r="T15" s="169">
        <v>2.8758415214328301</v>
      </c>
      <c r="U15" s="163">
        <v>2.2814665583879798</v>
      </c>
      <c r="V15" s="163">
        <v>5.2409797902785904</v>
      </c>
      <c r="W15" s="163">
        <v>5.5595268078841702</v>
      </c>
      <c r="X15" s="163">
        <v>-2.3586107733438002</v>
      </c>
      <c r="Y15" s="170">
        <v>3.1775307009386098</v>
      </c>
      <c r="Z15" s="163"/>
      <c r="AA15" s="171">
        <v>-0.12783525822622299</v>
      </c>
      <c r="AB15" s="172">
        <v>0.58795835902524196</v>
      </c>
      <c r="AC15" s="173">
        <v>0.24497427480274001</v>
      </c>
      <c r="AD15" s="163"/>
      <c r="AE15" s="174">
        <v>2.8306651805882099</v>
      </c>
      <c r="AF15" s="30"/>
      <c r="AG15" s="190">
        <v>133.098890235346</v>
      </c>
      <c r="AH15" s="185">
        <v>157.82319825016799</v>
      </c>
      <c r="AI15" s="185">
        <v>169.410705950508</v>
      </c>
      <c r="AJ15" s="185">
        <v>165.11342876360999</v>
      </c>
      <c r="AK15" s="185">
        <v>142.43030983816001</v>
      </c>
      <c r="AL15" s="191">
        <v>155.659273188784</v>
      </c>
      <c r="AM15" s="185"/>
      <c r="AN15" s="192">
        <v>123.442243754003</v>
      </c>
      <c r="AO15" s="193">
        <v>126.85825248908699</v>
      </c>
      <c r="AP15" s="194">
        <v>125.222591958283</v>
      </c>
      <c r="AQ15" s="185"/>
      <c r="AR15" s="195">
        <v>147.29393827411999</v>
      </c>
      <c r="AS15" s="168"/>
      <c r="AT15" s="169">
        <v>2.1024073439377702</v>
      </c>
      <c r="AU15" s="163">
        <v>3.6644822254242402</v>
      </c>
      <c r="AV15" s="163">
        <v>5.9708507601582204</v>
      </c>
      <c r="AW15" s="163">
        <v>3.8322151612567601</v>
      </c>
      <c r="AX15" s="163">
        <v>0.38812276350480601</v>
      </c>
      <c r="AY15" s="170">
        <v>3.6421763670696699</v>
      </c>
      <c r="AZ15" s="163"/>
      <c r="BA15" s="171">
        <v>2.1982814657859202</v>
      </c>
      <c r="BB15" s="172">
        <v>2.1754377774674301</v>
      </c>
      <c r="BC15" s="173">
        <v>2.1593146712590099</v>
      </c>
      <c r="BD15" s="163"/>
      <c r="BE15" s="174">
        <v>3.8255590380285698</v>
      </c>
    </row>
    <row r="16" spans="1:57" x14ac:dyDescent="0.2">
      <c r="A16" s="21" t="s">
        <v>27</v>
      </c>
      <c r="B16" s="3" t="str">
        <f t="shared" si="0"/>
        <v>I-95 Fredericksburg, VA</v>
      </c>
      <c r="C16" s="3"/>
      <c r="D16" s="24" t="s">
        <v>16</v>
      </c>
      <c r="E16" s="27" t="s">
        <v>17</v>
      </c>
      <c r="F16" s="3"/>
      <c r="G16" s="190">
        <v>89.208984870668601</v>
      </c>
      <c r="H16" s="185">
        <v>90.490469223006997</v>
      </c>
      <c r="I16" s="185">
        <v>92.664519450800896</v>
      </c>
      <c r="J16" s="185">
        <v>94.081894760114906</v>
      </c>
      <c r="K16" s="185">
        <v>93.172933838271305</v>
      </c>
      <c r="L16" s="191">
        <v>92.007661816825205</v>
      </c>
      <c r="M16" s="185"/>
      <c r="N16" s="192">
        <v>101.47939479738</v>
      </c>
      <c r="O16" s="193">
        <v>102.85663218585699</v>
      </c>
      <c r="P16" s="194">
        <v>102.182682715621</v>
      </c>
      <c r="Q16" s="185"/>
      <c r="R16" s="195">
        <v>95.569165858389894</v>
      </c>
      <c r="S16" s="168"/>
      <c r="T16" s="169">
        <v>2.5621432950798901</v>
      </c>
      <c r="U16" s="163">
        <v>0.88943773779386404</v>
      </c>
      <c r="V16" s="163">
        <v>0.106925774816799</v>
      </c>
      <c r="W16" s="163">
        <v>3.95361235387238</v>
      </c>
      <c r="X16" s="163">
        <v>4.9081856543475801</v>
      </c>
      <c r="Y16" s="170">
        <v>2.4561636797382902</v>
      </c>
      <c r="Z16" s="163"/>
      <c r="AA16" s="171">
        <v>7.8350447748271597</v>
      </c>
      <c r="AB16" s="172">
        <v>4.45415016135905</v>
      </c>
      <c r="AC16" s="173">
        <v>5.9613381035539899</v>
      </c>
      <c r="AD16" s="163"/>
      <c r="AE16" s="174">
        <v>3.9593974611643801</v>
      </c>
      <c r="AF16" s="30"/>
      <c r="AG16" s="190">
        <v>88.355849334314499</v>
      </c>
      <c r="AH16" s="185">
        <v>91.528412208301106</v>
      </c>
      <c r="AI16" s="185">
        <v>93.150206858407003</v>
      </c>
      <c r="AJ16" s="185">
        <v>93.168530272926901</v>
      </c>
      <c r="AK16" s="185">
        <v>92.903972872456706</v>
      </c>
      <c r="AL16" s="191">
        <v>91.968630811888403</v>
      </c>
      <c r="AM16" s="185"/>
      <c r="AN16" s="192">
        <v>97.978893702770705</v>
      </c>
      <c r="AO16" s="193">
        <v>98.618275575541304</v>
      </c>
      <c r="AP16" s="194">
        <v>98.303414622044698</v>
      </c>
      <c r="AQ16" s="185"/>
      <c r="AR16" s="195">
        <v>93.970000862156795</v>
      </c>
      <c r="AS16" s="168"/>
      <c r="AT16" s="169">
        <v>3.3681663798024499</v>
      </c>
      <c r="AU16" s="163">
        <v>4.03701097640608</v>
      </c>
      <c r="AV16" s="163">
        <v>3.22783297306749</v>
      </c>
      <c r="AW16" s="163">
        <v>4.2620114423677702</v>
      </c>
      <c r="AX16" s="163">
        <v>5.4129411399298402</v>
      </c>
      <c r="AY16" s="170">
        <v>4.0925600717189798</v>
      </c>
      <c r="AZ16" s="163"/>
      <c r="BA16" s="171">
        <v>6.8435727300286899</v>
      </c>
      <c r="BB16" s="172">
        <v>3.9757850146911902</v>
      </c>
      <c r="BC16" s="173">
        <v>5.3185681475634699</v>
      </c>
      <c r="BD16" s="163"/>
      <c r="BE16" s="174">
        <v>4.5344422173146004</v>
      </c>
    </row>
    <row r="17" spans="1:57" x14ac:dyDescent="0.2">
      <c r="A17" s="21" t="s">
        <v>28</v>
      </c>
      <c r="B17" s="3" t="str">
        <f t="shared" si="0"/>
        <v>Dulles Airport Area, VA</v>
      </c>
      <c r="C17" s="3"/>
      <c r="D17" s="24" t="s">
        <v>16</v>
      </c>
      <c r="E17" s="27" t="s">
        <v>17</v>
      </c>
      <c r="F17" s="3"/>
      <c r="G17" s="190">
        <v>113.33877660413</v>
      </c>
      <c r="H17" s="185">
        <v>121.954778510838</v>
      </c>
      <c r="I17" s="185">
        <v>132.680646293888</v>
      </c>
      <c r="J17" s="185">
        <v>130.59296184359599</v>
      </c>
      <c r="K17" s="185">
        <v>115.799596217352</v>
      </c>
      <c r="L17" s="191">
        <v>123.538134106622</v>
      </c>
      <c r="M17" s="185"/>
      <c r="N17" s="192">
        <v>106.633846905537</v>
      </c>
      <c r="O17" s="193">
        <v>104.094644628099</v>
      </c>
      <c r="P17" s="194">
        <v>105.313144196951</v>
      </c>
      <c r="Q17" s="185"/>
      <c r="R17" s="195">
        <v>118.65940226374001</v>
      </c>
      <c r="S17" s="168"/>
      <c r="T17" s="169">
        <v>5.7696667804324901</v>
      </c>
      <c r="U17" s="163">
        <v>3.1080860281186098</v>
      </c>
      <c r="V17" s="163">
        <v>5.6918185508425898</v>
      </c>
      <c r="W17" s="163">
        <v>2.50044764432629</v>
      </c>
      <c r="X17" s="163">
        <v>-0.89506985312035003</v>
      </c>
      <c r="Y17" s="170">
        <v>3.0933007865439199</v>
      </c>
      <c r="Z17" s="163"/>
      <c r="AA17" s="171">
        <v>2.0582528115880598</v>
      </c>
      <c r="AB17" s="172">
        <v>-3.54380548155286E-2</v>
      </c>
      <c r="AC17" s="173">
        <v>0.96388287648234305</v>
      </c>
      <c r="AD17" s="163"/>
      <c r="AE17" s="174">
        <v>2.53298376678603</v>
      </c>
      <c r="AF17" s="30"/>
      <c r="AG17" s="190">
        <v>108.449207245238</v>
      </c>
      <c r="AH17" s="185">
        <v>126.772815746722</v>
      </c>
      <c r="AI17" s="185">
        <v>132.57600033743799</v>
      </c>
      <c r="AJ17" s="185">
        <v>129.790656423645</v>
      </c>
      <c r="AK17" s="185">
        <v>117.11247154471501</v>
      </c>
      <c r="AL17" s="191">
        <v>124.044090558329</v>
      </c>
      <c r="AM17" s="185"/>
      <c r="AN17" s="192">
        <v>104.88268136206599</v>
      </c>
      <c r="AO17" s="193">
        <v>104.892129927121</v>
      </c>
      <c r="AP17" s="194">
        <v>104.887519964685</v>
      </c>
      <c r="AQ17" s="185"/>
      <c r="AR17" s="195">
        <v>118.79886665055101</v>
      </c>
      <c r="AS17" s="168"/>
      <c r="AT17" s="169">
        <v>0.86866735513669202</v>
      </c>
      <c r="AU17" s="163">
        <v>3.58321762933913</v>
      </c>
      <c r="AV17" s="163">
        <v>3.9226837098737501</v>
      </c>
      <c r="AW17" s="163">
        <v>2.0825317950164499</v>
      </c>
      <c r="AX17" s="163">
        <v>1.11852777957793</v>
      </c>
      <c r="AY17" s="170">
        <v>2.4425963475309</v>
      </c>
      <c r="AZ17" s="163"/>
      <c r="BA17" s="171">
        <v>2.3055199000768298</v>
      </c>
      <c r="BB17" s="172">
        <v>2.0932599420570801</v>
      </c>
      <c r="BC17" s="173">
        <v>2.1984082244539702</v>
      </c>
      <c r="BD17" s="163"/>
      <c r="BE17" s="174">
        <v>2.3282106284167701</v>
      </c>
    </row>
    <row r="18" spans="1:57" x14ac:dyDescent="0.2">
      <c r="A18" s="21" t="s">
        <v>29</v>
      </c>
      <c r="B18" s="3" t="str">
        <f t="shared" si="0"/>
        <v>Williamsburg, VA</v>
      </c>
      <c r="C18" s="3"/>
      <c r="D18" s="24" t="s">
        <v>16</v>
      </c>
      <c r="E18" s="27" t="s">
        <v>17</v>
      </c>
      <c r="F18" s="3"/>
      <c r="G18" s="190">
        <v>151.76269000315301</v>
      </c>
      <c r="H18" s="185">
        <v>105.025056006179</v>
      </c>
      <c r="I18" s="185">
        <v>96.207460862924705</v>
      </c>
      <c r="J18" s="185">
        <v>99.639021292491506</v>
      </c>
      <c r="K18" s="185">
        <v>105.082194408322</v>
      </c>
      <c r="L18" s="191">
        <v>112.87030781205701</v>
      </c>
      <c r="M18" s="185"/>
      <c r="N18" s="192">
        <v>142.85738212075901</v>
      </c>
      <c r="O18" s="193">
        <v>156.506149765354</v>
      </c>
      <c r="P18" s="194">
        <v>149.834083229036</v>
      </c>
      <c r="Q18" s="185"/>
      <c r="R18" s="195">
        <v>127.81165177065699</v>
      </c>
      <c r="S18" s="168"/>
      <c r="T18" s="169">
        <v>-3.9619541480796201</v>
      </c>
      <c r="U18" s="163">
        <v>-3.5808129530912001</v>
      </c>
      <c r="V18" s="163">
        <v>-4.6560571688719197</v>
      </c>
      <c r="W18" s="163">
        <v>-1.62802756089314</v>
      </c>
      <c r="X18" s="163">
        <v>-1.79898888494576</v>
      </c>
      <c r="Y18" s="170">
        <v>-4.0698529015624896</v>
      </c>
      <c r="Z18" s="163"/>
      <c r="AA18" s="171">
        <v>-4.7024494622518196</v>
      </c>
      <c r="AB18" s="172">
        <v>-5.7264203330036301</v>
      </c>
      <c r="AC18" s="173">
        <v>-5.2726036763395596</v>
      </c>
      <c r="AD18" s="163"/>
      <c r="AE18" s="174">
        <v>-4.4407267501837904</v>
      </c>
      <c r="AF18" s="30"/>
      <c r="AG18" s="190">
        <v>120.95247557003201</v>
      </c>
      <c r="AH18" s="185">
        <v>94.515150068212805</v>
      </c>
      <c r="AI18" s="185">
        <v>93.836020294380006</v>
      </c>
      <c r="AJ18" s="185">
        <v>92.867482502187201</v>
      </c>
      <c r="AK18" s="185">
        <v>97.044592132919604</v>
      </c>
      <c r="AL18" s="191">
        <v>99.743883673202006</v>
      </c>
      <c r="AM18" s="185"/>
      <c r="AN18" s="192">
        <v>134.71339543827</v>
      </c>
      <c r="AO18" s="193">
        <v>141.19934956862201</v>
      </c>
      <c r="AP18" s="194">
        <v>138.08650437549699</v>
      </c>
      <c r="AQ18" s="185"/>
      <c r="AR18" s="195">
        <v>115.34615820891599</v>
      </c>
      <c r="AS18" s="168"/>
      <c r="AT18" s="169">
        <v>-6.5985336826317198</v>
      </c>
      <c r="AU18" s="163">
        <v>-4.9128551774084599</v>
      </c>
      <c r="AV18" s="163">
        <v>-7.0174082240829994E-2</v>
      </c>
      <c r="AW18" s="163">
        <v>-2.5783860818547599</v>
      </c>
      <c r="AX18" s="163">
        <v>-4.8466253134383299</v>
      </c>
      <c r="AY18" s="170">
        <v>-4.1650970339723701</v>
      </c>
      <c r="AZ18" s="163"/>
      <c r="BA18" s="171">
        <v>-7.0241791604535502</v>
      </c>
      <c r="BB18" s="172">
        <v>-6.1783005769732799</v>
      </c>
      <c r="BC18" s="173">
        <v>-6.5901862015711998</v>
      </c>
      <c r="BD18" s="163"/>
      <c r="BE18" s="174">
        <v>-5.0697926988221704</v>
      </c>
    </row>
    <row r="19" spans="1:57" x14ac:dyDescent="0.2">
      <c r="A19" s="21" t="s">
        <v>30</v>
      </c>
      <c r="B19" s="3" t="str">
        <f t="shared" si="0"/>
        <v>Virginia Beach, VA</v>
      </c>
      <c r="C19" s="3"/>
      <c r="D19" s="24" t="s">
        <v>16</v>
      </c>
      <c r="E19" s="27" t="s">
        <v>17</v>
      </c>
      <c r="F19" s="3"/>
      <c r="G19" s="190">
        <v>114.20064851151101</v>
      </c>
      <c r="H19" s="185">
        <v>105.569722526277</v>
      </c>
      <c r="I19" s="185">
        <v>107.853767400881</v>
      </c>
      <c r="J19" s="185">
        <v>110.975278721848</v>
      </c>
      <c r="K19" s="185">
        <v>113.72475194467199</v>
      </c>
      <c r="L19" s="191">
        <v>110.763993930564</v>
      </c>
      <c r="M19" s="185"/>
      <c r="N19" s="192">
        <v>121.506040613674</v>
      </c>
      <c r="O19" s="193">
        <v>117.417829074167</v>
      </c>
      <c r="P19" s="194">
        <v>119.50608127236799</v>
      </c>
      <c r="Q19" s="185"/>
      <c r="R19" s="195">
        <v>113.666441432434</v>
      </c>
      <c r="S19" s="168"/>
      <c r="T19" s="169">
        <v>5.57940245960945</v>
      </c>
      <c r="U19" s="163">
        <v>3.6503619517373602</v>
      </c>
      <c r="V19" s="163">
        <v>0.91030996549459298</v>
      </c>
      <c r="W19" s="163">
        <v>0.47889820218837897</v>
      </c>
      <c r="X19" s="163">
        <v>5.3603594827157099</v>
      </c>
      <c r="Y19" s="170">
        <v>3.2329737613096099</v>
      </c>
      <c r="Z19" s="163"/>
      <c r="AA19" s="171">
        <v>1.1838868360828201</v>
      </c>
      <c r="AB19" s="172">
        <v>-0.840962333091819</v>
      </c>
      <c r="AC19" s="173">
        <v>0.18529326311250799</v>
      </c>
      <c r="AD19" s="163"/>
      <c r="AE19" s="174">
        <v>2.1164917363547802</v>
      </c>
      <c r="AF19" s="30"/>
      <c r="AG19" s="190">
        <v>102.961872014767</v>
      </c>
      <c r="AH19" s="185">
        <v>101.57918622931101</v>
      </c>
      <c r="AI19" s="185">
        <v>103.98488229573699</v>
      </c>
      <c r="AJ19" s="185">
        <v>106.197520829414</v>
      </c>
      <c r="AK19" s="185">
        <v>107.125606088322</v>
      </c>
      <c r="AL19" s="191">
        <v>104.554549776043</v>
      </c>
      <c r="AM19" s="185"/>
      <c r="AN19" s="192">
        <v>125.968041035778</v>
      </c>
      <c r="AO19" s="193">
        <v>127.397544571053</v>
      </c>
      <c r="AP19" s="194">
        <v>126.699076322301</v>
      </c>
      <c r="AQ19" s="185"/>
      <c r="AR19" s="195">
        <v>112.627809244514</v>
      </c>
      <c r="AS19" s="168"/>
      <c r="AT19" s="169">
        <v>3.2079596777739199</v>
      </c>
      <c r="AU19" s="163">
        <v>1.8248766746316201</v>
      </c>
      <c r="AV19" s="163">
        <v>0.301177108773511</v>
      </c>
      <c r="AW19" s="163">
        <v>1.14857222246539</v>
      </c>
      <c r="AX19" s="163">
        <v>1.81835915106849</v>
      </c>
      <c r="AY19" s="170">
        <v>1.58895524320312</v>
      </c>
      <c r="AZ19" s="163"/>
      <c r="BA19" s="171">
        <v>3.7764608863896099</v>
      </c>
      <c r="BB19" s="172">
        <v>1.57712509678625</v>
      </c>
      <c r="BC19" s="173">
        <v>2.6454829778056999</v>
      </c>
      <c r="BD19" s="163"/>
      <c r="BE19" s="174">
        <v>1.95434283665528</v>
      </c>
    </row>
    <row r="20" spans="1:57" x14ac:dyDescent="0.2">
      <c r="A20" s="34" t="s">
        <v>31</v>
      </c>
      <c r="B20" s="3" t="str">
        <f t="shared" si="0"/>
        <v>Norfolk/Portsmouth, VA</v>
      </c>
      <c r="C20" s="3"/>
      <c r="D20" s="24" t="s">
        <v>16</v>
      </c>
      <c r="E20" s="27" t="s">
        <v>17</v>
      </c>
      <c r="F20" s="3"/>
      <c r="G20" s="190">
        <v>97.947051741803193</v>
      </c>
      <c r="H20" s="185">
        <v>102.615815875124</v>
      </c>
      <c r="I20" s="185">
        <v>104.801351129761</v>
      </c>
      <c r="J20" s="185">
        <v>105.79296281544499</v>
      </c>
      <c r="K20" s="185">
        <v>102.58049518995</v>
      </c>
      <c r="L20" s="191">
        <v>102.836149191789</v>
      </c>
      <c r="M20" s="185"/>
      <c r="N20" s="192">
        <v>112.269562842242</v>
      </c>
      <c r="O20" s="193">
        <v>112.42489655783299</v>
      </c>
      <c r="P20" s="194">
        <v>112.348386822501</v>
      </c>
      <c r="Q20" s="185"/>
      <c r="R20" s="195">
        <v>106.00445352926</v>
      </c>
      <c r="S20" s="168"/>
      <c r="T20" s="169">
        <v>6.9334888821762997</v>
      </c>
      <c r="U20" s="163">
        <v>8.7969561063957507</v>
      </c>
      <c r="V20" s="163">
        <v>7.3248135464969701</v>
      </c>
      <c r="W20" s="163">
        <v>8.4948575877758596</v>
      </c>
      <c r="X20" s="163">
        <v>3.4353830188174701</v>
      </c>
      <c r="Y20" s="170">
        <v>6.8118918002648696</v>
      </c>
      <c r="Z20" s="163"/>
      <c r="AA20" s="171">
        <v>0.68700751294968798</v>
      </c>
      <c r="AB20" s="172">
        <v>1.1392811752416401</v>
      </c>
      <c r="AC20" s="173">
        <v>0.91266782493503396</v>
      </c>
      <c r="AD20" s="163"/>
      <c r="AE20" s="174">
        <v>4.8154946442860496</v>
      </c>
      <c r="AF20" s="30"/>
      <c r="AG20" s="190">
        <v>98.149209431839395</v>
      </c>
      <c r="AH20" s="185">
        <v>102.876920400698</v>
      </c>
      <c r="AI20" s="185">
        <v>106.591579469834</v>
      </c>
      <c r="AJ20" s="185">
        <v>105.870011833688</v>
      </c>
      <c r="AK20" s="185">
        <v>102.521540084256</v>
      </c>
      <c r="AL20" s="191">
        <v>103.39109471136599</v>
      </c>
      <c r="AM20" s="185"/>
      <c r="AN20" s="192">
        <v>109.726417749516</v>
      </c>
      <c r="AO20" s="193">
        <v>113.01294385322301</v>
      </c>
      <c r="AP20" s="194">
        <v>111.400223066748</v>
      </c>
      <c r="AQ20" s="185"/>
      <c r="AR20" s="195">
        <v>105.99056566566099</v>
      </c>
      <c r="AS20" s="168"/>
      <c r="AT20" s="169">
        <v>9.8971690560138104</v>
      </c>
      <c r="AU20" s="163">
        <v>7.5310749761089504</v>
      </c>
      <c r="AV20" s="163">
        <v>7.8747857294491501</v>
      </c>
      <c r="AW20" s="163">
        <v>8.1983828742019504</v>
      </c>
      <c r="AX20" s="163">
        <v>7.4245433003524397</v>
      </c>
      <c r="AY20" s="170">
        <v>8.1124297369122793</v>
      </c>
      <c r="AZ20" s="163"/>
      <c r="BA20" s="171">
        <v>5.3161154736570797</v>
      </c>
      <c r="BB20" s="172">
        <v>6.6676422494369403</v>
      </c>
      <c r="BC20" s="173">
        <v>6.0196083757973602</v>
      </c>
      <c r="BD20" s="163"/>
      <c r="BE20" s="174">
        <v>7.5090289309082898</v>
      </c>
    </row>
    <row r="21" spans="1:57" x14ac:dyDescent="0.2">
      <c r="A21" s="35" t="s">
        <v>32</v>
      </c>
      <c r="B21" s="3" t="str">
        <f t="shared" si="0"/>
        <v>Newport News/Hampton, VA</v>
      </c>
      <c r="C21" s="3"/>
      <c r="D21" s="24" t="s">
        <v>16</v>
      </c>
      <c r="E21" s="27" t="s">
        <v>17</v>
      </c>
      <c r="F21" s="3"/>
      <c r="G21" s="190">
        <v>79.089217467760804</v>
      </c>
      <c r="H21" s="185">
        <v>84.582183820346302</v>
      </c>
      <c r="I21" s="185">
        <v>90.967014781111601</v>
      </c>
      <c r="J21" s="185">
        <v>92.286151131945999</v>
      </c>
      <c r="K21" s="185">
        <v>93.094806858870001</v>
      </c>
      <c r="L21" s="191">
        <v>88.487915492744804</v>
      </c>
      <c r="M21" s="185"/>
      <c r="N21" s="192">
        <v>106.77043177243701</v>
      </c>
      <c r="O21" s="193">
        <v>102.110592762216</v>
      </c>
      <c r="P21" s="194">
        <v>104.43526039959001</v>
      </c>
      <c r="Q21" s="185"/>
      <c r="R21" s="195">
        <v>93.744808436908897</v>
      </c>
      <c r="S21" s="168"/>
      <c r="T21" s="169">
        <v>5.1090619967709303</v>
      </c>
      <c r="U21" s="163">
        <v>9.4022365487949706</v>
      </c>
      <c r="V21" s="163">
        <v>5.5978192621594998</v>
      </c>
      <c r="W21" s="163">
        <v>-0.18538293392609501</v>
      </c>
      <c r="X21" s="163">
        <v>2.6826409858953402</v>
      </c>
      <c r="Y21" s="170">
        <v>3.6867621686204499</v>
      </c>
      <c r="Z21" s="163"/>
      <c r="AA21" s="171">
        <v>-0.73048030651312101</v>
      </c>
      <c r="AB21" s="172">
        <v>-5.5507231056251003</v>
      </c>
      <c r="AC21" s="173">
        <v>-3.1508194129619</v>
      </c>
      <c r="AD21" s="163"/>
      <c r="AE21" s="174">
        <v>0.97472700360331199</v>
      </c>
      <c r="AF21" s="30"/>
      <c r="AG21" s="190">
        <v>76.8115256068847</v>
      </c>
      <c r="AH21" s="185">
        <v>82.073731321256204</v>
      </c>
      <c r="AI21" s="185">
        <v>86.384205525640994</v>
      </c>
      <c r="AJ21" s="185">
        <v>88.101261833221798</v>
      </c>
      <c r="AK21" s="185">
        <v>87.690844620625498</v>
      </c>
      <c r="AL21" s="191">
        <v>84.643460374331497</v>
      </c>
      <c r="AM21" s="185"/>
      <c r="AN21" s="192">
        <v>98.673261332803506</v>
      </c>
      <c r="AO21" s="193">
        <v>95.1584193184421</v>
      </c>
      <c r="AP21" s="194">
        <v>96.923706308977302</v>
      </c>
      <c r="AQ21" s="185"/>
      <c r="AR21" s="195">
        <v>88.563791168306295</v>
      </c>
      <c r="AS21" s="168"/>
      <c r="AT21" s="169">
        <v>4.8294744934297604</v>
      </c>
      <c r="AU21" s="163">
        <v>5.6593646556001502</v>
      </c>
      <c r="AV21" s="163">
        <v>6.0586237515130099</v>
      </c>
      <c r="AW21" s="163">
        <v>4.5151079913916501</v>
      </c>
      <c r="AX21" s="163">
        <v>6.81134819209091</v>
      </c>
      <c r="AY21" s="170">
        <v>5.6281002803425704</v>
      </c>
      <c r="AZ21" s="163"/>
      <c r="BA21" s="171">
        <v>2.7657754945344699</v>
      </c>
      <c r="BB21" s="172">
        <v>-0.63277375117052403</v>
      </c>
      <c r="BC21" s="173">
        <v>1.07717814289058</v>
      </c>
      <c r="BD21" s="163"/>
      <c r="BE21" s="174">
        <v>3.9786179152174901</v>
      </c>
    </row>
    <row r="22" spans="1:57" x14ac:dyDescent="0.2">
      <c r="A22" s="36" t="s">
        <v>33</v>
      </c>
      <c r="B22" s="3" t="str">
        <f t="shared" si="0"/>
        <v>Chesapeake/Suffolk, VA</v>
      </c>
      <c r="C22" s="3"/>
      <c r="D22" s="25" t="s">
        <v>16</v>
      </c>
      <c r="E22" s="28" t="s">
        <v>17</v>
      </c>
      <c r="F22" s="3"/>
      <c r="G22" s="196">
        <v>88.573176608695604</v>
      </c>
      <c r="H22" s="197">
        <v>86.245832517985605</v>
      </c>
      <c r="I22" s="197">
        <v>89.4206378133333</v>
      </c>
      <c r="J22" s="197">
        <v>90.270604094165805</v>
      </c>
      <c r="K22" s="197">
        <v>86.336350595073299</v>
      </c>
      <c r="L22" s="198">
        <v>88.223778555726497</v>
      </c>
      <c r="M22" s="185"/>
      <c r="N22" s="199">
        <v>89.615428982128904</v>
      </c>
      <c r="O22" s="200">
        <v>90.230829305977693</v>
      </c>
      <c r="P22" s="201">
        <v>89.926557228838504</v>
      </c>
      <c r="Q22" s="185"/>
      <c r="R22" s="202">
        <v>88.735103249375101</v>
      </c>
      <c r="S22" s="168"/>
      <c r="T22" s="175">
        <v>0.88495226577505004</v>
      </c>
      <c r="U22" s="176">
        <v>0.46727660498022999</v>
      </c>
      <c r="V22" s="176">
        <v>0.21494037027222199</v>
      </c>
      <c r="W22" s="176">
        <v>-1.2439558310180701</v>
      </c>
      <c r="X22" s="176">
        <v>2.2841334875579302</v>
      </c>
      <c r="Y22" s="177">
        <v>0.44781054400911202</v>
      </c>
      <c r="Z22" s="163"/>
      <c r="AA22" s="178">
        <v>0.27784941298721499</v>
      </c>
      <c r="AB22" s="179">
        <v>-1.37060577768116</v>
      </c>
      <c r="AC22" s="180">
        <v>-0.57331942169904904</v>
      </c>
      <c r="AD22" s="163"/>
      <c r="AE22" s="181">
        <v>0.13819427442705601</v>
      </c>
      <c r="AF22" s="31"/>
      <c r="AG22" s="196">
        <v>84.270567267934993</v>
      </c>
      <c r="AH22" s="197">
        <v>87.482999004594106</v>
      </c>
      <c r="AI22" s="197">
        <v>89.606793021282101</v>
      </c>
      <c r="AJ22" s="197">
        <v>89.838914113806496</v>
      </c>
      <c r="AK22" s="197">
        <v>87.172540127036697</v>
      </c>
      <c r="AL22" s="198">
        <v>87.8422260301395</v>
      </c>
      <c r="AM22" s="185"/>
      <c r="AN22" s="199">
        <v>89.893136485293098</v>
      </c>
      <c r="AO22" s="200">
        <v>91.074965460826405</v>
      </c>
      <c r="AP22" s="201">
        <v>90.496257269733505</v>
      </c>
      <c r="AQ22" s="185"/>
      <c r="AR22" s="202">
        <v>88.624501054953598</v>
      </c>
      <c r="AS22" s="168"/>
      <c r="AT22" s="175">
        <v>1.3617872786466301</v>
      </c>
      <c r="AU22" s="176">
        <v>1.22409702422692</v>
      </c>
      <c r="AV22" s="176">
        <v>0.78447207906504102</v>
      </c>
      <c r="AW22" s="176">
        <v>0.182705276243187</v>
      </c>
      <c r="AX22" s="176">
        <v>2.5770311427581398</v>
      </c>
      <c r="AY22" s="177">
        <v>1.1951799567655601</v>
      </c>
      <c r="AZ22" s="163"/>
      <c r="BA22" s="178">
        <v>1.2281364754475399</v>
      </c>
      <c r="BB22" s="179">
        <v>0.33117952783627602</v>
      </c>
      <c r="BC22" s="180">
        <v>0.75772849876555903</v>
      </c>
      <c r="BD22" s="163"/>
      <c r="BE22" s="181">
        <v>1.05991235495256</v>
      </c>
    </row>
    <row r="23" spans="1:57" x14ac:dyDescent="0.2">
      <c r="A23" s="35" t="s">
        <v>109</v>
      </c>
      <c r="B23" s="3" t="s">
        <v>109</v>
      </c>
      <c r="C23" s="9"/>
      <c r="D23" s="23" t="s">
        <v>16</v>
      </c>
      <c r="E23" s="26" t="s">
        <v>17</v>
      </c>
      <c r="F23" s="3"/>
      <c r="G23" s="182">
        <v>164.50711097334101</v>
      </c>
      <c r="H23" s="183">
        <v>168.23921172638401</v>
      </c>
      <c r="I23" s="183">
        <v>174.69661274014101</v>
      </c>
      <c r="J23" s="183">
        <v>168.09532679738501</v>
      </c>
      <c r="K23" s="183">
        <v>173.96468848050199</v>
      </c>
      <c r="L23" s="184">
        <v>170.334526269988</v>
      </c>
      <c r="M23" s="185"/>
      <c r="N23" s="186">
        <v>187.32697853381899</v>
      </c>
      <c r="O23" s="187">
        <v>196.111023529411</v>
      </c>
      <c r="P23" s="188">
        <v>191.78988244670199</v>
      </c>
      <c r="Q23" s="185"/>
      <c r="R23" s="189">
        <v>177.911533915001</v>
      </c>
      <c r="S23" s="168"/>
      <c r="T23" s="160">
        <v>5.4686609109313302</v>
      </c>
      <c r="U23" s="161">
        <v>8.8135101337969708</v>
      </c>
      <c r="V23" s="161">
        <v>5.7226855992579697</v>
      </c>
      <c r="W23" s="161">
        <v>4.5969031921476201E-2</v>
      </c>
      <c r="X23" s="161">
        <v>-3.9291966415016901</v>
      </c>
      <c r="Y23" s="162">
        <v>2.1777115739847099</v>
      </c>
      <c r="Z23" s="163"/>
      <c r="AA23" s="164">
        <v>-1.5749740967121999</v>
      </c>
      <c r="AB23" s="165">
        <v>-1.5637837407336099</v>
      </c>
      <c r="AC23" s="166">
        <v>-1.5386662293651701</v>
      </c>
      <c r="AD23" s="163"/>
      <c r="AE23" s="167">
        <v>0.764396997175115</v>
      </c>
      <c r="AF23" s="29"/>
      <c r="AG23" s="182">
        <v>158.452607368206</v>
      </c>
      <c r="AH23" s="183">
        <v>169.04875529340501</v>
      </c>
      <c r="AI23" s="183">
        <v>177.86441893278601</v>
      </c>
      <c r="AJ23" s="183">
        <v>176.83931161809301</v>
      </c>
      <c r="AK23" s="183">
        <v>168.40581467753799</v>
      </c>
      <c r="AL23" s="184">
        <v>171.17087461737299</v>
      </c>
      <c r="AM23" s="185"/>
      <c r="AN23" s="186">
        <v>187.99505070492199</v>
      </c>
      <c r="AO23" s="187">
        <v>194.00009460211399</v>
      </c>
      <c r="AP23" s="188">
        <v>191.15569269521399</v>
      </c>
      <c r="AQ23" s="185"/>
      <c r="AR23" s="189">
        <v>177.89723166403701</v>
      </c>
      <c r="AS23" s="168"/>
      <c r="AT23" s="160">
        <v>3.8723295334875498</v>
      </c>
      <c r="AU23" s="161">
        <v>4.6578062424698796</v>
      </c>
      <c r="AV23" s="161">
        <v>6.8619772965043202</v>
      </c>
      <c r="AW23" s="161">
        <v>4.4138632900271197</v>
      </c>
      <c r="AX23" s="161">
        <v>0.77791532697210497</v>
      </c>
      <c r="AY23" s="162">
        <v>4.1818253905134304</v>
      </c>
      <c r="AZ23" s="163"/>
      <c r="BA23" s="164">
        <v>-0.47389118019600401</v>
      </c>
      <c r="BB23" s="165">
        <v>-1.5460093434678199</v>
      </c>
      <c r="BC23" s="166">
        <v>-1.0208023510250499</v>
      </c>
      <c r="BD23" s="163"/>
      <c r="BE23" s="167">
        <v>2.0453219602552202</v>
      </c>
    </row>
    <row r="24" spans="1:57" x14ac:dyDescent="0.2">
      <c r="A24" s="35" t="s">
        <v>43</v>
      </c>
      <c r="B24" s="3" t="str">
        <f t="shared" si="0"/>
        <v>Richmond North/Glen Allen, VA</v>
      </c>
      <c r="C24" s="10"/>
      <c r="D24" s="24" t="s">
        <v>16</v>
      </c>
      <c r="E24" s="27" t="s">
        <v>17</v>
      </c>
      <c r="F24" s="3"/>
      <c r="G24" s="190">
        <v>94.679505381855407</v>
      </c>
      <c r="H24" s="185">
        <v>101.57884806131599</v>
      </c>
      <c r="I24" s="185">
        <v>108.237422564295</v>
      </c>
      <c r="J24" s="185">
        <v>107.147582588418</v>
      </c>
      <c r="K24" s="185">
        <v>103.934450317124</v>
      </c>
      <c r="L24" s="191">
        <v>103.632613737734</v>
      </c>
      <c r="M24" s="185"/>
      <c r="N24" s="192">
        <v>119.65441826215</v>
      </c>
      <c r="O24" s="193">
        <v>124.21474232945999</v>
      </c>
      <c r="P24" s="194">
        <v>122.04178791423</v>
      </c>
      <c r="Q24" s="185"/>
      <c r="R24" s="195">
        <v>110.124877357971</v>
      </c>
      <c r="S24" s="168"/>
      <c r="T24" s="169">
        <v>-0.52705404329170302</v>
      </c>
      <c r="U24" s="163">
        <v>3.2441800060888801</v>
      </c>
      <c r="V24" s="163">
        <v>4.5036361203349502</v>
      </c>
      <c r="W24" s="163">
        <v>3.6486910329034901</v>
      </c>
      <c r="X24" s="163">
        <v>2.6646376934609299</v>
      </c>
      <c r="Y24" s="170">
        <v>2.9933650089121699</v>
      </c>
      <c r="Z24" s="163"/>
      <c r="AA24" s="171">
        <v>5.79107496278783</v>
      </c>
      <c r="AB24" s="172">
        <v>5.3991976351098598</v>
      </c>
      <c r="AC24" s="173">
        <v>5.63427176811902</v>
      </c>
      <c r="AD24" s="163"/>
      <c r="AE24" s="174">
        <v>4.1711660188002604</v>
      </c>
      <c r="AF24" s="30"/>
      <c r="AG24" s="190">
        <v>91.582235624336207</v>
      </c>
      <c r="AH24" s="185">
        <v>101.725091824475</v>
      </c>
      <c r="AI24" s="185">
        <v>106.07714006808099</v>
      </c>
      <c r="AJ24" s="185">
        <v>104.849770782243</v>
      </c>
      <c r="AK24" s="185">
        <v>99.9920508125429</v>
      </c>
      <c r="AL24" s="191">
        <v>101.559143755533</v>
      </c>
      <c r="AM24" s="185"/>
      <c r="AN24" s="192">
        <v>112.06456651320499</v>
      </c>
      <c r="AO24" s="193">
        <v>115.32275595852499</v>
      </c>
      <c r="AP24" s="194">
        <v>113.756070513119</v>
      </c>
      <c r="AQ24" s="185"/>
      <c r="AR24" s="195">
        <v>105.554464002198</v>
      </c>
      <c r="AS24" s="168"/>
      <c r="AT24" s="169">
        <v>0.88451069415129402</v>
      </c>
      <c r="AU24" s="163">
        <v>3.2287924206064198</v>
      </c>
      <c r="AV24" s="163">
        <v>3.2642806582570199</v>
      </c>
      <c r="AW24" s="163">
        <v>3.3922148897456998</v>
      </c>
      <c r="AX24" s="163">
        <v>2.0352130729659801</v>
      </c>
      <c r="AY24" s="170">
        <v>2.76552006162333</v>
      </c>
      <c r="AZ24" s="163"/>
      <c r="BA24" s="171">
        <v>2.5969968179098299</v>
      </c>
      <c r="BB24" s="172">
        <v>2.3029005772559401</v>
      </c>
      <c r="BC24" s="173">
        <v>2.4597252957590299</v>
      </c>
      <c r="BD24" s="163"/>
      <c r="BE24" s="174">
        <v>2.6018060540713299</v>
      </c>
    </row>
    <row r="25" spans="1:57" x14ac:dyDescent="0.2">
      <c r="A25" s="35" t="s">
        <v>44</v>
      </c>
      <c r="B25" s="3" t="str">
        <f t="shared" si="0"/>
        <v>Richmond West/Midlothian, VA</v>
      </c>
      <c r="C25" s="3"/>
      <c r="D25" s="24" t="s">
        <v>16</v>
      </c>
      <c r="E25" s="27" t="s">
        <v>17</v>
      </c>
      <c r="F25" s="3"/>
      <c r="G25" s="190">
        <v>80.842213486637604</v>
      </c>
      <c r="H25" s="185">
        <v>83.023848534385493</v>
      </c>
      <c r="I25" s="185">
        <v>88.283953425332598</v>
      </c>
      <c r="J25" s="185">
        <v>88.696254579439199</v>
      </c>
      <c r="K25" s="185">
        <v>85.728087309644593</v>
      </c>
      <c r="L25" s="191">
        <v>85.610364114681701</v>
      </c>
      <c r="M25" s="185"/>
      <c r="N25" s="192">
        <v>106.639074050896</v>
      </c>
      <c r="O25" s="193">
        <v>109.63410133283899</v>
      </c>
      <c r="P25" s="194">
        <v>108.225886269125</v>
      </c>
      <c r="Q25" s="185"/>
      <c r="R25" s="195">
        <v>93.496405971272196</v>
      </c>
      <c r="S25" s="168"/>
      <c r="T25" s="169">
        <v>1.75787930800129</v>
      </c>
      <c r="U25" s="163">
        <v>1.4819074232077201</v>
      </c>
      <c r="V25" s="163">
        <v>6.0101217953104698</v>
      </c>
      <c r="W25" s="163">
        <v>7.0770434151547903</v>
      </c>
      <c r="X25" s="163">
        <v>1.2809118302112601</v>
      </c>
      <c r="Y25" s="170">
        <v>3.7418424576743901</v>
      </c>
      <c r="Z25" s="163"/>
      <c r="AA25" s="171">
        <v>7.4436124321906298</v>
      </c>
      <c r="AB25" s="172">
        <v>9.6139965325092707</v>
      </c>
      <c r="AC25" s="173">
        <v>8.6146716982344707</v>
      </c>
      <c r="AD25" s="163"/>
      <c r="AE25" s="174">
        <v>5.4462783152038199</v>
      </c>
      <c r="AF25" s="30"/>
      <c r="AG25" s="190">
        <v>79.657868208092395</v>
      </c>
      <c r="AH25" s="185">
        <v>84.343544869271796</v>
      </c>
      <c r="AI25" s="185">
        <v>87.804634299138598</v>
      </c>
      <c r="AJ25" s="185">
        <v>88.469089078540506</v>
      </c>
      <c r="AK25" s="185">
        <v>85.516843686463304</v>
      </c>
      <c r="AL25" s="191">
        <v>85.477875579115903</v>
      </c>
      <c r="AM25" s="185"/>
      <c r="AN25" s="192">
        <v>103.725787719298</v>
      </c>
      <c r="AO25" s="193">
        <v>104.75764295892699</v>
      </c>
      <c r="AP25" s="194">
        <v>104.259961423302</v>
      </c>
      <c r="AQ25" s="185"/>
      <c r="AR25" s="195">
        <v>91.8133715927179</v>
      </c>
      <c r="AS25" s="168"/>
      <c r="AT25" s="169">
        <v>1.8652925240329099</v>
      </c>
      <c r="AU25" s="163">
        <v>2.6087055016533598</v>
      </c>
      <c r="AV25" s="163">
        <v>4.5870450170343</v>
      </c>
      <c r="AW25" s="163">
        <v>5.2774067708222603</v>
      </c>
      <c r="AX25" s="163">
        <v>0.63695668613459999</v>
      </c>
      <c r="AY25" s="170">
        <v>3.1240964214372502</v>
      </c>
      <c r="AZ25" s="163"/>
      <c r="BA25" s="171">
        <v>4.2795693325306603</v>
      </c>
      <c r="BB25" s="172">
        <v>4.5836605678616902</v>
      </c>
      <c r="BC25" s="173">
        <v>4.4469055748014199</v>
      </c>
      <c r="BD25" s="163"/>
      <c r="BE25" s="174">
        <v>3.3631044312693699</v>
      </c>
    </row>
    <row r="26" spans="1:57" x14ac:dyDescent="0.2">
      <c r="A26" s="35" t="s">
        <v>45</v>
      </c>
      <c r="B26" s="3" t="str">
        <f t="shared" si="0"/>
        <v>Petersburg/Chester, VA</v>
      </c>
      <c r="C26" s="3"/>
      <c r="D26" s="24" t="s">
        <v>16</v>
      </c>
      <c r="E26" s="27" t="s">
        <v>17</v>
      </c>
      <c r="F26" s="3"/>
      <c r="G26" s="190">
        <v>85.251429472382497</v>
      </c>
      <c r="H26" s="185">
        <v>92.142895965811903</v>
      </c>
      <c r="I26" s="185">
        <v>93.300540101362003</v>
      </c>
      <c r="J26" s="185">
        <v>92.680798359621406</v>
      </c>
      <c r="K26" s="185">
        <v>91.830531409618501</v>
      </c>
      <c r="L26" s="191">
        <v>91.305718825290896</v>
      </c>
      <c r="M26" s="185"/>
      <c r="N26" s="192">
        <v>94.1533311717495</v>
      </c>
      <c r="O26" s="193">
        <v>98.260733545401905</v>
      </c>
      <c r="P26" s="194">
        <v>96.314201004107701</v>
      </c>
      <c r="Q26" s="185"/>
      <c r="R26" s="195">
        <v>92.853765160349795</v>
      </c>
      <c r="S26" s="168"/>
      <c r="T26" s="169">
        <v>4.4960773927211397</v>
      </c>
      <c r="U26" s="163">
        <v>6.4639597742578196</v>
      </c>
      <c r="V26" s="163">
        <v>4.7998094713915203</v>
      </c>
      <c r="W26" s="163">
        <v>3.99234316168616</v>
      </c>
      <c r="X26" s="163">
        <v>7.0304964197162203</v>
      </c>
      <c r="Y26" s="170">
        <v>5.4387829614133203</v>
      </c>
      <c r="Z26" s="163"/>
      <c r="AA26" s="171">
        <v>2.9700430029142999</v>
      </c>
      <c r="AB26" s="172">
        <v>6.3265285672753402</v>
      </c>
      <c r="AC26" s="173">
        <v>4.7583735803155003</v>
      </c>
      <c r="AD26" s="163"/>
      <c r="AE26" s="174">
        <v>5.1667324505344503</v>
      </c>
      <c r="AF26" s="30"/>
      <c r="AG26" s="190">
        <v>85.707791956712398</v>
      </c>
      <c r="AH26" s="185">
        <v>91.852062997492894</v>
      </c>
      <c r="AI26" s="185">
        <v>92.756684668278595</v>
      </c>
      <c r="AJ26" s="185">
        <v>92.559120418689304</v>
      </c>
      <c r="AK26" s="185">
        <v>89.983701349593403</v>
      </c>
      <c r="AL26" s="191">
        <v>90.803956806880507</v>
      </c>
      <c r="AM26" s="185"/>
      <c r="AN26" s="192">
        <v>90.963620346430005</v>
      </c>
      <c r="AO26" s="193">
        <v>93.118201335408799</v>
      </c>
      <c r="AP26" s="194">
        <v>92.057535555925199</v>
      </c>
      <c r="AQ26" s="185"/>
      <c r="AR26" s="195">
        <v>91.155289130333401</v>
      </c>
      <c r="AS26" s="168"/>
      <c r="AT26" s="169">
        <v>5.3079961176750396</v>
      </c>
      <c r="AU26" s="163">
        <v>7.2754583404103101</v>
      </c>
      <c r="AV26" s="163">
        <v>6.6229259078604104</v>
      </c>
      <c r="AW26" s="163">
        <v>5.4166603811343599</v>
      </c>
      <c r="AX26" s="163">
        <v>6.4319468440729404</v>
      </c>
      <c r="AY26" s="170">
        <v>6.3151435812679297</v>
      </c>
      <c r="AZ26" s="163"/>
      <c r="BA26" s="171">
        <v>3.9117213232513</v>
      </c>
      <c r="BB26" s="172">
        <v>4.89715635669305</v>
      </c>
      <c r="BC26" s="173">
        <v>4.4171856829505298</v>
      </c>
      <c r="BD26" s="163"/>
      <c r="BE26" s="174">
        <v>5.7113146261475398</v>
      </c>
    </row>
    <row r="27" spans="1:57" x14ac:dyDescent="0.2">
      <c r="A27" s="35" t="s">
        <v>97</v>
      </c>
      <c r="B27" s="3" t="s">
        <v>70</v>
      </c>
      <c r="C27" s="3"/>
      <c r="D27" s="24" t="s">
        <v>16</v>
      </c>
      <c r="E27" s="27" t="s">
        <v>17</v>
      </c>
      <c r="F27" s="3"/>
      <c r="G27" s="190">
        <v>114.76517237118399</v>
      </c>
      <c r="H27" s="185">
        <v>97.533332584269601</v>
      </c>
      <c r="I27" s="185">
        <v>99.434895993441899</v>
      </c>
      <c r="J27" s="185">
        <v>98.546086294416199</v>
      </c>
      <c r="K27" s="185">
        <v>101.59497784342599</v>
      </c>
      <c r="L27" s="191">
        <v>102.014377170138</v>
      </c>
      <c r="M27" s="185"/>
      <c r="N27" s="192">
        <v>116.48002894220799</v>
      </c>
      <c r="O27" s="193">
        <v>116.927327388066</v>
      </c>
      <c r="P27" s="194">
        <v>116.705397906244</v>
      </c>
      <c r="Q27" s="185"/>
      <c r="R27" s="195">
        <v>106.70122702015701</v>
      </c>
      <c r="S27" s="168"/>
      <c r="T27" s="169">
        <v>13.049300495141001</v>
      </c>
      <c r="U27" s="163">
        <v>2.8048366545060999</v>
      </c>
      <c r="V27" s="163">
        <v>3.7269562639110498</v>
      </c>
      <c r="W27" s="163">
        <v>4.5751722828050498</v>
      </c>
      <c r="X27" s="163">
        <v>5.6137177314721001</v>
      </c>
      <c r="Y27" s="170">
        <v>5.8690109285518597</v>
      </c>
      <c r="Z27" s="163"/>
      <c r="AA27" s="171">
        <v>5.55494670394223</v>
      </c>
      <c r="AB27" s="172">
        <v>7.7723369968556799</v>
      </c>
      <c r="AC27" s="173">
        <v>6.6624685419103402</v>
      </c>
      <c r="AD27" s="163"/>
      <c r="AE27" s="174">
        <v>6.1727212608690296</v>
      </c>
      <c r="AF27" s="30"/>
      <c r="AG27" s="190">
        <v>97.922342803386599</v>
      </c>
      <c r="AH27" s="185">
        <v>95.898036197272205</v>
      </c>
      <c r="AI27" s="185">
        <v>97.506520495200405</v>
      </c>
      <c r="AJ27" s="185">
        <v>97.003143361526</v>
      </c>
      <c r="AK27" s="185">
        <v>98.857647396317105</v>
      </c>
      <c r="AL27" s="191">
        <v>97.422833630534996</v>
      </c>
      <c r="AM27" s="185"/>
      <c r="AN27" s="192">
        <v>114.87834274857499</v>
      </c>
      <c r="AO27" s="193">
        <v>117.550150327637</v>
      </c>
      <c r="AP27" s="194">
        <v>116.204703150912</v>
      </c>
      <c r="AQ27" s="185"/>
      <c r="AR27" s="195">
        <v>103.272927807114</v>
      </c>
      <c r="AS27" s="168"/>
      <c r="AT27" s="169">
        <v>5.3584930001256197</v>
      </c>
      <c r="AU27" s="163">
        <v>3.3351460224115201</v>
      </c>
      <c r="AV27" s="163">
        <v>3.4508291816714598</v>
      </c>
      <c r="AW27" s="163">
        <v>4.1011044868207103</v>
      </c>
      <c r="AX27" s="163">
        <v>4.0937007434896104</v>
      </c>
      <c r="AY27" s="170">
        <v>4.0125126054888796</v>
      </c>
      <c r="AZ27" s="163"/>
      <c r="BA27" s="171">
        <v>5.0599029092857899</v>
      </c>
      <c r="BB27" s="172">
        <v>5.3825616083072996</v>
      </c>
      <c r="BC27" s="173">
        <v>5.2156956633184999</v>
      </c>
      <c r="BD27" s="163"/>
      <c r="BE27" s="174">
        <v>4.4335285177110997</v>
      </c>
    </row>
    <row r="28" spans="1:57" x14ac:dyDescent="0.2">
      <c r="A28" s="35" t="s">
        <v>47</v>
      </c>
      <c r="B28" s="3" t="str">
        <f t="shared" si="0"/>
        <v>Roanoke, VA</v>
      </c>
      <c r="C28" s="3"/>
      <c r="D28" s="24" t="s">
        <v>16</v>
      </c>
      <c r="E28" s="27" t="s">
        <v>17</v>
      </c>
      <c r="F28" s="3"/>
      <c r="G28" s="190">
        <v>97.176981719175402</v>
      </c>
      <c r="H28" s="185">
        <v>103.639107142857</v>
      </c>
      <c r="I28" s="185">
        <v>108.85775167785199</v>
      </c>
      <c r="J28" s="185">
        <v>106.06694956949499</v>
      </c>
      <c r="K28" s="185">
        <v>106.133583849101</v>
      </c>
      <c r="L28" s="191">
        <v>104.72505219744799</v>
      </c>
      <c r="M28" s="185"/>
      <c r="N28" s="192">
        <v>112.555652530779</v>
      </c>
      <c r="O28" s="193">
        <v>112.38065343915299</v>
      </c>
      <c r="P28" s="194">
        <v>112.466681909885</v>
      </c>
      <c r="Q28" s="185"/>
      <c r="R28" s="195">
        <v>107.232742560885</v>
      </c>
      <c r="S28" s="168"/>
      <c r="T28" s="169">
        <v>6.8889924023809401</v>
      </c>
      <c r="U28" s="163">
        <v>2.56168306043064</v>
      </c>
      <c r="V28" s="163">
        <v>4.2068331954426501</v>
      </c>
      <c r="W28" s="163">
        <v>8.0552909568592401</v>
      </c>
      <c r="X28" s="163">
        <v>11.4268758983232</v>
      </c>
      <c r="Y28" s="170">
        <v>6.50450721847601</v>
      </c>
      <c r="Z28" s="163"/>
      <c r="AA28" s="171">
        <v>8.9089908558295505</v>
      </c>
      <c r="AB28" s="172">
        <v>7.1115290232839898</v>
      </c>
      <c r="AC28" s="173">
        <v>7.97017523555379</v>
      </c>
      <c r="AD28" s="163"/>
      <c r="AE28" s="174">
        <v>7.0719666750481398</v>
      </c>
      <c r="AF28" s="30"/>
      <c r="AG28" s="190">
        <v>89.874455774246996</v>
      </c>
      <c r="AH28" s="185">
        <v>99.338715492467102</v>
      </c>
      <c r="AI28" s="185">
        <v>102.371627754567</v>
      </c>
      <c r="AJ28" s="185">
        <v>100.513450414887</v>
      </c>
      <c r="AK28" s="185">
        <v>99.673983004170196</v>
      </c>
      <c r="AL28" s="191">
        <v>98.920242462355404</v>
      </c>
      <c r="AM28" s="185"/>
      <c r="AN28" s="192">
        <v>106.153404351426</v>
      </c>
      <c r="AO28" s="193">
        <v>105.452039355992</v>
      </c>
      <c r="AP28" s="194">
        <v>105.808436878347</v>
      </c>
      <c r="AQ28" s="185"/>
      <c r="AR28" s="195">
        <v>101.07956659391201</v>
      </c>
      <c r="AS28" s="168"/>
      <c r="AT28" s="169">
        <v>2.1570961528982702</v>
      </c>
      <c r="AU28" s="163">
        <v>6.3622419156185996</v>
      </c>
      <c r="AV28" s="163">
        <v>6.1570246227377901</v>
      </c>
      <c r="AW28" s="163">
        <v>4.8892000140147598</v>
      </c>
      <c r="AX28" s="163">
        <v>2.3664378996548301</v>
      </c>
      <c r="AY28" s="170">
        <v>4.5173371104590299</v>
      </c>
      <c r="AZ28" s="163"/>
      <c r="BA28" s="171">
        <v>2.3942244973086702</v>
      </c>
      <c r="BB28" s="172">
        <v>1.1142192352401801</v>
      </c>
      <c r="BC28" s="173">
        <v>1.7620089068176901</v>
      </c>
      <c r="BD28" s="163"/>
      <c r="BE28" s="174">
        <v>3.5629298628184798</v>
      </c>
    </row>
    <row r="29" spans="1:57" x14ac:dyDescent="0.2">
      <c r="A29" s="35" t="s">
        <v>48</v>
      </c>
      <c r="B29" s="3" t="str">
        <f t="shared" si="0"/>
        <v>Charlottesville, VA</v>
      </c>
      <c r="C29" s="3"/>
      <c r="D29" s="24" t="s">
        <v>16</v>
      </c>
      <c r="E29" s="27" t="s">
        <v>17</v>
      </c>
      <c r="F29" s="3"/>
      <c r="G29" s="190">
        <v>133.78552264071001</v>
      </c>
      <c r="H29" s="185">
        <v>119.360575635876</v>
      </c>
      <c r="I29" s="185">
        <v>126.418629550321</v>
      </c>
      <c r="J29" s="185">
        <v>124.696826526789</v>
      </c>
      <c r="K29" s="185">
        <v>130.14623699851401</v>
      </c>
      <c r="L29" s="191">
        <v>126.969275475836</v>
      </c>
      <c r="M29" s="185"/>
      <c r="N29" s="192">
        <v>169.66171735790999</v>
      </c>
      <c r="O29" s="193">
        <v>177.802066570188</v>
      </c>
      <c r="P29" s="194">
        <v>173.85320864381501</v>
      </c>
      <c r="Q29" s="185"/>
      <c r="R29" s="195">
        <v>143.12120809159501</v>
      </c>
      <c r="S29" s="168"/>
      <c r="T29" s="169">
        <v>3.34409599466801</v>
      </c>
      <c r="U29" s="163">
        <v>2.79362485074568</v>
      </c>
      <c r="V29" s="163">
        <v>0.36418292578911998</v>
      </c>
      <c r="W29" s="163">
        <v>-1.47555364374987</v>
      </c>
      <c r="X29" s="163">
        <v>1.39930317963105</v>
      </c>
      <c r="Y29" s="170">
        <v>1.12910581602868</v>
      </c>
      <c r="Z29" s="163"/>
      <c r="AA29" s="171">
        <v>4.7453119169948499</v>
      </c>
      <c r="AB29" s="172">
        <v>14.465381915679</v>
      </c>
      <c r="AC29" s="173">
        <v>9.2926177268883592</v>
      </c>
      <c r="AD29" s="163"/>
      <c r="AE29" s="174">
        <v>5.1763299694025502</v>
      </c>
      <c r="AF29" s="30"/>
      <c r="AG29" s="190">
        <v>125.32411233418</v>
      </c>
      <c r="AH29" s="185">
        <v>123.672590679151</v>
      </c>
      <c r="AI29" s="185">
        <v>122.538984874927</v>
      </c>
      <c r="AJ29" s="185">
        <v>122.81403681592001</v>
      </c>
      <c r="AK29" s="185">
        <v>125.54692076228601</v>
      </c>
      <c r="AL29" s="191">
        <v>123.888156108839</v>
      </c>
      <c r="AM29" s="185"/>
      <c r="AN29" s="192">
        <v>158.143729378887</v>
      </c>
      <c r="AO29" s="193">
        <v>167.96046254570101</v>
      </c>
      <c r="AP29" s="194">
        <v>163.19556270237101</v>
      </c>
      <c r="AQ29" s="185"/>
      <c r="AR29" s="195">
        <v>136.80171134909699</v>
      </c>
      <c r="AS29" s="168"/>
      <c r="AT29" s="169">
        <v>2.5400347736846398</v>
      </c>
      <c r="AU29" s="163">
        <v>8.6296961419139695</v>
      </c>
      <c r="AV29" s="163">
        <v>3.22090928688328</v>
      </c>
      <c r="AW29" s="163">
        <v>4.59308946239946</v>
      </c>
      <c r="AX29" s="163">
        <v>5.7770949736301302</v>
      </c>
      <c r="AY29" s="170">
        <v>4.9118107652393102</v>
      </c>
      <c r="AZ29" s="163"/>
      <c r="BA29" s="171">
        <v>6.9971116401363203</v>
      </c>
      <c r="BB29" s="172">
        <v>6.7118494812087599</v>
      </c>
      <c r="BC29" s="173">
        <v>6.89130218849375</v>
      </c>
      <c r="BD29" s="163"/>
      <c r="BE29" s="174">
        <v>5.6261938311239303</v>
      </c>
    </row>
    <row r="30" spans="1:57" x14ac:dyDescent="0.2">
      <c r="A30" s="21" t="s">
        <v>49</v>
      </c>
      <c r="B30" t="s">
        <v>72</v>
      </c>
      <c r="C30" s="3"/>
      <c r="D30" s="24" t="s">
        <v>16</v>
      </c>
      <c r="E30" s="27" t="s">
        <v>17</v>
      </c>
      <c r="F30" s="3"/>
      <c r="G30" s="190">
        <v>88.796880359330302</v>
      </c>
      <c r="H30" s="185">
        <v>96.832859384808501</v>
      </c>
      <c r="I30" s="185">
        <v>102.015074034902</v>
      </c>
      <c r="J30" s="185">
        <v>103.03744854881199</v>
      </c>
      <c r="K30" s="185">
        <v>97.402516536380006</v>
      </c>
      <c r="L30" s="191">
        <v>98.364892034113495</v>
      </c>
      <c r="M30" s="185"/>
      <c r="N30" s="192">
        <v>98.0363258064516</v>
      </c>
      <c r="O30" s="193">
        <v>98.979208931419393</v>
      </c>
      <c r="P30" s="194">
        <v>98.510413793103396</v>
      </c>
      <c r="Q30" s="185"/>
      <c r="R30" s="195">
        <v>98.404743060435607</v>
      </c>
      <c r="S30" s="168"/>
      <c r="T30" s="169">
        <v>0.54474374641614598</v>
      </c>
      <c r="U30" s="163">
        <v>3.37403208253117</v>
      </c>
      <c r="V30" s="163">
        <v>6.3187622777280703</v>
      </c>
      <c r="W30" s="163">
        <v>5.0826955704202303</v>
      </c>
      <c r="X30" s="163">
        <v>3.96751223768586</v>
      </c>
      <c r="Y30" s="170">
        <v>4.3527217059858003</v>
      </c>
      <c r="Z30" s="163"/>
      <c r="AA30" s="171">
        <v>2.4683539328827102</v>
      </c>
      <c r="AB30" s="172">
        <v>4.2541175395832598</v>
      </c>
      <c r="AC30" s="173">
        <v>3.3483315734660501</v>
      </c>
      <c r="AD30" s="163"/>
      <c r="AE30" s="174">
        <v>4.0651765192000902</v>
      </c>
      <c r="AF30" s="30"/>
      <c r="AG30" s="190">
        <v>86.6561177968062</v>
      </c>
      <c r="AH30" s="185">
        <v>96.713440377804005</v>
      </c>
      <c r="AI30" s="185">
        <v>100.138610917699</v>
      </c>
      <c r="AJ30" s="185">
        <v>100.19999929088</v>
      </c>
      <c r="AK30" s="185">
        <v>96.483645605254907</v>
      </c>
      <c r="AL30" s="191">
        <v>96.849317241489402</v>
      </c>
      <c r="AM30" s="185"/>
      <c r="AN30" s="192">
        <v>99.521560938682796</v>
      </c>
      <c r="AO30" s="193">
        <v>99.523846032497204</v>
      </c>
      <c r="AP30" s="194">
        <v>99.522680006180394</v>
      </c>
      <c r="AQ30" s="185"/>
      <c r="AR30" s="195">
        <v>97.631443601884996</v>
      </c>
      <c r="AS30" s="168"/>
      <c r="AT30" s="169">
        <v>0.98312276030190804</v>
      </c>
      <c r="AU30" s="163">
        <v>3.3963587144785001</v>
      </c>
      <c r="AV30" s="163">
        <v>4.1554082039570197</v>
      </c>
      <c r="AW30" s="163">
        <v>3.3763924881</v>
      </c>
      <c r="AX30" s="163">
        <v>3.1319594294356099</v>
      </c>
      <c r="AY30" s="170">
        <v>3.29697232466058</v>
      </c>
      <c r="AZ30" s="163"/>
      <c r="BA30" s="171">
        <v>2.3578856022797199</v>
      </c>
      <c r="BB30" s="172">
        <v>1.1090012697126601</v>
      </c>
      <c r="BC30" s="173">
        <v>1.74145773127102</v>
      </c>
      <c r="BD30" s="163"/>
      <c r="BE30" s="174">
        <v>2.7958166301078902</v>
      </c>
    </row>
    <row r="31" spans="1:57" x14ac:dyDescent="0.2">
      <c r="A31" s="21" t="s">
        <v>50</v>
      </c>
      <c r="B31" s="3" t="str">
        <f t="shared" si="0"/>
        <v>Staunton &amp; Harrisonburg, VA</v>
      </c>
      <c r="C31" s="3"/>
      <c r="D31" s="24" t="s">
        <v>16</v>
      </c>
      <c r="E31" s="27" t="s">
        <v>17</v>
      </c>
      <c r="F31" s="3"/>
      <c r="G31" s="190">
        <v>107.517476307476</v>
      </c>
      <c r="H31" s="185">
        <v>92.195673758865198</v>
      </c>
      <c r="I31" s="185">
        <v>92.198568093385205</v>
      </c>
      <c r="J31" s="185">
        <v>92.5113830996589</v>
      </c>
      <c r="K31" s="185">
        <v>94.698294987674601</v>
      </c>
      <c r="L31" s="191">
        <v>96.120244394444796</v>
      </c>
      <c r="M31" s="185"/>
      <c r="N31" s="192">
        <v>117.985552791597</v>
      </c>
      <c r="O31" s="193">
        <v>117.257947891485</v>
      </c>
      <c r="P31" s="194">
        <v>117.61654679199</v>
      </c>
      <c r="Q31" s="185"/>
      <c r="R31" s="195">
        <v>103.920756302521</v>
      </c>
      <c r="S31" s="168"/>
      <c r="T31" s="169">
        <v>-2.3580329110784102</v>
      </c>
      <c r="U31" s="163">
        <v>1.13758623433369</v>
      </c>
      <c r="V31" s="163">
        <v>1.0392853087801901</v>
      </c>
      <c r="W31" s="163">
        <v>2.16548530477611</v>
      </c>
      <c r="X31" s="163">
        <v>-1.1069964725063299</v>
      </c>
      <c r="Y31" s="170">
        <v>2.35597218869735E-2</v>
      </c>
      <c r="Z31" s="163"/>
      <c r="AA31" s="171">
        <v>-2.1994155063413299</v>
      </c>
      <c r="AB31" s="172">
        <v>0.20289565963739201</v>
      </c>
      <c r="AC31" s="173">
        <v>-1.1402294880766199</v>
      </c>
      <c r="AD31" s="163"/>
      <c r="AE31" s="174">
        <v>-0.113265495825898</v>
      </c>
      <c r="AF31" s="30"/>
      <c r="AG31" s="190">
        <v>95.690526740123602</v>
      </c>
      <c r="AH31" s="185">
        <v>89.733418219701306</v>
      </c>
      <c r="AI31" s="185">
        <v>90.636057374426699</v>
      </c>
      <c r="AJ31" s="185">
        <v>90.842260463139993</v>
      </c>
      <c r="AK31" s="185">
        <v>92.359880145909301</v>
      </c>
      <c r="AL31" s="191">
        <v>91.722227719432297</v>
      </c>
      <c r="AM31" s="185"/>
      <c r="AN31" s="192">
        <v>113.049797201697</v>
      </c>
      <c r="AO31" s="193">
        <v>115.69215587866201</v>
      </c>
      <c r="AP31" s="194">
        <v>114.412566708537</v>
      </c>
      <c r="AQ31" s="185"/>
      <c r="AR31" s="195">
        <v>100.149068958692</v>
      </c>
      <c r="AS31" s="168"/>
      <c r="AT31" s="169">
        <v>-1.0101971653982</v>
      </c>
      <c r="AU31" s="163">
        <v>1.41078826325128</v>
      </c>
      <c r="AV31" s="163">
        <v>1.0102412033567001</v>
      </c>
      <c r="AW31" s="163">
        <v>0.84438810158935595</v>
      </c>
      <c r="AX31" s="163">
        <v>-0.29639051843578101</v>
      </c>
      <c r="AY31" s="170">
        <v>0.38423787759329198</v>
      </c>
      <c r="AZ31" s="163"/>
      <c r="BA31" s="171">
        <v>-2.6913351759478101</v>
      </c>
      <c r="BB31" s="172">
        <v>-1.54067974202806</v>
      </c>
      <c r="BC31" s="173">
        <v>-2.0761791995856802</v>
      </c>
      <c r="BD31" s="163"/>
      <c r="BE31" s="174">
        <v>-0.34610985476176098</v>
      </c>
    </row>
    <row r="32" spans="1:57" x14ac:dyDescent="0.2">
      <c r="A32" s="21" t="s">
        <v>51</v>
      </c>
      <c r="B32" s="3" t="str">
        <f t="shared" si="0"/>
        <v>Blacksburg &amp; Wytheville, VA</v>
      </c>
      <c r="C32" s="3"/>
      <c r="D32" s="24" t="s">
        <v>16</v>
      </c>
      <c r="E32" s="27" t="s">
        <v>17</v>
      </c>
      <c r="F32" s="3"/>
      <c r="G32" s="190">
        <v>97.963041825095004</v>
      </c>
      <c r="H32" s="185">
        <v>99.622461706783298</v>
      </c>
      <c r="I32" s="185">
        <v>101.003546491531</v>
      </c>
      <c r="J32" s="185">
        <v>99.694742519136994</v>
      </c>
      <c r="K32" s="185">
        <v>103.44777548209299</v>
      </c>
      <c r="L32" s="191">
        <v>100.44859216255399</v>
      </c>
      <c r="M32" s="185"/>
      <c r="N32" s="192">
        <v>117.63482798496599</v>
      </c>
      <c r="O32" s="193">
        <v>116.751490584104</v>
      </c>
      <c r="P32" s="194">
        <v>117.21500151699</v>
      </c>
      <c r="Q32" s="185"/>
      <c r="R32" s="195">
        <v>105.873890143333</v>
      </c>
      <c r="S32" s="168"/>
      <c r="T32" s="169">
        <v>5.8150346709890899</v>
      </c>
      <c r="U32" s="163">
        <v>7.8003500721331296</v>
      </c>
      <c r="V32" s="163">
        <v>2.0404364782458</v>
      </c>
      <c r="W32" s="163">
        <v>1.8130902369117002E-2</v>
      </c>
      <c r="X32" s="163">
        <v>-2.55679351116575</v>
      </c>
      <c r="Y32" s="170">
        <v>1.9520019387823799</v>
      </c>
      <c r="Z32" s="163"/>
      <c r="AA32" s="171">
        <v>2.1017830191340301</v>
      </c>
      <c r="AB32" s="172">
        <v>9.0917599714030892</v>
      </c>
      <c r="AC32" s="173">
        <v>5.2005909581404204</v>
      </c>
      <c r="AD32" s="163"/>
      <c r="AE32" s="174">
        <v>3.27208648014093</v>
      </c>
      <c r="AF32" s="30"/>
      <c r="AG32" s="190">
        <v>90.780514716138896</v>
      </c>
      <c r="AH32" s="185">
        <v>94.975138099106402</v>
      </c>
      <c r="AI32" s="185">
        <v>94.961372832369904</v>
      </c>
      <c r="AJ32" s="185">
        <v>94.619487968662497</v>
      </c>
      <c r="AK32" s="185">
        <v>100.642773214285</v>
      </c>
      <c r="AL32" s="191">
        <v>95.572272957683595</v>
      </c>
      <c r="AM32" s="185"/>
      <c r="AN32" s="192">
        <v>114.161234876929</v>
      </c>
      <c r="AO32" s="193">
        <v>110.5503383952</v>
      </c>
      <c r="AP32" s="194">
        <v>112.46075177680601</v>
      </c>
      <c r="AQ32" s="185"/>
      <c r="AR32" s="195">
        <v>100.887877785805</v>
      </c>
      <c r="AS32" s="168"/>
      <c r="AT32" s="169">
        <v>5.7192444699182303</v>
      </c>
      <c r="AU32" s="163">
        <v>7.2879502280608</v>
      </c>
      <c r="AV32" s="163">
        <v>3.6891012068590001</v>
      </c>
      <c r="AW32" s="163">
        <v>1.99985953622697</v>
      </c>
      <c r="AX32" s="163">
        <v>3.6000270419430498</v>
      </c>
      <c r="AY32" s="170">
        <v>4.2338245444064198</v>
      </c>
      <c r="AZ32" s="163"/>
      <c r="BA32" s="171">
        <v>1.21708629442922</v>
      </c>
      <c r="BB32" s="172">
        <v>-1.5892876827446301</v>
      </c>
      <c r="BC32" s="173">
        <v>-9.6864138030714905E-2</v>
      </c>
      <c r="BD32" s="163"/>
      <c r="BE32" s="174">
        <v>2.3390387401334798</v>
      </c>
    </row>
    <row r="33" spans="1:64" x14ac:dyDescent="0.2">
      <c r="A33" s="21" t="s">
        <v>52</v>
      </c>
      <c r="B33" s="3" t="str">
        <f t="shared" si="0"/>
        <v>Lynchburg, VA</v>
      </c>
      <c r="C33" s="3"/>
      <c r="D33" s="24" t="s">
        <v>16</v>
      </c>
      <c r="E33" s="27" t="s">
        <v>17</v>
      </c>
      <c r="F33" s="3"/>
      <c r="G33" s="190">
        <v>104.75149525316399</v>
      </c>
      <c r="H33" s="185">
        <v>101.793707165109</v>
      </c>
      <c r="I33" s="185">
        <v>107.664708791208</v>
      </c>
      <c r="J33" s="185">
        <v>114.46950169327501</v>
      </c>
      <c r="K33" s="185">
        <v>134.484170536091</v>
      </c>
      <c r="L33" s="191">
        <v>114.73271452054701</v>
      </c>
      <c r="M33" s="185"/>
      <c r="N33" s="192">
        <v>149.27089096308799</v>
      </c>
      <c r="O33" s="193">
        <v>143.20118434603501</v>
      </c>
      <c r="P33" s="194">
        <v>146.529004419632</v>
      </c>
      <c r="Q33" s="185"/>
      <c r="R33" s="195">
        <v>124.915391090584</v>
      </c>
      <c r="S33" s="168"/>
      <c r="T33" s="169">
        <v>5.16067029745418</v>
      </c>
      <c r="U33" s="163">
        <v>-1.2536365654539201</v>
      </c>
      <c r="V33" s="163">
        <v>-1.13557651813798</v>
      </c>
      <c r="W33" s="163">
        <v>5.0259912148263304</v>
      </c>
      <c r="X33" s="163">
        <v>3.4475308487021299</v>
      </c>
      <c r="Y33" s="170">
        <v>2.2121090613512902</v>
      </c>
      <c r="Z33" s="163"/>
      <c r="AA33" s="171">
        <v>3.5021535104848698</v>
      </c>
      <c r="AB33" s="172">
        <v>12.1870185349366</v>
      </c>
      <c r="AC33" s="173">
        <v>7.1390590768517299</v>
      </c>
      <c r="AD33" s="163"/>
      <c r="AE33" s="174">
        <v>3.6633909146831098</v>
      </c>
      <c r="AF33" s="30"/>
      <c r="AG33" s="190">
        <v>97.938791714614396</v>
      </c>
      <c r="AH33" s="185">
        <v>102.542281274281</v>
      </c>
      <c r="AI33" s="185">
        <v>105.9498562055</v>
      </c>
      <c r="AJ33" s="185">
        <v>109.027295554335</v>
      </c>
      <c r="AK33" s="185">
        <v>116.28126439860699</v>
      </c>
      <c r="AL33" s="191">
        <v>107.25966602440501</v>
      </c>
      <c r="AM33" s="185"/>
      <c r="AN33" s="192">
        <v>129.857860436137</v>
      </c>
      <c r="AO33" s="193">
        <v>127.39439470553199</v>
      </c>
      <c r="AP33" s="194">
        <v>128.73477795104699</v>
      </c>
      <c r="AQ33" s="185"/>
      <c r="AR33" s="195">
        <v>113.935390549255</v>
      </c>
      <c r="AS33" s="168"/>
      <c r="AT33" s="169">
        <v>1.3413858578356599</v>
      </c>
      <c r="AU33" s="163">
        <v>-0.46824115214437201</v>
      </c>
      <c r="AV33" s="163">
        <v>-0.55366484201098598</v>
      </c>
      <c r="AW33" s="163">
        <v>3.76261820707985</v>
      </c>
      <c r="AX33" s="163">
        <v>0.37789465979932102</v>
      </c>
      <c r="AY33" s="170">
        <v>0.78607739639674701</v>
      </c>
      <c r="AZ33" s="163"/>
      <c r="BA33" s="171">
        <v>0.51772251840852102</v>
      </c>
      <c r="BB33" s="172">
        <v>2.1424604528092299</v>
      </c>
      <c r="BC33" s="173">
        <v>1.2628475487994799</v>
      </c>
      <c r="BD33" s="163"/>
      <c r="BE33" s="174">
        <v>0.58835931332750502</v>
      </c>
    </row>
    <row r="34" spans="1:64" x14ac:dyDescent="0.2">
      <c r="A34" s="21" t="s">
        <v>77</v>
      </c>
      <c r="B34" s="3" t="str">
        <f t="shared" si="0"/>
        <v>Central Virginia</v>
      </c>
      <c r="C34" s="3"/>
      <c r="D34" s="24" t="s">
        <v>16</v>
      </c>
      <c r="E34" s="27" t="s">
        <v>17</v>
      </c>
      <c r="F34" s="3"/>
      <c r="G34" s="190">
        <v>108.50298430346599</v>
      </c>
      <c r="H34" s="185">
        <v>106.690107514177</v>
      </c>
      <c r="I34" s="185">
        <v>112.89272419883901</v>
      </c>
      <c r="J34" s="185">
        <v>111.365619780331</v>
      </c>
      <c r="K34" s="185">
        <v>115.90085312136</v>
      </c>
      <c r="L34" s="191">
        <v>111.33195398783</v>
      </c>
      <c r="M34" s="185"/>
      <c r="N34" s="192">
        <v>132.33405899678999</v>
      </c>
      <c r="O34" s="193">
        <v>135.449370742648</v>
      </c>
      <c r="P34" s="194">
        <v>133.93592657454599</v>
      </c>
      <c r="Q34" s="185"/>
      <c r="R34" s="195">
        <v>118.98123999017</v>
      </c>
      <c r="S34" s="168"/>
      <c r="T34" s="169">
        <v>5.8882127139888203</v>
      </c>
      <c r="U34" s="163">
        <v>4.9329304185777296</v>
      </c>
      <c r="V34" s="163">
        <v>4.3947953483667099</v>
      </c>
      <c r="W34" s="163">
        <v>2.4522014870640501</v>
      </c>
      <c r="X34" s="163">
        <v>2.6613182862163201</v>
      </c>
      <c r="Y34" s="170">
        <v>3.8827353315627402</v>
      </c>
      <c r="Z34" s="163"/>
      <c r="AA34" s="171">
        <v>4.7858996551472197</v>
      </c>
      <c r="AB34" s="172">
        <v>9.1838961674773305</v>
      </c>
      <c r="AC34" s="173">
        <v>6.9879047562732497</v>
      </c>
      <c r="AD34" s="163"/>
      <c r="AE34" s="174">
        <v>5.1590332286926897</v>
      </c>
      <c r="AF34" s="30"/>
      <c r="AG34" s="190">
        <v>101.597484577567</v>
      </c>
      <c r="AH34" s="185">
        <v>107.762693082216</v>
      </c>
      <c r="AI34" s="185">
        <v>111.32224803866301</v>
      </c>
      <c r="AJ34" s="185">
        <v>110.802957015261</v>
      </c>
      <c r="AK34" s="185">
        <v>109.06096115208901</v>
      </c>
      <c r="AL34" s="191">
        <v>108.549102437641</v>
      </c>
      <c r="AM34" s="185"/>
      <c r="AN34" s="192">
        <v>124.479684723052</v>
      </c>
      <c r="AO34" s="193">
        <v>128.29270406855301</v>
      </c>
      <c r="AP34" s="194">
        <v>126.42489874332099</v>
      </c>
      <c r="AQ34" s="185"/>
      <c r="AR34" s="195">
        <v>114.21889538501</v>
      </c>
      <c r="AS34" s="168"/>
      <c r="AT34" s="169">
        <v>3.9565176543032101</v>
      </c>
      <c r="AU34" s="163">
        <v>5.6330995268982296</v>
      </c>
      <c r="AV34" s="163">
        <v>5.1419713126642597</v>
      </c>
      <c r="AW34" s="163">
        <v>4.7641322457104502</v>
      </c>
      <c r="AX34" s="163">
        <v>3.7516171739983202</v>
      </c>
      <c r="AY34" s="170">
        <v>4.7208877923810704</v>
      </c>
      <c r="AZ34" s="163"/>
      <c r="BA34" s="171">
        <v>4.3049689752939404</v>
      </c>
      <c r="BB34" s="172">
        <v>4.4899450826941996</v>
      </c>
      <c r="BC34" s="173">
        <v>4.41699596185701</v>
      </c>
      <c r="BD34" s="163"/>
      <c r="BE34" s="174">
        <v>4.4728876423358201</v>
      </c>
    </row>
    <row r="35" spans="1:64" x14ac:dyDescent="0.2">
      <c r="A35" s="21" t="s">
        <v>78</v>
      </c>
      <c r="B35" s="3" t="str">
        <f t="shared" si="0"/>
        <v>Chesapeake Bay</v>
      </c>
      <c r="C35" s="3"/>
      <c r="D35" s="24" t="s">
        <v>16</v>
      </c>
      <c r="E35" s="27" t="s">
        <v>17</v>
      </c>
      <c r="F35" s="3"/>
      <c r="G35" s="190">
        <v>98.756682242990607</v>
      </c>
      <c r="H35" s="185">
        <v>94.532227138642995</v>
      </c>
      <c r="I35" s="185">
        <v>96.174539559014207</v>
      </c>
      <c r="J35" s="185">
        <v>96.035168831168804</v>
      </c>
      <c r="K35" s="185">
        <v>95.718774373258995</v>
      </c>
      <c r="L35" s="191">
        <v>96.205188600167602</v>
      </c>
      <c r="M35" s="185"/>
      <c r="N35" s="192">
        <v>107.418735795454</v>
      </c>
      <c r="O35" s="193">
        <v>106.593054393305</v>
      </c>
      <c r="P35" s="194">
        <v>107.0021182266</v>
      </c>
      <c r="Q35" s="185"/>
      <c r="R35" s="195">
        <v>99.273675999999995</v>
      </c>
      <c r="S35" s="168"/>
      <c r="T35" s="169">
        <v>-2.9578358403587899</v>
      </c>
      <c r="U35" s="163">
        <v>-3.4246397816045699</v>
      </c>
      <c r="V35" s="163">
        <v>0.30357759945277202</v>
      </c>
      <c r="W35" s="163">
        <v>4.5675897996535602</v>
      </c>
      <c r="X35" s="163">
        <v>0.76449730244529301</v>
      </c>
      <c r="Y35" s="170">
        <v>-1.2789777829334101E-3</v>
      </c>
      <c r="Z35" s="163"/>
      <c r="AA35" s="171">
        <v>4.5906291484013799</v>
      </c>
      <c r="AB35" s="172">
        <v>-1.31192222064479</v>
      </c>
      <c r="AC35" s="173">
        <v>1.50020708143542</v>
      </c>
      <c r="AD35" s="163"/>
      <c r="AE35" s="174">
        <v>0.58379128430476401</v>
      </c>
      <c r="AF35" s="30"/>
      <c r="AG35" s="190">
        <v>91.354976034858296</v>
      </c>
      <c r="AH35" s="185">
        <v>92.560392576730905</v>
      </c>
      <c r="AI35" s="185">
        <v>93.6313911891354</v>
      </c>
      <c r="AJ35" s="185">
        <v>93.951062005276995</v>
      </c>
      <c r="AK35" s="185">
        <v>93.827080476362298</v>
      </c>
      <c r="AL35" s="191">
        <v>93.149042316258303</v>
      </c>
      <c r="AM35" s="185"/>
      <c r="AN35" s="192">
        <v>104.730197512801</v>
      </c>
      <c r="AO35" s="193">
        <v>109.414721919302</v>
      </c>
      <c r="AP35" s="194">
        <v>107.079719234275</v>
      </c>
      <c r="AQ35" s="185"/>
      <c r="AR35" s="195">
        <v>97.086877963306506</v>
      </c>
      <c r="AS35" s="168"/>
      <c r="AT35" s="169">
        <v>2.1070830904180502</v>
      </c>
      <c r="AU35" s="163">
        <v>-0.74306543615195497</v>
      </c>
      <c r="AV35" s="163">
        <v>0.306326137287393</v>
      </c>
      <c r="AW35" s="163">
        <v>1.8733618187807499</v>
      </c>
      <c r="AX35" s="163">
        <v>2.7227573618694598</v>
      </c>
      <c r="AY35" s="170">
        <v>1.13474729999902</v>
      </c>
      <c r="AZ35" s="163"/>
      <c r="BA35" s="171">
        <v>1.7807404346268401</v>
      </c>
      <c r="BB35" s="172">
        <v>1.98168844247786</v>
      </c>
      <c r="BC35" s="173">
        <v>1.84105208211921</v>
      </c>
      <c r="BD35" s="163"/>
      <c r="BE35" s="174">
        <v>1.40811789824506</v>
      </c>
    </row>
    <row r="36" spans="1:64" x14ac:dyDescent="0.2">
      <c r="A36" s="21" t="s">
        <v>79</v>
      </c>
      <c r="B36" s="3" t="str">
        <f t="shared" si="0"/>
        <v>Coastal Virginia - Eastern Shore</v>
      </c>
      <c r="C36" s="3"/>
      <c r="D36" s="24" t="s">
        <v>16</v>
      </c>
      <c r="E36" s="27" t="s">
        <v>17</v>
      </c>
      <c r="F36" s="3"/>
      <c r="G36" s="190">
        <v>92.742069510268493</v>
      </c>
      <c r="H36" s="185">
        <v>89.060925925925901</v>
      </c>
      <c r="I36" s="185">
        <v>92.635668965517198</v>
      </c>
      <c r="J36" s="185">
        <v>92.515243902438996</v>
      </c>
      <c r="K36" s="185">
        <v>92.961358936484402</v>
      </c>
      <c r="L36" s="191">
        <v>92.016708564747105</v>
      </c>
      <c r="M36" s="185"/>
      <c r="N36" s="192">
        <v>100.319814077025</v>
      </c>
      <c r="O36" s="193">
        <v>103.874338235294</v>
      </c>
      <c r="P36" s="194">
        <v>102.168438495857</v>
      </c>
      <c r="Q36" s="185"/>
      <c r="R36" s="195">
        <v>95.208705410821594</v>
      </c>
      <c r="S36" s="168"/>
      <c r="T36" s="169">
        <v>-4.0334881113931198</v>
      </c>
      <c r="U36" s="163">
        <v>-7.9421000876072103</v>
      </c>
      <c r="V36" s="163">
        <v>-3.5006571940705</v>
      </c>
      <c r="W36" s="163">
        <v>-4.2689775044683804</v>
      </c>
      <c r="X36" s="163">
        <v>-3.1065606319024401</v>
      </c>
      <c r="Y36" s="170">
        <v>-4.5333437063164403</v>
      </c>
      <c r="Z36" s="163"/>
      <c r="AA36" s="171">
        <v>-7.4296841964890703</v>
      </c>
      <c r="AB36" s="172">
        <v>-4.4868994891645997</v>
      </c>
      <c r="AC36" s="173">
        <v>-5.8912226867715098</v>
      </c>
      <c r="AD36" s="163"/>
      <c r="AE36" s="174">
        <v>-4.9885809516335602</v>
      </c>
      <c r="AF36" s="30"/>
      <c r="AG36" s="190">
        <v>86.893334879406297</v>
      </c>
      <c r="AH36" s="185">
        <v>89.489317315026597</v>
      </c>
      <c r="AI36" s="185">
        <v>90.502951477562902</v>
      </c>
      <c r="AJ36" s="185">
        <v>90.657986335850396</v>
      </c>
      <c r="AK36" s="185">
        <v>92.030660237388702</v>
      </c>
      <c r="AL36" s="191">
        <v>90.049717605417001</v>
      </c>
      <c r="AM36" s="185"/>
      <c r="AN36" s="192">
        <v>101.242154416722</v>
      </c>
      <c r="AO36" s="193">
        <v>102.82162415240499</v>
      </c>
      <c r="AP36" s="194">
        <v>102.04895266369699</v>
      </c>
      <c r="AQ36" s="185"/>
      <c r="AR36" s="195">
        <v>93.866883362191004</v>
      </c>
      <c r="AS36" s="168"/>
      <c r="AT36" s="169">
        <v>-4.9957972663204897</v>
      </c>
      <c r="AU36" s="163">
        <v>-5.6224999180731201</v>
      </c>
      <c r="AV36" s="163">
        <v>-4.0745902447794204</v>
      </c>
      <c r="AW36" s="163">
        <v>-5.4039688062521902</v>
      </c>
      <c r="AX36" s="163">
        <v>-0.453425096544117</v>
      </c>
      <c r="AY36" s="170">
        <v>-4.12077794235858</v>
      </c>
      <c r="AZ36" s="163"/>
      <c r="BA36" s="171">
        <v>-6.4915040169564602</v>
      </c>
      <c r="BB36" s="172">
        <v>-6.6935534034816397</v>
      </c>
      <c r="BC36" s="173">
        <v>-6.5908135832480097</v>
      </c>
      <c r="BD36" s="163"/>
      <c r="BE36" s="174">
        <v>-5.1633205292401003</v>
      </c>
    </row>
    <row r="37" spans="1:64" x14ac:dyDescent="0.2">
      <c r="A37" s="21" t="s">
        <v>80</v>
      </c>
      <c r="B37" s="3" t="str">
        <f t="shared" si="0"/>
        <v>Coastal Virginia - Hampton Roads</v>
      </c>
      <c r="C37" s="3"/>
      <c r="D37" s="24" t="s">
        <v>16</v>
      </c>
      <c r="E37" s="27" t="s">
        <v>17</v>
      </c>
      <c r="F37" s="3"/>
      <c r="G37" s="190">
        <v>107.003295259274</v>
      </c>
      <c r="H37" s="185">
        <v>96.590328602620005</v>
      </c>
      <c r="I37" s="185">
        <v>98.346888459975602</v>
      </c>
      <c r="J37" s="185">
        <v>100.602207059938</v>
      </c>
      <c r="K37" s="185">
        <v>101.73502801833899</v>
      </c>
      <c r="L37" s="191">
        <v>100.93270708116</v>
      </c>
      <c r="M37" s="185"/>
      <c r="N37" s="192">
        <v>116.059652330169</v>
      </c>
      <c r="O37" s="193">
        <v>116.66125944094</v>
      </c>
      <c r="P37" s="194">
        <v>116.36096616944501</v>
      </c>
      <c r="Q37" s="185"/>
      <c r="R37" s="195">
        <v>106.145870257021</v>
      </c>
      <c r="S37" s="168"/>
      <c r="T37" s="169">
        <v>2.1617471921368501</v>
      </c>
      <c r="U37" s="163">
        <v>3.5518055126094801</v>
      </c>
      <c r="V37" s="163">
        <v>1.7610298307924399</v>
      </c>
      <c r="W37" s="163">
        <v>1.01377261439513</v>
      </c>
      <c r="X37" s="163">
        <v>3.2752703893003901</v>
      </c>
      <c r="Y37" s="170">
        <v>2.3091981895711302</v>
      </c>
      <c r="Z37" s="163"/>
      <c r="AA37" s="171">
        <v>-0.39272806930241899</v>
      </c>
      <c r="AB37" s="172">
        <v>-2.2811199497355199</v>
      </c>
      <c r="AC37" s="173">
        <v>-1.3385684860736899</v>
      </c>
      <c r="AD37" s="163"/>
      <c r="AE37" s="174">
        <v>0.96706998807217004</v>
      </c>
      <c r="AF37" s="30"/>
      <c r="AG37" s="190">
        <v>95.637871207076898</v>
      </c>
      <c r="AH37" s="185">
        <v>93.552928048254998</v>
      </c>
      <c r="AI37" s="185">
        <v>96.159028325996402</v>
      </c>
      <c r="AJ37" s="185">
        <v>97.040475548190599</v>
      </c>
      <c r="AK37" s="185">
        <v>97.033175111269799</v>
      </c>
      <c r="AL37" s="191">
        <v>95.946840378878406</v>
      </c>
      <c r="AM37" s="185"/>
      <c r="AN37" s="192">
        <v>113.577870290449</v>
      </c>
      <c r="AO37" s="193">
        <v>115.49499439741</v>
      </c>
      <c r="AP37" s="194">
        <v>114.55519109526701</v>
      </c>
      <c r="AQ37" s="185"/>
      <c r="AR37" s="195">
        <v>102.31155727577099</v>
      </c>
      <c r="AS37" s="168"/>
      <c r="AT37" s="169">
        <v>2.1192339195323702</v>
      </c>
      <c r="AU37" s="163">
        <v>2.3512217773058</v>
      </c>
      <c r="AV37" s="163">
        <v>2.5601118572309902</v>
      </c>
      <c r="AW37" s="163">
        <v>2.2774737157726199</v>
      </c>
      <c r="AX37" s="163">
        <v>2.7658226597829398</v>
      </c>
      <c r="AY37" s="170">
        <v>2.4255930589721202</v>
      </c>
      <c r="AZ37" s="163"/>
      <c r="BA37" s="171">
        <v>1.32413349892807</v>
      </c>
      <c r="BB37" s="172">
        <v>0.182802911928204</v>
      </c>
      <c r="BC37" s="173">
        <v>0.73518520454099601</v>
      </c>
      <c r="BD37" s="163"/>
      <c r="BE37" s="174">
        <v>1.82287637141559</v>
      </c>
    </row>
    <row r="38" spans="1:64" x14ac:dyDescent="0.2">
      <c r="A38" s="20" t="s">
        <v>81</v>
      </c>
      <c r="B38" s="3" t="str">
        <f t="shared" si="0"/>
        <v>Northern Virginia</v>
      </c>
      <c r="C38" s="3"/>
      <c r="D38" s="24" t="s">
        <v>16</v>
      </c>
      <c r="E38" s="27" t="s">
        <v>17</v>
      </c>
      <c r="F38" s="3"/>
      <c r="G38" s="190">
        <v>123.841496435449</v>
      </c>
      <c r="H38" s="185">
        <v>127.503073412915</v>
      </c>
      <c r="I38" s="185">
        <v>142.06341089152599</v>
      </c>
      <c r="J38" s="185">
        <v>143.061185936139</v>
      </c>
      <c r="K38" s="185">
        <v>130.85527680154701</v>
      </c>
      <c r="L38" s="191">
        <v>134.128654032887</v>
      </c>
      <c r="M38" s="185"/>
      <c r="N38" s="192">
        <v>117.87360995850599</v>
      </c>
      <c r="O38" s="193">
        <v>118.221841825741</v>
      </c>
      <c r="P38" s="194">
        <v>118.052788413491</v>
      </c>
      <c r="Q38" s="185"/>
      <c r="R38" s="195">
        <v>129.48304972315799</v>
      </c>
      <c r="S38" s="168"/>
      <c r="T38" s="169">
        <v>3.4279095568548001</v>
      </c>
      <c r="U38" s="163">
        <v>2.4960287235818601</v>
      </c>
      <c r="V38" s="163">
        <v>6.0525137662817698</v>
      </c>
      <c r="W38" s="163">
        <v>4.8463678402099202</v>
      </c>
      <c r="X38" s="163">
        <v>2.8524849232188001</v>
      </c>
      <c r="Y38" s="170">
        <v>4.1308947542593302</v>
      </c>
      <c r="Z38" s="163"/>
      <c r="AA38" s="171">
        <v>3.7256332579732701</v>
      </c>
      <c r="AB38" s="172">
        <v>2.0335674571968001</v>
      </c>
      <c r="AC38" s="173">
        <v>2.8448310972536501</v>
      </c>
      <c r="AD38" s="163"/>
      <c r="AE38" s="174">
        <v>3.7978357273796699</v>
      </c>
      <c r="AF38" s="30"/>
      <c r="AG38" s="190">
        <v>121.046093987489</v>
      </c>
      <c r="AH38" s="185">
        <v>136.86100797158301</v>
      </c>
      <c r="AI38" s="185">
        <v>144.09879558692799</v>
      </c>
      <c r="AJ38" s="185">
        <v>140.87049095268199</v>
      </c>
      <c r="AK38" s="185">
        <v>129.56379944150299</v>
      </c>
      <c r="AL38" s="191">
        <v>135.43833161238999</v>
      </c>
      <c r="AM38" s="185"/>
      <c r="AN38" s="192">
        <v>118.544265356141</v>
      </c>
      <c r="AO38" s="193">
        <v>119.90190191589301</v>
      </c>
      <c r="AP38" s="194">
        <v>119.239143107361</v>
      </c>
      <c r="AQ38" s="185"/>
      <c r="AR38" s="195">
        <v>130.82656448733701</v>
      </c>
      <c r="AS38" s="168"/>
      <c r="AT38" s="169">
        <v>4.0587090475363201</v>
      </c>
      <c r="AU38" s="163">
        <v>6.1152507776034897</v>
      </c>
      <c r="AV38" s="163">
        <v>6.5128320962558499</v>
      </c>
      <c r="AW38" s="163">
        <v>4.5528552851437896</v>
      </c>
      <c r="AX38" s="163">
        <v>3.5581536195397598</v>
      </c>
      <c r="AY38" s="170">
        <v>5.0976295010522898</v>
      </c>
      <c r="AZ38" s="163"/>
      <c r="BA38" s="171">
        <v>3.3174702807305301</v>
      </c>
      <c r="BB38" s="172">
        <v>2.2146718687992299</v>
      </c>
      <c r="BC38" s="173">
        <v>2.7309800703306801</v>
      </c>
      <c r="BD38" s="163"/>
      <c r="BE38" s="174">
        <v>4.5711865660695903</v>
      </c>
    </row>
    <row r="39" spans="1:64" x14ac:dyDescent="0.2">
      <c r="A39" s="22" t="s">
        <v>82</v>
      </c>
      <c r="B39" s="3" t="str">
        <f t="shared" si="0"/>
        <v>Shenandoah Valley</v>
      </c>
      <c r="C39" s="3"/>
      <c r="D39" s="25" t="s">
        <v>16</v>
      </c>
      <c r="E39" s="28" t="s">
        <v>17</v>
      </c>
      <c r="F39" s="3"/>
      <c r="G39" s="196">
        <v>99.567942056074699</v>
      </c>
      <c r="H39" s="197">
        <v>90.554994905237393</v>
      </c>
      <c r="I39" s="197">
        <v>92.465023084025802</v>
      </c>
      <c r="J39" s="197">
        <v>91.263793355239102</v>
      </c>
      <c r="K39" s="197">
        <v>92.427879899594501</v>
      </c>
      <c r="L39" s="198">
        <v>93.295111853849306</v>
      </c>
      <c r="M39" s="185"/>
      <c r="N39" s="199">
        <v>109.43541981468201</v>
      </c>
      <c r="O39" s="200">
        <v>108.88933794466401</v>
      </c>
      <c r="P39" s="201">
        <v>109.161042627136</v>
      </c>
      <c r="Q39" s="185"/>
      <c r="R39" s="202">
        <v>98.828251212031205</v>
      </c>
      <c r="S39" s="168"/>
      <c r="T39" s="175">
        <v>-0.73664059833871598</v>
      </c>
      <c r="U39" s="176">
        <v>0.79426645853609201</v>
      </c>
      <c r="V39" s="176">
        <v>2.09707938562426</v>
      </c>
      <c r="W39" s="176">
        <v>1.62562587149198</v>
      </c>
      <c r="X39" s="176">
        <v>1.14337864124615E-2</v>
      </c>
      <c r="Y39" s="177">
        <v>0.74849222382216796</v>
      </c>
      <c r="Z39" s="163"/>
      <c r="AA39" s="178">
        <v>-1.7362037000539801</v>
      </c>
      <c r="AB39" s="179">
        <v>0.42614254617170699</v>
      </c>
      <c r="AC39" s="180">
        <v>-0.72694280094209995</v>
      </c>
      <c r="AD39" s="163"/>
      <c r="AE39" s="181">
        <v>0.27123834147482001</v>
      </c>
      <c r="AF39" s="31"/>
      <c r="AG39" s="196">
        <v>91.251045216251597</v>
      </c>
      <c r="AH39" s="197">
        <v>89.633103540916593</v>
      </c>
      <c r="AI39" s="197">
        <v>91.289141800246597</v>
      </c>
      <c r="AJ39" s="197">
        <v>90.990674386920901</v>
      </c>
      <c r="AK39" s="197">
        <v>92.752249123471898</v>
      </c>
      <c r="AL39" s="198">
        <v>91.219670368669298</v>
      </c>
      <c r="AM39" s="185"/>
      <c r="AN39" s="199">
        <v>107.09340558711</v>
      </c>
      <c r="AO39" s="200">
        <v>108.928271543278</v>
      </c>
      <c r="AP39" s="201">
        <v>108.01345424773601</v>
      </c>
      <c r="AQ39" s="185"/>
      <c r="AR39" s="202">
        <v>97.121381250253805</v>
      </c>
      <c r="AS39" s="168"/>
      <c r="AT39" s="175">
        <v>0.39422216920417302</v>
      </c>
      <c r="AU39" s="176">
        <v>1.7965211441103699</v>
      </c>
      <c r="AV39" s="176">
        <v>2.0507845142819998</v>
      </c>
      <c r="AW39" s="176">
        <v>1.80278434517931</v>
      </c>
      <c r="AX39" s="176">
        <v>1.72569627730193</v>
      </c>
      <c r="AY39" s="177">
        <v>1.62289167916516</v>
      </c>
      <c r="AZ39" s="163"/>
      <c r="BA39" s="178">
        <v>-0.98727050900761604</v>
      </c>
      <c r="BB39" s="179">
        <v>-0.76815914298948096</v>
      </c>
      <c r="BC39" s="180">
        <v>-0.87212754284628102</v>
      </c>
      <c r="BD39" s="163"/>
      <c r="BE39" s="181">
        <v>0.74546323225067501</v>
      </c>
    </row>
    <row r="40" spans="1:64" x14ac:dyDescent="0.2">
      <c r="A40" s="19" t="s">
        <v>83</v>
      </c>
      <c r="B40" s="3" t="str">
        <f t="shared" si="0"/>
        <v>Southern Virginia</v>
      </c>
      <c r="C40" s="9"/>
      <c r="D40" s="23" t="s">
        <v>16</v>
      </c>
      <c r="E40" s="26" t="s">
        <v>17</v>
      </c>
      <c r="F40" s="3"/>
      <c r="G40" s="182">
        <v>94.862117962466399</v>
      </c>
      <c r="H40" s="183">
        <v>103.328198731501</v>
      </c>
      <c r="I40" s="183">
        <v>104.44503629032199</v>
      </c>
      <c r="J40" s="183">
        <v>104.07967454475001</v>
      </c>
      <c r="K40" s="183">
        <v>103.01842126957899</v>
      </c>
      <c r="L40" s="184">
        <v>102.318431339079</v>
      </c>
      <c r="M40" s="185"/>
      <c r="N40" s="186">
        <v>105.35931089743499</v>
      </c>
      <c r="O40" s="187">
        <v>104.538267326732</v>
      </c>
      <c r="P40" s="188">
        <v>104.93836977743</v>
      </c>
      <c r="Q40" s="185"/>
      <c r="R40" s="189">
        <v>103.11535067403</v>
      </c>
      <c r="S40" s="168"/>
      <c r="T40" s="160">
        <v>9.5052172959739991</v>
      </c>
      <c r="U40" s="161">
        <v>10.285738617500501</v>
      </c>
      <c r="V40" s="161">
        <v>6.1706864957300596</v>
      </c>
      <c r="W40" s="161">
        <v>6.9357390408462001</v>
      </c>
      <c r="X40" s="161">
        <v>9.5143099109125906</v>
      </c>
      <c r="Y40" s="162">
        <v>8.3005944760439299</v>
      </c>
      <c r="Z40" s="163"/>
      <c r="AA40" s="164">
        <v>8.7489354989817301</v>
      </c>
      <c r="AB40" s="165">
        <v>7.1165131266506396</v>
      </c>
      <c r="AC40" s="166">
        <v>7.9105670411001103</v>
      </c>
      <c r="AD40" s="163"/>
      <c r="AE40" s="167">
        <v>8.1759511479395108</v>
      </c>
      <c r="AF40" s="29"/>
      <c r="AG40" s="182">
        <v>93.258527336860595</v>
      </c>
      <c r="AH40" s="183">
        <v>102.42917298937699</v>
      </c>
      <c r="AI40" s="183">
        <v>104.106453589298</v>
      </c>
      <c r="AJ40" s="183">
        <v>103.511266194331</v>
      </c>
      <c r="AK40" s="183">
        <v>101.128250655594</v>
      </c>
      <c r="AL40" s="184">
        <v>101.377196076245</v>
      </c>
      <c r="AM40" s="185"/>
      <c r="AN40" s="186">
        <v>102.37956579530299</v>
      </c>
      <c r="AO40" s="187">
        <v>101.14380064024699</v>
      </c>
      <c r="AP40" s="188">
        <v>101.76062420523</v>
      </c>
      <c r="AQ40" s="185"/>
      <c r="AR40" s="189">
        <v>101.487377903466</v>
      </c>
      <c r="AS40" s="168"/>
      <c r="AT40" s="160">
        <v>9.8421365567982608</v>
      </c>
      <c r="AU40" s="161">
        <v>9.3013759585783706</v>
      </c>
      <c r="AV40" s="161">
        <v>7.1792029405397004</v>
      </c>
      <c r="AW40" s="161">
        <v>8.5187166222525903</v>
      </c>
      <c r="AX40" s="161">
        <v>10.3014623398234</v>
      </c>
      <c r="AY40" s="162">
        <v>8.8407123142737998</v>
      </c>
      <c r="AZ40" s="163"/>
      <c r="BA40" s="164">
        <v>10.475479535025199</v>
      </c>
      <c r="BB40" s="165">
        <v>7.0035042880559804</v>
      </c>
      <c r="BC40" s="166">
        <v>8.7069896127104407</v>
      </c>
      <c r="BD40" s="163"/>
      <c r="BE40" s="167">
        <v>8.8031271904977295</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90">
        <v>100.172468002225</v>
      </c>
      <c r="H41" s="185">
        <v>99.812636123770602</v>
      </c>
      <c r="I41" s="185">
        <v>102.33927177012499</v>
      </c>
      <c r="J41" s="185">
        <v>101.332655940048</v>
      </c>
      <c r="K41" s="185">
        <v>104.706261872455</v>
      </c>
      <c r="L41" s="191">
        <v>101.755595131807</v>
      </c>
      <c r="M41" s="185"/>
      <c r="N41" s="192">
        <v>119.556029940119</v>
      </c>
      <c r="O41" s="193">
        <v>118.614580738895</v>
      </c>
      <c r="P41" s="194">
        <v>119.094501424501</v>
      </c>
      <c r="Q41" s="185"/>
      <c r="R41" s="195">
        <v>107.233327332926</v>
      </c>
      <c r="S41" s="168"/>
      <c r="T41" s="169">
        <v>4.7358274217139904</v>
      </c>
      <c r="U41" s="163">
        <v>3.22003616765027</v>
      </c>
      <c r="V41" s="163">
        <v>2.0739231130158902</v>
      </c>
      <c r="W41" s="163">
        <v>1.4337482371582699</v>
      </c>
      <c r="X41" s="163">
        <v>-1.8210697229368999</v>
      </c>
      <c r="Y41" s="170">
        <v>1.59735151929292</v>
      </c>
      <c r="Z41" s="163"/>
      <c r="AA41" s="171">
        <v>1.4515948988888701</v>
      </c>
      <c r="AB41" s="172">
        <v>6.3914014804680397</v>
      </c>
      <c r="AC41" s="173">
        <v>3.7365848981820098</v>
      </c>
      <c r="AD41" s="163"/>
      <c r="AE41" s="174">
        <v>2.4101356433921199</v>
      </c>
      <c r="AF41" s="30"/>
      <c r="AG41" s="190">
        <v>93.303982096959999</v>
      </c>
      <c r="AH41" s="185">
        <v>96.4375786000776</v>
      </c>
      <c r="AI41" s="185">
        <v>97.1224522946859</v>
      </c>
      <c r="AJ41" s="185">
        <v>96.759037666784707</v>
      </c>
      <c r="AK41" s="185">
        <v>101.74361047635701</v>
      </c>
      <c r="AL41" s="191">
        <v>97.368787804310102</v>
      </c>
      <c r="AM41" s="185"/>
      <c r="AN41" s="192">
        <v>116.573624139061</v>
      </c>
      <c r="AO41" s="193">
        <v>114.294408334813</v>
      </c>
      <c r="AP41" s="194">
        <v>115.479390684059</v>
      </c>
      <c r="AQ41" s="185"/>
      <c r="AR41" s="195">
        <v>103.033653916243</v>
      </c>
      <c r="AS41" s="168"/>
      <c r="AT41" s="169">
        <v>3.0192259714455099</v>
      </c>
      <c r="AU41" s="163">
        <v>3.7810460384909002</v>
      </c>
      <c r="AV41" s="163">
        <v>2.0341978879857399</v>
      </c>
      <c r="AW41" s="163">
        <v>1.81295082643418</v>
      </c>
      <c r="AX41" s="163">
        <v>1.3011624857120601</v>
      </c>
      <c r="AY41" s="170">
        <v>2.30272517024643</v>
      </c>
      <c r="AZ41" s="163"/>
      <c r="BA41" s="171">
        <v>0.31722618881597697</v>
      </c>
      <c r="BB41" s="172">
        <v>-1.37322021461647</v>
      </c>
      <c r="BC41" s="173">
        <v>-0.49085312534912201</v>
      </c>
      <c r="BD41" s="163"/>
      <c r="BE41" s="174">
        <v>1.0877900556755999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90">
        <v>79.891567010309203</v>
      </c>
      <c r="H42" s="185">
        <v>88.175500667556705</v>
      </c>
      <c r="I42" s="185">
        <v>88.144777070063597</v>
      </c>
      <c r="J42" s="185">
        <v>88.193238709677402</v>
      </c>
      <c r="K42" s="185">
        <v>84.451278538812701</v>
      </c>
      <c r="L42" s="191">
        <v>86.299263981454601</v>
      </c>
      <c r="M42" s="185"/>
      <c r="N42" s="192">
        <v>83.252329450915099</v>
      </c>
      <c r="O42" s="193">
        <v>83.839544658493807</v>
      </c>
      <c r="P42" s="194">
        <v>83.538421501706395</v>
      </c>
      <c r="Q42" s="185"/>
      <c r="R42" s="195">
        <v>85.599348907635701</v>
      </c>
      <c r="S42" s="168"/>
      <c r="T42" s="169">
        <v>1.8354909375591799</v>
      </c>
      <c r="U42" s="163">
        <v>5.2411016735020901</v>
      </c>
      <c r="V42" s="163">
        <v>4.6958525797497703</v>
      </c>
      <c r="W42" s="163">
        <v>7.1566611923145897</v>
      </c>
      <c r="X42" s="163">
        <v>4.7013768519669599</v>
      </c>
      <c r="Y42" s="170">
        <v>5.1218137020168104</v>
      </c>
      <c r="Z42" s="163"/>
      <c r="AA42" s="171">
        <v>-0.59344873514992902</v>
      </c>
      <c r="AB42" s="172">
        <v>1.4537755385526701</v>
      </c>
      <c r="AC42" s="173">
        <v>0.40926877368702103</v>
      </c>
      <c r="AD42" s="163"/>
      <c r="AE42" s="174">
        <v>3.8856838351634102</v>
      </c>
      <c r="AF42" s="30"/>
      <c r="AG42" s="190">
        <v>80.7204121475054</v>
      </c>
      <c r="AH42" s="185">
        <v>88.179786248664001</v>
      </c>
      <c r="AI42" s="185">
        <v>88.069108877721902</v>
      </c>
      <c r="AJ42" s="185">
        <v>88.089473684210503</v>
      </c>
      <c r="AK42" s="185">
        <v>84.745258757961693</v>
      </c>
      <c r="AL42" s="191">
        <v>86.427141549725405</v>
      </c>
      <c r="AM42" s="185"/>
      <c r="AN42" s="192">
        <v>83.888315835520501</v>
      </c>
      <c r="AO42" s="193">
        <v>83.712302357836293</v>
      </c>
      <c r="AP42" s="194">
        <v>83.802742189255994</v>
      </c>
      <c r="AQ42" s="185"/>
      <c r="AR42" s="195">
        <v>85.762261830191903</v>
      </c>
      <c r="AS42" s="168"/>
      <c r="AT42" s="169">
        <v>5.3465787337734403</v>
      </c>
      <c r="AU42" s="163">
        <v>6.8385883876154798</v>
      </c>
      <c r="AV42" s="163">
        <v>5.6605665070394702</v>
      </c>
      <c r="AW42" s="163">
        <v>7.9152220757310099</v>
      </c>
      <c r="AX42" s="163">
        <v>5.3710070585028804</v>
      </c>
      <c r="AY42" s="170">
        <v>6.4047992477954496</v>
      </c>
      <c r="AZ42" s="163"/>
      <c r="BA42" s="171">
        <v>0.34852150574988999</v>
      </c>
      <c r="BB42" s="172">
        <v>0.81075326843556195</v>
      </c>
      <c r="BC42" s="173">
        <v>0.57294154012514398</v>
      </c>
      <c r="BD42" s="163"/>
      <c r="BE42" s="174">
        <v>4.8029273310448</v>
      </c>
      <c r="BF42" s="76"/>
      <c r="BG42" s="76"/>
      <c r="BH42" s="76"/>
      <c r="BI42" s="76"/>
      <c r="BJ42" s="76"/>
      <c r="BK42" s="76"/>
      <c r="BL42" s="76"/>
    </row>
    <row r="43" spans="1:64" x14ac:dyDescent="0.2">
      <c r="A43" s="22" t="s">
        <v>86</v>
      </c>
      <c r="B43" s="3" t="str">
        <f t="shared" si="0"/>
        <v>Virginia Mountains</v>
      </c>
      <c r="C43" s="3"/>
      <c r="D43" s="25" t="s">
        <v>16</v>
      </c>
      <c r="E43" s="28" t="s">
        <v>17</v>
      </c>
      <c r="F43" s="3"/>
      <c r="G43" s="190">
        <v>136.70265951103099</v>
      </c>
      <c r="H43" s="185">
        <v>106.65180742334501</v>
      </c>
      <c r="I43" s="185">
        <v>110.663724655819</v>
      </c>
      <c r="J43" s="185">
        <v>109.424305799648</v>
      </c>
      <c r="K43" s="185">
        <v>113.00808192770999</v>
      </c>
      <c r="L43" s="191">
        <v>114.68511822916599</v>
      </c>
      <c r="M43" s="185"/>
      <c r="N43" s="192">
        <v>130.15672832867199</v>
      </c>
      <c r="O43" s="193">
        <v>131.93362804243799</v>
      </c>
      <c r="P43" s="194">
        <v>131.06002326565101</v>
      </c>
      <c r="Q43" s="185"/>
      <c r="R43" s="195">
        <v>120.08856260469</v>
      </c>
      <c r="S43" s="168"/>
      <c r="T43" s="169">
        <v>20.691415078462899</v>
      </c>
      <c r="U43" s="163">
        <v>3.8349423625113999</v>
      </c>
      <c r="V43" s="163">
        <v>5.3721529740904304</v>
      </c>
      <c r="W43" s="163">
        <v>9.3266057092900692</v>
      </c>
      <c r="X43" s="163">
        <v>12.7407934526455</v>
      </c>
      <c r="Y43" s="170">
        <v>10.335558196925</v>
      </c>
      <c r="Z43" s="163"/>
      <c r="AA43" s="171">
        <v>12.0406169164447</v>
      </c>
      <c r="AB43" s="172">
        <v>14.965291301959599</v>
      </c>
      <c r="AC43" s="173">
        <v>13.5237361143112</v>
      </c>
      <c r="AD43" s="163"/>
      <c r="AE43" s="174">
        <v>11.6884874505947</v>
      </c>
      <c r="AF43" s="31"/>
      <c r="AG43" s="190">
        <v>106.00577234996599</v>
      </c>
      <c r="AH43" s="185">
        <v>101.54260185846999</v>
      </c>
      <c r="AI43" s="185">
        <v>104.379036743467</v>
      </c>
      <c r="AJ43" s="185">
        <v>102.793076923076</v>
      </c>
      <c r="AK43" s="185">
        <v>104.273050836425</v>
      </c>
      <c r="AL43" s="191">
        <v>103.688172877328</v>
      </c>
      <c r="AM43" s="185"/>
      <c r="AN43" s="192">
        <v>125.557506463832</v>
      </c>
      <c r="AO43" s="193">
        <v>130.19253022346999</v>
      </c>
      <c r="AP43" s="194">
        <v>127.857255596958</v>
      </c>
      <c r="AQ43" s="185"/>
      <c r="AR43" s="195">
        <v>111.44416878925099</v>
      </c>
      <c r="AS43" s="168"/>
      <c r="AT43" s="169">
        <v>5.9866819969296197</v>
      </c>
      <c r="AU43" s="163">
        <v>5.7926695761872598</v>
      </c>
      <c r="AV43" s="163">
        <v>5.8884840777007303</v>
      </c>
      <c r="AW43" s="163">
        <v>5.1597794977447498</v>
      </c>
      <c r="AX43" s="163">
        <v>3.1003538667259001</v>
      </c>
      <c r="AY43" s="170">
        <v>5.0856452539340697</v>
      </c>
      <c r="AZ43" s="163"/>
      <c r="BA43" s="171">
        <v>7.18636753195723</v>
      </c>
      <c r="BB43" s="172">
        <v>8.79110375793306</v>
      </c>
      <c r="BC43" s="173">
        <v>7.9980434410086501</v>
      </c>
      <c r="BD43" s="163"/>
      <c r="BE43" s="174">
        <v>6.1813746828486904</v>
      </c>
      <c r="BF43" s="76"/>
      <c r="BG43" s="76"/>
      <c r="BH43" s="76"/>
      <c r="BI43" s="76"/>
      <c r="BJ43" s="76"/>
      <c r="BK43" s="76"/>
      <c r="BL43" s="76"/>
    </row>
    <row r="44" spans="1:64" x14ac:dyDescent="0.2">
      <c r="A44" s="86" t="s">
        <v>111</v>
      </c>
      <c r="B44" s="3" t="s">
        <v>117</v>
      </c>
      <c r="D44" s="25" t="s">
        <v>16</v>
      </c>
      <c r="E44" s="28" t="s">
        <v>17</v>
      </c>
      <c r="G44" s="190">
        <v>277.74339622641497</v>
      </c>
      <c r="H44" s="185">
        <v>242.34670751633899</v>
      </c>
      <c r="I44" s="185">
        <v>239.83792580101101</v>
      </c>
      <c r="J44" s="185">
        <v>242.606822272215</v>
      </c>
      <c r="K44" s="185">
        <v>255.32124171187399</v>
      </c>
      <c r="L44" s="191">
        <v>252.04666137501499</v>
      </c>
      <c r="M44" s="185"/>
      <c r="N44" s="192">
        <v>301.692302483069</v>
      </c>
      <c r="O44" s="193">
        <v>306.49664396887101</v>
      </c>
      <c r="P44" s="194">
        <v>304.27269070010402</v>
      </c>
      <c r="Q44" s="185"/>
      <c r="R44" s="195">
        <v>268.68319630523399</v>
      </c>
      <c r="S44" s="168"/>
      <c r="T44" s="169">
        <v>10.471728696328601</v>
      </c>
      <c r="U44" s="163">
        <v>3.38273708156748</v>
      </c>
      <c r="V44" s="163">
        <v>4.0078173141911204</v>
      </c>
      <c r="W44" s="163">
        <v>4.8731221938051803</v>
      </c>
      <c r="X44" s="163">
        <v>4.6700475261601904</v>
      </c>
      <c r="Y44" s="170">
        <v>5.5114458368449304</v>
      </c>
      <c r="Z44" s="163"/>
      <c r="AA44" s="171">
        <v>11.670928376863101</v>
      </c>
      <c r="AB44" s="172">
        <v>8.3760817375128909</v>
      </c>
      <c r="AC44" s="173">
        <v>9.8772621811403791</v>
      </c>
      <c r="AD44" s="163"/>
      <c r="AE44" s="174">
        <v>6.83108804092904</v>
      </c>
      <c r="AG44" s="190">
        <v>258.28695582513097</v>
      </c>
      <c r="AH44" s="185">
        <v>249.49962190812701</v>
      </c>
      <c r="AI44" s="185">
        <v>245.82086836027699</v>
      </c>
      <c r="AJ44" s="185">
        <v>241.18945018726501</v>
      </c>
      <c r="AK44" s="185">
        <v>245.27180435478701</v>
      </c>
      <c r="AL44" s="191">
        <v>247.21132212599699</v>
      </c>
      <c r="AM44" s="185"/>
      <c r="AN44" s="192">
        <v>291.93270655689503</v>
      </c>
      <c r="AO44" s="193">
        <v>305.36273386601101</v>
      </c>
      <c r="AP44" s="194">
        <v>299.24697797415803</v>
      </c>
      <c r="AQ44" s="185"/>
      <c r="AR44" s="195">
        <v>264.72420102744297</v>
      </c>
      <c r="AS44" s="168"/>
      <c r="AT44" s="169">
        <v>5.6916060195569598</v>
      </c>
      <c r="AU44" s="163">
        <v>1.3633441091046601</v>
      </c>
      <c r="AV44" s="163">
        <v>3.6361930132626901</v>
      </c>
      <c r="AW44" s="163">
        <v>2.0587559805900599</v>
      </c>
      <c r="AX44" s="163">
        <v>4.3625997702212604</v>
      </c>
      <c r="AY44" s="170">
        <v>3.2992056102255898</v>
      </c>
      <c r="AZ44" s="163"/>
      <c r="BA44" s="171">
        <v>4.4106705300907203</v>
      </c>
      <c r="BB44" s="172">
        <v>5.4331003326507501</v>
      </c>
      <c r="BC44" s="173">
        <v>4.9506533088033304</v>
      </c>
      <c r="BD44" s="163"/>
      <c r="BE44" s="174">
        <v>3.7148713598763599</v>
      </c>
    </row>
    <row r="45" spans="1:64" x14ac:dyDescent="0.2">
      <c r="A45" s="86" t="s">
        <v>112</v>
      </c>
      <c r="B45" s="3" t="s">
        <v>118</v>
      </c>
      <c r="D45" s="25" t="s">
        <v>16</v>
      </c>
      <c r="E45" s="28" t="s">
        <v>17</v>
      </c>
      <c r="G45" s="190">
        <v>172.52680098084599</v>
      </c>
      <c r="H45" s="185">
        <v>164.67103871158301</v>
      </c>
      <c r="I45" s="185">
        <v>175.413611080696</v>
      </c>
      <c r="J45" s="185">
        <v>175.809806081045</v>
      </c>
      <c r="K45" s="185">
        <v>165.258538443643</v>
      </c>
      <c r="L45" s="191">
        <v>171.12695456405999</v>
      </c>
      <c r="M45" s="185"/>
      <c r="N45" s="192">
        <v>168.268565070422</v>
      </c>
      <c r="O45" s="193">
        <v>172.651477954532</v>
      </c>
      <c r="P45" s="194">
        <v>170.48546454325199</v>
      </c>
      <c r="Q45" s="185"/>
      <c r="R45" s="195">
        <v>170.933303608199</v>
      </c>
      <c r="S45" s="168"/>
      <c r="T45" s="169">
        <v>3.7372938706868202</v>
      </c>
      <c r="U45" s="163">
        <v>1.52823198271164</v>
      </c>
      <c r="V45" s="163">
        <v>3.8325376315406401</v>
      </c>
      <c r="W45" s="163">
        <v>3.9845874626445799</v>
      </c>
      <c r="X45" s="163">
        <v>2.1464269378607401</v>
      </c>
      <c r="Y45" s="170">
        <v>3.1698767110443802</v>
      </c>
      <c r="Z45" s="163"/>
      <c r="AA45" s="171">
        <v>3.2699371969225299</v>
      </c>
      <c r="AB45" s="172">
        <v>3.0436755119111099</v>
      </c>
      <c r="AC45" s="173">
        <v>3.1633930431380199</v>
      </c>
      <c r="AD45" s="163"/>
      <c r="AE45" s="174">
        <v>3.1698814583902499</v>
      </c>
      <c r="AG45" s="190">
        <v>161.176728963665</v>
      </c>
      <c r="AH45" s="185">
        <v>171.23796246648701</v>
      </c>
      <c r="AI45" s="185">
        <v>178.455339105744</v>
      </c>
      <c r="AJ45" s="185">
        <v>175.05782067812399</v>
      </c>
      <c r="AK45" s="185">
        <v>161.43613445929299</v>
      </c>
      <c r="AL45" s="191">
        <v>170.369425130526</v>
      </c>
      <c r="AM45" s="185"/>
      <c r="AN45" s="192">
        <v>166.14526108632899</v>
      </c>
      <c r="AO45" s="193">
        <v>170.52049863517499</v>
      </c>
      <c r="AP45" s="194">
        <v>168.393932435068</v>
      </c>
      <c r="AQ45" s="185"/>
      <c r="AR45" s="195">
        <v>169.77347463285099</v>
      </c>
      <c r="AS45" s="168"/>
      <c r="AT45" s="169">
        <v>3.7583578840941101</v>
      </c>
      <c r="AU45" s="163">
        <v>5.9582404598114103</v>
      </c>
      <c r="AV45" s="163">
        <v>6.48332506694587</v>
      </c>
      <c r="AW45" s="163">
        <v>6.1307106927567601</v>
      </c>
      <c r="AX45" s="163">
        <v>3.1600946125512199</v>
      </c>
      <c r="AY45" s="170">
        <v>5.3302357173823403</v>
      </c>
      <c r="AZ45" s="163"/>
      <c r="BA45" s="171">
        <v>2.87770997599329</v>
      </c>
      <c r="BB45" s="172">
        <v>2.0457186737216202</v>
      </c>
      <c r="BC45" s="173">
        <v>2.4369717927772001</v>
      </c>
      <c r="BD45" s="163"/>
      <c r="BE45" s="174">
        <v>4.4248786961425504</v>
      </c>
    </row>
    <row r="46" spans="1:64" x14ac:dyDescent="0.2">
      <c r="A46" s="86" t="s">
        <v>113</v>
      </c>
      <c r="B46" s="3" t="s">
        <v>119</v>
      </c>
      <c r="D46" s="25" t="s">
        <v>16</v>
      </c>
      <c r="E46" s="28" t="s">
        <v>17</v>
      </c>
      <c r="G46" s="190">
        <v>125.493517029828</v>
      </c>
      <c r="H46" s="185">
        <v>128.21611716994499</v>
      </c>
      <c r="I46" s="185">
        <v>134.54416454081601</v>
      </c>
      <c r="J46" s="185">
        <v>134.45448708454899</v>
      </c>
      <c r="K46" s="185">
        <v>131.05655541292199</v>
      </c>
      <c r="L46" s="191">
        <v>131.032800178472</v>
      </c>
      <c r="M46" s="185"/>
      <c r="N46" s="192">
        <v>133.92165803108799</v>
      </c>
      <c r="O46" s="193">
        <v>131.82302970296999</v>
      </c>
      <c r="P46" s="194">
        <v>132.857104591302</v>
      </c>
      <c r="Q46" s="185"/>
      <c r="R46" s="195">
        <v>131.61057375582399</v>
      </c>
      <c r="S46" s="168"/>
      <c r="T46" s="169">
        <v>2.3767593294134999</v>
      </c>
      <c r="U46" s="163">
        <v>2.6204268863474902</v>
      </c>
      <c r="V46" s="163">
        <v>3.0617850041290899</v>
      </c>
      <c r="W46" s="163">
        <v>1.9107790369037401</v>
      </c>
      <c r="X46" s="163">
        <v>2.2478425849904902</v>
      </c>
      <c r="Y46" s="170">
        <v>2.40482070241955</v>
      </c>
      <c r="Z46" s="163"/>
      <c r="AA46" s="171">
        <v>2.3886523459518298</v>
      </c>
      <c r="AB46" s="172">
        <v>0.53640773350231696</v>
      </c>
      <c r="AC46" s="173">
        <v>1.4507969063384101</v>
      </c>
      <c r="AD46" s="163"/>
      <c r="AE46" s="174">
        <v>2.1118230934645301</v>
      </c>
      <c r="AG46" s="190">
        <v>122.848458947295</v>
      </c>
      <c r="AH46" s="185">
        <v>129.56352017025401</v>
      </c>
      <c r="AI46" s="185">
        <v>133.73052035360101</v>
      </c>
      <c r="AJ46" s="185">
        <v>132.34821855185299</v>
      </c>
      <c r="AK46" s="185">
        <v>128.00817839717601</v>
      </c>
      <c r="AL46" s="191">
        <v>129.76079378020901</v>
      </c>
      <c r="AM46" s="185"/>
      <c r="AN46" s="192">
        <v>130.89175380418101</v>
      </c>
      <c r="AO46" s="193">
        <v>129.99410032026699</v>
      </c>
      <c r="AP46" s="194">
        <v>130.43352752224899</v>
      </c>
      <c r="AQ46" s="185"/>
      <c r="AR46" s="195">
        <v>129.973174370381</v>
      </c>
      <c r="AS46" s="168"/>
      <c r="AT46" s="169">
        <v>2.83641450798513</v>
      </c>
      <c r="AU46" s="163">
        <v>3.5213998420366601</v>
      </c>
      <c r="AV46" s="163">
        <v>3.6906497596985601</v>
      </c>
      <c r="AW46" s="163">
        <v>2.6688526839495599</v>
      </c>
      <c r="AX46" s="163">
        <v>2.9420608572448601</v>
      </c>
      <c r="AY46" s="170">
        <v>3.1502832183582501</v>
      </c>
      <c r="AZ46" s="163"/>
      <c r="BA46" s="171">
        <v>2.2402786785044402</v>
      </c>
      <c r="BB46" s="172">
        <v>0.42693398727189202</v>
      </c>
      <c r="BC46" s="173">
        <v>1.3100080346590299</v>
      </c>
      <c r="BD46" s="163"/>
      <c r="BE46" s="174">
        <v>2.5509562102277701</v>
      </c>
    </row>
    <row r="47" spans="1:64" x14ac:dyDescent="0.2">
      <c r="A47" s="86" t="s">
        <v>114</v>
      </c>
      <c r="B47" s="3" t="s">
        <v>120</v>
      </c>
      <c r="D47" s="25" t="s">
        <v>16</v>
      </c>
      <c r="E47" s="28" t="s">
        <v>17</v>
      </c>
      <c r="G47" s="190">
        <v>101.42554783593199</v>
      </c>
      <c r="H47" s="185">
        <v>103.855594095581</v>
      </c>
      <c r="I47" s="185">
        <v>105.772507134642</v>
      </c>
      <c r="J47" s="185">
        <v>106.016663908312</v>
      </c>
      <c r="K47" s="185">
        <v>106.94433170351699</v>
      </c>
      <c r="L47" s="191">
        <v>104.952101792891</v>
      </c>
      <c r="M47" s="185"/>
      <c r="N47" s="192">
        <v>117.482993735699</v>
      </c>
      <c r="O47" s="193">
        <v>118.072702615434</v>
      </c>
      <c r="P47" s="194">
        <v>117.784412271693</v>
      </c>
      <c r="Q47" s="185"/>
      <c r="R47" s="195">
        <v>109.186802302008</v>
      </c>
      <c r="S47" s="168"/>
      <c r="T47" s="169">
        <v>2.1963633015150701</v>
      </c>
      <c r="U47" s="163">
        <v>3.6931932476007701</v>
      </c>
      <c r="V47" s="163">
        <v>2.8642437663189901</v>
      </c>
      <c r="W47" s="163">
        <v>2.8713824784102502</v>
      </c>
      <c r="X47" s="163">
        <v>3.4886880305953198</v>
      </c>
      <c r="Y47" s="170">
        <v>3.0264387757923901</v>
      </c>
      <c r="Z47" s="163"/>
      <c r="AA47" s="171">
        <v>1.58424627869475</v>
      </c>
      <c r="AB47" s="172">
        <v>4.0251232955006699</v>
      </c>
      <c r="AC47" s="173">
        <v>2.7924733956301901</v>
      </c>
      <c r="AD47" s="163"/>
      <c r="AE47" s="174">
        <v>3.0075904866091898</v>
      </c>
      <c r="AG47" s="190">
        <v>99.522564798263502</v>
      </c>
      <c r="AH47" s="185">
        <v>103.49197023276</v>
      </c>
      <c r="AI47" s="185">
        <v>105.05392753974699</v>
      </c>
      <c r="AJ47" s="185">
        <v>105.15888536719901</v>
      </c>
      <c r="AK47" s="185">
        <v>105.030508652333</v>
      </c>
      <c r="AL47" s="191">
        <v>103.92941484235401</v>
      </c>
      <c r="AM47" s="185"/>
      <c r="AN47" s="192">
        <v>113.399696956977</v>
      </c>
      <c r="AO47" s="193">
        <v>113.18277569485301</v>
      </c>
      <c r="AP47" s="194">
        <v>113.29037877565401</v>
      </c>
      <c r="AQ47" s="185"/>
      <c r="AR47" s="195">
        <v>106.88630985577301</v>
      </c>
      <c r="AS47" s="168"/>
      <c r="AT47" s="169">
        <v>3.8545947783384098</v>
      </c>
      <c r="AU47" s="163">
        <v>4.6372010603865998</v>
      </c>
      <c r="AV47" s="163">
        <v>4.1858581064407003</v>
      </c>
      <c r="AW47" s="163">
        <v>3.9668276380590002</v>
      </c>
      <c r="AX47" s="163">
        <v>4.4091731246554202</v>
      </c>
      <c r="AY47" s="170">
        <v>4.2403234692693097</v>
      </c>
      <c r="AZ47" s="163"/>
      <c r="BA47" s="171">
        <v>2.73423667778059</v>
      </c>
      <c r="BB47" s="172">
        <v>2.07546035307413</v>
      </c>
      <c r="BC47" s="173">
        <v>2.4012807728403902</v>
      </c>
      <c r="BD47" s="163"/>
      <c r="BE47" s="174">
        <v>3.5651442273001201</v>
      </c>
    </row>
    <row r="48" spans="1:64" x14ac:dyDescent="0.2">
      <c r="A48" s="86" t="s">
        <v>115</v>
      </c>
      <c r="B48" s="3" t="s">
        <v>121</v>
      </c>
      <c r="D48" s="25" t="s">
        <v>16</v>
      </c>
      <c r="E48" s="28" t="s">
        <v>17</v>
      </c>
      <c r="G48" s="190">
        <v>75.892606589147206</v>
      </c>
      <c r="H48" s="185">
        <v>76.190811977340104</v>
      </c>
      <c r="I48" s="185">
        <v>77.315399596455805</v>
      </c>
      <c r="J48" s="185">
        <v>78.714486324786293</v>
      </c>
      <c r="K48" s="185">
        <v>78.971445647466396</v>
      </c>
      <c r="L48" s="191">
        <v>77.463364357671296</v>
      </c>
      <c r="M48" s="185"/>
      <c r="N48" s="192">
        <v>85.690451753362794</v>
      </c>
      <c r="O48" s="193">
        <v>85.981784019881005</v>
      </c>
      <c r="P48" s="194">
        <v>85.838447207344998</v>
      </c>
      <c r="Q48" s="185"/>
      <c r="R48" s="195">
        <v>80.125871693523806</v>
      </c>
      <c r="S48" s="168"/>
      <c r="T48" s="169">
        <v>-1.7833366688331</v>
      </c>
      <c r="U48" s="163">
        <v>-1.2015917695417899</v>
      </c>
      <c r="V48" s="163">
        <v>-1.0775106894728099</v>
      </c>
      <c r="W48" s="163">
        <v>0.18179065717749199</v>
      </c>
      <c r="X48" s="163">
        <v>-1.3290191411016701</v>
      </c>
      <c r="Y48" s="170">
        <v>-1.0322464720364399</v>
      </c>
      <c r="Z48" s="163"/>
      <c r="AA48" s="171">
        <v>-2.65347524323832</v>
      </c>
      <c r="AB48" s="172">
        <v>-0.32054041306287101</v>
      </c>
      <c r="AC48" s="173">
        <v>-1.4911563969500099</v>
      </c>
      <c r="AD48" s="163"/>
      <c r="AE48" s="174">
        <v>-1.12769504457587</v>
      </c>
      <c r="AG48" s="190">
        <v>75.013316386177607</v>
      </c>
      <c r="AH48" s="185">
        <v>76.702972506989695</v>
      </c>
      <c r="AI48" s="185">
        <v>77.244243046106405</v>
      </c>
      <c r="AJ48" s="185">
        <v>77.939941053639004</v>
      </c>
      <c r="AK48" s="185">
        <v>78.475232059938506</v>
      </c>
      <c r="AL48" s="191">
        <v>77.1585710300578</v>
      </c>
      <c r="AM48" s="185"/>
      <c r="AN48" s="192">
        <v>83.329385627508998</v>
      </c>
      <c r="AO48" s="193">
        <v>83.831753392951001</v>
      </c>
      <c r="AP48" s="194">
        <v>83.580432167567395</v>
      </c>
      <c r="AQ48" s="185"/>
      <c r="AR48" s="195">
        <v>79.127486032619004</v>
      </c>
      <c r="AS48" s="168"/>
      <c r="AT48" s="169">
        <v>-1.17525739581685</v>
      </c>
      <c r="AU48" s="163">
        <v>-0.19011577332138899</v>
      </c>
      <c r="AV48" s="163">
        <v>-0.56516664414128703</v>
      </c>
      <c r="AW48" s="163">
        <v>0.45519618106528498</v>
      </c>
      <c r="AX48" s="163">
        <v>-1.7102173500323399E-2</v>
      </c>
      <c r="AY48" s="170">
        <v>-0.25225266871512703</v>
      </c>
      <c r="AZ48" s="163"/>
      <c r="BA48" s="171">
        <v>-1.2952185224869599</v>
      </c>
      <c r="BB48" s="172">
        <v>-0.73553250925150804</v>
      </c>
      <c r="BC48" s="173">
        <v>-1.0156387552325701</v>
      </c>
      <c r="BD48" s="163"/>
      <c r="BE48" s="174">
        <v>-0.52610037012991295</v>
      </c>
    </row>
    <row r="49" spans="1:57" x14ac:dyDescent="0.2">
      <c r="A49" s="87" t="s">
        <v>116</v>
      </c>
      <c r="B49" s="3" t="s">
        <v>122</v>
      </c>
      <c r="D49" s="25" t="s">
        <v>16</v>
      </c>
      <c r="E49" s="28" t="s">
        <v>17</v>
      </c>
      <c r="G49" s="196">
        <v>60.5776074148162</v>
      </c>
      <c r="H49" s="197">
        <v>60.102539785302397</v>
      </c>
      <c r="I49" s="197">
        <v>60.5651875543549</v>
      </c>
      <c r="J49" s="197">
        <v>60.6482233250143</v>
      </c>
      <c r="K49" s="197">
        <v>61.570431392500403</v>
      </c>
      <c r="L49" s="198">
        <v>60.701966400656097</v>
      </c>
      <c r="M49" s="185"/>
      <c r="N49" s="199">
        <v>64.937285155248304</v>
      </c>
      <c r="O49" s="200">
        <v>65.787061181457503</v>
      </c>
      <c r="P49" s="201">
        <v>65.367574881672994</v>
      </c>
      <c r="Q49" s="185"/>
      <c r="R49" s="202">
        <v>62.200351011011499</v>
      </c>
      <c r="S49" s="168"/>
      <c r="T49" s="175">
        <v>1.23665535925229</v>
      </c>
      <c r="U49" s="176">
        <v>1.2341210336289801</v>
      </c>
      <c r="V49" s="176">
        <v>1.80272506628309</v>
      </c>
      <c r="W49" s="176">
        <v>1.0452013981121699</v>
      </c>
      <c r="X49" s="176">
        <v>1.36848188752502</v>
      </c>
      <c r="Y49" s="177">
        <v>1.3315806815917499</v>
      </c>
      <c r="Z49" s="163"/>
      <c r="AA49" s="178">
        <v>-1.38574373729844</v>
      </c>
      <c r="AB49" s="179">
        <v>0.21890941252113999</v>
      </c>
      <c r="AC49" s="180">
        <v>-0.57447739513922502</v>
      </c>
      <c r="AD49" s="163"/>
      <c r="AE49" s="181">
        <v>0.69584611719748601</v>
      </c>
      <c r="AG49" s="196">
        <v>59.695672811508501</v>
      </c>
      <c r="AH49" s="197">
        <v>60.000151511454497</v>
      </c>
      <c r="AI49" s="197">
        <v>60.417022077900498</v>
      </c>
      <c r="AJ49" s="197">
        <v>60.854548122155897</v>
      </c>
      <c r="AK49" s="197">
        <v>61.370561103192699</v>
      </c>
      <c r="AL49" s="198">
        <v>60.493293518712797</v>
      </c>
      <c r="AM49" s="185"/>
      <c r="AN49" s="199">
        <v>64.929396819460095</v>
      </c>
      <c r="AO49" s="200">
        <v>65.512996057778594</v>
      </c>
      <c r="AP49" s="201">
        <v>65.223559645817303</v>
      </c>
      <c r="AQ49" s="185"/>
      <c r="AR49" s="202">
        <v>61.974909936777102</v>
      </c>
      <c r="AS49" s="168"/>
      <c r="AT49" s="175">
        <v>1.2230227235998401</v>
      </c>
      <c r="AU49" s="176">
        <v>1.3619743827255699</v>
      </c>
      <c r="AV49" s="176">
        <v>1.1546619052018801</v>
      </c>
      <c r="AW49" s="176">
        <v>2.3395500375758398</v>
      </c>
      <c r="AX49" s="176">
        <v>2.5433139418509301</v>
      </c>
      <c r="AY49" s="177">
        <v>1.7517018205052799</v>
      </c>
      <c r="AZ49" s="163"/>
      <c r="BA49" s="178">
        <v>1.05765901478613</v>
      </c>
      <c r="BB49" s="179">
        <v>1.3398173136567399</v>
      </c>
      <c r="BC49" s="180">
        <v>1.1994411887092999</v>
      </c>
      <c r="BD49" s="163"/>
      <c r="BE49" s="181">
        <v>1.55035294852844</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49" sqref="A6:XFD49"/>
      <selection pane="topRight" activeCell="A49" sqref="A6:XFD49"/>
      <selection pane="bottomLeft" activeCell="A49" sqref="A6:XFD49"/>
      <selection pane="bottomRight" activeCell="A49" sqref="A6:XFD49"/>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35" t="s">
        <v>5</v>
      </c>
      <c r="E2" s="136"/>
      <c r="G2" s="137" t="s">
        <v>106</v>
      </c>
      <c r="H2" s="138"/>
      <c r="I2" s="138"/>
      <c r="J2" s="138"/>
      <c r="K2" s="138"/>
      <c r="L2" s="138"/>
      <c r="M2" s="138"/>
      <c r="N2" s="138"/>
      <c r="O2" s="138"/>
      <c r="P2" s="138"/>
      <c r="Q2" s="138"/>
      <c r="R2" s="138"/>
      <c r="T2" s="137" t="s">
        <v>40</v>
      </c>
      <c r="U2" s="138"/>
      <c r="V2" s="138"/>
      <c r="W2" s="138"/>
      <c r="X2" s="138"/>
      <c r="Y2" s="138"/>
      <c r="Z2" s="138"/>
      <c r="AA2" s="138"/>
      <c r="AB2" s="138"/>
      <c r="AC2" s="138"/>
      <c r="AD2" s="138"/>
      <c r="AE2" s="138"/>
      <c r="AF2" s="4"/>
      <c r="AG2" s="137" t="s">
        <v>41</v>
      </c>
      <c r="AH2" s="138"/>
      <c r="AI2" s="138"/>
      <c r="AJ2" s="138"/>
      <c r="AK2" s="138"/>
      <c r="AL2" s="138"/>
      <c r="AM2" s="138"/>
      <c r="AN2" s="138"/>
      <c r="AO2" s="138"/>
      <c r="AP2" s="138"/>
      <c r="AQ2" s="138"/>
      <c r="AR2" s="138"/>
      <c r="AT2" s="137" t="s">
        <v>42</v>
      </c>
      <c r="AU2" s="138"/>
      <c r="AV2" s="138"/>
      <c r="AW2" s="138"/>
      <c r="AX2" s="138"/>
      <c r="AY2" s="138"/>
      <c r="AZ2" s="138"/>
      <c r="BA2" s="138"/>
      <c r="BB2" s="138"/>
      <c r="BC2" s="138"/>
      <c r="BD2" s="138"/>
      <c r="BE2" s="138"/>
    </row>
    <row r="3" spans="1:57" x14ac:dyDescent="0.2">
      <c r="A3" s="32"/>
      <c r="B3" s="32"/>
      <c r="C3" s="3"/>
      <c r="D3" s="139" t="s">
        <v>8</v>
      </c>
      <c r="E3" s="141" t="s">
        <v>9</v>
      </c>
      <c r="F3" s="5"/>
      <c r="G3" s="143" t="s">
        <v>0</v>
      </c>
      <c r="H3" s="145" t="s">
        <v>1</v>
      </c>
      <c r="I3" s="145" t="s">
        <v>10</v>
      </c>
      <c r="J3" s="145" t="s">
        <v>2</v>
      </c>
      <c r="K3" s="145" t="s">
        <v>11</v>
      </c>
      <c r="L3" s="147" t="s">
        <v>12</v>
      </c>
      <c r="M3" s="5"/>
      <c r="N3" s="143" t="s">
        <v>3</v>
      </c>
      <c r="O3" s="145" t="s">
        <v>4</v>
      </c>
      <c r="P3" s="147" t="s">
        <v>13</v>
      </c>
      <c r="Q3" s="2"/>
      <c r="R3" s="149" t="s">
        <v>14</v>
      </c>
      <c r="S3" s="2"/>
      <c r="T3" s="143" t="s">
        <v>0</v>
      </c>
      <c r="U3" s="145" t="s">
        <v>1</v>
      </c>
      <c r="V3" s="145" t="s">
        <v>10</v>
      </c>
      <c r="W3" s="145" t="s">
        <v>2</v>
      </c>
      <c r="X3" s="145" t="s">
        <v>11</v>
      </c>
      <c r="Y3" s="147" t="s">
        <v>12</v>
      </c>
      <c r="Z3" s="2"/>
      <c r="AA3" s="143" t="s">
        <v>3</v>
      </c>
      <c r="AB3" s="145" t="s">
        <v>4</v>
      </c>
      <c r="AC3" s="147" t="s">
        <v>13</v>
      </c>
      <c r="AD3" s="1"/>
      <c r="AE3" s="151" t="s">
        <v>14</v>
      </c>
      <c r="AF3" s="38"/>
      <c r="AG3" s="143" t="s">
        <v>0</v>
      </c>
      <c r="AH3" s="145" t="s">
        <v>1</v>
      </c>
      <c r="AI3" s="145" t="s">
        <v>10</v>
      </c>
      <c r="AJ3" s="145" t="s">
        <v>2</v>
      </c>
      <c r="AK3" s="145" t="s">
        <v>11</v>
      </c>
      <c r="AL3" s="147" t="s">
        <v>12</v>
      </c>
      <c r="AM3" s="5"/>
      <c r="AN3" s="143" t="s">
        <v>3</v>
      </c>
      <c r="AO3" s="145" t="s">
        <v>4</v>
      </c>
      <c r="AP3" s="147" t="s">
        <v>13</v>
      </c>
      <c r="AQ3" s="2"/>
      <c r="AR3" s="149" t="s">
        <v>14</v>
      </c>
      <c r="AS3" s="2"/>
      <c r="AT3" s="143" t="s">
        <v>0</v>
      </c>
      <c r="AU3" s="145" t="s">
        <v>1</v>
      </c>
      <c r="AV3" s="145" t="s">
        <v>10</v>
      </c>
      <c r="AW3" s="145" t="s">
        <v>2</v>
      </c>
      <c r="AX3" s="145" t="s">
        <v>11</v>
      </c>
      <c r="AY3" s="147" t="s">
        <v>12</v>
      </c>
      <c r="AZ3" s="2"/>
      <c r="BA3" s="143" t="s">
        <v>3</v>
      </c>
      <c r="BB3" s="145" t="s">
        <v>4</v>
      </c>
      <c r="BC3" s="147" t="s">
        <v>13</v>
      </c>
      <c r="BD3" s="1"/>
      <c r="BE3" s="151" t="s">
        <v>14</v>
      </c>
    </row>
    <row r="4" spans="1:57" x14ac:dyDescent="0.2">
      <c r="A4" s="32"/>
      <c r="B4" s="32"/>
      <c r="C4" s="3"/>
      <c r="D4" s="140"/>
      <c r="E4" s="142"/>
      <c r="F4" s="5"/>
      <c r="G4" s="153"/>
      <c r="H4" s="154"/>
      <c r="I4" s="154"/>
      <c r="J4" s="154"/>
      <c r="K4" s="154"/>
      <c r="L4" s="155"/>
      <c r="M4" s="5"/>
      <c r="N4" s="153"/>
      <c r="O4" s="154"/>
      <c r="P4" s="155"/>
      <c r="Q4" s="2"/>
      <c r="R4" s="156"/>
      <c r="S4" s="2"/>
      <c r="T4" s="153"/>
      <c r="U4" s="154"/>
      <c r="V4" s="154"/>
      <c r="W4" s="154"/>
      <c r="X4" s="154"/>
      <c r="Y4" s="155"/>
      <c r="Z4" s="2"/>
      <c r="AA4" s="153"/>
      <c r="AB4" s="154"/>
      <c r="AC4" s="155"/>
      <c r="AD4" s="1"/>
      <c r="AE4" s="157"/>
      <c r="AF4" s="39"/>
      <c r="AG4" s="153"/>
      <c r="AH4" s="154"/>
      <c r="AI4" s="154"/>
      <c r="AJ4" s="154"/>
      <c r="AK4" s="154"/>
      <c r="AL4" s="155"/>
      <c r="AM4" s="5"/>
      <c r="AN4" s="153"/>
      <c r="AO4" s="154"/>
      <c r="AP4" s="155"/>
      <c r="AQ4" s="2"/>
      <c r="AR4" s="156"/>
      <c r="AS4" s="2"/>
      <c r="AT4" s="153"/>
      <c r="AU4" s="154"/>
      <c r="AV4" s="154"/>
      <c r="AW4" s="154"/>
      <c r="AX4" s="154"/>
      <c r="AY4" s="155"/>
      <c r="AZ4" s="2"/>
      <c r="BA4" s="153"/>
      <c r="BB4" s="154"/>
      <c r="BC4" s="155"/>
      <c r="BD4" s="1"/>
      <c r="BE4" s="15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88.729564551389899</v>
      </c>
      <c r="H6" s="183">
        <v>81.224321572470501</v>
      </c>
      <c r="I6" s="183">
        <v>93.929772469420797</v>
      </c>
      <c r="J6" s="183">
        <v>98.864800803042002</v>
      </c>
      <c r="K6" s="183">
        <v>95.631306969887305</v>
      </c>
      <c r="L6" s="184">
        <v>91.676034303397302</v>
      </c>
      <c r="M6" s="185"/>
      <c r="N6" s="186">
        <v>109.461035836855</v>
      </c>
      <c r="O6" s="187">
        <v>111.99863914466199</v>
      </c>
      <c r="P6" s="188">
        <v>110.729869287299</v>
      </c>
      <c r="Q6" s="185"/>
      <c r="R6" s="189">
        <v>97.120322675792593</v>
      </c>
      <c r="S6" s="168"/>
      <c r="T6" s="160">
        <v>-6.1066101898657301</v>
      </c>
      <c r="U6" s="161">
        <v>-4.3956804834019598</v>
      </c>
      <c r="V6" s="161">
        <v>-2.6249799606753701</v>
      </c>
      <c r="W6" s="161">
        <v>-2.0975979940804699</v>
      </c>
      <c r="X6" s="161">
        <v>-3.1119552241067998</v>
      </c>
      <c r="Y6" s="162">
        <v>-3.6220793419811499</v>
      </c>
      <c r="Z6" s="163"/>
      <c r="AA6" s="164">
        <v>-1.8687125247610601</v>
      </c>
      <c r="AB6" s="165">
        <v>-1.1764289403595301</v>
      </c>
      <c r="AC6" s="166">
        <v>-1.51979287207029</v>
      </c>
      <c r="AD6" s="163"/>
      <c r="AE6" s="167">
        <v>-2.9472260088685198</v>
      </c>
      <c r="AG6" s="182">
        <v>71.960962270832297</v>
      </c>
      <c r="AH6" s="183">
        <v>81.143282412307101</v>
      </c>
      <c r="AI6" s="183">
        <v>90.446604758910397</v>
      </c>
      <c r="AJ6" s="183">
        <v>91.912976706977901</v>
      </c>
      <c r="AK6" s="183">
        <v>88.5039063171468</v>
      </c>
      <c r="AL6" s="184">
        <v>84.793728759882697</v>
      </c>
      <c r="AM6" s="185"/>
      <c r="AN6" s="186">
        <v>104.668199023971</v>
      </c>
      <c r="AO6" s="187">
        <v>110.477751694061</v>
      </c>
      <c r="AP6" s="188">
        <v>107.572995054248</v>
      </c>
      <c r="AQ6" s="185"/>
      <c r="AR6" s="189">
        <v>91.303133562537099</v>
      </c>
      <c r="AS6" s="168"/>
      <c r="AT6" s="160">
        <v>2.78084036695045</v>
      </c>
      <c r="AU6" s="161">
        <v>2.3405901343225102</v>
      </c>
      <c r="AV6" s="161">
        <v>1.1245318925637799</v>
      </c>
      <c r="AW6" s="161">
        <v>9.3496937938312402E-2</v>
      </c>
      <c r="AX6" s="161">
        <v>0.56701619564140304</v>
      </c>
      <c r="AY6" s="162">
        <v>1.28835826932602</v>
      </c>
      <c r="AZ6" s="163"/>
      <c r="BA6" s="164">
        <v>0.922327131471814</v>
      </c>
      <c r="BB6" s="165">
        <v>-0.53122245984159</v>
      </c>
      <c r="BC6" s="166">
        <v>0.17068094279330701</v>
      </c>
      <c r="BD6" s="163"/>
      <c r="BE6" s="167">
        <v>0.90954027164416895</v>
      </c>
    </row>
    <row r="7" spans="1:57" x14ac:dyDescent="0.2">
      <c r="A7" s="20" t="s">
        <v>18</v>
      </c>
      <c r="B7" s="3" t="str">
        <f>TRIM(A7)</f>
        <v>Virginia</v>
      </c>
      <c r="C7" s="10"/>
      <c r="D7" s="24" t="s">
        <v>16</v>
      </c>
      <c r="E7" s="27" t="s">
        <v>17</v>
      </c>
      <c r="F7" s="3"/>
      <c r="G7" s="190">
        <v>57.326393480978801</v>
      </c>
      <c r="H7" s="185">
        <v>54.982868519460901</v>
      </c>
      <c r="I7" s="185">
        <v>68.281896124776097</v>
      </c>
      <c r="J7" s="185">
        <v>70.903749605126706</v>
      </c>
      <c r="K7" s="185">
        <v>65.247538140922899</v>
      </c>
      <c r="L7" s="191">
        <v>63.348489174253103</v>
      </c>
      <c r="M7" s="185"/>
      <c r="N7" s="192">
        <v>75.856118734646401</v>
      </c>
      <c r="O7" s="193">
        <v>79.197354963716805</v>
      </c>
      <c r="P7" s="194">
        <v>77.526736849181603</v>
      </c>
      <c r="Q7" s="185"/>
      <c r="R7" s="195">
        <v>67.399417081375503</v>
      </c>
      <c r="S7" s="168"/>
      <c r="T7" s="169">
        <v>3.22705266001224</v>
      </c>
      <c r="U7" s="163">
        <v>2.18984721634334</v>
      </c>
      <c r="V7" s="163">
        <v>3.9738671162950099</v>
      </c>
      <c r="W7" s="163">
        <v>1.7857120294287301</v>
      </c>
      <c r="X7" s="163">
        <v>0.29556012510153501</v>
      </c>
      <c r="Y7" s="170">
        <v>2.2651827167130598</v>
      </c>
      <c r="Z7" s="163"/>
      <c r="AA7" s="171">
        <v>0.63663928708267903</v>
      </c>
      <c r="AB7" s="172">
        <v>4.4929004903648604</v>
      </c>
      <c r="AC7" s="173">
        <v>2.57007396759434</v>
      </c>
      <c r="AD7" s="163"/>
      <c r="AE7" s="174">
        <v>2.3650846104494301</v>
      </c>
      <c r="AG7" s="190">
        <v>43.675643278722497</v>
      </c>
      <c r="AH7" s="185">
        <v>57.736739122363097</v>
      </c>
      <c r="AI7" s="185">
        <v>66.124248860429006</v>
      </c>
      <c r="AJ7" s="185">
        <v>66.301911940089795</v>
      </c>
      <c r="AK7" s="185">
        <v>59.417882339553202</v>
      </c>
      <c r="AL7" s="191">
        <v>58.651278606355199</v>
      </c>
      <c r="AM7" s="185"/>
      <c r="AN7" s="192">
        <v>67.636816646561698</v>
      </c>
      <c r="AO7" s="193">
        <v>70.9287778938522</v>
      </c>
      <c r="AP7" s="194">
        <v>69.282797270206999</v>
      </c>
      <c r="AQ7" s="185"/>
      <c r="AR7" s="195">
        <v>61.688781757782799</v>
      </c>
      <c r="AS7" s="168"/>
      <c r="AT7" s="169">
        <v>2.9961244122702899</v>
      </c>
      <c r="AU7" s="163">
        <v>8.4786524964384498</v>
      </c>
      <c r="AV7" s="163">
        <v>7.0376801779759299</v>
      </c>
      <c r="AW7" s="163">
        <v>5.40861249460787</v>
      </c>
      <c r="AX7" s="163">
        <v>3.8855397507678302</v>
      </c>
      <c r="AY7" s="170">
        <v>5.67757097068053</v>
      </c>
      <c r="AZ7" s="163"/>
      <c r="BA7" s="171">
        <v>1.3411293486564899</v>
      </c>
      <c r="BB7" s="172">
        <v>0.220718813597099</v>
      </c>
      <c r="BC7" s="173">
        <v>0.76450323534509401</v>
      </c>
      <c r="BD7" s="163"/>
      <c r="BE7" s="174">
        <v>4.0495670329970102</v>
      </c>
    </row>
    <row r="8" spans="1:57" x14ac:dyDescent="0.2">
      <c r="A8" s="21" t="s">
        <v>19</v>
      </c>
      <c r="B8" s="3" t="str">
        <f t="shared" ref="B8:B43" si="0">TRIM(A8)</f>
        <v>Norfolk/Virginia Beach, VA</v>
      </c>
      <c r="C8" s="3"/>
      <c r="D8" s="24" t="s">
        <v>16</v>
      </c>
      <c r="E8" s="27" t="s">
        <v>17</v>
      </c>
      <c r="F8" s="3"/>
      <c r="G8" s="190">
        <v>54.805860983420203</v>
      </c>
      <c r="H8" s="185">
        <v>45.8586808506792</v>
      </c>
      <c r="I8" s="185">
        <v>50.175015239398697</v>
      </c>
      <c r="J8" s="185">
        <v>55.004403964154697</v>
      </c>
      <c r="K8" s="185">
        <v>56.836106192861898</v>
      </c>
      <c r="L8" s="191">
        <v>52.536013446102899</v>
      </c>
      <c r="M8" s="185"/>
      <c r="N8" s="192">
        <v>76.747681713237895</v>
      </c>
      <c r="O8" s="193">
        <v>77.417751626981996</v>
      </c>
      <c r="P8" s="194">
        <v>77.082716670110003</v>
      </c>
      <c r="Q8" s="185"/>
      <c r="R8" s="195">
        <v>59.549357224390697</v>
      </c>
      <c r="S8" s="168"/>
      <c r="T8" s="169">
        <v>-0.37240403175595099</v>
      </c>
      <c r="U8" s="163">
        <v>2.5035235137661198</v>
      </c>
      <c r="V8" s="163">
        <v>-3.8990666402209602</v>
      </c>
      <c r="W8" s="163">
        <v>-6.7070845211342096</v>
      </c>
      <c r="X8" s="163">
        <v>-3.44263646002518</v>
      </c>
      <c r="Y8" s="170">
        <v>-2.6322759739435102</v>
      </c>
      <c r="Z8" s="163"/>
      <c r="AA8" s="171">
        <v>-5.2319319681923302</v>
      </c>
      <c r="AB8" s="172">
        <v>-5.2935254441623902</v>
      </c>
      <c r="AC8" s="173">
        <v>-5.2628725732256196</v>
      </c>
      <c r="AD8" s="163"/>
      <c r="AE8" s="174">
        <v>-3.6220219459951299</v>
      </c>
      <c r="AG8" s="190">
        <v>39.0286721327669</v>
      </c>
      <c r="AH8" s="185">
        <v>42.162935678038302</v>
      </c>
      <c r="AI8" s="185">
        <v>46.518141891560298</v>
      </c>
      <c r="AJ8" s="185">
        <v>48.909221299261397</v>
      </c>
      <c r="AK8" s="185">
        <v>49.201440203889199</v>
      </c>
      <c r="AL8" s="191">
        <v>45.164082241103202</v>
      </c>
      <c r="AM8" s="185"/>
      <c r="AN8" s="192">
        <v>68.0244101867155</v>
      </c>
      <c r="AO8" s="193">
        <v>71.949793424926298</v>
      </c>
      <c r="AP8" s="194">
        <v>69.987101805820899</v>
      </c>
      <c r="AQ8" s="185"/>
      <c r="AR8" s="195">
        <v>52.2563735453083</v>
      </c>
      <c r="AS8" s="168"/>
      <c r="AT8" s="169">
        <v>-1.7305396682812499</v>
      </c>
      <c r="AU8" s="163">
        <v>-0.48692871155031903</v>
      </c>
      <c r="AV8" s="163">
        <v>-1.51272941982283</v>
      </c>
      <c r="AW8" s="163">
        <v>-1.3873288587349499</v>
      </c>
      <c r="AX8" s="163">
        <v>0.44908975068814899</v>
      </c>
      <c r="AY8" s="170">
        <v>-0.91477456234259102</v>
      </c>
      <c r="AZ8" s="163"/>
      <c r="BA8" s="171">
        <v>-0.93647496833715405</v>
      </c>
      <c r="BB8" s="172">
        <v>-1.93866232541193</v>
      </c>
      <c r="BC8" s="173">
        <v>-1.45416633252253</v>
      </c>
      <c r="BD8" s="163"/>
      <c r="BE8" s="174">
        <v>-1.12862699654501</v>
      </c>
    </row>
    <row r="9" spans="1:57" x14ac:dyDescent="0.2">
      <c r="A9" s="21" t="s">
        <v>20</v>
      </c>
      <c r="B9" s="3" t="s">
        <v>71</v>
      </c>
      <c r="C9" s="3"/>
      <c r="D9" s="24" t="s">
        <v>16</v>
      </c>
      <c r="E9" s="27" t="s">
        <v>17</v>
      </c>
      <c r="F9" s="3"/>
      <c r="G9" s="190">
        <v>47.851547066619503</v>
      </c>
      <c r="H9" s="185">
        <v>55.832901484361102</v>
      </c>
      <c r="I9" s="185">
        <v>68.619588558049102</v>
      </c>
      <c r="J9" s="185">
        <v>66.451931242268898</v>
      </c>
      <c r="K9" s="185">
        <v>65.783925790775697</v>
      </c>
      <c r="L9" s="191">
        <v>60.907978828414898</v>
      </c>
      <c r="M9" s="185"/>
      <c r="N9" s="192">
        <v>84.975018868174502</v>
      </c>
      <c r="O9" s="193">
        <v>96.517488703834502</v>
      </c>
      <c r="P9" s="194">
        <v>90.746253786004502</v>
      </c>
      <c r="Q9" s="185"/>
      <c r="R9" s="195">
        <v>69.433200244869099</v>
      </c>
      <c r="S9" s="168"/>
      <c r="T9" s="169">
        <v>-1.8955604026861399</v>
      </c>
      <c r="U9" s="163">
        <v>1.8302434163325501</v>
      </c>
      <c r="V9" s="163">
        <v>5.7994085275658902</v>
      </c>
      <c r="W9" s="163">
        <v>0.659471402783948</v>
      </c>
      <c r="X9" s="163">
        <v>-4.4031380789341199</v>
      </c>
      <c r="Y9" s="170">
        <v>0.41072718117706603</v>
      </c>
      <c r="Z9" s="163"/>
      <c r="AA9" s="171">
        <v>0.87277759000989596</v>
      </c>
      <c r="AB9" s="172">
        <v>7.5519116453363697</v>
      </c>
      <c r="AC9" s="173">
        <v>4.3179288499551198</v>
      </c>
      <c r="AD9" s="163"/>
      <c r="AE9" s="174">
        <v>1.8350140747325001</v>
      </c>
      <c r="AG9" s="190">
        <v>41.079312189653599</v>
      </c>
      <c r="AH9" s="185">
        <v>57.587783290996597</v>
      </c>
      <c r="AI9" s="185">
        <v>66.306735210505295</v>
      </c>
      <c r="AJ9" s="185">
        <v>65.944895175826105</v>
      </c>
      <c r="AK9" s="185">
        <v>57.4214500132532</v>
      </c>
      <c r="AL9" s="191">
        <v>57.668035176046999</v>
      </c>
      <c r="AM9" s="185"/>
      <c r="AN9" s="192">
        <v>70.616053423749705</v>
      </c>
      <c r="AO9" s="193">
        <v>77.944193981931406</v>
      </c>
      <c r="AP9" s="194">
        <v>74.280123702840598</v>
      </c>
      <c r="AQ9" s="185"/>
      <c r="AR9" s="195">
        <v>62.4143461837023</v>
      </c>
      <c r="AS9" s="168"/>
      <c r="AT9" s="169">
        <v>-3.1333041736052198</v>
      </c>
      <c r="AU9" s="163">
        <v>2.8647556671565702</v>
      </c>
      <c r="AV9" s="163">
        <v>3.18564992008635</v>
      </c>
      <c r="AW9" s="163">
        <v>0.92924317385390098</v>
      </c>
      <c r="AX9" s="163">
        <v>-4.0226221435653997</v>
      </c>
      <c r="AY9" s="170">
        <v>0.18536528187510201</v>
      </c>
      <c r="AZ9" s="163"/>
      <c r="BA9" s="171">
        <v>-6.4355963400606102</v>
      </c>
      <c r="BB9" s="172">
        <v>-3.91991669286225</v>
      </c>
      <c r="BC9" s="173">
        <v>-5.1323659727955304</v>
      </c>
      <c r="BD9" s="163"/>
      <c r="BE9" s="174">
        <v>-1.6842103881578101</v>
      </c>
    </row>
    <row r="10" spans="1:57" x14ac:dyDescent="0.2">
      <c r="A10" s="21" t="s">
        <v>21</v>
      </c>
      <c r="B10" s="3" t="str">
        <f t="shared" si="0"/>
        <v>Virginia Area</v>
      </c>
      <c r="C10" s="3"/>
      <c r="D10" s="24" t="s">
        <v>16</v>
      </c>
      <c r="E10" s="27" t="s">
        <v>17</v>
      </c>
      <c r="F10" s="3"/>
      <c r="G10" s="190">
        <v>50.5810196215837</v>
      </c>
      <c r="H10" s="185">
        <v>49.205211165615502</v>
      </c>
      <c r="I10" s="185">
        <v>56.214651016117699</v>
      </c>
      <c r="J10" s="185">
        <v>56.428245503386997</v>
      </c>
      <c r="K10" s="185">
        <v>58.932097874328399</v>
      </c>
      <c r="L10" s="191">
        <v>54.2722450362064</v>
      </c>
      <c r="M10" s="185"/>
      <c r="N10" s="192">
        <v>79.347336603597199</v>
      </c>
      <c r="O10" s="193">
        <v>79.218734174258302</v>
      </c>
      <c r="P10" s="194">
        <v>79.2830353889278</v>
      </c>
      <c r="Q10" s="185"/>
      <c r="R10" s="195">
        <v>61.418185136984</v>
      </c>
      <c r="S10" s="168"/>
      <c r="T10" s="169">
        <v>10.598271406894201</v>
      </c>
      <c r="U10" s="163">
        <v>4.0830604939487403</v>
      </c>
      <c r="V10" s="163">
        <v>0.87179823387345801</v>
      </c>
      <c r="W10" s="163">
        <v>2.0358180084354398</v>
      </c>
      <c r="X10" s="163">
        <v>2.9558774495132298</v>
      </c>
      <c r="Y10" s="170">
        <v>3.8578308639147201</v>
      </c>
      <c r="Z10" s="163"/>
      <c r="AA10" s="171">
        <v>3.8349118903306998</v>
      </c>
      <c r="AB10" s="172">
        <v>17.2813091290767</v>
      </c>
      <c r="AC10" s="173">
        <v>10.1438307683211</v>
      </c>
      <c r="AD10" s="163"/>
      <c r="AE10" s="174">
        <v>6.0903052841211096</v>
      </c>
      <c r="AG10" s="190">
        <v>35.268759800427603</v>
      </c>
      <c r="AH10" s="185">
        <v>46.697186357103597</v>
      </c>
      <c r="AI10" s="185">
        <v>51.1472844490144</v>
      </c>
      <c r="AJ10" s="185">
        <v>51.5745238540364</v>
      </c>
      <c r="AK10" s="185">
        <v>52.665236451763597</v>
      </c>
      <c r="AL10" s="191">
        <v>47.471047302033803</v>
      </c>
      <c r="AM10" s="185"/>
      <c r="AN10" s="192">
        <v>67.435750350385405</v>
      </c>
      <c r="AO10" s="193">
        <v>67.210394241999495</v>
      </c>
      <c r="AP10" s="194">
        <v>67.323072296192393</v>
      </c>
      <c r="AQ10" s="185"/>
      <c r="AR10" s="195">
        <v>53.1444554249722</v>
      </c>
      <c r="AS10" s="168"/>
      <c r="AT10" s="169">
        <v>3.5418778401904598</v>
      </c>
      <c r="AU10" s="163">
        <v>9.0153440151399504</v>
      </c>
      <c r="AV10" s="163">
        <v>6.0654416555096002</v>
      </c>
      <c r="AW10" s="163">
        <v>7.0474871430276798</v>
      </c>
      <c r="AX10" s="163">
        <v>8.0877619235797802</v>
      </c>
      <c r="AY10" s="170">
        <v>6.9074413853725902</v>
      </c>
      <c r="AZ10" s="163"/>
      <c r="BA10" s="171">
        <v>4.6162765393299496</v>
      </c>
      <c r="BB10" s="172">
        <v>4.88981698501886</v>
      </c>
      <c r="BC10" s="173">
        <v>4.7526392786370897</v>
      </c>
      <c r="BD10" s="163"/>
      <c r="BE10" s="174">
        <v>6.1229270000572198</v>
      </c>
    </row>
    <row r="11" spans="1:57" x14ac:dyDescent="0.2">
      <c r="A11" s="34" t="s">
        <v>22</v>
      </c>
      <c r="B11" s="3" t="str">
        <f t="shared" si="0"/>
        <v>Washington, DC</v>
      </c>
      <c r="C11" s="3"/>
      <c r="D11" s="24" t="s">
        <v>16</v>
      </c>
      <c r="E11" s="27" t="s">
        <v>17</v>
      </c>
      <c r="F11" s="3"/>
      <c r="G11" s="190">
        <v>89.259969848890705</v>
      </c>
      <c r="H11" s="185">
        <v>71.297681194019205</v>
      </c>
      <c r="I11" s="185">
        <v>100.676849695394</v>
      </c>
      <c r="J11" s="185">
        <v>113.18294207627</v>
      </c>
      <c r="K11" s="185">
        <v>102.38399179465399</v>
      </c>
      <c r="L11" s="191">
        <v>95.360286921845798</v>
      </c>
      <c r="M11" s="185"/>
      <c r="N11" s="192">
        <v>91.153832462399507</v>
      </c>
      <c r="O11" s="193">
        <v>98.045908644791595</v>
      </c>
      <c r="P11" s="194">
        <v>94.599870553595494</v>
      </c>
      <c r="Q11" s="185"/>
      <c r="R11" s="195">
        <v>95.143025102345703</v>
      </c>
      <c r="S11" s="168"/>
      <c r="T11" s="169">
        <v>-4.7372240270536201</v>
      </c>
      <c r="U11" s="163">
        <v>-0.39866657672179401</v>
      </c>
      <c r="V11" s="163">
        <v>8.1892125467784709</v>
      </c>
      <c r="W11" s="163">
        <v>11.6849145667878</v>
      </c>
      <c r="X11" s="163">
        <v>16.249821159566199</v>
      </c>
      <c r="Y11" s="170">
        <v>6.4879107703988499</v>
      </c>
      <c r="Z11" s="163"/>
      <c r="AA11" s="171">
        <v>9.2033317385577007</v>
      </c>
      <c r="AB11" s="172">
        <v>0.95217488777785497</v>
      </c>
      <c r="AC11" s="173">
        <v>4.7659356411749902</v>
      </c>
      <c r="AD11" s="163"/>
      <c r="AE11" s="174">
        <v>5.9929970509551804</v>
      </c>
      <c r="AG11" s="190">
        <v>70.711998369021103</v>
      </c>
      <c r="AH11" s="185">
        <v>94.509459964772603</v>
      </c>
      <c r="AI11" s="185">
        <v>112.38453796666801</v>
      </c>
      <c r="AJ11" s="185">
        <v>107.004399289264</v>
      </c>
      <c r="AK11" s="185">
        <v>87.935484429295201</v>
      </c>
      <c r="AL11" s="191">
        <v>94.509469479442501</v>
      </c>
      <c r="AM11" s="185"/>
      <c r="AN11" s="192">
        <v>85.499508452920907</v>
      </c>
      <c r="AO11" s="193">
        <v>93.6325564780674</v>
      </c>
      <c r="AP11" s="194">
        <v>89.566032465494203</v>
      </c>
      <c r="AQ11" s="185"/>
      <c r="AR11" s="195">
        <v>93.097239072090701</v>
      </c>
      <c r="AS11" s="168"/>
      <c r="AT11" s="169">
        <v>4.6109153848909497</v>
      </c>
      <c r="AU11" s="163">
        <v>13.2350527658507</v>
      </c>
      <c r="AV11" s="163">
        <v>13.5653385144649</v>
      </c>
      <c r="AW11" s="163">
        <v>9.8975803781287102</v>
      </c>
      <c r="AX11" s="163">
        <v>6.4001055250483301</v>
      </c>
      <c r="AY11" s="170">
        <v>9.8874998815944295</v>
      </c>
      <c r="AZ11" s="163"/>
      <c r="BA11" s="171">
        <v>0.87812461688302701</v>
      </c>
      <c r="BB11" s="172">
        <v>-3.02258485934775</v>
      </c>
      <c r="BC11" s="173">
        <v>-1.19911869222658</v>
      </c>
      <c r="BD11" s="163"/>
      <c r="BE11" s="174">
        <v>6.60002303810999</v>
      </c>
    </row>
    <row r="12" spans="1:57" x14ac:dyDescent="0.2">
      <c r="A12" s="21" t="s">
        <v>23</v>
      </c>
      <c r="B12" s="3" t="str">
        <f t="shared" si="0"/>
        <v>Arlington, VA</v>
      </c>
      <c r="C12" s="3"/>
      <c r="D12" s="24" t="s">
        <v>16</v>
      </c>
      <c r="E12" s="27" t="s">
        <v>17</v>
      </c>
      <c r="F12" s="3"/>
      <c r="G12" s="190">
        <v>90.138669005365202</v>
      </c>
      <c r="H12" s="185">
        <v>80.979154973173706</v>
      </c>
      <c r="I12" s="185">
        <v>123.496793231531</v>
      </c>
      <c r="J12" s="185">
        <v>134.00863186132801</v>
      </c>
      <c r="K12" s="185">
        <v>109.829864836978</v>
      </c>
      <c r="L12" s="191">
        <v>107.690622781675</v>
      </c>
      <c r="M12" s="185"/>
      <c r="N12" s="192">
        <v>74.870101114321002</v>
      </c>
      <c r="O12" s="193">
        <v>77.954755468427507</v>
      </c>
      <c r="P12" s="194">
        <v>76.412428291374297</v>
      </c>
      <c r="Q12" s="185"/>
      <c r="R12" s="195">
        <v>98.753995784446602</v>
      </c>
      <c r="S12" s="168"/>
      <c r="T12" s="169">
        <v>-12.257476095955401</v>
      </c>
      <c r="U12" s="163">
        <v>-11.366123426184799</v>
      </c>
      <c r="V12" s="163">
        <v>1.9412080207790201</v>
      </c>
      <c r="W12" s="163">
        <v>-0.12813527711439399</v>
      </c>
      <c r="X12" s="163">
        <v>-0.241682403214799</v>
      </c>
      <c r="Y12" s="170">
        <v>-3.7645125358522402</v>
      </c>
      <c r="Z12" s="163"/>
      <c r="AA12" s="171">
        <v>-5.5400619115489897</v>
      </c>
      <c r="AB12" s="172">
        <v>-9.6879556113652008</v>
      </c>
      <c r="AC12" s="173">
        <v>-7.7023872108556599</v>
      </c>
      <c r="AD12" s="163"/>
      <c r="AE12" s="174">
        <v>-4.6637425636644299</v>
      </c>
      <c r="AG12" s="190">
        <v>75.216285338423404</v>
      </c>
      <c r="AH12" s="185">
        <v>110.027702228642</v>
      </c>
      <c r="AI12" s="185">
        <v>133.963229725546</v>
      </c>
      <c r="AJ12" s="185">
        <v>128.658743293437</v>
      </c>
      <c r="AK12" s="185">
        <v>101.250169211721</v>
      </c>
      <c r="AL12" s="191">
        <v>109.82322595955399</v>
      </c>
      <c r="AM12" s="185"/>
      <c r="AN12" s="192">
        <v>79.597975392075895</v>
      </c>
      <c r="AO12" s="193">
        <v>80.278726527032603</v>
      </c>
      <c r="AP12" s="194">
        <v>79.938350959554199</v>
      </c>
      <c r="AQ12" s="185"/>
      <c r="AR12" s="195">
        <v>101.284690245268</v>
      </c>
      <c r="AS12" s="168"/>
      <c r="AT12" s="169">
        <v>6.3561477540720102</v>
      </c>
      <c r="AU12" s="163">
        <v>15.8638898647931</v>
      </c>
      <c r="AV12" s="163">
        <v>14.468068806219801</v>
      </c>
      <c r="AW12" s="163">
        <v>9.0856022226445994</v>
      </c>
      <c r="AX12" s="163">
        <v>5.93305407543071</v>
      </c>
      <c r="AY12" s="170">
        <v>10.656097907567201</v>
      </c>
      <c r="AZ12" s="163"/>
      <c r="BA12" s="171">
        <v>4.4359404641342097</v>
      </c>
      <c r="BB12" s="172">
        <v>-4.1758993618130402</v>
      </c>
      <c r="BC12" s="173">
        <v>-7.3445401386738898E-2</v>
      </c>
      <c r="BD12" s="163"/>
      <c r="BE12" s="174">
        <v>8.0400113253763408</v>
      </c>
    </row>
    <row r="13" spans="1:57" x14ac:dyDescent="0.2">
      <c r="A13" s="21" t="s">
        <v>24</v>
      </c>
      <c r="B13" s="3" t="str">
        <f t="shared" si="0"/>
        <v>Suburban Virginia Area</v>
      </c>
      <c r="C13" s="3"/>
      <c r="D13" s="24" t="s">
        <v>16</v>
      </c>
      <c r="E13" s="27" t="s">
        <v>17</v>
      </c>
      <c r="F13" s="3"/>
      <c r="G13" s="190">
        <v>63.289744744744702</v>
      </c>
      <c r="H13" s="185">
        <v>60.284638388388302</v>
      </c>
      <c r="I13" s="185">
        <v>79.179504504504493</v>
      </c>
      <c r="J13" s="185">
        <v>79.467234734734703</v>
      </c>
      <c r="K13" s="185">
        <v>68.452439939939893</v>
      </c>
      <c r="L13" s="191">
        <v>70.134712462462403</v>
      </c>
      <c r="M13" s="185"/>
      <c r="N13" s="192">
        <v>68.140620620620595</v>
      </c>
      <c r="O13" s="193">
        <v>74.895449199199106</v>
      </c>
      <c r="P13" s="194">
        <v>71.5180349099099</v>
      </c>
      <c r="Q13" s="185"/>
      <c r="R13" s="195">
        <v>70.529947447447398</v>
      </c>
      <c r="S13" s="168"/>
      <c r="T13" s="169">
        <v>28.8473547135583</v>
      </c>
      <c r="U13" s="163">
        <v>29.318301743992102</v>
      </c>
      <c r="V13" s="163">
        <v>43.545007511763998</v>
      </c>
      <c r="W13" s="163">
        <v>36.610314796478498</v>
      </c>
      <c r="X13" s="163">
        <v>33.836255451482501</v>
      </c>
      <c r="Y13" s="170">
        <v>34.763319017915997</v>
      </c>
      <c r="Z13" s="163"/>
      <c r="AA13" s="171">
        <v>24.037057062062999</v>
      </c>
      <c r="AB13" s="172">
        <v>27.308785111350598</v>
      </c>
      <c r="AC13" s="173">
        <v>25.7289148391365</v>
      </c>
      <c r="AD13" s="163"/>
      <c r="AE13" s="174">
        <v>32.015034380086497</v>
      </c>
      <c r="AG13" s="190">
        <v>48.973602665165103</v>
      </c>
      <c r="AH13" s="185">
        <v>66.342018893893794</v>
      </c>
      <c r="AI13" s="185">
        <v>74.353556681681596</v>
      </c>
      <c r="AJ13" s="185">
        <v>74.431429241741697</v>
      </c>
      <c r="AK13" s="185">
        <v>65.094225162662596</v>
      </c>
      <c r="AL13" s="191">
        <v>65.838966529028994</v>
      </c>
      <c r="AM13" s="185"/>
      <c r="AN13" s="192">
        <v>66.242019519519502</v>
      </c>
      <c r="AO13" s="193">
        <v>72.307066128628605</v>
      </c>
      <c r="AP13" s="194">
        <v>69.274542824074004</v>
      </c>
      <c r="AQ13" s="185"/>
      <c r="AR13" s="195">
        <v>66.820559756184707</v>
      </c>
      <c r="AS13" s="168"/>
      <c r="AT13" s="169">
        <v>21.8773971772587</v>
      </c>
      <c r="AU13" s="163">
        <v>28.698038954270899</v>
      </c>
      <c r="AV13" s="163">
        <v>26.127544233059702</v>
      </c>
      <c r="AW13" s="163">
        <v>28.504665996236699</v>
      </c>
      <c r="AX13" s="163">
        <v>31.463960468772498</v>
      </c>
      <c r="AY13" s="170">
        <v>27.5363581118757</v>
      </c>
      <c r="AZ13" s="163"/>
      <c r="BA13" s="171">
        <v>15.6500821897551</v>
      </c>
      <c r="BB13" s="172">
        <v>7.9364567122421397</v>
      </c>
      <c r="BC13" s="173">
        <v>11.491832891209601</v>
      </c>
      <c r="BD13" s="163"/>
      <c r="BE13" s="174">
        <v>22.322195202089802</v>
      </c>
    </row>
    <row r="14" spans="1:57" x14ac:dyDescent="0.2">
      <c r="A14" s="21" t="s">
        <v>25</v>
      </c>
      <c r="B14" s="3" t="str">
        <f t="shared" si="0"/>
        <v>Alexandria, VA</v>
      </c>
      <c r="C14" s="3"/>
      <c r="D14" s="24" t="s">
        <v>16</v>
      </c>
      <c r="E14" s="27" t="s">
        <v>17</v>
      </c>
      <c r="F14" s="3"/>
      <c r="G14" s="190">
        <v>73.173395605686693</v>
      </c>
      <c r="H14" s="185">
        <v>58.422986723064199</v>
      </c>
      <c r="I14" s="185">
        <v>75.497103748090694</v>
      </c>
      <c r="J14" s="185">
        <v>83.193479027141294</v>
      </c>
      <c r="K14" s="185">
        <v>75.767361062154805</v>
      </c>
      <c r="L14" s="191">
        <v>73.210865233227494</v>
      </c>
      <c r="M14" s="185"/>
      <c r="N14" s="192">
        <v>76.2286640817765</v>
      </c>
      <c r="O14" s="193">
        <v>77.471167900364193</v>
      </c>
      <c r="P14" s="194">
        <v>76.849915991070304</v>
      </c>
      <c r="Q14" s="185"/>
      <c r="R14" s="195">
        <v>74.250594021182593</v>
      </c>
      <c r="S14" s="168"/>
      <c r="T14" s="169">
        <v>-6.4953514970050898</v>
      </c>
      <c r="U14" s="163">
        <v>-8.4608467512714807</v>
      </c>
      <c r="V14" s="163">
        <v>1.24829902835939</v>
      </c>
      <c r="W14" s="163">
        <v>-0.84199342200614902</v>
      </c>
      <c r="X14" s="163">
        <v>-4.2814284536080098</v>
      </c>
      <c r="Y14" s="170">
        <v>-3.5943025061577298</v>
      </c>
      <c r="Z14" s="163"/>
      <c r="AA14" s="171">
        <v>-1.2540246784056199</v>
      </c>
      <c r="AB14" s="172">
        <v>-8.3026596964036408</v>
      </c>
      <c r="AC14" s="173">
        <v>-4.9372261621046798</v>
      </c>
      <c r="AD14" s="163"/>
      <c r="AE14" s="174">
        <v>-3.9953617010865501</v>
      </c>
      <c r="AG14" s="190">
        <v>55.138372694160402</v>
      </c>
      <c r="AH14" s="185">
        <v>68.414612560216099</v>
      </c>
      <c r="AI14" s="185">
        <v>79.0726524497708</v>
      </c>
      <c r="AJ14" s="185">
        <v>80.262230055222602</v>
      </c>
      <c r="AK14" s="185">
        <v>72.413504582305194</v>
      </c>
      <c r="AL14" s="191">
        <v>71.060274468334995</v>
      </c>
      <c r="AM14" s="185"/>
      <c r="AN14" s="192">
        <v>72.290320173892596</v>
      </c>
      <c r="AO14" s="193">
        <v>77.751093584772605</v>
      </c>
      <c r="AP14" s="194">
        <v>75.020706879332593</v>
      </c>
      <c r="AQ14" s="185"/>
      <c r="AR14" s="195">
        <v>72.191826585762897</v>
      </c>
      <c r="AS14" s="168"/>
      <c r="AT14" s="169">
        <v>0.24678822202213299</v>
      </c>
      <c r="AU14" s="163">
        <v>4.5526714959976999</v>
      </c>
      <c r="AV14" s="163">
        <v>2.76955683307364</v>
      </c>
      <c r="AW14" s="163">
        <v>-2.3361850233163302</v>
      </c>
      <c r="AX14" s="163">
        <v>-6.6402405128091404</v>
      </c>
      <c r="AY14" s="170">
        <v>-0.510914754831715</v>
      </c>
      <c r="AZ14" s="163"/>
      <c r="BA14" s="171">
        <v>-7.6733997015315101</v>
      </c>
      <c r="BB14" s="172">
        <v>-9.7763758049893408</v>
      </c>
      <c r="BC14" s="173">
        <v>-8.77524878725918</v>
      </c>
      <c r="BD14" s="163"/>
      <c r="BE14" s="174">
        <v>-3.1168785326280699</v>
      </c>
    </row>
    <row r="15" spans="1:57" x14ac:dyDescent="0.2">
      <c r="A15" s="21" t="s">
        <v>26</v>
      </c>
      <c r="B15" s="3" t="str">
        <f t="shared" si="0"/>
        <v>Fairfax/Tysons Corner, VA</v>
      </c>
      <c r="C15" s="3"/>
      <c r="D15" s="24" t="s">
        <v>16</v>
      </c>
      <c r="E15" s="27" t="s">
        <v>17</v>
      </c>
      <c r="F15" s="3"/>
      <c r="G15" s="190">
        <v>76.174176776429803</v>
      </c>
      <c r="H15" s="185">
        <v>77.180516464471395</v>
      </c>
      <c r="I15" s="185">
        <v>117.18004621606001</v>
      </c>
      <c r="J15" s="185">
        <v>125.51026227614</v>
      </c>
      <c r="K15" s="185">
        <v>80.485298671288206</v>
      </c>
      <c r="L15" s="191">
        <v>95.306060080878098</v>
      </c>
      <c r="M15" s="185"/>
      <c r="N15" s="192">
        <v>71.9927198151357</v>
      </c>
      <c r="O15" s="193">
        <v>78.799185441941006</v>
      </c>
      <c r="P15" s="194">
        <v>75.395952628538396</v>
      </c>
      <c r="Q15" s="185"/>
      <c r="R15" s="195">
        <v>89.617457951638102</v>
      </c>
      <c r="S15" s="168"/>
      <c r="T15" s="169">
        <v>13.9831994949029</v>
      </c>
      <c r="U15" s="163">
        <v>12.2224298308015</v>
      </c>
      <c r="V15" s="163">
        <v>18.101187721284699</v>
      </c>
      <c r="W15" s="163">
        <v>17.786285416134898</v>
      </c>
      <c r="X15" s="163">
        <v>0.90088552878475503</v>
      </c>
      <c r="Y15" s="170">
        <v>13.150251989412601</v>
      </c>
      <c r="Z15" s="163"/>
      <c r="AA15" s="171">
        <v>-1.0855135502706199</v>
      </c>
      <c r="AB15" s="172">
        <v>-0.36444037270624102</v>
      </c>
      <c r="AC15" s="173">
        <v>-0.71000991702475202</v>
      </c>
      <c r="AD15" s="163"/>
      <c r="AE15" s="174">
        <v>9.4767912947263095</v>
      </c>
      <c r="AG15" s="190">
        <v>60.103611647129902</v>
      </c>
      <c r="AH15" s="185">
        <v>94.554827625932404</v>
      </c>
      <c r="AI15" s="185">
        <v>117.910749114368</v>
      </c>
      <c r="AJ15" s="185">
        <v>113.11751188041799</v>
      </c>
      <c r="AK15" s="185">
        <v>77.279345465049104</v>
      </c>
      <c r="AL15" s="191">
        <v>92.602123639800794</v>
      </c>
      <c r="AM15" s="185"/>
      <c r="AN15" s="192">
        <v>66.791453206239098</v>
      </c>
      <c r="AO15" s="193">
        <v>74.711522530329205</v>
      </c>
      <c r="AP15" s="194">
        <v>70.751487868284201</v>
      </c>
      <c r="AQ15" s="185"/>
      <c r="AR15" s="195">
        <v>86.369475167254294</v>
      </c>
      <c r="AS15" s="168"/>
      <c r="AT15" s="169">
        <v>16.309456799979198</v>
      </c>
      <c r="AU15" s="163">
        <v>27.503624012776999</v>
      </c>
      <c r="AV15" s="163">
        <v>25.146715657089999</v>
      </c>
      <c r="AW15" s="163">
        <v>19.393057064117698</v>
      </c>
      <c r="AX15" s="163">
        <v>10.284011565611801</v>
      </c>
      <c r="AY15" s="170">
        <v>20.3032113157469</v>
      </c>
      <c r="AZ15" s="163"/>
      <c r="BA15" s="171">
        <v>6.5940704677691304</v>
      </c>
      <c r="BB15" s="172">
        <v>2.5547593140282898</v>
      </c>
      <c r="BC15" s="173">
        <v>4.4225310422344002</v>
      </c>
      <c r="BD15" s="163"/>
      <c r="BE15" s="174">
        <v>16.181780499950801</v>
      </c>
    </row>
    <row r="16" spans="1:57" x14ac:dyDescent="0.2">
      <c r="A16" s="21" t="s">
        <v>27</v>
      </c>
      <c r="B16" s="3" t="str">
        <f t="shared" si="0"/>
        <v>I-95 Fredericksburg, VA</v>
      </c>
      <c r="C16" s="3"/>
      <c r="D16" s="24" t="s">
        <v>16</v>
      </c>
      <c r="E16" s="27" t="s">
        <v>17</v>
      </c>
      <c r="F16" s="3"/>
      <c r="G16" s="190">
        <v>43.166657220451</v>
      </c>
      <c r="H16" s="185">
        <v>42.3549675286338</v>
      </c>
      <c r="I16" s="185">
        <v>47.814848270161697</v>
      </c>
      <c r="J16" s="185">
        <v>50.245886173101901</v>
      </c>
      <c r="K16" s="185">
        <v>49.386385641752199</v>
      </c>
      <c r="L16" s="191">
        <v>46.593748966820101</v>
      </c>
      <c r="M16" s="185"/>
      <c r="N16" s="192">
        <v>67.712842130121601</v>
      </c>
      <c r="O16" s="193">
        <v>71.619501712126507</v>
      </c>
      <c r="P16" s="194">
        <v>69.666171921124004</v>
      </c>
      <c r="Q16" s="185"/>
      <c r="R16" s="195">
        <v>53.185869810907</v>
      </c>
      <c r="S16" s="168"/>
      <c r="T16" s="169">
        <v>-4.69191063784044</v>
      </c>
      <c r="U16" s="163">
        <v>-11.818707355078701</v>
      </c>
      <c r="V16" s="163">
        <v>-14.398616418304099</v>
      </c>
      <c r="W16" s="163">
        <v>-8.7910315754303205</v>
      </c>
      <c r="X16" s="163">
        <v>-3.0961031355087898</v>
      </c>
      <c r="Y16" s="170">
        <v>-8.7234710503660509</v>
      </c>
      <c r="Z16" s="163"/>
      <c r="AA16" s="171">
        <v>14.876328975820501</v>
      </c>
      <c r="AB16" s="172">
        <v>1.5965970266660601</v>
      </c>
      <c r="AC16" s="173">
        <v>7.6439819827237301</v>
      </c>
      <c r="AD16" s="163"/>
      <c r="AE16" s="174">
        <v>-3.2159955713925501</v>
      </c>
      <c r="AG16" s="190">
        <v>38.984971070964598</v>
      </c>
      <c r="AH16" s="185">
        <v>45.502125103317901</v>
      </c>
      <c r="AI16" s="185">
        <v>49.7153070020073</v>
      </c>
      <c r="AJ16" s="185">
        <v>52.601880682489004</v>
      </c>
      <c r="AK16" s="185">
        <v>50.1433534065415</v>
      </c>
      <c r="AL16" s="191">
        <v>47.389527453064098</v>
      </c>
      <c r="AM16" s="185"/>
      <c r="AN16" s="192">
        <v>57.411767623095898</v>
      </c>
      <c r="AO16" s="193">
        <v>59.559313378202802</v>
      </c>
      <c r="AP16" s="194">
        <v>58.4855405006494</v>
      </c>
      <c r="AQ16" s="185"/>
      <c r="AR16" s="195">
        <v>50.5598168952313</v>
      </c>
      <c r="AS16" s="168"/>
      <c r="AT16" s="169">
        <v>-5.0121237179720497</v>
      </c>
      <c r="AU16" s="163">
        <v>-3.1326299105732698</v>
      </c>
      <c r="AV16" s="163">
        <v>-6.1567362843550297</v>
      </c>
      <c r="AW16" s="163">
        <v>-0.61707754008194604</v>
      </c>
      <c r="AX16" s="163">
        <v>2.7283601676466001</v>
      </c>
      <c r="AY16" s="170">
        <v>-2.3833183521267101</v>
      </c>
      <c r="AZ16" s="163"/>
      <c r="BA16" s="171">
        <v>6.2072633939578399</v>
      </c>
      <c r="BB16" s="172">
        <v>-1.79080250147469</v>
      </c>
      <c r="BC16" s="173">
        <v>1.9785072193370301</v>
      </c>
      <c r="BD16" s="163"/>
      <c r="BE16" s="174">
        <v>-0.98359643512240902</v>
      </c>
    </row>
    <row r="17" spans="1:70" x14ac:dyDescent="0.2">
      <c r="A17" s="21" t="s">
        <v>28</v>
      </c>
      <c r="B17" s="3" t="str">
        <f t="shared" si="0"/>
        <v>Dulles Airport Area, VA</v>
      </c>
      <c r="C17" s="3"/>
      <c r="D17" s="24" t="s">
        <v>16</v>
      </c>
      <c r="E17" s="27" t="s">
        <v>17</v>
      </c>
      <c r="F17" s="3"/>
      <c r="G17" s="190">
        <v>68.194636691329904</v>
      </c>
      <c r="H17" s="185">
        <v>73.644860557768894</v>
      </c>
      <c r="I17" s="185">
        <v>96.785635553025898</v>
      </c>
      <c r="J17" s="185">
        <v>98.372103016505406</v>
      </c>
      <c r="K17" s="185">
        <v>73.179369189907007</v>
      </c>
      <c r="L17" s="191">
        <v>82.035321001707402</v>
      </c>
      <c r="M17" s="185"/>
      <c r="N17" s="192">
        <v>62.106983494593003</v>
      </c>
      <c r="O17" s="193">
        <v>65.713323847467194</v>
      </c>
      <c r="P17" s="194">
        <v>63.910153671030102</v>
      </c>
      <c r="Q17" s="185"/>
      <c r="R17" s="195">
        <v>76.856701764370996</v>
      </c>
      <c r="S17" s="168"/>
      <c r="T17" s="169">
        <v>16.657450250092701</v>
      </c>
      <c r="U17" s="163">
        <v>8.8714671844423805</v>
      </c>
      <c r="V17" s="163">
        <v>10.535847226435401</v>
      </c>
      <c r="W17" s="163">
        <v>3.8871799289846898</v>
      </c>
      <c r="X17" s="163">
        <v>3.5341139467637102</v>
      </c>
      <c r="Y17" s="170">
        <v>8.2162757274137199</v>
      </c>
      <c r="Z17" s="163"/>
      <c r="AA17" s="171">
        <v>4.4222083424680303</v>
      </c>
      <c r="AB17" s="172">
        <v>11.248187248361599</v>
      </c>
      <c r="AC17" s="173">
        <v>7.82346059632681</v>
      </c>
      <c r="AD17" s="163"/>
      <c r="AE17" s="174">
        <v>8.1226895181809997</v>
      </c>
      <c r="AG17" s="190">
        <v>52.393455938152101</v>
      </c>
      <c r="AH17" s="185">
        <v>79.575736577499498</v>
      </c>
      <c r="AI17" s="185">
        <v>93.172305302599099</v>
      </c>
      <c r="AJ17" s="185">
        <v>91.950438009865294</v>
      </c>
      <c r="AK17" s="185">
        <v>71.737221115537807</v>
      </c>
      <c r="AL17" s="191">
        <v>77.765831388730703</v>
      </c>
      <c r="AM17" s="185"/>
      <c r="AN17" s="192">
        <v>60.4801574653765</v>
      </c>
      <c r="AO17" s="193">
        <v>63.485508916713997</v>
      </c>
      <c r="AP17" s="194">
        <v>61.982833191045302</v>
      </c>
      <c r="AQ17" s="185"/>
      <c r="AR17" s="195">
        <v>73.256403332249207</v>
      </c>
      <c r="AS17" s="168"/>
      <c r="AT17" s="169">
        <v>6.8144553154613101</v>
      </c>
      <c r="AU17" s="163">
        <v>9.6127688574332293</v>
      </c>
      <c r="AV17" s="163">
        <v>8.0424042007405294</v>
      </c>
      <c r="AW17" s="163">
        <v>5.2207692386682298</v>
      </c>
      <c r="AX17" s="163">
        <v>4.3796336389121198</v>
      </c>
      <c r="AY17" s="170">
        <v>6.8211481770296603</v>
      </c>
      <c r="AZ17" s="163"/>
      <c r="BA17" s="171">
        <v>6.8399339413446203</v>
      </c>
      <c r="BB17" s="172">
        <v>9.9465876299076292</v>
      </c>
      <c r="BC17" s="173">
        <v>8.4086641783269904</v>
      </c>
      <c r="BD17" s="163"/>
      <c r="BE17" s="174">
        <v>7.2006460166517803</v>
      </c>
    </row>
    <row r="18" spans="1:70" x14ac:dyDescent="0.2">
      <c r="A18" s="21" t="s">
        <v>29</v>
      </c>
      <c r="B18" s="3" t="str">
        <f t="shared" si="0"/>
        <v>Williamsburg, VA</v>
      </c>
      <c r="C18" s="3"/>
      <c r="D18" s="24" t="s">
        <v>16</v>
      </c>
      <c r="E18" s="27" t="s">
        <v>17</v>
      </c>
      <c r="F18" s="3"/>
      <c r="G18" s="190">
        <v>62.882463086371303</v>
      </c>
      <c r="H18" s="185">
        <v>35.529840585391298</v>
      </c>
      <c r="I18" s="185">
        <v>32.923995818633202</v>
      </c>
      <c r="J18" s="185">
        <v>34.853477067816499</v>
      </c>
      <c r="K18" s="185">
        <v>42.236094342088002</v>
      </c>
      <c r="L18" s="191">
        <v>41.685174180060102</v>
      </c>
      <c r="M18" s="185"/>
      <c r="N18" s="192">
        <v>87.491513132104998</v>
      </c>
      <c r="O18" s="193">
        <v>100.22692277538199</v>
      </c>
      <c r="P18" s="194">
        <v>93.859217953743595</v>
      </c>
      <c r="Q18" s="185"/>
      <c r="R18" s="195">
        <v>56.592043829683902</v>
      </c>
      <c r="S18" s="168"/>
      <c r="T18" s="169">
        <v>-12.5027680073295</v>
      </c>
      <c r="U18" s="163">
        <v>2.78151585434175</v>
      </c>
      <c r="V18" s="163">
        <v>-1.0636705863453</v>
      </c>
      <c r="W18" s="163">
        <v>-7.3107962033937497</v>
      </c>
      <c r="X18" s="163">
        <v>5.5458334613569402</v>
      </c>
      <c r="Y18" s="170">
        <v>-4.09863235532017</v>
      </c>
      <c r="Z18" s="163"/>
      <c r="AA18" s="171">
        <v>-1.47168013676517</v>
      </c>
      <c r="AB18" s="172">
        <v>-3.3630920397254802</v>
      </c>
      <c r="AC18" s="173">
        <v>-2.4906627330665199</v>
      </c>
      <c r="AD18" s="163"/>
      <c r="AE18" s="174">
        <v>-3.3433367781689101</v>
      </c>
      <c r="AG18" s="190">
        <v>35.177051156409199</v>
      </c>
      <c r="AH18" s="185">
        <v>27.157822422579301</v>
      </c>
      <c r="AI18" s="185">
        <v>27.489919966026299</v>
      </c>
      <c r="AJ18" s="185">
        <v>27.740110414216598</v>
      </c>
      <c r="AK18" s="185">
        <v>31.672955703645599</v>
      </c>
      <c r="AL18" s="191">
        <v>29.847571932575399</v>
      </c>
      <c r="AM18" s="185"/>
      <c r="AN18" s="192">
        <v>66.370947014242702</v>
      </c>
      <c r="AO18" s="193">
        <v>75.382888083104604</v>
      </c>
      <c r="AP18" s="194">
        <v>70.876917548673703</v>
      </c>
      <c r="AQ18" s="185"/>
      <c r="AR18" s="195">
        <v>41.570242108603502</v>
      </c>
      <c r="AS18" s="168"/>
      <c r="AT18" s="169">
        <v>-13.181183838735601</v>
      </c>
      <c r="AU18" s="163">
        <v>-7.3100503791370501</v>
      </c>
      <c r="AV18" s="163">
        <v>-1.9246157834081601</v>
      </c>
      <c r="AW18" s="163">
        <v>-9.9396511762273807</v>
      </c>
      <c r="AX18" s="163">
        <v>-7.8327442068166802</v>
      </c>
      <c r="AY18" s="170">
        <v>-8.4503920963201598</v>
      </c>
      <c r="AZ18" s="163"/>
      <c r="BA18" s="171">
        <v>-7.1581938411447599</v>
      </c>
      <c r="BB18" s="172">
        <v>-7.7777297348537902</v>
      </c>
      <c r="BC18" s="173">
        <v>-7.4886877501819402</v>
      </c>
      <c r="BD18" s="163"/>
      <c r="BE18" s="174">
        <v>-7.9922391553369296</v>
      </c>
    </row>
    <row r="19" spans="1:70" x14ac:dyDescent="0.2">
      <c r="A19" s="21" t="s">
        <v>30</v>
      </c>
      <c r="B19" s="3" t="str">
        <f t="shared" si="0"/>
        <v>Virginia Beach, VA</v>
      </c>
      <c r="C19" s="3"/>
      <c r="D19" s="24" t="s">
        <v>16</v>
      </c>
      <c r="E19" s="27" t="s">
        <v>17</v>
      </c>
      <c r="F19" s="3"/>
      <c r="G19" s="190">
        <v>61.735708117964101</v>
      </c>
      <c r="H19" s="185">
        <v>46.1815228238465</v>
      </c>
      <c r="I19" s="185">
        <v>52.404926304106503</v>
      </c>
      <c r="J19" s="185">
        <v>60.159263984461703</v>
      </c>
      <c r="K19" s="185">
        <v>65.833053646741703</v>
      </c>
      <c r="L19" s="191">
        <v>57.262894975424103</v>
      </c>
      <c r="M19" s="185"/>
      <c r="N19" s="192">
        <v>79.738941192325896</v>
      </c>
      <c r="O19" s="193">
        <v>73.798045734897698</v>
      </c>
      <c r="P19" s="194">
        <v>76.768493463611804</v>
      </c>
      <c r="Q19" s="185"/>
      <c r="R19" s="195">
        <v>62.835923114906301</v>
      </c>
      <c r="S19" s="168"/>
      <c r="T19" s="169">
        <v>10.674089481205501</v>
      </c>
      <c r="U19" s="163">
        <v>2.7400224733676102</v>
      </c>
      <c r="V19" s="163">
        <v>-3.61273981189114</v>
      </c>
      <c r="W19" s="163">
        <v>-3.90128541466171</v>
      </c>
      <c r="X19" s="163">
        <v>3.8371294937010498</v>
      </c>
      <c r="Y19" s="170">
        <v>1.85415705898057</v>
      </c>
      <c r="Z19" s="163"/>
      <c r="AA19" s="171">
        <v>-3.49298513112493</v>
      </c>
      <c r="AB19" s="172">
        <v>-1.2542259462413301</v>
      </c>
      <c r="AC19" s="173">
        <v>-2.4297281946473399</v>
      </c>
      <c r="AD19" s="163"/>
      <c r="AE19" s="174">
        <v>0.31670860850606197</v>
      </c>
      <c r="AG19" s="190">
        <v>38.690286455525602</v>
      </c>
      <c r="AH19" s="185">
        <v>40.262449369747799</v>
      </c>
      <c r="AI19" s="185">
        <v>45.352214202473398</v>
      </c>
      <c r="AJ19" s="185">
        <v>49.230220631837597</v>
      </c>
      <c r="AK19" s="185">
        <v>52.692311952988703</v>
      </c>
      <c r="AL19" s="191">
        <v>45.2454965225146</v>
      </c>
      <c r="AM19" s="185"/>
      <c r="AN19" s="192">
        <v>76.408195177976793</v>
      </c>
      <c r="AO19" s="193">
        <v>80.878352380291702</v>
      </c>
      <c r="AP19" s="194">
        <v>78.643273779134205</v>
      </c>
      <c r="AQ19" s="185"/>
      <c r="AR19" s="195">
        <v>54.787718595834498</v>
      </c>
      <c r="AS19" s="168"/>
      <c r="AT19" s="169">
        <v>6.4929100554675996</v>
      </c>
      <c r="AU19" s="163">
        <v>3.82423687582251</v>
      </c>
      <c r="AV19" s="163">
        <v>-1.04866464212846</v>
      </c>
      <c r="AW19" s="163">
        <v>2.5783047242970101</v>
      </c>
      <c r="AX19" s="163">
        <v>5.1996956220318697</v>
      </c>
      <c r="AY19" s="170">
        <v>3.27327319537762</v>
      </c>
      <c r="AZ19" s="163"/>
      <c r="BA19" s="171">
        <v>3.3998981228815301</v>
      </c>
      <c r="BB19" s="172">
        <v>2.6314688921336602</v>
      </c>
      <c r="BC19" s="173">
        <v>3.0033322636252802</v>
      </c>
      <c r="BD19" s="163"/>
      <c r="BE19" s="174">
        <v>3.1381504278332502</v>
      </c>
    </row>
    <row r="20" spans="1:70" x14ac:dyDescent="0.2">
      <c r="A20" s="34" t="s">
        <v>31</v>
      </c>
      <c r="B20" s="3" t="str">
        <f t="shared" si="0"/>
        <v>Norfolk/Portsmouth, VA</v>
      </c>
      <c r="C20" s="3"/>
      <c r="D20" s="24" t="s">
        <v>16</v>
      </c>
      <c r="E20" s="27" t="s">
        <v>17</v>
      </c>
      <c r="F20" s="3"/>
      <c r="G20" s="190">
        <v>50.3757188652731</v>
      </c>
      <c r="H20" s="185">
        <v>54.273005726330503</v>
      </c>
      <c r="I20" s="185">
        <v>57.030491094326301</v>
      </c>
      <c r="J20" s="185">
        <v>61.119454540663902</v>
      </c>
      <c r="K20" s="185">
        <v>58.813057491656402</v>
      </c>
      <c r="L20" s="191">
        <v>56.322345543650002</v>
      </c>
      <c r="M20" s="185"/>
      <c r="N20" s="192">
        <v>75.628626998067801</v>
      </c>
      <c r="O20" s="193">
        <v>78.0240235903741</v>
      </c>
      <c r="P20" s="194">
        <v>76.826325294220894</v>
      </c>
      <c r="Q20" s="185"/>
      <c r="R20" s="195">
        <v>62.180625472384598</v>
      </c>
      <c r="S20" s="168"/>
      <c r="T20" s="169">
        <v>-2.15585767280868</v>
      </c>
      <c r="U20" s="163">
        <v>2.6920485380431298</v>
      </c>
      <c r="V20" s="163">
        <v>-5.6224035290809997</v>
      </c>
      <c r="W20" s="163">
        <v>-5.64791469957831</v>
      </c>
      <c r="X20" s="163">
        <v>-16.741531399896299</v>
      </c>
      <c r="Y20" s="170">
        <v>-6.1860623568377697</v>
      </c>
      <c r="Z20" s="163"/>
      <c r="AA20" s="171">
        <v>-9.3154828999149704</v>
      </c>
      <c r="AB20" s="172">
        <v>-4.7434326761907597</v>
      </c>
      <c r="AC20" s="173">
        <v>-7.0500376570514396</v>
      </c>
      <c r="AD20" s="163"/>
      <c r="AE20" s="174">
        <v>-6.4928823873285104</v>
      </c>
      <c r="AG20" s="190">
        <v>45.971344976286602</v>
      </c>
      <c r="AH20" s="185">
        <v>54.343337234322803</v>
      </c>
      <c r="AI20" s="185">
        <v>59.507234753205601</v>
      </c>
      <c r="AJ20" s="185">
        <v>61.052388696644996</v>
      </c>
      <c r="AK20" s="185">
        <v>57.707759564377298</v>
      </c>
      <c r="AL20" s="191">
        <v>55.716413044967503</v>
      </c>
      <c r="AM20" s="185"/>
      <c r="AN20" s="192">
        <v>69.713763042332602</v>
      </c>
      <c r="AO20" s="193">
        <v>74.521445850166799</v>
      </c>
      <c r="AP20" s="194">
        <v>72.1176044462497</v>
      </c>
      <c r="AQ20" s="185"/>
      <c r="AR20" s="195">
        <v>60.402467731048098</v>
      </c>
      <c r="AS20" s="168"/>
      <c r="AT20" s="169">
        <v>-1.09162052557223</v>
      </c>
      <c r="AU20" s="163">
        <v>-1.6655541365657101</v>
      </c>
      <c r="AV20" s="163">
        <v>-2.9226197367815399</v>
      </c>
      <c r="AW20" s="163">
        <v>-2.9797771318524999</v>
      </c>
      <c r="AX20" s="163">
        <v>-6.6778857320286198</v>
      </c>
      <c r="AY20" s="170">
        <v>-3.2048902148271701</v>
      </c>
      <c r="AZ20" s="163"/>
      <c r="BA20" s="171">
        <v>-1.58796365866623</v>
      </c>
      <c r="BB20" s="172">
        <v>1.8323679838225599</v>
      </c>
      <c r="BC20" s="173">
        <v>0.150010680251492</v>
      </c>
      <c r="BD20" s="163"/>
      <c r="BE20" s="174">
        <v>-2.0859880680384602</v>
      </c>
    </row>
    <row r="21" spans="1:70" x14ac:dyDescent="0.2">
      <c r="A21" s="35" t="s">
        <v>32</v>
      </c>
      <c r="B21" s="3" t="str">
        <f t="shared" si="0"/>
        <v>Newport News/Hampton, VA</v>
      </c>
      <c r="C21" s="3"/>
      <c r="D21" s="24" t="s">
        <v>16</v>
      </c>
      <c r="E21" s="27" t="s">
        <v>17</v>
      </c>
      <c r="F21" s="3"/>
      <c r="G21" s="190">
        <v>38.844452281560301</v>
      </c>
      <c r="H21" s="185">
        <v>45.000108161796398</v>
      </c>
      <c r="I21" s="185">
        <v>53.241957981862598</v>
      </c>
      <c r="J21" s="185">
        <v>58.092318828271097</v>
      </c>
      <c r="K21" s="185">
        <v>57.636499827263499</v>
      </c>
      <c r="L21" s="191">
        <v>50.563067416150801</v>
      </c>
      <c r="M21" s="185"/>
      <c r="N21" s="192">
        <v>74.833054887001495</v>
      </c>
      <c r="O21" s="193">
        <v>71.890443241686995</v>
      </c>
      <c r="P21" s="194">
        <v>73.361749064344295</v>
      </c>
      <c r="Q21" s="185"/>
      <c r="R21" s="195">
        <v>57.076976458491799</v>
      </c>
      <c r="S21" s="168"/>
      <c r="T21" s="169">
        <v>3.0404319335113499</v>
      </c>
      <c r="U21" s="163">
        <v>15.150589795222899</v>
      </c>
      <c r="V21" s="163">
        <v>1.18344446776525</v>
      </c>
      <c r="W21" s="163">
        <v>-9.18407493859997</v>
      </c>
      <c r="X21" s="163">
        <v>-8.6449614553751903</v>
      </c>
      <c r="Y21" s="170">
        <v>-1.41907682906803</v>
      </c>
      <c r="Z21" s="163"/>
      <c r="AA21" s="171">
        <v>-7.7280268719904601</v>
      </c>
      <c r="AB21" s="172">
        <v>-11.2016317848976</v>
      </c>
      <c r="AC21" s="173">
        <v>-9.4633146744205607</v>
      </c>
      <c r="AD21" s="163"/>
      <c r="AE21" s="174">
        <v>-4.5340164824818796</v>
      </c>
      <c r="AG21" s="190">
        <v>34.046623035122998</v>
      </c>
      <c r="AH21" s="185">
        <v>42.227153328775003</v>
      </c>
      <c r="AI21" s="185">
        <v>48.495523470562802</v>
      </c>
      <c r="AJ21" s="185">
        <v>52.1258401396286</v>
      </c>
      <c r="AK21" s="185">
        <v>50.948923506549498</v>
      </c>
      <c r="AL21" s="191">
        <v>45.5688126961278</v>
      </c>
      <c r="AM21" s="185"/>
      <c r="AN21" s="192">
        <v>62.556745534043401</v>
      </c>
      <c r="AO21" s="193">
        <v>59.790773042320403</v>
      </c>
      <c r="AP21" s="194">
        <v>61.173759288181898</v>
      </c>
      <c r="AQ21" s="185"/>
      <c r="AR21" s="195">
        <v>50.0273688652861</v>
      </c>
      <c r="AS21" s="168"/>
      <c r="AT21" s="169">
        <v>1.7067417126931199</v>
      </c>
      <c r="AU21" s="163">
        <v>3.5240088104062401</v>
      </c>
      <c r="AV21" s="163">
        <v>2.82437662165023</v>
      </c>
      <c r="AW21" s="163">
        <v>1.9686863295538499</v>
      </c>
      <c r="AX21" s="163">
        <v>7.1719038575179601</v>
      </c>
      <c r="AY21" s="170">
        <v>3.5243770398468799</v>
      </c>
      <c r="AZ21" s="163"/>
      <c r="BA21" s="171">
        <v>1.01452006340384</v>
      </c>
      <c r="BB21" s="172">
        <v>-3.5302434283236002</v>
      </c>
      <c r="BC21" s="173">
        <v>-1.25878426078797</v>
      </c>
      <c r="BD21" s="163"/>
      <c r="BE21" s="174">
        <v>1.8014769304585201</v>
      </c>
    </row>
    <row r="22" spans="1:70" x14ac:dyDescent="0.2">
      <c r="A22" s="36" t="s">
        <v>33</v>
      </c>
      <c r="B22" s="3" t="str">
        <f t="shared" si="0"/>
        <v>Chesapeake/Suffolk, VA</v>
      </c>
      <c r="C22" s="3"/>
      <c r="D22" s="25" t="s">
        <v>16</v>
      </c>
      <c r="E22" s="28" t="s">
        <v>17</v>
      </c>
      <c r="F22" s="3"/>
      <c r="G22" s="196">
        <v>52.549864024075603</v>
      </c>
      <c r="H22" s="197">
        <v>51.539856921754001</v>
      </c>
      <c r="I22" s="197">
        <v>57.665931521925998</v>
      </c>
      <c r="J22" s="197">
        <v>60.666813551160701</v>
      </c>
      <c r="K22" s="197">
        <v>53.642860653482302</v>
      </c>
      <c r="L22" s="198">
        <v>55.213065334479701</v>
      </c>
      <c r="M22" s="185"/>
      <c r="N22" s="199">
        <v>59.502179071367102</v>
      </c>
      <c r="O22" s="200">
        <v>61.260759088564001</v>
      </c>
      <c r="P22" s="201">
        <v>60.381469079965598</v>
      </c>
      <c r="Q22" s="185"/>
      <c r="R22" s="202">
        <v>56.689752118904302</v>
      </c>
      <c r="S22" s="168"/>
      <c r="T22" s="175">
        <v>-4.6393857669199097</v>
      </c>
      <c r="U22" s="176">
        <v>-9.2448888332524</v>
      </c>
      <c r="V22" s="176">
        <v>-10.376792671066999</v>
      </c>
      <c r="W22" s="176">
        <v>-10.664848272831</v>
      </c>
      <c r="X22" s="176">
        <v>-6.6932098512833198</v>
      </c>
      <c r="Y22" s="177">
        <v>-8.4783003255323699</v>
      </c>
      <c r="Z22" s="163"/>
      <c r="AA22" s="178">
        <v>-7.4867744821734501</v>
      </c>
      <c r="AB22" s="179">
        <v>-10.266988850203701</v>
      </c>
      <c r="AC22" s="180">
        <v>-8.9183219990395202</v>
      </c>
      <c r="AD22" s="163"/>
      <c r="AE22" s="181">
        <v>-8.6126572851838397</v>
      </c>
      <c r="AG22" s="196">
        <v>43.986627566637999</v>
      </c>
      <c r="AH22" s="197">
        <v>54.031847106620802</v>
      </c>
      <c r="AI22" s="197">
        <v>59.011042798796197</v>
      </c>
      <c r="AJ22" s="197">
        <v>60.341932725709299</v>
      </c>
      <c r="AK22" s="197">
        <v>54.282333241616499</v>
      </c>
      <c r="AL22" s="198">
        <v>54.330756687876097</v>
      </c>
      <c r="AM22" s="185"/>
      <c r="AN22" s="199">
        <v>56.892384445399799</v>
      </c>
      <c r="AO22" s="200">
        <v>60.071888224419602</v>
      </c>
      <c r="AP22" s="201">
        <v>58.482136334909697</v>
      </c>
      <c r="AQ22" s="185"/>
      <c r="AR22" s="202">
        <v>55.516865158457101</v>
      </c>
      <c r="AS22" s="168"/>
      <c r="AT22" s="175">
        <v>-6.16398384073727</v>
      </c>
      <c r="AU22" s="176">
        <v>-5.06340155901629</v>
      </c>
      <c r="AV22" s="176">
        <v>-5.2192747184695998</v>
      </c>
      <c r="AW22" s="176">
        <v>-4.75252871768748</v>
      </c>
      <c r="AX22" s="176">
        <v>-1.7206554577805799</v>
      </c>
      <c r="AY22" s="177">
        <v>-4.5609073111247698</v>
      </c>
      <c r="AZ22" s="163"/>
      <c r="BA22" s="178">
        <v>-4.2685388696570197</v>
      </c>
      <c r="BB22" s="179">
        <v>-6.4369207364331897</v>
      </c>
      <c r="BC22" s="180">
        <v>-5.3946083985282502</v>
      </c>
      <c r="BD22" s="163"/>
      <c r="BE22" s="181">
        <v>-4.8133720162313196</v>
      </c>
    </row>
    <row r="23" spans="1:70" x14ac:dyDescent="0.2">
      <c r="A23" s="35" t="s">
        <v>109</v>
      </c>
      <c r="B23" s="3" t="s">
        <v>109</v>
      </c>
      <c r="C23" s="9"/>
      <c r="D23" s="23" t="s">
        <v>16</v>
      </c>
      <c r="E23" s="26" t="s">
        <v>17</v>
      </c>
      <c r="F23" s="3"/>
      <c r="G23" s="182">
        <v>85.790484966052304</v>
      </c>
      <c r="H23" s="183">
        <v>83.494080181053903</v>
      </c>
      <c r="I23" s="183">
        <v>111.71998060135699</v>
      </c>
      <c r="J23" s="183">
        <v>99.781125121241502</v>
      </c>
      <c r="K23" s="183">
        <v>125.481804073714</v>
      </c>
      <c r="L23" s="184">
        <v>101.253494988684</v>
      </c>
      <c r="M23" s="185"/>
      <c r="N23" s="186">
        <v>149.53453281603601</v>
      </c>
      <c r="O23" s="187">
        <v>161.68222114451899</v>
      </c>
      <c r="P23" s="188">
        <v>155.608376980278</v>
      </c>
      <c r="Q23" s="185"/>
      <c r="R23" s="189">
        <v>116.783461271996</v>
      </c>
      <c r="S23" s="168"/>
      <c r="T23" s="160">
        <v>23.365446011118301</v>
      </c>
      <c r="U23" s="161">
        <v>17.625871869984699</v>
      </c>
      <c r="V23" s="161">
        <v>19.4968412087613</v>
      </c>
      <c r="W23" s="161">
        <v>1.3710812045297001</v>
      </c>
      <c r="X23" s="161">
        <v>-4.14402401931586</v>
      </c>
      <c r="Y23" s="162">
        <v>9.2613356402979505</v>
      </c>
      <c r="Z23" s="163"/>
      <c r="AA23" s="164">
        <v>4.7914570742637199</v>
      </c>
      <c r="AB23" s="165">
        <v>7.6844064612309202</v>
      </c>
      <c r="AC23" s="166">
        <v>6.2747170311432603</v>
      </c>
      <c r="AD23" s="163"/>
      <c r="AE23" s="167">
        <v>8.1047490091230205</v>
      </c>
      <c r="AF23" s="75"/>
      <c r="AG23" s="182">
        <v>62.9225396055609</v>
      </c>
      <c r="AH23" s="183">
        <v>90.345164080180993</v>
      </c>
      <c r="AI23" s="183">
        <v>112.07816117038401</v>
      </c>
      <c r="AJ23" s="183">
        <v>108.387689945037</v>
      </c>
      <c r="AK23" s="183">
        <v>91.811931781441899</v>
      </c>
      <c r="AL23" s="184">
        <v>93.109097316521101</v>
      </c>
      <c r="AM23" s="185"/>
      <c r="AN23" s="186">
        <v>122.868410927901</v>
      </c>
      <c r="AO23" s="187">
        <v>140.889981409634</v>
      </c>
      <c r="AP23" s="188">
        <v>131.879196168768</v>
      </c>
      <c r="AQ23" s="185"/>
      <c r="AR23" s="189">
        <v>104.18626841716301</v>
      </c>
      <c r="AS23" s="168"/>
      <c r="AT23" s="160">
        <v>8.9738960064113407</v>
      </c>
      <c r="AU23" s="161">
        <v>10.4016296865365</v>
      </c>
      <c r="AV23" s="161">
        <v>14.1383716952387</v>
      </c>
      <c r="AW23" s="161">
        <v>6.7219740299603199</v>
      </c>
      <c r="AX23" s="161">
        <v>-0.82476818202117697</v>
      </c>
      <c r="AY23" s="162">
        <v>7.7887723323613001</v>
      </c>
      <c r="AZ23" s="163"/>
      <c r="BA23" s="164">
        <v>-3.5165908264074899</v>
      </c>
      <c r="BB23" s="165">
        <v>-1.8954080016699899</v>
      </c>
      <c r="BC23" s="166">
        <v>-2.6573405308416098</v>
      </c>
      <c r="BD23" s="163"/>
      <c r="BE23" s="167">
        <v>3.7617275079518202</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90">
        <v>45.009677144249501</v>
      </c>
      <c r="H24" s="185">
        <v>54.898120126705599</v>
      </c>
      <c r="I24" s="185">
        <v>70.246192738791393</v>
      </c>
      <c r="J24" s="185">
        <v>67.176103801169504</v>
      </c>
      <c r="K24" s="185">
        <v>59.893999756335198</v>
      </c>
      <c r="L24" s="191">
        <v>59.444818713450204</v>
      </c>
      <c r="M24" s="185"/>
      <c r="N24" s="192">
        <v>89.084813596491202</v>
      </c>
      <c r="O24" s="193">
        <v>101.605480019493</v>
      </c>
      <c r="P24" s="194">
        <v>95.345146807992194</v>
      </c>
      <c r="Q24" s="185"/>
      <c r="R24" s="195">
        <v>69.702055311890803</v>
      </c>
      <c r="S24" s="168"/>
      <c r="T24" s="169">
        <v>-7.1540484553789199</v>
      </c>
      <c r="U24" s="163">
        <v>3.1598995524509799</v>
      </c>
      <c r="V24" s="163">
        <v>7.1688039705479998</v>
      </c>
      <c r="W24" s="163">
        <v>3.1260360794182498</v>
      </c>
      <c r="X24" s="163">
        <v>-2.5947509676310099</v>
      </c>
      <c r="Y24" s="170">
        <v>1.1410491279431301</v>
      </c>
      <c r="Z24" s="163"/>
      <c r="AA24" s="171">
        <v>6.3661635898017099</v>
      </c>
      <c r="AB24" s="172">
        <v>11.2206882161179</v>
      </c>
      <c r="AC24" s="173">
        <v>8.8987995395507404</v>
      </c>
      <c r="AD24" s="163"/>
      <c r="AE24" s="174">
        <v>4.0376469162799404</v>
      </c>
      <c r="AF24" s="75"/>
      <c r="AG24" s="190">
        <v>36.7701337110136</v>
      </c>
      <c r="AH24" s="185">
        <v>54.156094054580798</v>
      </c>
      <c r="AI24" s="185">
        <v>64.540599110623702</v>
      </c>
      <c r="AJ24" s="185">
        <v>63.809797453703702</v>
      </c>
      <c r="AK24" s="185">
        <v>53.224326267056497</v>
      </c>
      <c r="AL24" s="191">
        <v>54.500190119395697</v>
      </c>
      <c r="AM24" s="185"/>
      <c r="AN24" s="192">
        <v>70.432880421539906</v>
      </c>
      <c r="AO24" s="193">
        <v>78.255229044834294</v>
      </c>
      <c r="AP24" s="194">
        <v>74.344054733187093</v>
      </c>
      <c r="AQ24" s="185"/>
      <c r="AR24" s="195">
        <v>60.169865723336102</v>
      </c>
      <c r="AS24" s="168"/>
      <c r="AT24" s="169">
        <v>-4.7415132898221897</v>
      </c>
      <c r="AU24" s="163">
        <v>1.65081418074984</v>
      </c>
      <c r="AV24" s="163">
        <v>0.60169000195470401</v>
      </c>
      <c r="AW24" s="163">
        <v>1.0027880991892999</v>
      </c>
      <c r="AX24" s="163">
        <v>-4.1471106292751303</v>
      </c>
      <c r="AY24" s="170">
        <v>-0.81313962051300304</v>
      </c>
      <c r="AZ24" s="163"/>
      <c r="BA24" s="171">
        <v>-4.0942567843823996</v>
      </c>
      <c r="BB24" s="172">
        <v>-2.2436234233721399</v>
      </c>
      <c r="BC24" s="173">
        <v>-3.12908229938922</v>
      </c>
      <c r="BD24" s="163"/>
      <c r="BE24" s="174">
        <v>-1.64325355394108</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90">
        <v>37.037335279043198</v>
      </c>
      <c r="H25" s="185">
        <v>41.937445130979398</v>
      </c>
      <c r="I25" s="185">
        <v>51.004596099088801</v>
      </c>
      <c r="J25" s="185">
        <v>54.046123234624098</v>
      </c>
      <c r="K25" s="185">
        <v>48.087793849658297</v>
      </c>
      <c r="L25" s="191">
        <v>46.422658718678797</v>
      </c>
      <c r="M25" s="185"/>
      <c r="N25" s="192">
        <v>72.782989891799502</v>
      </c>
      <c r="O25" s="193">
        <v>84.317114948747104</v>
      </c>
      <c r="P25" s="194">
        <v>78.550052420273303</v>
      </c>
      <c r="Q25" s="185"/>
      <c r="R25" s="195">
        <v>55.601914061991501</v>
      </c>
      <c r="S25" s="168"/>
      <c r="T25" s="169">
        <v>-3.1765654603346598</v>
      </c>
      <c r="U25" s="163">
        <v>-4.59517553324297</v>
      </c>
      <c r="V25" s="163">
        <v>9.4628687647251599</v>
      </c>
      <c r="W25" s="163">
        <v>17.030067879689099</v>
      </c>
      <c r="X25" s="163">
        <v>-4.8529345228821201</v>
      </c>
      <c r="Y25" s="170">
        <v>2.9203817339003399</v>
      </c>
      <c r="Z25" s="163"/>
      <c r="AA25" s="171">
        <v>-2.2980504552500101</v>
      </c>
      <c r="AB25" s="172">
        <v>8.1327263090969897</v>
      </c>
      <c r="AC25" s="173">
        <v>3.03639678407133</v>
      </c>
      <c r="AD25" s="163"/>
      <c r="AE25" s="174">
        <v>2.9671779968127101</v>
      </c>
      <c r="AF25" s="75"/>
      <c r="AG25" s="190">
        <v>33.353330068337101</v>
      </c>
      <c r="AH25" s="185">
        <v>42.712128288724301</v>
      </c>
      <c r="AI25" s="185">
        <v>47.890027619589901</v>
      </c>
      <c r="AJ25" s="185">
        <v>50.916328673120702</v>
      </c>
      <c r="AK25" s="185">
        <v>45.5099603787015</v>
      </c>
      <c r="AL25" s="191">
        <v>44.076355005694701</v>
      </c>
      <c r="AM25" s="185"/>
      <c r="AN25" s="192">
        <v>65.655588297266505</v>
      </c>
      <c r="AO25" s="193">
        <v>71.170767682232295</v>
      </c>
      <c r="AP25" s="194">
        <v>68.4131779897494</v>
      </c>
      <c r="AQ25" s="185"/>
      <c r="AR25" s="195">
        <v>51.029733001138901</v>
      </c>
      <c r="AS25" s="168"/>
      <c r="AT25" s="169">
        <v>-5.0441124205449102</v>
      </c>
      <c r="AU25" s="163">
        <v>-1.22350054955858</v>
      </c>
      <c r="AV25" s="163">
        <v>0.70955622979977895</v>
      </c>
      <c r="AW25" s="163">
        <v>6.5691540931636396</v>
      </c>
      <c r="AX25" s="163">
        <v>-7.9116415929568804</v>
      </c>
      <c r="AY25" s="170">
        <v>-1.2256929103497101</v>
      </c>
      <c r="AZ25" s="163"/>
      <c r="BA25" s="171">
        <v>-8.3016287079842996</v>
      </c>
      <c r="BB25" s="172">
        <v>-3.1771795072584998</v>
      </c>
      <c r="BC25" s="173">
        <v>-5.7057366839508799</v>
      </c>
      <c r="BD25" s="163"/>
      <c r="BE25" s="174">
        <v>-2.9911484040348899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90">
        <v>39.000559664340898</v>
      </c>
      <c r="H26" s="185">
        <v>50.823679181595303</v>
      </c>
      <c r="I26" s="185">
        <v>55.543994927399503</v>
      </c>
      <c r="J26" s="185">
        <v>55.402249820856099</v>
      </c>
      <c r="K26" s="185">
        <v>52.2098910428059</v>
      </c>
      <c r="L26" s="191">
        <v>50.596074927399499</v>
      </c>
      <c r="M26" s="185"/>
      <c r="N26" s="192">
        <v>55.305982764472901</v>
      </c>
      <c r="O26" s="193">
        <v>64.074225268715793</v>
      </c>
      <c r="P26" s="194">
        <v>59.690104016594297</v>
      </c>
      <c r="Q26" s="185"/>
      <c r="R26" s="195">
        <v>53.194368952883799</v>
      </c>
      <c r="S26" s="168"/>
      <c r="T26" s="169">
        <v>-13.338559826922801</v>
      </c>
      <c r="U26" s="163">
        <v>-7.88159123046049</v>
      </c>
      <c r="V26" s="163">
        <v>-6.8475931175761104</v>
      </c>
      <c r="W26" s="163">
        <v>-7.0505224233533097</v>
      </c>
      <c r="X26" s="163">
        <v>-7.21539959355961</v>
      </c>
      <c r="Y26" s="170">
        <v>-8.2331092799699004</v>
      </c>
      <c r="Z26" s="163"/>
      <c r="AA26" s="171">
        <v>-15.9515970849744</v>
      </c>
      <c r="AB26" s="172">
        <v>-8.8473797345374301</v>
      </c>
      <c r="AC26" s="173">
        <v>-12.282278176601</v>
      </c>
      <c r="AD26" s="163"/>
      <c r="AE26" s="174">
        <v>-9.5714076500198697</v>
      </c>
      <c r="AF26" s="75"/>
      <c r="AG26" s="190">
        <v>41.4437498632849</v>
      </c>
      <c r="AH26" s="185">
        <v>55.270588916650901</v>
      </c>
      <c r="AI26" s="185">
        <v>57.870166174806698</v>
      </c>
      <c r="AJ26" s="185">
        <v>57.528731076748997</v>
      </c>
      <c r="AK26" s="185">
        <v>52.177990128229297</v>
      </c>
      <c r="AL26" s="191">
        <v>52.858245231944103</v>
      </c>
      <c r="AM26" s="185"/>
      <c r="AN26" s="192">
        <v>50.752142504242798</v>
      </c>
      <c r="AO26" s="193">
        <v>53.582913704506801</v>
      </c>
      <c r="AP26" s="194">
        <v>52.167528104374803</v>
      </c>
      <c r="AQ26" s="185"/>
      <c r="AR26" s="195">
        <v>52.66089748121</v>
      </c>
      <c r="AS26" s="168"/>
      <c r="AT26" s="169">
        <v>-7.2960768264723397</v>
      </c>
      <c r="AU26" s="163">
        <v>1.6131861127649001</v>
      </c>
      <c r="AV26" s="163">
        <v>1.6275815442411901</v>
      </c>
      <c r="AW26" s="163">
        <v>-1.8123363928021099</v>
      </c>
      <c r="AX26" s="163">
        <v>-3.8429032012106199</v>
      </c>
      <c r="AY26" s="170">
        <v>-1.70336998926283</v>
      </c>
      <c r="AZ26" s="163"/>
      <c r="BA26" s="171">
        <v>-12.2977776702102</v>
      </c>
      <c r="BB26" s="172">
        <v>-11.0516705831172</v>
      </c>
      <c r="BC26" s="173">
        <v>-11.662212396655599</v>
      </c>
      <c r="BD26" s="163"/>
      <c r="BE26" s="174">
        <v>-4.7376676077608497</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90">
        <v>48.953488641753999</v>
      </c>
      <c r="H27" s="185">
        <v>45.751681863701002</v>
      </c>
      <c r="I27" s="185">
        <v>51.145583197174901</v>
      </c>
      <c r="J27" s="185">
        <v>51.1610683603014</v>
      </c>
      <c r="K27" s="185">
        <v>50.751973857586997</v>
      </c>
      <c r="L27" s="191">
        <v>49.552759184103699</v>
      </c>
      <c r="M27" s="185"/>
      <c r="N27" s="192">
        <v>65.757528593264098</v>
      </c>
      <c r="O27" s="193">
        <v>67.033075422969404</v>
      </c>
      <c r="P27" s="194">
        <v>66.395302008116701</v>
      </c>
      <c r="Q27" s="185"/>
      <c r="R27" s="195">
        <v>54.364914276678803</v>
      </c>
      <c r="S27" s="168"/>
      <c r="T27" s="169">
        <v>19.968927724676099</v>
      </c>
      <c r="U27" s="163">
        <v>5.4219777185432898</v>
      </c>
      <c r="V27" s="163">
        <v>6.8290905451375803</v>
      </c>
      <c r="W27" s="163">
        <v>8.0637353258650606</v>
      </c>
      <c r="X27" s="163">
        <v>11.0196976382176</v>
      </c>
      <c r="Y27" s="170">
        <v>10.0499178406734</v>
      </c>
      <c r="Z27" s="163"/>
      <c r="AA27" s="171">
        <v>10.7255162882142</v>
      </c>
      <c r="AB27" s="172">
        <v>13.1262814500778</v>
      </c>
      <c r="AC27" s="173">
        <v>11.924555386931999</v>
      </c>
      <c r="AD27" s="163"/>
      <c r="AE27" s="174">
        <v>10.696878550691901</v>
      </c>
      <c r="AF27" s="75"/>
      <c r="AG27" s="190">
        <v>34.283914681703202</v>
      </c>
      <c r="AH27" s="185">
        <v>43.908626027613799</v>
      </c>
      <c r="AI27" s="185">
        <v>48.0428746838111</v>
      </c>
      <c r="AJ27" s="185">
        <v>48.502849652192197</v>
      </c>
      <c r="AK27" s="185">
        <v>47.678116402255803</v>
      </c>
      <c r="AL27" s="191">
        <v>44.4831752690325</v>
      </c>
      <c r="AM27" s="185"/>
      <c r="AN27" s="192">
        <v>59.753631212776</v>
      </c>
      <c r="AO27" s="193">
        <v>60.275972434512198</v>
      </c>
      <c r="AP27" s="194">
        <v>60.014801823644099</v>
      </c>
      <c r="AQ27" s="185"/>
      <c r="AR27" s="195">
        <v>48.920381936863301</v>
      </c>
      <c r="AS27" s="168"/>
      <c r="AT27" s="169">
        <v>8.4035857161188492</v>
      </c>
      <c r="AU27" s="163">
        <v>7.69178020114341</v>
      </c>
      <c r="AV27" s="163">
        <v>8.1567897113504202</v>
      </c>
      <c r="AW27" s="163">
        <v>10.6754551351567</v>
      </c>
      <c r="AX27" s="163">
        <v>14.228111455595601</v>
      </c>
      <c r="AY27" s="170">
        <v>9.8989760412594805</v>
      </c>
      <c r="AZ27" s="163"/>
      <c r="BA27" s="171">
        <v>11.725949209238999</v>
      </c>
      <c r="BB27" s="172">
        <v>10.795273183645101</v>
      </c>
      <c r="BC27" s="173">
        <v>11.256639988210299</v>
      </c>
      <c r="BD27" s="163"/>
      <c r="BE27" s="174">
        <v>10.3701546594364</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90">
        <v>45.624912344777201</v>
      </c>
      <c r="H28" s="185">
        <v>57.232406866325697</v>
      </c>
      <c r="I28" s="185">
        <v>65.163570124178193</v>
      </c>
      <c r="J28" s="185">
        <v>62.989357195032802</v>
      </c>
      <c r="K28" s="185">
        <v>65.761733016800505</v>
      </c>
      <c r="L28" s="191">
        <v>59.354395909422898</v>
      </c>
      <c r="M28" s="185"/>
      <c r="N28" s="192">
        <v>75.126170562454305</v>
      </c>
      <c r="O28" s="193">
        <v>77.574665814463103</v>
      </c>
      <c r="P28" s="194">
        <v>76.350418188458704</v>
      </c>
      <c r="Q28" s="185"/>
      <c r="R28" s="195">
        <v>64.210402274861707</v>
      </c>
      <c r="S28" s="168"/>
      <c r="T28" s="169">
        <v>15.011101227307901</v>
      </c>
      <c r="U28" s="163">
        <v>5.7440006456069801</v>
      </c>
      <c r="V28" s="163">
        <v>8.0526521811591891</v>
      </c>
      <c r="W28" s="163">
        <v>17.4214304959883</v>
      </c>
      <c r="X28" s="163">
        <v>27.2806341948985</v>
      </c>
      <c r="Y28" s="170">
        <v>14.402078707486501</v>
      </c>
      <c r="Z28" s="163"/>
      <c r="AA28" s="171">
        <v>26.441463306393601</v>
      </c>
      <c r="AB28" s="172">
        <v>18.914267492431598</v>
      </c>
      <c r="AC28" s="173">
        <v>22.502141787598401</v>
      </c>
      <c r="AD28" s="163"/>
      <c r="AE28" s="174">
        <v>17.031037379290002</v>
      </c>
      <c r="AF28" s="75"/>
      <c r="AG28" s="190">
        <v>34.7420093500779</v>
      </c>
      <c r="AH28" s="185">
        <v>52.282815565129702</v>
      </c>
      <c r="AI28" s="185">
        <v>57.276123384361497</v>
      </c>
      <c r="AJ28" s="185">
        <v>57.185510129251</v>
      </c>
      <c r="AK28" s="185">
        <v>57.832206446311098</v>
      </c>
      <c r="AL28" s="191">
        <v>51.8684344544588</v>
      </c>
      <c r="AM28" s="185"/>
      <c r="AN28" s="192">
        <v>64.373432706355004</v>
      </c>
      <c r="AO28" s="193">
        <v>61.897227447041601</v>
      </c>
      <c r="AP28" s="194">
        <v>63.135330076698303</v>
      </c>
      <c r="AQ28" s="185"/>
      <c r="AR28" s="195">
        <v>55.094785990691797</v>
      </c>
      <c r="AS28" s="168"/>
      <c r="AT28" s="169">
        <v>8.7935925005853495</v>
      </c>
      <c r="AU28" s="163">
        <v>16.8297508014772</v>
      </c>
      <c r="AV28" s="163">
        <v>13.622895172101799</v>
      </c>
      <c r="AW28" s="163">
        <v>14.979957934244499</v>
      </c>
      <c r="AX28" s="163">
        <v>9.4771903096833494</v>
      </c>
      <c r="AY28" s="170">
        <v>12.950516029262699</v>
      </c>
      <c r="AZ28" s="163"/>
      <c r="BA28" s="171">
        <v>8.5377307050676894</v>
      </c>
      <c r="BB28" s="172">
        <v>6.6587268157990298</v>
      </c>
      <c r="BC28" s="173">
        <v>7.6084510926140601</v>
      </c>
      <c r="BD28" s="163"/>
      <c r="BE28" s="174">
        <v>11.174165910996701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90">
        <v>73.027301917301898</v>
      </c>
      <c r="H29" s="185">
        <v>61.789570339570297</v>
      </c>
      <c r="I29" s="185">
        <v>81.826056826056799</v>
      </c>
      <c r="J29" s="185">
        <v>76.880533610533604</v>
      </c>
      <c r="K29" s="185">
        <v>80.931778701778697</v>
      </c>
      <c r="L29" s="191">
        <v>74.891048279048206</v>
      </c>
      <c r="M29" s="185"/>
      <c r="N29" s="192">
        <v>127.56962115962099</v>
      </c>
      <c r="O29" s="193">
        <v>141.90486024486</v>
      </c>
      <c r="P29" s="194">
        <v>134.73724070224</v>
      </c>
      <c r="Q29" s="185"/>
      <c r="R29" s="195">
        <v>91.989960399960296</v>
      </c>
      <c r="S29" s="168"/>
      <c r="T29" s="169">
        <v>0.75053997196803901</v>
      </c>
      <c r="U29" s="163">
        <v>-5.16101756143396</v>
      </c>
      <c r="V29" s="163">
        <v>-16.162041007122198</v>
      </c>
      <c r="W29" s="163">
        <v>-21.485156164999101</v>
      </c>
      <c r="X29" s="163">
        <v>-12.1102493417888</v>
      </c>
      <c r="Y29" s="170">
        <v>-11.9420685204532</v>
      </c>
      <c r="Z29" s="163"/>
      <c r="AA29" s="171">
        <v>-9.7423845559963294</v>
      </c>
      <c r="AB29" s="172">
        <v>34.778918176370702</v>
      </c>
      <c r="AC29" s="173">
        <v>9.2641645737331402</v>
      </c>
      <c r="AD29" s="163"/>
      <c r="AE29" s="174">
        <v>-4.1577235333909401</v>
      </c>
      <c r="AF29" s="75"/>
      <c r="AG29" s="190">
        <v>51.284745899745801</v>
      </c>
      <c r="AH29" s="185">
        <v>66.357244167244104</v>
      </c>
      <c r="AI29" s="185">
        <v>72.988397435897397</v>
      </c>
      <c r="AJ29" s="185">
        <v>71.279803072302997</v>
      </c>
      <c r="AK29" s="185">
        <v>72.285908985908904</v>
      </c>
      <c r="AL29" s="191">
        <v>66.839219912219903</v>
      </c>
      <c r="AM29" s="185"/>
      <c r="AN29" s="192">
        <v>101.310255832755</v>
      </c>
      <c r="AO29" s="193">
        <v>114.078482328482</v>
      </c>
      <c r="AP29" s="194">
        <v>107.694369080619</v>
      </c>
      <c r="AQ29" s="185"/>
      <c r="AR29" s="195">
        <v>78.512119674619598</v>
      </c>
      <c r="AS29" s="168"/>
      <c r="AT29" s="169">
        <v>-5.3812468283755202</v>
      </c>
      <c r="AU29" s="163">
        <v>14.4804450229087</v>
      </c>
      <c r="AV29" s="163">
        <v>1.8356140286926601</v>
      </c>
      <c r="AW29" s="163">
        <v>1.0344777409577</v>
      </c>
      <c r="AX29" s="163">
        <v>5.2507005889202203</v>
      </c>
      <c r="AY29" s="170">
        <v>3.4445813490716901</v>
      </c>
      <c r="AZ29" s="163"/>
      <c r="BA29" s="171">
        <v>3.17494904831752</v>
      </c>
      <c r="BB29" s="172">
        <v>5.7265838709297396</v>
      </c>
      <c r="BC29" s="173">
        <v>4.5108568049141997</v>
      </c>
      <c r="BD29" s="163"/>
      <c r="BE29" s="174">
        <v>3.8598642064342399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90">
        <v>32.394392968866299</v>
      </c>
      <c r="H30" s="185">
        <v>45.957022195739597</v>
      </c>
      <c r="I30" s="185">
        <v>57.4737092209146</v>
      </c>
      <c r="J30" s="185">
        <v>58.1724906897065</v>
      </c>
      <c r="K30" s="185">
        <v>48.258717413972803</v>
      </c>
      <c r="L30" s="191">
        <v>48.451266497840003</v>
      </c>
      <c r="M30" s="185"/>
      <c r="N30" s="192">
        <v>45.272249366899999</v>
      </c>
      <c r="O30" s="193">
        <v>46.223718158796302</v>
      </c>
      <c r="P30" s="194">
        <v>45.7479837628482</v>
      </c>
      <c r="Q30" s="185"/>
      <c r="R30" s="195">
        <v>47.678900002128003</v>
      </c>
      <c r="S30" s="168"/>
      <c r="T30" s="169">
        <v>-14.540132441099599</v>
      </c>
      <c r="U30" s="163">
        <v>0.68619373838445497</v>
      </c>
      <c r="V30" s="163">
        <v>9.8981568685784609</v>
      </c>
      <c r="W30" s="163">
        <v>1.65834820555619</v>
      </c>
      <c r="X30" s="163">
        <v>0.78706415770065796</v>
      </c>
      <c r="Y30" s="170">
        <v>0.54115092606093695</v>
      </c>
      <c r="Z30" s="163"/>
      <c r="AA30" s="171">
        <v>-8.8496779855668297</v>
      </c>
      <c r="AB30" s="172">
        <v>-0.26489570611202101</v>
      </c>
      <c r="AC30" s="173">
        <v>-4.7057633810765802</v>
      </c>
      <c r="AD30" s="163"/>
      <c r="AE30" s="174">
        <v>-0.95388784542865701</v>
      </c>
      <c r="AF30" s="75"/>
      <c r="AG30" s="190">
        <v>27.889251079994001</v>
      </c>
      <c r="AH30" s="185">
        <v>45.759878593773202</v>
      </c>
      <c r="AI30" s="185">
        <v>53.559910993594499</v>
      </c>
      <c r="AJ30" s="185">
        <v>52.622537985997297</v>
      </c>
      <c r="AK30" s="185">
        <v>45.949384030984604</v>
      </c>
      <c r="AL30" s="191">
        <v>45.156192536868701</v>
      </c>
      <c r="AM30" s="185"/>
      <c r="AN30" s="192">
        <v>48.960219722925601</v>
      </c>
      <c r="AO30" s="193">
        <v>46.989547147326</v>
      </c>
      <c r="AP30" s="194">
        <v>47.974883435125797</v>
      </c>
      <c r="AQ30" s="185"/>
      <c r="AR30" s="195">
        <v>45.961532793513598</v>
      </c>
      <c r="AS30" s="168"/>
      <c r="AT30" s="169">
        <v>-7.1737907348559302</v>
      </c>
      <c r="AU30" s="163">
        <v>3.8995721915383998</v>
      </c>
      <c r="AV30" s="163">
        <v>5.8387290229771498</v>
      </c>
      <c r="AW30" s="163">
        <v>-0.50593151398791503</v>
      </c>
      <c r="AX30" s="163">
        <v>1.8788965050314701</v>
      </c>
      <c r="AY30" s="170">
        <v>1.3906065212257399</v>
      </c>
      <c r="AZ30" s="163"/>
      <c r="BA30" s="171">
        <v>-2.8609019336289498</v>
      </c>
      <c r="BB30" s="172">
        <v>-4.3460567092081099</v>
      </c>
      <c r="BC30" s="173">
        <v>-3.5939466665218101</v>
      </c>
      <c r="BD30" s="163"/>
      <c r="BE30" s="174">
        <v>-0.149055816245698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90">
        <v>55.242072137060397</v>
      </c>
      <c r="H31" s="185">
        <v>39.854468890892598</v>
      </c>
      <c r="I31" s="185">
        <v>42.732248872858399</v>
      </c>
      <c r="J31" s="185">
        <v>44.028411181244302</v>
      </c>
      <c r="K31" s="185">
        <v>41.568196573489601</v>
      </c>
      <c r="L31" s="191">
        <v>44.685079531109103</v>
      </c>
      <c r="M31" s="185"/>
      <c r="N31" s="192">
        <v>76.983179440937704</v>
      </c>
      <c r="O31" s="193">
        <v>78.728825969341699</v>
      </c>
      <c r="P31" s="194">
        <v>77.856002705139701</v>
      </c>
      <c r="Q31" s="185"/>
      <c r="R31" s="195">
        <v>54.162486152260698</v>
      </c>
      <c r="S31" s="168"/>
      <c r="T31" s="169">
        <v>-6.26266119034588</v>
      </c>
      <c r="U31" s="163">
        <v>-4.16670039808933</v>
      </c>
      <c r="V31" s="163">
        <v>-0.30677218742455697</v>
      </c>
      <c r="W31" s="163">
        <v>-3.6514283612355101</v>
      </c>
      <c r="X31" s="163">
        <v>-12.718726795592501</v>
      </c>
      <c r="Y31" s="170">
        <v>-5.6101670569121396</v>
      </c>
      <c r="Z31" s="163"/>
      <c r="AA31" s="171">
        <v>-9.6520269207290994</v>
      </c>
      <c r="AB31" s="172">
        <v>11.6538147314659</v>
      </c>
      <c r="AC31" s="173">
        <v>-4.4689311347920401E-3</v>
      </c>
      <c r="AD31" s="163"/>
      <c r="AE31" s="174">
        <v>-3.39281294215552</v>
      </c>
      <c r="AF31" s="75"/>
      <c r="AG31" s="190">
        <v>32.106803426510297</v>
      </c>
      <c r="AH31" s="185">
        <v>34.9507213706041</v>
      </c>
      <c r="AI31" s="185">
        <v>38.318048241659099</v>
      </c>
      <c r="AJ31" s="185">
        <v>38.5567646528403</v>
      </c>
      <c r="AK31" s="185">
        <v>39.954600991884497</v>
      </c>
      <c r="AL31" s="191">
        <v>36.777387736699701</v>
      </c>
      <c r="AM31" s="185"/>
      <c r="AN31" s="192">
        <v>64.843080252479695</v>
      </c>
      <c r="AO31" s="193">
        <v>70.672363390441802</v>
      </c>
      <c r="AP31" s="194">
        <v>67.757721821460706</v>
      </c>
      <c r="AQ31" s="185"/>
      <c r="AR31" s="195">
        <v>45.628911760917099</v>
      </c>
      <c r="AS31" s="168"/>
      <c r="AT31" s="169">
        <v>-11.273034912466599</v>
      </c>
      <c r="AU31" s="163">
        <v>-6.5859346937292402</v>
      </c>
      <c r="AV31" s="163">
        <v>-4.1757063388131899</v>
      </c>
      <c r="AW31" s="163">
        <v>-8.3208629547113997</v>
      </c>
      <c r="AX31" s="163">
        <v>-4.6567377320118499</v>
      </c>
      <c r="AY31" s="170">
        <v>-6.9173608964085203</v>
      </c>
      <c r="AZ31" s="163"/>
      <c r="BA31" s="171">
        <v>-7.6919222234806304</v>
      </c>
      <c r="BB31" s="172">
        <v>-0.181873631931117</v>
      </c>
      <c r="BC31" s="173">
        <v>-3.9221290125628299</v>
      </c>
      <c r="BD31" s="163"/>
      <c r="BE31" s="174">
        <v>-5.6716948031691103</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90">
        <v>43.301310924369702</v>
      </c>
      <c r="H32" s="185">
        <v>51.011165266106403</v>
      </c>
      <c r="I32" s="185">
        <v>54.566435107376201</v>
      </c>
      <c r="J32" s="185">
        <v>53.505637721755299</v>
      </c>
      <c r="K32" s="185">
        <v>56.099409897292198</v>
      </c>
      <c r="L32" s="191">
        <v>51.69679178338</v>
      </c>
      <c r="M32" s="185"/>
      <c r="N32" s="192">
        <v>75.984849673202604</v>
      </c>
      <c r="O32" s="193">
        <v>68.306707749766503</v>
      </c>
      <c r="P32" s="194">
        <v>72.145778711484496</v>
      </c>
      <c r="Q32" s="185"/>
      <c r="R32" s="195">
        <v>57.539359477124101</v>
      </c>
      <c r="S32" s="168"/>
      <c r="T32" s="169">
        <v>14.4771363872728</v>
      </c>
      <c r="U32" s="163">
        <v>18.066874738285001</v>
      </c>
      <c r="V32" s="163">
        <v>-1.9020308963082</v>
      </c>
      <c r="W32" s="163">
        <v>-1.0990972128201399</v>
      </c>
      <c r="X32" s="163">
        <v>-8.3684842575326304</v>
      </c>
      <c r="Y32" s="170">
        <v>2.5819058775755099</v>
      </c>
      <c r="Z32" s="163"/>
      <c r="AA32" s="171">
        <v>7.0206665872012799</v>
      </c>
      <c r="AB32" s="172">
        <v>20.1266695249356</v>
      </c>
      <c r="AC32" s="173">
        <v>12.8490931743756</v>
      </c>
      <c r="AD32" s="163"/>
      <c r="AE32" s="174">
        <v>6.0380595195808802</v>
      </c>
      <c r="AF32" s="75"/>
      <c r="AG32" s="190">
        <v>30.383077030812299</v>
      </c>
      <c r="AH32" s="185">
        <v>43.6655070028011</v>
      </c>
      <c r="AI32" s="185">
        <v>46.0176960784313</v>
      </c>
      <c r="AJ32" s="185">
        <v>47.362752100840297</v>
      </c>
      <c r="AK32" s="185">
        <v>52.623672268907498</v>
      </c>
      <c r="AL32" s="191">
        <v>44.010540896358499</v>
      </c>
      <c r="AM32" s="185"/>
      <c r="AN32" s="192">
        <v>63.875929038281903</v>
      </c>
      <c r="AO32" s="193">
        <v>55.058403828197903</v>
      </c>
      <c r="AP32" s="194">
        <v>59.467166433239903</v>
      </c>
      <c r="AQ32" s="185"/>
      <c r="AR32" s="195">
        <v>48.426719621181803</v>
      </c>
      <c r="AS32" s="168"/>
      <c r="AT32" s="169">
        <v>12.966727071043</v>
      </c>
      <c r="AU32" s="163">
        <v>17.617063455766999</v>
      </c>
      <c r="AV32" s="163">
        <v>6.6684334415355497</v>
      </c>
      <c r="AW32" s="163">
        <v>5.14178820909913</v>
      </c>
      <c r="AX32" s="163">
        <v>10.2533501170125</v>
      </c>
      <c r="AY32" s="170">
        <v>10.060500981658</v>
      </c>
      <c r="AZ32" s="163"/>
      <c r="BA32" s="171">
        <v>1.95785917494726</v>
      </c>
      <c r="BB32" s="172">
        <v>-5.5467429960565697</v>
      </c>
      <c r="BC32" s="173">
        <v>-1.65924205803696</v>
      </c>
      <c r="BD32" s="163"/>
      <c r="BE32" s="174">
        <v>5.6432659586431502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90">
        <v>42.275188378033199</v>
      </c>
      <c r="H33" s="185">
        <v>52.164399744572101</v>
      </c>
      <c r="I33" s="185">
        <v>62.563783524904203</v>
      </c>
      <c r="J33" s="185">
        <v>75.545485312899103</v>
      </c>
      <c r="K33" s="185">
        <v>101.72190293742</v>
      </c>
      <c r="L33" s="191">
        <v>66.8541519795657</v>
      </c>
      <c r="M33" s="185"/>
      <c r="N33" s="192">
        <v>112.334447637292</v>
      </c>
      <c r="O33" s="193">
        <v>88.792049808429098</v>
      </c>
      <c r="P33" s="194">
        <v>100.56324872286</v>
      </c>
      <c r="Q33" s="185"/>
      <c r="R33" s="195">
        <v>76.485322477650001</v>
      </c>
      <c r="S33" s="168"/>
      <c r="T33" s="169">
        <v>4.4760585132714299</v>
      </c>
      <c r="U33" s="163">
        <v>0.98348288143365203</v>
      </c>
      <c r="V33" s="163">
        <v>0.806614281400724</v>
      </c>
      <c r="W33" s="163">
        <v>10.921917286141699</v>
      </c>
      <c r="X33" s="163">
        <v>1.6147525273093799</v>
      </c>
      <c r="Y33" s="170">
        <v>3.68331904107115</v>
      </c>
      <c r="Z33" s="163"/>
      <c r="AA33" s="171">
        <v>-2.8499152683606899</v>
      </c>
      <c r="AB33" s="172">
        <v>6.1432578182834296</v>
      </c>
      <c r="AC33" s="173">
        <v>0.92515243157064397</v>
      </c>
      <c r="AD33" s="163"/>
      <c r="AE33" s="174">
        <v>2.6296911633181499</v>
      </c>
      <c r="AF33" s="75"/>
      <c r="AG33" s="190">
        <v>33.967436941251499</v>
      </c>
      <c r="AH33" s="185">
        <v>52.670783844189003</v>
      </c>
      <c r="AI33" s="185">
        <v>60.577811302681901</v>
      </c>
      <c r="AJ33" s="185">
        <v>63.425201947637198</v>
      </c>
      <c r="AK33" s="185">
        <v>69.297247765006304</v>
      </c>
      <c r="AL33" s="191">
        <v>55.987696360153201</v>
      </c>
      <c r="AM33" s="185"/>
      <c r="AN33" s="192">
        <v>83.182417784163405</v>
      </c>
      <c r="AO33" s="193">
        <v>68.374833173690902</v>
      </c>
      <c r="AP33" s="194">
        <v>75.778625478927196</v>
      </c>
      <c r="AQ33" s="185"/>
      <c r="AR33" s="195">
        <v>61.642247536945803</v>
      </c>
      <c r="AS33" s="168"/>
      <c r="AT33" s="169">
        <v>0.87881396355359598</v>
      </c>
      <c r="AU33" s="163">
        <v>4.2633753091269</v>
      </c>
      <c r="AV33" s="163">
        <v>3.16850630947344</v>
      </c>
      <c r="AW33" s="163">
        <v>9.8536193019277292</v>
      </c>
      <c r="AX33" s="163">
        <v>-2.0166495646099398</v>
      </c>
      <c r="AY33" s="170">
        <v>3.15919110531688</v>
      </c>
      <c r="AZ33" s="163"/>
      <c r="BA33" s="171">
        <v>-5.1278896557430302</v>
      </c>
      <c r="BB33" s="172">
        <v>-5.60055110519151</v>
      </c>
      <c r="BC33" s="173">
        <v>-5.3417148702744601</v>
      </c>
      <c r="BD33" s="163"/>
      <c r="BE33" s="174">
        <v>4.7147970716346303E-3</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90">
        <v>51.687404741876101</v>
      </c>
      <c r="H34" s="185">
        <v>56.268502975355901</v>
      </c>
      <c r="I34" s="185">
        <v>69.694031529426397</v>
      </c>
      <c r="J34" s="185">
        <v>68.550037386671605</v>
      </c>
      <c r="K34" s="185">
        <v>71.319990964887594</v>
      </c>
      <c r="L34" s="191">
        <v>63.503993519643501</v>
      </c>
      <c r="M34" s="185"/>
      <c r="N34" s="192">
        <v>93.784554319718296</v>
      </c>
      <c r="O34" s="193">
        <v>101.60074306009901</v>
      </c>
      <c r="P34" s="194">
        <v>97.692648689908694</v>
      </c>
      <c r="Q34" s="185"/>
      <c r="R34" s="195">
        <v>73.272180711147897</v>
      </c>
      <c r="S34" s="168"/>
      <c r="T34" s="169">
        <v>0.89633435515687498</v>
      </c>
      <c r="U34" s="163">
        <v>0.80095939551602302</v>
      </c>
      <c r="V34" s="163">
        <v>1.4080147004399901</v>
      </c>
      <c r="W34" s="163">
        <v>-1.9705869978963999</v>
      </c>
      <c r="X34" s="163">
        <v>-4.0097040021585704</v>
      </c>
      <c r="Y34" s="170">
        <v>-0.77599519154251595</v>
      </c>
      <c r="Z34" s="163"/>
      <c r="AA34" s="171">
        <v>-1.02443319978417</v>
      </c>
      <c r="AB34" s="172">
        <v>12.096819761074</v>
      </c>
      <c r="AC34" s="173">
        <v>5.3904425469858701</v>
      </c>
      <c r="AD34" s="163"/>
      <c r="AE34" s="174">
        <v>1.4860122729735801</v>
      </c>
      <c r="AF34" s="75"/>
      <c r="AG34" s="190">
        <v>41.689723961740903</v>
      </c>
      <c r="AH34" s="185">
        <v>57.936254868056203</v>
      </c>
      <c r="AI34" s="185">
        <v>66.202175904290101</v>
      </c>
      <c r="AJ34" s="185">
        <v>65.9951967473595</v>
      </c>
      <c r="AK34" s="185">
        <v>60.460587515967198</v>
      </c>
      <c r="AL34" s="191">
        <v>58.456787799482797</v>
      </c>
      <c r="AM34" s="185"/>
      <c r="AN34" s="192">
        <v>76.266446085303897</v>
      </c>
      <c r="AO34" s="193">
        <v>81.860194177025804</v>
      </c>
      <c r="AP34" s="194">
        <v>79.0633201311649</v>
      </c>
      <c r="AQ34" s="185"/>
      <c r="AR34" s="195">
        <v>64.344368465677704</v>
      </c>
      <c r="AS34" s="168"/>
      <c r="AT34" s="169">
        <v>-2.92976169323574</v>
      </c>
      <c r="AU34" s="163">
        <v>4.6446406015632498</v>
      </c>
      <c r="AV34" s="163">
        <v>3.1827901087831401</v>
      </c>
      <c r="AW34" s="163">
        <v>2.0046951987691402</v>
      </c>
      <c r="AX34" s="163">
        <v>-2.0777321152677199</v>
      </c>
      <c r="AY34" s="170">
        <v>1.1691491952423101</v>
      </c>
      <c r="AZ34" s="163"/>
      <c r="BA34" s="171">
        <v>-4.1919119094111004</v>
      </c>
      <c r="BB34" s="172">
        <v>-1.88065891229549</v>
      </c>
      <c r="BC34" s="173">
        <v>-3.0091664679477201</v>
      </c>
      <c r="BD34" s="163"/>
      <c r="BE34" s="174">
        <v>-0.33471157364940501</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90">
        <v>48.733120676402699</v>
      </c>
      <c r="H35" s="185">
        <v>49.264296694850103</v>
      </c>
      <c r="I35" s="185">
        <v>56.995057647963101</v>
      </c>
      <c r="J35" s="185">
        <v>56.8386471944657</v>
      </c>
      <c r="K35" s="185">
        <v>52.8255803228285</v>
      </c>
      <c r="L35" s="191">
        <v>52.931340507301996</v>
      </c>
      <c r="M35" s="185"/>
      <c r="N35" s="192">
        <v>58.126664104534903</v>
      </c>
      <c r="O35" s="193">
        <v>58.744980784012199</v>
      </c>
      <c r="P35" s="194">
        <v>58.435822444273597</v>
      </c>
      <c r="Q35" s="185"/>
      <c r="R35" s="195">
        <v>54.504049632151002</v>
      </c>
      <c r="S35" s="168"/>
      <c r="T35" s="169">
        <v>7.9741237270184602</v>
      </c>
      <c r="U35" s="163">
        <v>-0.64022120171153496</v>
      </c>
      <c r="V35" s="163">
        <v>7.8578219374868699</v>
      </c>
      <c r="W35" s="163">
        <v>7.93169456532606</v>
      </c>
      <c r="X35" s="163">
        <v>6.3954545046407603</v>
      </c>
      <c r="Y35" s="170">
        <v>5.9175562410520497</v>
      </c>
      <c r="Z35" s="163"/>
      <c r="AA35" s="171">
        <v>20.5103157454575</v>
      </c>
      <c r="AB35" s="172">
        <v>10.389004317936999</v>
      </c>
      <c r="AC35" s="173">
        <v>15.201113628370299</v>
      </c>
      <c r="AD35" s="163"/>
      <c r="AE35" s="174">
        <v>8.5983494756043601</v>
      </c>
      <c r="AF35" s="75"/>
      <c r="AG35" s="190">
        <v>40.2881764027671</v>
      </c>
      <c r="AH35" s="185">
        <v>49.837475019215901</v>
      </c>
      <c r="AI35" s="185">
        <v>54.318441583397302</v>
      </c>
      <c r="AJ35" s="185">
        <v>54.738589546502602</v>
      </c>
      <c r="AK35" s="185">
        <v>49.960576479631001</v>
      </c>
      <c r="AL35" s="191">
        <v>49.828651806302801</v>
      </c>
      <c r="AM35" s="185"/>
      <c r="AN35" s="192">
        <v>55.021591083781701</v>
      </c>
      <c r="AO35" s="193">
        <v>57.840103766333499</v>
      </c>
      <c r="AP35" s="194">
        <v>56.4308474250576</v>
      </c>
      <c r="AQ35" s="185"/>
      <c r="AR35" s="195">
        <v>51.714993411661297</v>
      </c>
      <c r="AS35" s="168"/>
      <c r="AT35" s="169">
        <v>23.399555393633101</v>
      </c>
      <c r="AU35" s="163">
        <v>4.63428542058021</v>
      </c>
      <c r="AV35" s="163">
        <v>8.0745177046647498</v>
      </c>
      <c r="AW35" s="163">
        <v>12.5246021983764</v>
      </c>
      <c r="AX35" s="163">
        <v>16.897232299688</v>
      </c>
      <c r="AY35" s="170">
        <v>12.265296089694999</v>
      </c>
      <c r="AZ35" s="163"/>
      <c r="BA35" s="171">
        <v>17.561700189383</v>
      </c>
      <c r="BB35" s="172">
        <v>13.1712887879211</v>
      </c>
      <c r="BC35" s="173">
        <v>15.269948549406401</v>
      </c>
      <c r="BD35" s="163"/>
      <c r="BE35" s="174">
        <v>13.1851089846158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90">
        <v>41.517489391796303</v>
      </c>
      <c r="H36" s="185">
        <v>40.814342291371901</v>
      </c>
      <c r="I36" s="185">
        <v>47.497072135784997</v>
      </c>
      <c r="J36" s="185">
        <v>48.285891089108901</v>
      </c>
      <c r="K36" s="185">
        <v>44.508373408769401</v>
      </c>
      <c r="L36" s="191">
        <v>44.524633663366302</v>
      </c>
      <c r="M36" s="185"/>
      <c r="N36" s="192">
        <v>53.423493635077698</v>
      </c>
      <c r="O36" s="193">
        <v>59.944455445544499</v>
      </c>
      <c r="P36" s="194">
        <v>56.683974540311098</v>
      </c>
      <c r="Q36" s="185"/>
      <c r="R36" s="195">
        <v>47.9987310567791</v>
      </c>
      <c r="S36" s="168"/>
      <c r="T36" s="169">
        <v>2.6128412592705201</v>
      </c>
      <c r="U36" s="163">
        <v>-0.90777550958384901</v>
      </c>
      <c r="V36" s="163">
        <v>7.30371707714552</v>
      </c>
      <c r="W36" s="163">
        <v>3.2887347978104202</v>
      </c>
      <c r="X36" s="163">
        <v>2.01688717294252</v>
      </c>
      <c r="Y36" s="170">
        <v>2.9282796031173799</v>
      </c>
      <c r="Z36" s="163"/>
      <c r="AA36" s="171">
        <v>-3.18687805549482</v>
      </c>
      <c r="AB36" s="172">
        <v>6.6192749888394999</v>
      </c>
      <c r="AC36" s="173">
        <v>1.7620066191974499</v>
      </c>
      <c r="AD36" s="163"/>
      <c r="AE36" s="174">
        <v>2.5317865595476801</v>
      </c>
      <c r="AF36" s="75"/>
      <c r="AG36" s="190">
        <v>33.1227068599717</v>
      </c>
      <c r="AH36" s="185">
        <v>41.485323550212101</v>
      </c>
      <c r="AI36" s="185">
        <v>43.859368811881097</v>
      </c>
      <c r="AJ36" s="185">
        <v>44.575647100424298</v>
      </c>
      <c r="AK36" s="185">
        <v>43.867514144271503</v>
      </c>
      <c r="AL36" s="191">
        <v>41.382112093352099</v>
      </c>
      <c r="AM36" s="185"/>
      <c r="AN36" s="192">
        <v>53.0912712164073</v>
      </c>
      <c r="AO36" s="193">
        <v>56.301020155586897</v>
      </c>
      <c r="AP36" s="194">
        <v>54.696145685997102</v>
      </c>
      <c r="AQ36" s="185"/>
      <c r="AR36" s="195">
        <v>45.186121691250698</v>
      </c>
      <c r="AS36" s="168"/>
      <c r="AT36" s="169">
        <v>12.3582342807531</v>
      </c>
      <c r="AU36" s="163">
        <v>7.0782367870239096</v>
      </c>
      <c r="AV36" s="163">
        <v>7.1004269405537999</v>
      </c>
      <c r="AW36" s="163">
        <v>4.9766810653681697</v>
      </c>
      <c r="AX36" s="163">
        <v>14.203219548815699</v>
      </c>
      <c r="AY36" s="170">
        <v>8.8725530678119497</v>
      </c>
      <c r="AZ36" s="163"/>
      <c r="BA36" s="171">
        <v>1.6660326616343899E-2</v>
      </c>
      <c r="BB36" s="172">
        <v>0.96787739672164197</v>
      </c>
      <c r="BC36" s="173">
        <v>0.50397466632959698</v>
      </c>
      <c r="BD36" s="163"/>
      <c r="BE36" s="174">
        <v>5.8250745921084803</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90">
        <v>54.535242903508298</v>
      </c>
      <c r="H37" s="185">
        <v>45.580722786049101</v>
      </c>
      <c r="I37" s="185">
        <v>49.875162021534102</v>
      </c>
      <c r="J37" s="185">
        <v>54.690886095512802</v>
      </c>
      <c r="K37" s="185">
        <v>56.585556127968601</v>
      </c>
      <c r="L37" s="191">
        <v>52.253513986914598</v>
      </c>
      <c r="M37" s="185"/>
      <c r="N37" s="192">
        <v>76.529056720416193</v>
      </c>
      <c r="O37" s="193">
        <v>77.187190510535203</v>
      </c>
      <c r="P37" s="194">
        <v>76.858123615475705</v>
      </c>
      <c r="Q37" s="185"/>
      <c r="R37" s="195">
        <v>59.2834024522178</v>
      </c>
      <c r="S37" s="168"/>
      <c r="T37" s="169">
        <v>-0.46228188278267002</v>
      </c>
      <c r="U37" s="163">
        <v>2.3537010909005298</v>
      </c>
      <c r="V37" s="163">
        <v>-4.1216983095277202</v>
      </c>
      <c r="W37" s="163">
        <v>-6.8742747090896597</v>
      </c>
      <c r="X37" s="163">
        <v>-3.60504033630705</v>
      </c>
      <c r="Y37" s="170">
        <v>-2.7914330936135499</v>
      </c>
      <c r="Z37" s="163"/>
      <c r="AA37" s="171">
        <v>-5.3408635516606298</v>
      </c>
      <c r="AB37" s="172">
        <v>-5.3476105023246996</v>
      </c>
      <c r="AC37" s="173">
        <v>-5.3442515907027701</v>
      </c>
      <c r="AD37" s="163"/>
      <c r="AE37" s="174">
        <v>-3.75293259217454</v>
      </c>
      <c r="AF37" s="75"/>
      <c r="AG37" s="190">
        <v>38.8481121529029</v>
      </c>
      <c r="AH37" s="185">
        <v>41.9484466282005</v>
      </c>
      <c r="AI37" s="185">
        <v>46.279411802586097</v>
      </c>
      <c r="AJ37" s="185">
        <v>48.647093787027899</v>
      </c>
      <c r="AK37" s="185">
        <v>48.997104476842999</v>
      </c>
      <c r="AL37" s="191">
        <v>44.944033769512103</v>
      </c>
      <c r="AM37" s="185"/>
      <c r="AN37" s="192">
        <v>67.789213139457004</v>
      </c>
      <c r="AO37" s="193">
        <v>71.685317217041799</v>
      </c>
      <c r="AP37" s="194">
        <v>69.737265178249402</v>
      </c>
      <c r="AQ37" s="185"/>
      <c r="AR37" s="195">
        <v>52.027814172008497</v>
      </c>
      <c r="AS37" s="168"/>
      <c r="AT37" s="169">
        <v>-1.9318461848927699</v>
      </c>
      <c r="AU37" s="163">
        <v>-0.61720172732116596</v>
      </c>
      <c r="AV37" s="163">
        <v>-1.67180479090411</v>
      </c>
      <c r="AW37" s="163">
        <v>-1.59645042761918</v>
      </c>
      <c r="AX37" s="163">
        <v>0.269252165766734</v>
      </c>
      <c r="AY37" s="170">
        <v>-1.09106117050766</v>
      </c>
      <c r="AZ37" s="163"/>
      <c r="BA37" s="171">
        <v>-1.0423446643099801</v>
      </c>
      <c r="BB37" s="172">
        <v>-2.0340344107743502</v>
      </c>
      <c r="BC37" s="173">
        <v>-1.55453527941054</v>
      </c>
      <c r="BD37" s="163"/>
      <c r="BE37" s="174">
        <v>-1.27580641569882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90">
        <v>69.837222201051702</v>
      </c>
      <c r="H38" s="185">
        <v>66.547741978507702</v>
      </c>
      <c r="I38" s="185">
        <v>91.903799062571395</v>
      </c>
      <c r="J38" s="185">
        <v>97.063214884536194</v>
      </c>
      <c r="K38" s="185">
        <v>77.327879163173506</v>
      </c>
      <c r="L38" s="191">
        <v>80.535971457968103</v>
      </c>
      <c r="M38" s="185"/>
      <c r="N38" s="192">
        <v>69.8226632878591</v>
      </c>
      <c r="O38" s="193">
        <v>74.223152008230997</v>
      </c>
      <c r="P38" s="194">
        <v>72.022907648045106</v>
      </c>
      <c r="Q38" s="185"/>
      <c r="R38" s="195">
        <v>78.103667512275806</v>
      </c>
      <c r="S38" s="168"/>
      <c r="T38" s="169">
        <v>2.9231103215426999</v>
      </c>
      <c r="U38" s="163">
        <v>0.670713631714831</v>
      </c>
      <c r="V38" s="163">
        <v>7.9473335557153</v>
      </c>
      <c r="W38" s="163">
        <v>5.5601194691030296</v>
      </c>
      <c r="X38" s="163">
        <v>2.5645015357746201</v>
      </c>
      <c r="Y38" s="170">
        <v>4.2022060345424297</v>
      </c>
      <c r="Z38" s="163"/>
      <c r="AA38" s="171">
        <v>3.6239944646714402</v>
      </c>
      <c r="AB38" s="172">
        <v>1.5303386018490699</v>
      </c>
      <c r="AC38" s="173">
        <v>2.5345168785176999</v>
      </c>
      <c r="AD38" s="163"/>
      <c r="AE38" s="174">
        <v>3.7575788388365101</v>
      </c>
      <c r="AF38" s="75"/>
      <c r="AG38" s="190">
        <v>55.7376699343449</v>
      </c>
      <c r="AH38" s="185">
        <v>78.879956007751005</v>
      </c>
      <c r="AI38" s="185">
        <v>93.401420368792103</v>
      </c>
      <c r="AJ38" s="185">
        <v>92.034600475154306</v>
      </c>
      <c r="AK38" s="185">
        <v>74.037426644310599</v>
      </c>
      <c r="AL38" s="191">
        <v>78.818674515562506</v>
      </c>
      <c r="AM38" s="185"/>
      <c r="AN38" s="192">
        <v>67.043666498361404</v>
      </c>
      <c r="AO38" s="193">
        <v>71.097802473134607</v>
      </c>
      <c r="AP38" s="194">
        <v>69.070734485748005</v>
      </c>
      <c r="AQ38" s="185"/>
      <c r="AR38" s="195">
        <v>76.034314251582998</v>
      </c>
      <c r="AS38" s="168"/>
      <c r="AT38" s="169">
        <v>7.11702288398984</v>
      </c>
      <c r="AU38" s="163">
        <v>13.713516472572699</v>
      </c>
      <c r="AV38" s="163">
        <v>11.802687328283399</v>
      </c>
      <c r="AW38" s="163">
        <v>8.5769802439000902</v>
      </c>
      <c r="AX38" s="163">
        <v>5.8805157553152396</v>
      </c>
      <c r="AY38" s="170">
        <v>9.5821685475254696</v>
      </c>
      <c r="AZ38" s="163"/>
      <c r="BA38" s="171">
        <v>4.5679215254626104</v>
      </c>
      <c r="BB38" s="172">
        <v>0.58338611524861395</v>
      </c>
      <c r="BC38" s="173">
        <v>2.4785460089042801</v>
      </c>
      <c r="BD38" s="163"/>
      <c r="BE38" s="174">
        <v>7.6465406130152198</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96">
        <v>45.5483958956819</v>
      </c>
      <c r="H39" s="197">
        <v>37.995156904660099</v>
      </c>
      <c r="I39" s="197">
        <v>42.813005557930701</v>
      </c>
      <c r="J39" s="197">
        <v>42.748444634459098</v>
      </c>
      <c r="K39" s="197">
        <v>40.930653270628397</v>
      </c>
      <c r="L39" s="198">
        <v>42.007131252672004</v>
      </c>
      <c r="M39" s="185"/>
      <c r="N39" s="199">
        <v>65.642536981616004</v>
      </c>
      <c r="O39" s="200">
        <v>65.957423685335598</v>
      </c>
      <c r="P39" s="201">
        <v>65.799980333475801</v>
      </c>
      <c r="Q39" s="185"/>
      <c r="R39" s="202">
        <v>48.805088132901702</v>
      </c>
      <c r="S39" s="168"/>
      <c r="T39" s="175">
        <v>-1.46199970030471</v>
      </c>
      <c r="U39" s="176">
        <v>-1.8907556687715501</v>
      </c>
      <c r="V39" s="176">
        <v>2.5443165860953001</v>
      </c>
      <c r="W39" s="176">
        <v>-0.29579508150665801</v>
      </c>
      <c r="X39" s="176">
        <v>-4.12803804296703</v>
      </c>
      <c r="Y39" s="177">
        <v>-1.05304724615441</v>
      </c>
      <c r="Z39" s="163"/>
      <c r="AA39" s="178">
        <v>-5.5871072895759601</v>
      </c>
      <c r="AB39" s="179">
        <v>6.0508624233832702</v>
      </c>
      <c r="AC39" s="180">
        <v>-9.2066530096153398E-2</v>
      </c>
      <c r="AD39" s="163"/>
      <c r="AE39" s="181">
        <v>-0.68804074628501899</v>
      </c>
      <c r="AF39" s="75"/>
      <c r="AG39" s="196">
        <v>29.766800983326199</v>
      </c>
      <c r="AH39" s="197">
        <v>35.659719752030703</v>
      </c>
      <c r="AI39" s="197">
        <v>39.565783454467699</v>
      </c>
      <c r="AJ39" s="197">
        <v>39.9752103463018</v>
      </c>
      <c r="AK39" s="197">
        <v>41.847562419837502</v>
      </c>
      <c r="AL39" s="198">
        <v>37.363015391192803</v>
      </c>
      <c r="AM39" s="185"/>
      <c r="AN39" s="199">
        <v>59.249346515604898</v>
      </c>
      <c r="AO39" s="200">
        <v>60.609106028217099</v>
      </c>
      <c r="AP39" s="201">
        <v>59.929226271910998</v>
      </c>
      <c r="AQ39" s="185"/>
      <c r="AR39" s="202">
        <v>43.810504214255097</v>
      </c>
      <c r="AS39" s="168"/>
      <c r="AT39" s="175">
        <v>-6.4714925632228102</v>
      </c>
      <c r="AU39" s="176">
        <v>-1.0578765550060201</v>
      </c>
      <c r="AV39" s="176">
        <v>1.6735756186479001</v>
      </c>
      <c r="AW39" s="176">
        <v>0.784432812867353</v>
      </c>
      <c r="AX39" s="176">
        <v>6.6547679176044001</v>
      </c>
      <c r="AY39" s="177">
        <v>0.60963479842361001</v>
      </c>
      <c r="AZ39" s="163"/>
      <c r="BA39" s="178">
        <v>-0.123965867104297</v>
      </c>
      <c r="BB39" s="179">
        <v>1.32510602445495</v>
      </c>
      <c r="BC39" s="180">
        <v>0.60357179038007303</v>
      </c>
      <c r="BD39" s="163"/>
      <c r="BE39" s="181">
        <v>0.606450956189305</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82">
        <v>42.345105313547101</v>
      </c>
      <c r="H40" s="183">
        <v>58.489992819530798</v>
      </c>
      <c r="I40" s="183">
        <v>61.997053614169403</v>
      </c>
      <c r="J40" s="183">
        <v>64.296227860220199</v>
      </c>
      <c r="K40" s="183">
        <v>59.818738630923797</v>
      </c>
      <c r="L40" s="184">
        <v>57.389423647678299</v>
      </c>
      <c r="M40" s="185"/>
      <c r="N40" s="186">
        <v>62.9432359980852</v>
      </c>
      <c r="O40" s="187">
        <v>65.705478697941501</v>
      </c>
      <c r="P40" s="188">
        <v>64.324357348013393</v>
      </c>
      <c r="Q40" s="185"/>
      <c r="R40" s="189">
        <v>59.370833276345401</v>
      </c>
      <c r="S40" s="168"/>
      <c r="T40" s="160">
        <v>11.5029817506284</v>
      </c>
      <c r="U40" s="161">
        <v>14.2391455821096</v>
      </c>
      <c r="V40" s="161">
        <v>4.2986740835535997</v>
      </c>
      <c r="W40" s="161">
        <v>8.0785481113115392</v>
      </c>
      <c r="X40" s="161">
        <v>12.947720334022099</v>
      </c>
      <c r="Y40" s="162">
        <v>9.9120208443161193</v>
      </c>
      <c r="Z40" s="163"/>
      <c r="AA40" s="164">
        <v>9.3330817735085905</v>
      </c>
      <c r="AB40" s="165">
        <v>8.5356559122808608</v>
      </c>
      <c r="AC40" s="166">
        <v>8.92434944650077</v>
      </c>
      <c r="AD40" s="163"/>
      <c r="AE40" s="167">
        <v>9.6043759843518792</v>
      </c>
      <c r="AF40" s="75"/>
      <c r="AG40" s="182">
        <v>37.968586644327402</v>
      </c>
      <c r="AH40" s="183">
        <v>56.546885471517399</v>
      </c>
      <c r="AI40" s="183">
        <v>61.004936572522702</v>
      </c>
      <c r="AJ40" s="183">
        <v>61.195028123504002</v>
      </c>
      <c r="AK40" s="183">
        <v>55.380908927716597</v>
      </c>
      <c r="AL40" s="184">
        <v>54.419269147917603</v>
      </c>
      <c r="AM40" s="185"/>
      <c r="AN40" s="186">
        <v>55.306529439923402</v>
      </c>
      <c r="AO40" s="187">
        <v>54.826573121110499</v>
      </c>
      <c r="AP40" s="188">
        <v>55.066551280516897</v>
      </c>
      <c r="AQ40" s="185"/>
      <c r="AR40" s="189">
        <v>54.604206900088897</v>
      </c>
      <c r="AS40" s="168"/>
      <c r="AT40" s="160">
        <v>18.930965128653899</v>
      </c>
      <c r="AU40" s="161">
        <v>16.201775968058001</v>
      </c>
      <c r="AV40" s="161">
        <v>10.3321202980183</v>
      </c>
      <c r="AW40" s="161">
        <v>13.166553754390399</v>
      </c>
      <c r="AX40" s="161">
        <v>19.047977188121099</v>
      </c>
      <c r="AY40" s="162">
        <v>15.0636333679291</v>
      </c>
      <c r="AZ40" s="163"/>
      <c r="BA40" s="164">
        <v>19.193468499437198</v>
      </c>
      <c r="BB40" s="165">
        <v>12.825791466646001</v>
      </c>
      <c r="BC40" s="166">
        <v>15.9361170590632</v>
      </c>
      <c r="BD40" s="163"/>
      <c r="BE40" s="167">
        <v>15.313675453131401</v>
      </c>
      <c r="BF40" s="75"/>
    </row>
    <row r="41" spans="1:70" x14ac:dyDescent="0.2">
      <c r="A41" s="20" t="s">
        <v>84</v>
      </c>
      <c r="B41" s="3" t="str">
        <f t="shared" si="0"/>
        <v>Southwest Virginia - Blue Ridge Highlands</v>
      </c>
      <c r="C41" s="10"/>
      <c r="D41" s="24" t="s">
        <v>16</v>
      </c>
      <c r="E41" s="27" t="s">
        <v>17</v>
      </c>
      <c r="F41" s="3"/>
      <c r="G41" s="190">
        <v>40.902050670302202</v>
      </c>
      <c r="H41" s="185">
        <v>47.275491933651402</v>
      </c>
      <c r="I41" s="185">
        <v>53.006673483299203</v>
      </c>
      <c r="J41" s="185">
        <v>52.232022267666402</v>
      </c>
      <c r="K41" s="185">
        <v>52.602941376959699</v>
      </c>
      <c r="L41" s="191">
        <v>49.203835946375797</v>
      </c>
      <c r="M41" s="185"/>
      <c r="N41" s="192">
        <v>68.049955691888201</v>
      </c>
      <c r="O41" s="193">
        <v>64.926726880254407</v>
      </c>
      <c r="P41" s="194">
        <v>66.488341286071304</v>
      </c>
      <c r="Q41" s="185"/>
      <c r="R41" s="195">
        <v>54.142266043431597</v>
      </c>
      <c r="S41" s="168"/>
      <c r="T41" s="169">
        <v>10.1872636500269</v>
      </c>
      <c r="U41" s="163">
        <v>9.35381773971881</v>
      </c>
      <c r="V41" s="163">
        <v>2.2724152608909098</v>
      </c>
      <c r="W41" s="163">
        <v>1.09516775094164</v>
      </c>
      <c r="X41" s="163">
        <v>-5.1187718208858</v>
      </c>
      <c r="Y41" s="170">
        <v>2.81296247379872</v>
      </c>
      <c r="Z41" s="163"/>
      <c r="AA41" s="171">
        <v>2.7109618708715502</v>
      </c>
      <c r="AB41" s="172">
        <v>12.9585469968662</v>
      </c>
      <c r="AC41" s="173">
        <v>7.4713590997583204</v>
      </c>
      <c r="AD41" s="163"/>
      <c r="AE41" s="174">
        <v>4.4007350756786296</v>
      </c>
      <c r="AF41" s="75"/>
      <c r="AG41" s="190">
        <v>29.890653889835299</v>
      </c>
      <c r="AH41" s="185">
        <v>42.326294434980099</v>
      </c>
      <c r="AI41" s="185">
        <v>45.665752697331001</v>
      </c>
      <c r="AJ41" s="185">
        <v>46.533349801249202</v>
      </c>
      <c r="AK41" s="185">
        <v>49.319989775051098</v>
      </c>
      <c r="AL41" s="191">
        <v>42.746760199445703</v>
      </c>
      <c r="AM41" s="185"/>
      <c r="AN41" s="192">
        <v>60.571400817995901</v>
      </c>
      <c r="AO41" s="193">
        <v>54.839111565553203</v>
      </c>
      <c r="AP41" s="194">
        <v>57.705256191774502</v>
      </c>
      <c r="AQ41" s="185"/>
      <c r="AR41" s="195">
        <v>47.0197839791646</v>
      </c>
      <c r="AS41" s="168"/>
      <c r="AT41" s="169">
        <v>8.1399175615574606</v>
      </c>
      <c r="AU41" s="163">
        <v>11.1764954696448</v>
      </c>
      <c r="AV41" s="163">
        <v>5.6294046315133599</v>
      </c>
      <c r="AW41" s="163">
        <v>5.1592864587587499</v>
      </c>
      <c r="AX41" s="163">
        <v>8.0283695684512999</v>
      </c>
      <c r="AY41" s="170">
        <v>7.4854569416980201</v>
      </c>
      <c r="AZ41" s="163"/>
      <c r="BA41" s="171">
        <v>2.1158836199409001</v>
      </c>
      <c r="BB41" s="172">
        <v>-2.9691307222646</v>
      </c>
      <c r="BC41" s="173">
        <v>-0.36518301571596701</v>
      </c>
      <c r="BD41" s="163"/>
      <c r="BE41" s="174">
        <v>4.5938134002475897</v>
      </c>
      <c r="BF41" s="75"/>
    </row>
    <row r="42" spans="1:70" x14ac:dyDescent="0.2">
      <c r="A42" s="21" t="s">
        <v>85</v>
      </c>
      <c r="B42" s="3" t="str">
        <f t="shared" si="0"/>
        <v>Southwest Virginia - Heart of Appalachia</v>
      </c>
      <c r="C42" s="3"/>
      <c r="D42" s="24" t="s">
        <v>16</v>
      </c>
      <c r="E42" s="27" t="s">
        <v>17</v>
      </c>
      <c r="F42" s="3"/>
      <c r="G42" s="190">
        <v>28.282781021897801</v>
      </c>
      <c r="H42" s="185">
        <v>48.206897810218898</v>
      </c>
      <c r="I42" s="185">
        <v>50.506313868613098</v>
      </c>
      <c r="J42" s="185">
        <v>49.890335766423298</v>
      </c>
      <c r="K42" s="185">
        <v>40.499627737226199</v>
      </c>
      <c r="L42" s="191">
        <v>43.477191240875896</v>
      </c>
      <c r="M42" s="185"/>
      <c r="N42" s="192">
        <v>36.521642335766401</v>
      </c>
      <c r="O42" s="193">
        <v>34.943343065693398</v>
      </c>
      <c r="P42" s="194">
        <v>35.7324927007299</v>
      </c>
      <c r="Q42" s="185"/>
      <c r="R42" s="195">
        <v>41.264420229405602</v>
      </c>
      <c r="S42" s="168"/>
      <c r="T42" s="169">
        <v>1.0024807867407</v>
      </c>
      <c r="U42" s="163">
        <v>21.832434549386502</v>
      </c>
      <c r="V42" s="163">
        <v>18.083684303309699</v>
      </c>
      <c r="W42" s="163">
        <v>18.6377320343483</v>
      </c>
      <c r="X42" s="163">
        <v>7.6507114111772996</v>
      </c>
      <c r="Y42" s="170">
        <v>14.4040930576032</v>
      </c>
      <c r="Z42" s="163"/>
      <c r="AA42" s="171">
        <v>-1.25068213194232</v>
      </c>
      <c r="AB42" s="172">
        <v>-2.8018358514872799</v>
      </c>
      <c r="AC42" s="173">
        <v>-2.0152681076093302</v>
      </c>
      <c r="AD42" s="163"/>
      <c r="AE42" s="174">
        <v>9.8498436344831806</v>
      </c>
      <c r="AF42" s="75"/>
      <c r="AG42" s="190">
        <v>27.162124087591199</v>
      </c>
      <c r="AH42" s="185">
        <v>45.168003649634997</v>
      </c>
      <c r="AI42" s="185">
        <v>47.971950729927002</v>
      </c>
      <c r="AJ42" s="185">
        <v>47.645474452554701</v>
      </c>
      <c r="AK42" s="185">
        <v>38.846731751824798</v>
      </c>
      <c r="AL42" s="191">
        <v>41.358856934306502</v>
      </c>
      <c r="AM42" s="185"/>
      <c r="AN42" s="192">
        <v>34.994286496350298</v>
      </c>
      <c r="AO42" s="193">
        <v>33.041917883211603</v>
      </c>
      <c r="AP42" s="194">
        <v>34.018102189780997</v>
      </c>
      <c r="AQ42" s="185"/>
      <c r="AR42" s="195">
        <v>39.2614984358706</v>
      </c>
      <c r="AS42" s="168"/>
      <c r="AT42" s="169">
        <v>12.5487202694543</v>
      </c>
      <c r="AU42" s="163">
        <v>23.668419630530501</v>
      </c>
      <c r="AV42" s="163">
        <v>20.656767797824301</v>
      </c>
      <c r="AW42" s="163">
        <v>24.799343828508199</v>
      </c>
      <c r="AX42" s="163">
        <v>15.687049707587001</v>
      </c>
      <c r="AY42" s="170">
        <v>20.1084476357691</v>
      </c>
      <c r="AZ42" s="163"/>
      <c r="BA42" s="171">
        <v>-5.3253321658504902</v>
      </c>
      <c r="BB42" s="172">
        <v>-5.1528232624505703</v>
      </c>
      <c r="BC42" s="173">
        <v>-5.2416313189290999</v>
      </c>
      <c r="BD42" s="163"/>
      <c r="BE42" s="174">
        <v>12.6480723993437</v>
      </c>
      <c r="BF42" s="75"/>
    </row>
    <row r="43" spans="1:70" x14ac:dyDescent="0.2">
      <c r="A43" s="22" t="s">
        <v>86</v>
      </c>
      <c r="B43" s="3" t="str">
        <f t="shared" si="0"/>
        <v>Virginia Mountains</v>
      </c>
      <c r="C43" s="3"/>
      <c r="D43" s="25" t="s">
        <v>16</v>
      </c>
      <c r="E43" s="28" t="s">
        <v>17</v>
      </c>
      <c r="F43" s="3"/>
      <c r="G43" s="190">
        <v>63.601154112914401</v>
      </c>
      <c r="H43" s="185">
        <v>55.005052018310401</v>
      </c>
      <c r="I43" s="185">
        <v>61.326339298099498</v>
      </c>
      <c r="J43" s="185">
        <v>60.457346372589797</v>
      </c>
      <c r="K43" s="185">
        <v>65.055283673186196</v>
      </c>
      <c r="L43" s="191">
        <v>61.089035095020101</v>
      </c>
      <c r="M43" s="185"/>
      <c r="N43" s="192">
        <v>83.936555694270993</v>
      </c>
      <c r="O43" s="193">
        <v>87.974053266749806</v>
      </c>
      <c r="P43" s="194">
        <v>85.955304480510407</v>
      </c>
      <c r="Q43" s="185"/>
      <c r="R43" s="195">
        <v>68.193683490874506</v>
      </c>
      <c r="S43" s="168"/>
      <c r="T43" s="169">
        <v>33.662063258265199</v>
      </c>
      <c r="U43" s="163">
        <v>6.9998292105928099</v>
      </c>
      <c r="V43" s="163">
        <v>9.0294157537118593</v>
      </c>
      <c r="W43" s="163">
        <v>17.186135612938401</v>
      </c>
      <c r="X43" s="163">
        <v>26.945532854770899</v>
      </c>
      <c r="Y43" s="170">
        <v>18.355096337176899</v>
      </c>
      <c r="Z43" s="163"/>
      <c r="AA43" s="171">
        <v>32.114167071703001</v>
      </c>
      <c r="AB43" s="172">
        <v>33.514785655810797</v>
      </c>
      <c r="AC43" s="173">
        <v>32.827232810096397</v>
      </c>
      <c r="AD43" s="163"/>
      <c r="AE43" s="174">
        <v>23.188767751537998</v>
      </c>
      <c r="AF43" s="75"/>
      <c r="AG43" s="190">
        <v>38.6450956521739</v>
      </c>
      <c r="AH43" s="185">
        <v>49.411513043478202</v>
      </c>
      <c r="AI43" s="185">
        <v>54.048372869565199</v>
      </c>
      <c r="AJ43" s="185">
        <v>54.1031248695652</v>
      </c>
      <c r="AK43" s="185">
        <v>55.553713413788302</v>
      </c>
      <c r="AL43" s="191">
        <v>50.355473873022</v>
      </c>
      <c r="AM43" s="185"/>
      <c r="AN43" s="192">
        <v>72.4145821195727</v>
      </c>
      <c r="AO43" s="193">
        <v>73.945528506034094</v>
      </c>
      <c r="AP43" s="194">
        <v>73.180055312803404</v>
      </c>
      <c r="AQ43" s="185"/>
      <c r="AR43" s="195">
        <v>56.887915566627598</v>
      </c>
      <c r="AS43" s="168"/>
      <c r="AT43" s="169">
        <v>11.2081091292471</v>
      </c>
      <c r="AU43" s="163">
        <v>14.4479063073237</v>
      </c>
      <c r="AV43" s="163">
        <v>12.400475783772601</v>
      </c>
      <c r="AW43" s="163">
        <v>14.078637804332599</v>
      </c>
      <c r="AX43" s="163">
        <v>9.5897535229379098</v>
      </c>
      <c r="AY43" s="170">
        <v>12.350831872405699</v>
      </c>
      <c r="AZ43" s="163"/>
      <c r="BA43" s="171">
        <v>14.520491612083999</v>
      </c>
      <c r="BB43" s="172">
        <v>17.6273921674028</v>
      </c>
      <c r="BC43" s="173">
        <v>16.0694002893304</v>
      </c>
      <c r="BD43" s="163"/>
      <c r="BE43" s="174">
        <v>13.729404147996201</v>
      </c>
      <c r="BF43" s="75"/>
    </row>
    <row r="44" spans="1:70" x14ac:dyDescent="0.2">
      <c r="A44" s="86" t="s">
        <v>111</v>
      </c>
      <c r="B44" s="3" t="s">
        <v>117</v>
      </c>
      <c r="D44" s="25" t="s">
        <v>16</v>
      </c>
      <c r="E44" s="28" t="s">
        <v>17</v>
      </c>
      <c r="G44" s="190">
        <v>152.184586466165</v>
      </c>
      <c r="H44" s="185">
        <v>92.929940476190396</v>
      </c>
      <c r="I44" s="185">
        <v>133.66906954887199</v>
      </c>
      <c r="J44" s="185">
        <v>135.136256265664</v>
      </c>
      <c r="K44" s="185">
        <v>132.69985588972401</v>
      </c>
      <c r="L44" s="191">
        <v>129.323941729323</v>
      </c>
      <c r="M44" s="185"/>
      <c r="N44" s="192">
        <v>167.48081453634001</v>
      </c>
      <c r="O44" s="193">
        <v>197.41763784461099</v>
      </c>
      <c r="P44" s="194">
        <v>182.449226190476</v>
      </c>
      <c r="Q44" s="185"/>
      <c r="R44" s="195">
        <v>144.502594432509</v>
      </c>
      <c r="S44" s="168"/>
      <c r="T44" s="169">
        <v>21.5371272798428</v>
      </c>
      <c r="U44" s="163">
        <v>28.244492777209199</v>
      </c>
      <c r="V44" s="163">
        <v>37.313242233664297</v>
      </c>
      <c r="W44" s="163">
        <v>13.8651673966658</v>
      </c>
      <c r="X44" s="163">
        <v>9.5870744686750093</v>
      </c>
      <c r="Y44" s="170">
        <v>20.909268659920201</v>
      </c>
      <c r="Z44" s="163"/>
      <c r="AA44" s="171">
        <v>19.7720381048732</v>
      </c>
      <c r="AB44" s="172">
        <v>17.491707242448602</v>
      </c>
      <c r="AC44" s="173">
        <v>18.527456024902801</v>
      </c>
      <c r="AD44" s="163"/>
      <c r="AE44" s="174">
        <v>20.039087544616201</v>
      </c>
      <c r="AF44" s="78"/>
      <c r="AG44" s="190">
        <v>88.381556234335804</v>
      </c>
      <c r="AH44" s="185">
        <v>110.60211936090199</v>
      </c>
      <c r="AI44" s="185">
        <v>125.04750469924799</v>
      </c>
      <c r="AJ44" s="185">
        <v>126.091759085213</v>
      </c>
      <c r="AK44" s="185">
        <v>119.98493812656601</v>
      </c>
      <c r="AL44" s="191">
        <v>114.021575501253</v>
      </c>
      <c r="AM44" s="185"/>
      <c r="AN44" s="192">
        <v>155.523674028822</v>
      </c>
      <c r="AO44" s="193">
        <v>194.55872807017499</v>
      </c>
      <c r="AP44" s="194">
        <v>175.041201049498</v>
      </c>
      <c r="AQ44" s="185"/>
      <c r="AR44" s="195">
        <v>131.45575422932299</v>
      </c>
      <c r="AS44" s="168"/>
      <c r="AT44" s="169">
        <v>-0.57809455589287795</v>
      </c>
      <c r="AU44" s="163">
        <v>18.3334260423619</v>
      </c>
      <c r="AV44" s="163">
        <v>11.388535431021101</v>
      </c>
      <c r="AW44" s="163">
        <v>8.2804071741102199</v>
      </c>
      <c r="AX44" s="163">
        <v>12.112800014943801</v>
      </c>
      <c r="AY44" s="170">
        <v>10.0391858575203</v>
      </c>
      <c r="AZ44" s="163"/>
      <c r="BA44" s="171">
        <v>7.5341770428525603</v>
      </c>
      <c r="BB44" s="172">
        <v>5.5690517486916002</v>
      </c>
      <c r="BC44" s="173">
        <v>6.4331173968986697</v>
      </c>
      <c r="BD44" s="163"/>
      <c r="BE44" s="174">
        <v>8.6388411700237207</v>
      </c>
    </row>
    <row r="45" spans="1:70" x14ac:dyDescent="0.2">
      <c r="A45" s="86" t="s">
        <v>112</v>
      </c>
      <c r="B45" s="3" t="s">
        <v>118</v>
      </c>
      <c r="D45" s="25" t="s">
        <v>16</v>
      </c>
      <c r="E45" s="28" t="s">
        <v>17</v>
      </c>
      <c r="G45" s="190">
        <v>97.811643809881602</v>
      </c>
      <c r="H45" s="185">
        <v>83.749283486755502</v>
      </c>
      <c r="I45" s="185">
        <v>120.387188427578</v>
      </c>
      <c r="J45" s="185">
        <v>125.355727597219</v>
      </c>
      <c r="K45" s="185">
        <v>106.761424384745</v>
      </c>
      <c r="L45" s="191">
        <v>106.813053541236</v>
      </c>
      <c r="M45" s="185"/>
      <c r="N45" s="192">
        <v>112.221192184858</v>
      </c>
      <c r="O45" s="193">
        <v>117.849310539169</v>
      </c>
      <c r="P45" s="194">
        <v>115.035251362013</v>
      </c>
      <c r="Q45" s="185"/>
      <c r="R45" s="195">
        <v>109.162252918601</v>
      </c>
      <c r="S45" s="168"/>
      <c r="T45" s="169">
        <v>6.4969953292422602</v>
      </c>
      <c r="U45" s="163">
        <v>4.23704998264677</v>
      </c>
      <c r="V45" s="163">
        <v>10.8699789480014</v>
      </c>
      <c r="W45" s="163">
        <v>6.6554201007702103</v>
      </c>
      <c r="X45" s="163">
        <v>2.7188756830129601</v>
      </c>
      <c r="Y45" s="170">
        <v>6.3361178417493598</v>
      </c>
      <c r="Z45" s="163"/>
      <c r="AA45" s="171">
        <v>3.1989135777739999</v>
      </c>
      <c r="AB45" s="172">
        <v>4.3382087518617096</v>
      </c>
      <c r="AC45" s="173">
        <v>3.7793705310450201</v>
      </c>
      <c r="AD45" s="163"/>
      <c r="AE45" s="174">
        <v>5.5531599135868603</v>
      </c>
      <c r="AF45" s="78"/>
      <c r="AG45" s="190">
        <v>68.208671519819603</v>
      </c>
      <c r="AH45" s="185">
        <v>97.793508172083406</v>
      </c>
      <c r="AI45" s="185">
        <v>119.254632631974</v>
      </c>
      <c r="AJ45" s="185">
        <v>116.053501878639</v>
      </c>
      <c r="AK45" s="185">
        <v>92.477763103512999</v>
      </c>
      <c r="AL45" s="191">
        <v>98.757615461206001</v>
      </c>
      <c r="AM45" s="185"/>
      <c r="AN45" s="192">
        <v>101.10889564155499</v>
      </c>
      <c r="AO45" s="193">
        <v>109.729924854405</v>
      </c>
      <c r="AP45" s="194">
        <v>105.41941024798</v>
      </c>
      <c r="AQ45" s="185"/>
      <c r="AR45" s="195">
        <v>100.66098540028401</v>
      </c>
      <c r="AS45" s="168"/>
      <c r="AT45" s="169">
        <v>8.5312080358507902</v>
      </c>
      <c r="AU45" s="163">
        <v>16.092560464221901</v>
      </c>
      <c r="AV45" s="163">
        <v>14.6801674335132</v>
      </c>
      <c r="AW45" s="163">
        <v>9.6026260445695506</v>
      </c>
      <c r="AX45" s="163">
        <v>3.1876546618647699</v>
      </c>
      <c r="AY45" s="170">
        <v>10.564521867440201</v>
      </c>
      <c r="AZ45" s="163"/>
      <c r="BA45" s="171">
        <v>1.89408877472691</v>
      </c>
      <c r="BB45" s="172">
        <v>0.37187081850596398</v>
      </c>
      <c r="BC45" s="173">
        <v>1.09614202865046</v>
      </c>
      <c r="BD45" s="163"/>
      <c r="BE45" s="174">
        <v>7.5472527149001802</v>
      </c>
    </row>
    <row r="46" spans="1:70" x14ac:dyDescent="0.2">
      <c r="A46" s="86" t="s">
        <v>113</v>
      </c>
      <c r="B46" s="3" t="s">
        <v>119</v>
      </c>
      <c r="D46" s="25" t="s">
        <v>16</v>
      </c>
      <c r="E46" s="28" t="s">
        <v>17</v>
      </c>
      <c r="G46" s="190">
        <v>70.200036093606599</v>
      </c>
      <c r="H46" s="185">
        <v>69.215688589094896</v>
      </c>
      <c r="I46" s="185">
        <v>87.379471021567397</v>
      </c>
      <c r="J46" s="185">
        <v>91.3189450016271</v>
      </c>
      <c r="K46" s="185">
        <v>81.551212390165901</v>
      </c>
      <c r="L46" s="191">
        <v>79.933070619212401</v>
      </c>
      <c r="M46" s="185"/>
      <c r="N46" s="192">
        <v>93.290712109109094</v>
      </c>
      <c r="O46" s="193">
        <v>94.535375876453301</v>
      </c>
      <c r="P46" s="194">
        <v>93.913043992781198</v>
      </c>
      <c r="Q46" s="185"/>
      <c r="R46" s="195">
        <v>83.927348725946402</v>
      </c>
      <c r="S46" s="168"/>
      <c r="T46" s="169">
        <v>1.57523539753468</v>
      </c>
      <c r="U46" s="163">
        <v>-0.72099978390966801</v>
      </c>
      <c r="V46" s="163">
        <v>-0.64680907724458503</v>
      </c>
      <c r="W46" s="163">
        <v>-2.48887305661514</v>
      </c>
      <c r="X46" s="163">
        <v>-2.28266891215354</v>
      </c>
      <c r="Y46" s="170">
        <v>-1.0445358293487701</v>
      </c>
      <c r="Z46" s="163"/>
      <c r="AA46" s="171">
        <v>-0.632529174302919</v>
      </c>
      <c r="AB46" s="172">
        <v>2.1385812340263102</v>
      </c>
      <c r="AC46" s="173">
        <v>0.74315261437647295</v>
      </c>
      <c r="AD46" s="163"/>
      <c r="AE46" s="174">
        <v>-0.479935256471889</v>
      </c>
      <c r="AF46" s="78"/>
      <c r="AG46" s="190">
        <v>52.632324634763599</v>
      </c>
      <c r="AH46" s="185">
        <v>70.739353824064807</v>
      </c>
      <c r="AI46" s="185">
        <v>82.738571544871803</v>
      </c>
      <c r="AJ46" s="185">
        <v>82.491616735001898</v>
      </c>
      <c r="AK46" s="185">
        <v>72.962503032454606</v>
      </c>
      <c r="AL46" s="191">
        <v>72.312956638980793</v>
      </c>
      <c r="AM46" s="185"/>
      <c r="AN46" s="192">
        <v>82.325766693293005</v>
      </c>
      <c r="AO46" s="193">
        <v>85.258992633353998</v>
      </c>
      <c r="AP46" s="194">
        <v>83.792379663323501</v>
      </c>
      <c r="AQ46" s="185"/>
      <c r="AR46" s="195">
        <v>75.593984350226805</v>
      </c>
      <c r="AS46" s="168"/>
      <c r="AT46" s="169">
        <v>1.04777806116066</v>
      </c>
      <c r="AU46" s="163">
        <v>5.1224640332241496</v>
      </c>
      <c r="AV46" s="163">
        <v>3.4012864119094401</v>
      </c>
      <c r="AW46" s="163">
        <v>0.30329149231346297</v>
      </c>
      <c r="AX46" s="163">
        <v>0.61973010135359397</v>
      </c>
      <c r="AY46" s="170">
        <v>2.0933478258692402</v>
      </c>
      <c r="AZ46" s="163"/>
      <c r="BA46" s="171">
        <v>-0.69264070124366295</v>
      </c>
      <c r="BB46" s="172">
        <v>-2.3210118633435499</v>
      </c>
      <c r="BC46" s="173">
        <v>-1.52780428519663</v>
      </c>
      <c r="BD46" s="163"/>
      <c r="BE46" s="174">
        <v>0.91961491935720996</v>
      </c>
    </row>
    <row r="47" spans="1:70" x14ac:dyDescent="0.2">
      <c r="A47" s="86" t="s">
        <v>114</v>
      </c>
      <c r="B47" s="3" t="s">
        <v>120</v>
      </c>
      <c r="D47" s="25" t="s">
        <v>16</v>
      </c>
      <c r="E47" s="28" t="s">
        <v>17</v>
      </c>
      <c r="G47" s="190">
        <v>49.8255503868129</v>
      </c>
      <c r="H47" s="185">
        <v>53.897046569247102</v>
      </c>
      <c r="I47" s="185">
        <v>62.780531678212</v>
      </c>
      <c r="J47" s="185">
        <v>64.780218182737499</v>
      </c>
      <c r="K47" s="185">
        <v>62.486485564039</v>
      </c>
      <c r="L47" s="191">
        <v>58.753966476209698</v>
      </c>
      <c r="M47" s="185"/>
      <c r="N47" s="192">
        <v>79.182361581635206</v>
      </c>
      <c r="O47" s="193">
        <v>83.203732618698396</v>
      </c>
      <c r="P47" s="194">
        <v>81.193047100166794</v>
      </c>
      <c r="Q47" s="185"/>
      <c r="R47" s="195">
        <v>65.165132368768894</v>
      </c>
      <c r="S47" s="168"/>
      <c r="T47" s="169">
        <v>0.95856441804848602</v>
      </c>
      <c r="U47" s="163">
        <v>2.06148671683713</v>
      </c>
      <c r="V47" s="163">
        <v>0.37235887967555797</v>
      </c>
      <c r="W47" s="163">
        <v>0.90219370807398802</v>
      </c>
      <c r="X47" s="163">
        <v>0.52352883964688501</v>
      </c>
      <c r="Y47" s="170">
        <v>0.92735713228979799</v>
      </c>
      <c r="Z47" s="163"/>
      <c r="AA47" s="171">
        <v>-1.0318254628500101</v>
      </c>
      <c r="AB47" s="172">
        <v>7.4030360123077799</v>
      </c>
      <c r="AC47" s="173">
        <v>3.1176019828602901</v>
      </c>
      <c r="AD47" s="163"/>
      <c r="AE47" s="174">
        <v>1.6963115190827101</v>
      </c>
      <c r="AF47" s="78"/>
      <c r="AG47" s="190">
        <v>39.412485589320902</v>
      </c>
      <c r="AH47" s="185">
        <v>54.013158909339097</v>
      </c>
      <c r="AI47" s="185">
        <v>60.222614147747301</v>
      </c>
      <c r="AJ47" s="185">
        <v>61.442602770895398</v>
      </c>
      <c r="AK47" s="185">
        <v>58.233593821105302</v>
      </c>
      <c r="AL47" s="191">
        <v>54.6648910476816</v>
      </c>
      <c r="AM47" s="185"/>
      <c r="AN47" s="192">
        <v>68.305298579157594</v>
      </c>
      <c r="AO47" s="193">
        <v>69.2612830560752</v>
      </c>
      <c r="AP47" s="194">
        <v>68.783290817616404</v>
      </c>
      <c r="AQ47" s="185"/>
      <c r="AR47" s="195">
        <v>58.698719553377202</v>
      </c>
      <c r="AS47" s="168"/>
      <c r="AT47" s="169">
        <v>3.0326020010443799</v>
      </c>
      <c r="AU47" s="163">
        <v>7.2355764220722598</v>
      </c>
      <c r="AV47" s="163">
        <v>5.3471039617537102</v>
      </c>
      <c r="AW47" s="163">
        <v>6.4408094201066497</v>
      </c>
      <c r="AX47" s="163">
        <v>6.5286939785749096</v>
      </c>
      <c r="AY47" s="170">
        <v>5.8673759135109398</v>
      </c>
      <c r="AZ47" s="163"/>
      <c r="BA47" s="171">
        <v>2.1742796292398698</v>
      </c>
      <c r="BB47" s="172">
        <v>1.3267636023312199</v>
      </c>
      <c r="BC47" s="173">
        <v>1.7458121369177699</v>
      </c>
      <c r="BD47" s="163"/>
      <c r="BE47" s="174">
        <v>4.4508346497451603</v>
      </c>
    </row>
    <row r="48" spans="1:70" x14ac:dyDescent="0.2">
      <c r="A48" s="86" t="s">
        <v>115</v>
      </c>
      <c r="B48" s="3" t="s">
        <v>121</v>
      </c>
      <c r="D48" s="25" t="s">
        <v>16</v>
      </c>
      <c r="E48" s="28" t="s">
        <v>17</v>
      </c>
      <c r="G48" s="190">
        <v>36.3051824039308</v>
      </c>
      <c r="H48" s="185">
        <v>39.276782088722001</v>
      </c>
      <c r="I48" s="185">
        <v>40.852836415890202</v>
      </c>
      <c r="J48" s="185">
        <v>42.690376396421399</v>
      </c>
      <c r="K48" s="185">
        <v>42.2623343994808</v>
      </c>
      <c r="L48" s="191">
        <v>40.277502340889001</v>
      </c>
      <c r="M48" s="185"/>
      <c r="N48" s="192">
        <v>51.0853798729893</v>
      </c>
      <c r="O48" s="193">
        <v>52.925050294349397</v>
      </c>
      <c r="P48" s="194">
        <v>52.005215083669398</v>
      </c>
      <c r="Q48" s="185"/>
      <c r="R48" s="195">
        <v>43.628277410254803</v>
      </c>
      <c r="S48" s="168"/>
      <c r="T48" s="169">
        <v>-2.74849811139606</v>
      </c>
      <c r="U48" s="163">
        <v>0.62216608169195997</v>
      </c>
      <c r="V48" s="163">
        <v>-2.37394661572187</v>
      </c>
      <c r="W48" s="163">
        <v>-2.3047321941041701</v>
      </c>
      <c r="X48" s="163">
        <v>-3.1222734686206501</v>
      </c>
      <c r="Y48" s="170">
        <v>-2.0170859213962702</v>
      </c>
      <c r="Z48" s="163"/>
      <c r="AA48" s="171">
        <v>-2.1467328526851301</v>
      </c>
      <c r="AB48" s="172">
        <v>2.42252372037537</v>
      </c>
      <c r="AC48" s="173">
        <v>0.12617637043582899</v>
      </c>
      <c r="AD48" s="163"/>
      <c r="AE48" s="174">
        <v>-1.2975267494799101</v>
      </c>
      <c r="AF48" s="78"/>
      <c r="AG48" s="190">
        <v>31.9362076788628</v>
      </c>
      <c r="AH48" s="185">
        <v>38.105999097149002</v>
      </c>
      <c r="AI48" s="185">
        <v>40.083532925121197</v>
      </c>
      <c r="AJ48" s="185">
        <v>41.475708101350797</v>
      </c>
      <c r="AK48" s="185">
        <v>40.540807606730603</v>
      </c>
      <c r="AL48" s="191">
        <v>38.427957065187101</v>
      </c>
      <c r="AM48" s="185"/>
      <c r="AN48" s="192">
        <v>45.943565799842297</v>
      </c>
      <c r="AO48" s="193">
        <v>46.170028276085802</v>
      </c>
      <c r="AP48" s="194">
        <v>46.056797037964103</v>
      </c>
      <c r="AQ48" s="185"/>
      <c r="AR48" s="195">
        <v>40.606168785404201</v>
      </c>
      <c r="AS48" s="168"/>
      <c r="AT48" s="169">
        <v>-1.1705572526143799</v>
      </c>
      <c r="AU48" s="163">
        <v>1.59935166525714</v>
      </c>
      <c r="AV48" s="163">
        <v>6.8233125817488303E-3</v>
      </c>
      <c r="AW48" s="163">
        <v>2.6687333299529601</v>
      </c>
      <c r="AX48" s="163">
        <v>2.5877154886187101</v>
      </c>
      <c r="AY48" s="170">
        <v>1.22355477435403</v>
      </c>
      <c r="AZ48" s="163"/>
      <c r="BA48" s="171">
        <v>-0.171197797121379</v>
      </c>
      <c r="BB48" s="172">
        <v>-1.41144278700961</v>
      </c>
      <c r="BC48" s="173">
        <v>-0.79672098052108398</v>
      </c>
      <c r="BD48" s="163"/>
      <c r="BE48" s="174">
        <v>0.55630468930037003</v>
      </c>
    </row>
    <row r="49" spans="1:57" x14ac:dyDescent="0.2">
      <c r="A49" s="87" t="s">
        <v>116</v>
      </c>
      <c r="B49" s="3" t="s">
        <v>122</v>
      </c>
      <c r="D49" s="25" t="s">
        <v>16</v>
      </c>
      <c r="E49" s="28" t="s">
        <v>17</v>
      </c>
      <c r="G49" s="196">
        <v>26.386360104559898</v>
      </c>
      <c r="H49" s="197">
        <v>26.3435209962242</v>
      </c>
      <c r="I49" s="197">
        <v>26.699344080743501</v>
      </c>
      <c r="J49" s="197">
        <v>27.526859886726601</v>
      </c>
      <c r="K49" s="197">
        <v>28.471183218123699</v>
      </c>
      <c r="L49" s="198">
        <v>27.0854536572756</v>
      </c>
      <c r="M49" s="185"/>
      <c r="N49" s="199">
        <v>33.834155050827697</v>
      </c>
      <c r="O49" s="200">
        <v>35.159677978507098</v>
      </c>
      <c r="P49" s="201">
        <v>34.496916514667397</v>
      </c>
      <c r="Q49" s="185"/>
      <c r="R49" s="202">
        <v>29.2030144736732</v>
      </c>
      <c r="S49" s="168"/>
      <c r="T49" s="175">
        <v>-4.5441138636301996</v>
      </c>
      <c r="U49" s="176">
        <v>-3.5707948527054301</v>
      </c>
      <c r="V49" s="176">
        <v>-3.9852963740030001</v>
      </c>
      <c r="W49" s="176">
        <v>-4.7688019565335198</v>
      </c>
      <c r="X49" s="176">
        <v>-5.2091216288882602</v>
      </c>
      <c r="Y49" s="177">
        <v>-4.4338674418775597</v>
      </c>
      <c r="Z49" s="163"/>
      <c r="AA49" s="178">
        <v>-6.28051396439339</v>
      </c>
      <c r="AB49" s="179">
        <v>-4.7542670942195597</v>
      </c>
      <c r="AC49" s="180">
        <v>-5.5088915809594496</v>
      </c>
      <c r="AD49" s="163"/>
      <c r="AE49" s="181">
        <v>-4.7999642595469796</v>
      </c>
      <c r="AG49" s="196">
        <v>24.0426216289605</v>
      </c>
      <c r="AH49" s="197">
        <v>25.709123091220601</v>
      </c>
      <c r="AI49" s="197">
        <v>26.409308034443701</v>
      </c>
      <c r="AJ49" s="197">
        <v>27.575683627624599</v>
      </c>
      <c r="AK49" s="197">
        <v>28.1381259824281</v>
      </c>
      <c r="AL49" s="198">
        <v>26.3749417491955</v>
      </c>
      <c r="AM49" s="185"/>
      <c r="AN49" s="199">
        <v>32.018226301190801</v>
      </c>
      <c r="AO49" s="200">
        <v>32.833560949027003</v>
      </c>
      <c r="AP49" s="201">
        <v>32.425893625108898</v>
      </c>
      <c r="AQ49" s="185"/>
      <c r="AR49" s="202">
        <v>28.103699066682701</v>
      </c>
      <c r="AS49" s="168"/>
      <c r="AT49" s="175">
        <v>-2.8855359033307399</v>
      </c>
      <c r="AU49" s="176">
        <v>-1.5153281663959199</v>
      </c>
      <c r="AV49" s="176">
        <v>-2.7551655385158802</v>
      </c>
      <c r="AW49" s="176">
        <v>0.59386547913502197</v>
      </c>
      <c r="AX49" s="176">
        <v>1.41108295204148</v>
      </c>
      <c r="AY49" s="177">
        <v>-0.97743467978091603</v>
      </c>
      <c r="AZ49" s="163"/>
      <c r="BA49" s="178">
        <v>-2.4583314020746001</v>
      </c>
      <c r="BB49" s="179">
        <v>-2.7330840131012701</v>
      </c>
      <c r="BC49" s="180">
        <v>-2.59762855824677</v>
      </c>
      <c r="BD49" s="163"/>
      <c r="BE49" s="181">
        <v>-1.51434132887845</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28" sqref="E2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159" t="str">
        <f>HYPERLINK("http://www.str.com/data-insights/resources/glossary", "For all STR definitions, please visit www.str.com/data-insights/resources/glossary")</f>
        <v>For all STR definitions, please visit www.str.com/data-insights/resources/glossary</v>
      </c>
      <c r="B5" s="159"/>
      <c r="C5" s="159"/>
      <c r="D5" s="159"/>
      <c r="E5" s="159"/>
      <c r="F5" s="15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159" t="str">
        <f>HYPERLINK("http://www.str.com/data-insights/resources/FAQ", "For all STR FAQs, please click here or visit http://www.str.com/data-insights/resources/FAQ")</f>
        <v>For all STR FAQs, please click here or visit http://www.str.com/data-insights/resources/FAQ</v>
      </c>
      <c r="B9" s="159"/>
      <c r="C9" s="159"/>
      <c r="D9" s="159"/>
      <c r="E9" s="159"/>
      <c r="F9" s="15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159" t="str">
        <f>HYPERLINK("http://www.str.com/contact", "For additional support, please contact your regional office")</f>
        <v>For additional support, please contact your regional office</v>
      </c>
      <c r="B12" s="159"/>
      <c r="C12" s="159"/>
      <c r="D12" s="159"/>
      <c r="E12" s="159"/>
      <c r="F12" s="159"/>
      <c r="G12" s="159"/>
      <c r="H12" s="159"/>
      <c r="I12" s="159"/>
      <c r="J12" s="15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58" t="str">
        <f>HYPERLINK("http://www.hotelnewsnow.com/", "For the latest in industry news, visit HotelNewsNow.com.")</f>
        <v>For the latest in industry news, visit HotelNewsNow.com.</v>
      </c>
      <c r="B14" s="158"/>
      <c r="C14" s="158"/>
      <c r="D14" s="158"/>
      <c r="E14" s="158"/>
      <c r="F14" s="158"/>
      <c r="G14" s="158"/>
      <c r="H14" s="158"/>
      <c r="I14" s="15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58" t="str">
        <f>HYPERLINK("http://www.hoteldataconference.com/", "To learn more about the Hotel Data Conference, visit HotelDataConference.com.")</f>
        <v>To learn more about the Hotel Data Conference, visit HotelDataConference.com.</v>
      </c>
      <c r="B15" s="158"/>
      <c r="C15" s="158"/>
      <c r="D15" s="158"/>
      <c r="E15" s="158"/>
      <c r="F15" s="158"/>
      <c r="G15" s="158"/>
      <c r="H15" s="158"/>
      <c r="I15" s="15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0D807C-534C-4142-B944-F802AC49E9C2}"/>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2024-02-29T17:13:28Z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