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codeName="ThisWorkbook"/>
  <xr:revisionPtr revIDLastSave="37" documentId="8_{F749351D-331B-45F7-8376-C4092874BAC8}" xr6:coauthVersionLast="47" xr6:coauthVersionMax="47" xr10:uidLastSave="{67B74ACB-01B5-4FD0-B1BA-B2F08132C064}"/>
  <workbookProtection workbookAlgorithmName="SHA-512" workbookHashValue="TvhIA83BaJ+gw3Gtb1qZxwW2Cg/cSP/gJBwdX8c8whkPeAX1KA5j7sB9kmhiILwP0qVtxIfhhIU2FcZpPfehfQ==" workbookSaltValue="inSThFboTg3w9gzvqhCeSw=="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0" i="22" l="1"/>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s="1"/>
  <c r="B9" i="25"/>
  <c r="B10" i="25"/>
  <c r="B12" i="25"/>
  <c r="B14" i="25"/>
  <c r="B15" i="25"/>
  <c r="B16" i="25"/>
  <c r="B17" i="25"/>
  <c r="B18" i="25"/>
  <c r="B19" i="25"/>
  <c r="B20" i="25"/>
  <c r="B21" i="25"/>
  <c r="B22" i="25"/>
  <c r="B23" i="25"/>
  <c r="B24" i="25"/>
  <c r="D19" i="22"/>
  <c r="K40" i="22"/>
  <c r="E16" i="22"/>
  <c r="D18" i="22"/>
  <c r="C18" i="22"/>
  <c r="D17" i="22"/>
  <c r="C17" i="22"/>
  <c r="C16" i="22"/>
  <c r="E15" i="22"/>
  <c r="E19" i="22"/>
  <c r="B30"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32" i="22" s="1"/>
  <c r="B27" i="25"/>
  <c r="B31" i="22" s="1"/>
  <c r="B30" i="25"/>
  <c r="B31" i="25"/>
  <c r="B33" i="25"/>
  <c r="B34" i="25"/>
  <c r="B35" i="25"/>
  <c r="B36" i="25"/>
  <c r="B37" i="25"/>
  <c r="B38" i="25"/>
  <c r="B39" i="25"/>
  <c r="B40" i="25"/>
  <c r="B41" i="25"/>
  <c r="B42" i="25"/>
  <c r="B43" i="25"/>
  <c r="B44" i="25"/>
  <c r="B45" i="25"/>
  <c r="U40" i="22"/>
  <c r="A5" i="21"/>
  <c r="A9" i="21"/>
  <c r="A12" i="21"/>
  <c r="A14" i="21"/>
  <c r="A15" i="21"/>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 r="E18" i="22" l="1"/>
  <c r="D16" i="22"/>
  <c r="B27" i="22"/>
  <c r="C19" i="22"/>
  <c r="B28" i="22"/>
  <c r="E17" i="22"/>
  <c r="C15" i="22"/>
  <c r="B4" i="22"/>
  <c r="E13" i="28"/>
  <c r="G16" i="28"/>
  <c r="N9" i="28"/>
  <c r="V9" i="28"/>
  <c r="T10" i="28"/>
  <c r="R11" i="28"/>
  <c r="P12" i="28"/>
  <c r="N13" i="28"/>
  <c r="V13" i="28"/>
  <c r="O8" i="28"/>
  <c r="G9" i="28"/>
  <c r="E10" i="28"/>
  <c r="C11" i="28"/>
  <c r="K11" i="28"/>
  <c r="I12" i="28"/>
  <c r="J13" i="28"/>
  <c r="E8" i="28"/>
  <c r="O10" i="22"/>
  <c r="Q13" i="22"/>
  <c r="H11" i="22"/>
  <c r="B9" i="22"/>
  <c r="B13" i="22"/>
  <c r="V8" i="28"/>
  <c r="N11" i="22"/>
  <c r="R13" i="22"/>
  <c r="I11" i="22"/>
  <c r="E10" i="22"/>
  <c r="F8" i="22"/>
  <c r="M8" i="28"/>
  <c r="K12" i="28"/>
  <c r="G8" i="28"/>
  <c r="M12" i="22"/>
  <c r="N8" i="22"/>
  <c r="J11" i="22"/>
  <c r="F10" i="22"/>
  <c r="F12" i="22"/>
  <c r="F13" i="28"/>
  <c r="E17" i="28"/>
  <c r="O9" i="28"/>
  <c r="M10" i="28"/>
  <c r="U10" i="28"/>
  <c r="S11" i="28"/>
  <c r="Q12" i="28"/>
  <c r="O13" i="28"/>
  <c r="N8" i="28"/>
  <c r="F10" i="28"/>
  <c r="D11" i="28"/>
  <c r="B12" i="28"/>
  <c r="J12" i="28"/>
  <c r="F8" i="28"/>
  <c r="P10" i="22"/>
  <c r="T12" i="22"/>
  <c r="I9" i="22"/>
  <c r="C9" i="22"/>
  <c r="C13" i="22"/>
  <c r="U8" i="28"/>
  <c r="S9" i="22"/>
  <c r="U12" i="22"/>
  <c r="S13" i="22"/>
  <c r="J9" i="22"/>
  <c r="D9" i="22"/>
  <c r="G8" i="22"/>
  <c r="G13" i="28"/>
  <c r="F17" i="28"/>
  <c r="P9" i="28"/>
  <c r="N10" i="28"/>
  <c r="V10" i="28"/>
  <c r="T11" i="28"/>
  <c r="R12" i="28"/>
  <c r="I9" i="28"/>
  <c r="G10" i="28"/>
  <c r="E11" i="28"/>
  <c r="C12" i="28"/>
  <c r="K8" i="28"/>
  <c r="O11" i="22"/>
  <c r="J13" i="22"/>
  <c r="B12" i="22"/>
  <c r="E15" i="28"/>
  <c r="G17" i="28"/>
  <c r="Q9" i="28"/>
  <c r="O10" i="28"/>
  <c r="M11" i="28"/>
  <c r="U11" i="28"/>
  <c r="S12" i="28"/>
  <c r="Q13" i="28"/>
  <c r="T8" i="28"/>
  <c r="B9" i="28"/>
  <c r="J9" i="28"/>
  <c r="H10" i="28"/>
  <c r="F11" i="28"/>
  <c r="D12" i="28"/>
  <c r="B13" i="28"/>
  <c r="J8" i="28"/>
  <c r="B8" i="28"/>
  <c r="T9" i="22"/>
  <c r="R10" i="22"/>
  <c r="P11" i="22"/>
  <c r="N12" i="22"/>
  <c r="V12" i="22"/>
  <c r="T13" i="22"/>
  <c r="O8" i="22"/>
  <c r="K9" i="22"/>
  <c r="K11" i="22"/>
  <c r="K13" i="22"/>
  <c r="E9" i="22"/>
  <c r="G10" i="22"/>
  <c r="C12" i="22"/>
  <c r="E13" i="22"/>
  <c r="B8" i="22"/>
  <c r="C13" i="28"/>
  <c r="U9" i="22"/>
  <c r="Q11" i="22"/>
  <c r="M13" i="22"/>
  <c r="P8" i="22"/>
  <c r="H10" i="22"/>
  <c r="K8" i="22"/>
  <c r="B11" i="22"/>
  <c r="D12" i="22"/>
  <c r="H11" i="28"/>
  <c r="N9" i="22"/>
  <c r="R11" i="22"/>
  <c r="N13" i="22"/>
  <c r="Q8" i="22"/>
  <c r="I10" i="22"/>
  <c r="E12" i="22"/>
  <c r="P11" i="28"/>
  <c r="G12" i="28"/>
  <c r="U10" i="22"/>
  <c r="Q12" i="22"/>
  <c r="V8" i="22"/>
  <c r="J10" i="22"/>
  <c r="B10" i="22"/>
  <c r="F15" i="28"/>
  <c r="E18" i="28"/>
  <c r="R9" i="28"/>
  <c r="P10" i="28"/>
  <c r="N11" i="28"/>
  <c r="V11" i="28"/>
  <c r="T12" i="28"/>
  <c r="R13" i="28"/>
  <c r="S8" i="28"/>
  <c r="C9" i="28"/>
  <c r="K9" i="28"/>
  <c r="I10" i="28"/>
  <c r="G11" i="28"/>
  <c r="E12" i="28"/>
  <c r="I8" i="28"/>
  <c r="M9" i="22"/>
  <c r="S10" i="22"/>
  <c r="O12" i="22"/>
  <c r="U13" i="22"/>
  <c r="H12" i="22"/>
  <c r="F9" i="22"/>
  <c r="F13" i="22"/>
  <c r="F12" i="28"/>
  <c r="T10" i="22"/>
  <c r="I12" i="22"/>
  <c r="G9" i="22"/>
  <c r="R10" i="28"/>
  <c r="H13" i="28"/>
  <c r="S11" i="22"/>
  <c r="J12" i="22"/>
  <c r="D11" i="22"/>
  <c r="G15" i="28"/>
  <c r="F18" i="28"/>
  <c r="S9" i="28"/>
  <c r="Q10" i="28"/>
  <c r="O11" i="28"/>
  <c r="M12" i="28"/>
  <c r="U12" i="28"/>
  <c r="S13" i="28"/>
  <c r="R8" i="28"/>
  <c r="D9" i="28"/>
  <c r="B10" i="28"/>
  <c r="J10" i="28"/>
  <c r="D13" i="28"/>
  <c r="H8" i="28"/>
  <c r="V9" i="22"/>
  <c r="P12" i="22"/>
  <c r="V13" i="22"/>
  <c r="J8" i="22"/>
  <c r="C11" i="22"/>
  <c r="G13" i="22"/>
  <c r="V12" i="28"/>
  <c r="C8" i="28"/>
  <c r="O9" i="22"/>
  <c r="O13" i="22"/>
  <c r="R8" i="22"/>
  <c r="I8" i="22"/>
  <c r="E16" i="28"/>
  <c r="G18" i="28"/>
  <c r="T9" i="28"/>
  <c r="N12" i="28"/>
  <c r="T13" i="28"/>
  <c r="Q8" i="28"/>
  <c r="E9" i="28"/>
  <c r="C10" i="28"/>
  <c r="K10" i="28"/>
  <c r="I11" i="28"/>
  <c r="M10" i="22"/>
  <c r="C8" i="22"/>
  <c r="F16" i="28"/>
  <c r="M9" i="28"/>
  <c r="U9" i="28"/>
  <c r="S10" i="28"/>
  <c r="Q11" i="28"/>
  <c r="O12" i="28"/>
  <c r="M13" i="28"/>
  <c r="U13" i="28"/>
  <c r="P8" i="28"/>
  <c r="F9" i="28"/>
  <c r="D10" i="28"/>
  <c r="B11" i="28"/>
  <c r="J11" i="28"/>
  <c r="H12" i="28"/>
  <c r="I13" i="28"/>
  <c r="D8" i="28"/>
  <c r="P9" i="22"/>
  <c r="N10" i="22"/>
  <c r="V10" i="22"/>
  <c r="T11" i="22"/>
  <c r="R12" i="22"/>
  <c r="P13" i="22"/>
  <c r="U8" i="22"/>
  <c r="M8" i="22"/>
  <c r="K10" i="22"/>
  <c r="K12" i="22"/>
  <c r="H8" i="22"/>
  <c r="C10" i="22"/>
  <c r="E11" i="22"/>
  <c r="G12" i="22"/>
  <c r="D8" i="22"/>
  <c r="Q9" i="22"/>
  <c r="M11" i="22"/>
  <c r="U11" i="22"/>
  <c r="S12" i="22"/>
  <c r="T8" i="22"/>
  <c r="H9" i="22"/>
  <c r="H13" i="22"/>
  <c r="D10" i="22"/>
  <c r="F11" i="22"/>
  <c r="E8" i="22"/>
  <c r="H9" i="28"/>
  <c r="K13" i="28"/>
  <c r="R9" i="22"/>
  <c r="V11" i="22"/>
  <c r="S8" i="22"/>
  <c r="I13" i="22"/>
  <c r="G11" i="22"/>
  <c r="P13" i="28"/>
  <c r="Q10" i="22"/>
  <c r="D13" i="22"/>
</calcChain>
</file>

<file path=xl/sharedStrings.xml><?xml version="1.0" encoding="utf-8"?>
<sst xmlns="http://schemas.openxmlformats.org/spreadsheetml/2006/main" count="859" uniqueCount="144">
  <si>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</si>
  <si>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</si>
  <si>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</si>
  <si>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</si>
  <si>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</si>
  <si>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</si>
  <si>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</si>
  <si>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</si>
  <si>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</si>
  <si>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</si>
  <si>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</si>
  <si>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</si>
  <si>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</si>
  <si>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</si>
  <si>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</si>
  <si>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</si>
  <si>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</si>
  <si>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</si>
  <si>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</si>
  <si>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</si>
  <si>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</si>
  <si>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</si>
  <si>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</si>
  <si>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</si>
  <si>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</si>
  <si>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</si>
  <si>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</si>
  <si>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</si>
  <si>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</si>
  <si>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</si>
  <si>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</si>
  <si>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</si>
  <si>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</si>
  <si>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</si>
  <si>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</si>
  <si>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</si>
  <si>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</si>
  <si>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</si>
  <si>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</si>
  <si>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</si>
  <si>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</si>
  <si>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</si>
  <si>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</si>
  <si>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</si>
  <si>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</si>
  <si>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</si>
  <si>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</si>
  <si>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</si>
  <si>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</si>
  <si>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</si>
  <si>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</si>
  <si>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</si>
  <si>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</si>
  <si>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</si>
  <si>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</si>
  <si>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</si>
  <si>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</si>
  <si>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</si>
  <si>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</si>
  <si>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</si>
  <si>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</si>
  <si>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</si>
  <si>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</si>
  <si>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</si>
  <si>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</si>
  <si>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</si>
  <si>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</si>
  <si>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</si>
  <si>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</si>
  <si>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</si>
  <si>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</si>
  <si>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</si>
  <si>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</si>
  <si>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</si>
  <si>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</si>
  <si>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</si>
  <si>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</si>
  <si>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</si>
  <si>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</si>
  <si>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</si>
  <si>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</si>
  <si>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</si>
  <si>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</si>
  <si>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</si>
  <si>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</si>
  <si>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</si>
  <si>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</si>
  <si>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</si>
  <si>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</si>
  <si>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</si>
  <si>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</si>
  <si>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</si>
  <si>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</si>
  <si>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</si>
  <si>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</si>
  <si>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</si>
  <si>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</si>
  <si>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</si>
  <si>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</si>
  <si>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</si>
  <si>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</si>
  <si>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</si>
  <si>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</si>
  <si>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</si>
  <si>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</si>
  <si>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</si>
  <si>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</si>
  <si>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</si>
  <si>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</si>
  <si>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</si>
  <si>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</si>
  <si>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</si>
  <si>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</si>
  <si>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</si>
  <si>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</si>
  <si>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</si>
  <si>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</si>
  <si>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</si>
  <si>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</si>
  <si>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</si>
  <si>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</si>
  <si>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</si>
  <si>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</si>
  <si>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</si>
  <si>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</si>
  <si>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May / Jun</t>
  </si>
  <si>
    <t>Monday, May 29th</t>
  </si>
  <si>
    <t xml:space="preserve"> - Memorial Day</t>
  </si>
  <si>
    <t>Monday, May 27th</t>
  </si>
  <si>
    <t>Jun</t>
  </si>
  <si>
    <t>Sunday, June 16th</t>
  </si>
  <si>
    <t xml:space="preserve"> - Father's Day</t>
  </si>
  <si>
    <t>Sunday, June 18th</t>
  </si>
  <si>
    <t>Wednesday, June 19th</t>
  </si>
  <si>
    <t xml:space="preserve"> - Juneteenth</t>
  </si>
  <si>
    <t>Jun / Jul</t>
  </si>
  <si>
    <t>For the Week of June 16, 2024 to June 22, 2024</t>
  </si>
  <si>
    <t>Jul</t>
  </si>
  <si>
    <t>Tuesday, July 4th</t>
  </si>
  <si>
    <t xml:space="preserve"> - Independence Day</t>
  </si>
  <si>
    <t>Thursday, July 4th</t>
  </si>
  <si>
    <r>
      <t>Note:</t>
    </r>
    <r>
      <rPr>
        <sz val="10"/>
        <rFont val="Arial"/>
        <family val="2"/>
      </rPr>
      <t xml:space="preserve"> Weekdays - Sunday through Thursday,  Weekends - Friday and Saturday</t>
    </r>
  </si>
  <si>
    <t>Week of June 16, 2024 to June 22, 2024</t>
  </si>
  <si>
    <t>May 26, 2024 - June 22, 2024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</si>
</sst>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26"/>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1" fillId="3" borderId="0" xfId="0" applyFont="1" applyFill="1" applyAlignment="1">
      <alignment horizontal="right"/>
    </xf>
    <xf numFmtId="0" fontId="29" fillId="0" borderId="0" xfId="0" applyFont="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6" fillId="3" borderId="0" xfId="0" applyFont="1" applyFill="1" applyAlignment="1">
      <alignment horizontal="center"/>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1" t="str">
        <f>'Occupancy Raw Data'!B1</f>
        <v>Week of June 16, 2024 to June 22, 2024</v>
      </c>
      <c r="B1" s="174" t="s">
        <v>66</v>
      </c>
      <c r="C1" s="175"/>
      <c r="D1" s="175"/>
      <c r="E1" s="175"/>
      <c r="F1" s="175"/>
      <c r="G1" s="175"/>
      <c r="H1" s="175"/>
      <c r="I1" s="175"/>
      <c r="J1" s="175"/>
      <c r="K1" s="176"/>
      <c r="L1" s="40"/>
      <c r="M1" s="174" t="s">
        <v>73</v>
      </c>
      <c r="N1" s="175"/>
      <c r="O1" s="175"/>
      <c r="P1" s="175"/>
      <c r="Q1" s="175"/>
      <c r="R1" s="175"/>
      <c r="S1" s="175"/>
      <c r="T1" s="175"/>
      <c r="U1" s="175"/>
      <c r="V1" s="176"/>
      <c r="W1" s="40"/>
      <c r="X1" s="174" t="s">
        <v>67</v>
      </c>
      <c r="Y1" s="175"/>
      <c r="Z1" s="175"/>
      <c r="AA1" s="175"/>
      <c r="AB1" s="175"/>
      <c r="AC1" s="175"/>
      <c r="AD1" s="175"/>
      <c r="AE1" s="175"/>
      <c r="AF1" s="175"/>
      <c r="AG1" s="176"/>
      <c r="AH1" s="40"/>
      <c r="AI1" s="174" t="s">
        <v>74</v>
      </c>
      <c r="AJ1" s="175"/>
      <c r="AK1" s="175"/>
      <c r="AL1" s="175"/>
      <c r="AM1" s="175"/>
      <c r="AN1" s="175"/>
      <c r="AO1" s="175"/>
      <c r="AP1" s="175"/>
      <c r="AQ1" s="175"/>
      <c r="AR1" s="176"/>
      <c r="AS1" s="40"/>
      <c r="AT1" s="174" t="s">
        <v>68</v>
      </c>
      <c r="AU1" s="175"/>
      <c r="AV1" s="175"/>
      <c r="AW1" s="175"/>
      <c r="AX1" s="175"/>
      <c r="AY1" s="175"/>
      <c r="AZ1" s="175"/>
      <c r="BA1" s="175"/>
      <c r="BB1" s="175"/>
      <c r="BC1" s="176"/>
      <c r="BD1" s="40"/>
      <c r="BE1" s="174" t="s">
        <v>75</v>
      </c>
      <c r="BF1" s="175"/>
      <c r="BG1" s="175"/>
      <c r="BH1" s="175"/>
      <c r="BI1" s="175"/>
      <c r="BJ1" s="175"/>
      <c r="BK1" s="175"/>
      <c r="BL1" s="175"/>
      <c r="BM1" s="175"/>
      <c r="BN1" s="176"/>
    </row>
    <row r="2" spans="1:66" x14ac:dyDescent="0.25">
      <c r="A2" s="171"/>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W2" s="44"/>
      <c r="X2" s="42"/>
      <c r="Y2" s="43"/>
      <c r="Z2" s="43"/>
      <c r="AA2" s="43"/>
      <c r="AB2" s="43"/>
      <c r="AC2" s="172" t="s">
        <v>64</v>
      </c>
      <c r="AD2" s="43"/>
      <c r="AE2" s="43"/>
      <c r="AF2" s="172" t="s">
        <v>65</v>
      </c>
      <c r="AG2" s="173" t="s">
        <v>56</v>
      </c>
      <c r="AH2" s="44"/>
      <c r="AI2" s="42"/>
      <c r="AJ2" s="43"/>
      <c r="AK2" s="43"/>
      <c r="AL2" s="43"/>
      <c r="AM2" s="43"/>
      <c r="AN2" s="172" t="s">
        <v>64</v>
      </c>
      <c r="AO2" s="43"/>
      <c r="AP2" s="43"/>
      <c r="AQ2" s="172" t="s">
        <v>65</v>
      </c>
      <c r="AR2" s="173" t="s">
        <v>56</v>
      </c>
      <c r="AS2" s="40"/>
      <c r="AT2" s="42"/>
      <c r="AU2" s="43"/>
      <c r="AV2" s="43"/>
      <c r="AW2" s="43"/>
      <c r="AX2" s="43"/>
      <c r="AY2" s="172" t="s">
        <v>64</v>
      </c>
      <c r="AZ2" s="43"/>
      <c r="BA2" s="43"/>
      <c r="BB2" s="172" t="s">
        <v>65</v>
      </c>
      <c r="BC2" s="173" t="s">
        <v>56</v>
      </c>
      <c r="BD2" s="44"/>
      <c r="BE2" s="42"/>
      <c r="BF2" s="43"/>
      <c r="BG2" s="43"/>
      <c r="BH2" s="43"/>
      <c r="BI2" s="43"/>
      <c r="BJ2" s="172" t="s">
        <v>64</v>
      </c>
      <c r="BK2" s="43"/>
      <c r="BL2" s="43"/>
      <c r="BM2" s="172" t="s">
        <v>65</v>
      </c>
      <c r="BN2" s="173" t="s">
        <v>56</v>
      </c>
    </row>
    <row r="3" spans="1:66" x14ac:dyDescent="0.25">
      <c r="A3" s="171"/>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W3" s="44"/>
      <c r="X3" s="45" t="s">
        <v>57</v>
      </c>
      <c r="Y3" s="44" t="s">
        <v>58</v>
      </c>
      <c r="Z3" s="44" t="s">
        <v>59</v>
      </c>
      <c r="AA3" s="44" t="s">
        <v>60</v>
      </c>
      <c r="AB3" s="44" t="s">
        <v>61</v>
      </c>
      <c r="AC3" s="172"/>
      <c r="AD3" s="44" t="s">
        <v>62</v>
      </c>
      <c r="AE3" s="44" t="s">
        <v>63</v>
      </c>
      <c r="AF3" s="172"/>
      <c r="AG3" s="173"/>
      <c r="AH3" s="44"/>
      <c r="AI3" s="45" t="s">
        <v>57</v>
      </c>
      <c r="AJ3" s="44" t="s">
        <v>58</v>
      </c>
      <c r="AK3" s="44" t="s">
        <v>59</v>
      </c>
      <c r="AL3" s="44" t="s">
        <v>60</v>
      </c>
      <c r="AM3" s="44" t="s">
        <v>61</v>
      </c>
      <c r="AN3" s="172"/>
      <c r="AO3" s="44" t="s">
        <v>62</v>
      </c>
      <c r="AP3" s="44" t="s">
        <v>63</v>
      </c>
      <c r="AQ3" s="172"/>
      <c r="AR3" s="173"/>
      <c r="AS3" s="40"/>
      <c r="AT3" s="45" t="s">
        <v>57</v>
      </c>
      <c r="AU3" s="44" t="s">
        <v>58</v>
      </c>
      <c r="AV3" s="44" t="s">
        <v>59</v>
      </c>
      <c r="AW3" s="44" t="s">
        <v>60</v>
      </c>
      <c r="AX3" s="44" t="s">
        <v>61</v>
      </c>
      <c r="AY3" s="172"/>
      <c r="AZ3" s="44" t="s">
        <v>62</v>
      </c>
      <c r="BA3" s="44" t="s">
        <v>63</v>
      </c>
      <c r="BB3" s="172"/>
      <c r="BC3" s="173"/>
      <c r="BD3" s="44"/>
      <c r="BE3" s="45" t="s">
        <v>57</v>
      </c>
      <c r="BF3" s="44" t="s">
        <v>58</v>
      </c>
      <c r="BG3" s="44" t="s">
        <v>59</v>
      </c>
      <c r="BH3" s="44" t="s">
        <v>60</v>
      </c>
      <c r="BI3" s="44" t="s">
        <v>61</v>
      </c>
      <c r="BJ3" s="172"/>
      <c r="BK3" s="44" t="s">
        <v>62</v>
      </c>
      <c r="BL3" s="44" t="s">
        <v>63</v>
      </c>
      <c r="BM3" s="172"/>
      <c r="BN3" s="173"/>
    </row>
    <row r="4" spans="1:66" x14ac:dyDescent="0.25">
      <c r="A4" s="46" t="s">
        <v>15</v>
      </c>
      <c r="B4" s="47">
        <f>VLOOKUP($A4,'Occupancy Raw Data'!$B$8:$BE$45,'Occupancy Raw Data'!G$3,FALSE)</f>
        <v>53.816726346342698</v>
      </c>
      <c r="C4" s="48">
        <f>VLOOKUP($A4,'Occupancy Raw Data'!$B$8:$BE$45,'Occupancy Raw Data'!H$3,FALSE)</f>
        <v>65.100853535678993</v>
      </c>
      <c r="D4" s="48">
        <f>VLOOKUP($A4,'Occupancy Raw Data'!$B$8:$BE$45,'Occupancy Raw Data'!I$3,FALSE)</f>
        <v>68.310939312763395</v>
      </c>
      <c r="E4" s="48">
        <f>VLOOKUP($A4,'Occupancy Raw Data'!$B$8:$BE$45,'Occupancy Raw Data'!J$3,FALSE)</f>
        <v>70.277214064169797</v>
      </c>
      <c r="F4" s="48">
        <f>VLOOKUP($A4,'Occupancy Raw Data'!$B$8:$BE$45,'Occupancy Raw Data'!K$3,FALSE)</f>
        <v>71.638936945656397</v>
      </c>
      <c r="G4" s="49">
        <f>VLOOKUP($A4,'Occupancy Raw Data'!$B$8:$BE$45,'Occupancy Raw Data'!L$3,FALSE)</f>
        <v>65.828949141658697</v>
      </c>
      <c r="H4" s="48">
        <f>VLOOKUP($A4,'Occupancy Raw Data'!$B$8:$BE$45,'Occupancy Raw Data'!N$3,FALSE)</f>
        <v>77.668679467524598</v>
      </c>
      <c r="I4" s="48">
        <f>VLOOKUP($A4,'Occupancy Raw Data'!$B$8:$BE$45,'Occupancy Raw Data'!O$3,FALSE)</f>
        <v>79.922650197391107</v>
      </c>
      <c r="J4" s="49">
        <f>VLOOKUP($A4,'Occupancy Raw Data'!$B$8:$BE$45,'Occupancy Raw Data'!P$3,FALSE)</f>
        <v>78.795664832457803</v>
      </c>
      <c r="K4" s="50">
        <f>VLOOKUP($A4,'Occupancy Raw Data'!$B$8:$BE$45,'Occupancy Raw Data'!R$3,FALSE)</f>
        <v>69.533746926595896</v>
      </c>
      <c r="M4" s="47">
        <f>VLOOKUP($A4,'Occupancy Raw Data'!$B$8:$BE$45,'Occupancy Raw Data'!T$3,FALSE)</f>
        <v>-5.0451323789967404</v>
      </c>
      <c r="N4" s="48">
        <f>VLOOKUP($A4,'Occupancy Raw Data'!$B$8:$BE$45,'Occupancy Raw Data'!U$3,FALSE)</f>
        <v>1.4265486104254901</v>
      </c>
      <c r="O4" s="48">
        <f>VLOOKUP($A4,'Occupancy Raw Data'!$B$8:$BE$45,'Occupancy Raw Data'!V$3,FALSE)</f>
        <v>-4.5735297376587702</v>
      </c>
      <c r="P4" s="48">
        <f>VLOOKUP($A4,'Occupancy Raw Data'!$B$8:$BE$45,'Occupancy Raw Data'!W$3,FALSE)</f>
        <v>-4.53264213572385</v>
      </c>
      <c r="Q4" s="48">
        <f>VLOOKUP($A4,'Occupancy Raw Data'!$B$8:$BE$45,'Occupancy Raw Data'!X$3,FALSE)</f>
        <v>-1.61885885092682</v>
      </c>
      <c r="R4" s="49">
        <f>VLOOKUP($A4,'Occupancy Raw Data'!$B$8:$BE$45,'Occupancy Raw Data'!Y$3,FALSE)</f>
        <v>-2.8722388266034198</v>
      </c>
      <c r="S4" s="48">
        <f>VLOOKUP($A4,'Occupancy Raw Data'!$B$8:$BE$45,'Occupancy Raw Data'!AA$3,FALSE)</f>
        <v>-1.44456710558978</v>
      </c>
      <c r="T4" s="48">
        <f>VLOOKUP($A4,'Occupancy Raw Data'!$B$8:$BE$45,'Occupancy Raw Data'!AB$3,FALSE)</f>
        <v>-1.69802937382976</v>
      </c>
      <c r="U4" s="49">
        <f>VLOOKUP($A4,'Occupancy Raw Data'!$B$8:$BE$45,'Occupancy Raw Data'!AC$3,FALSE)</f>
        <v>-1.5732739637664199</v>
      </c>
      <c r="V4" s="50">
        <f>VLOOKUP($A4,'Occupancy Raw Data'!$B$8:$BE$45,'Occupancy Raw Data'!AE$3,FALSE)</f>
        <v>-2.4554787098875002</v>
      </c>
      <c r="X4" s="51">
        <f>VLOOKUP($A4,'ADR Raw Data'!$B$6:$BE$43,'ADR Raw Data'!G$1,FALSE)</f>
        <v>144.61753349473301</v>
      </c>
      <c r="Y4" s="52">
        <f>VLOOKUP($A4,'ADR Raw Data'!$B$6:$BE$43,'ADR Raw Data'!H$1,FALSE)</f>
        <v>150.16660212788199</v>
      </c>
      <c r="Z4" s="52">
        <f>VLOOKUP($A4,'ADR Raw Data'!$B$6:$BE$43,'ADR Raw Data'!I$1,FALSE)</f>
        <v>153.08499282759601</v>
      </c>
      <c r="AA4" s="52">
        <f>VLOOKUP($A4,'ADR Raw Data'!$B$6:$BE$43,'ADR Raw Data'!J$1,FALSE)</f>
        <v>154.72960571526301</v>
      </c>
      <c r="AB4" s="52">
        <f>VLOOKUP($A4,'ADR Raw Data'!$B$6:$BE$43,'ADR Raw Data'!K$1,FALSE)</f>
        <v>157.10762263388301</v>
      </c>
      <c r="AC4" s="53">
        <f>VLOOKUP($A4,'ADR Raw Data'!$B$6:$BE$43,'ADR Raw Data'!L$1,FALSE)</f>
        <v>152.34999225550899</v>
      </c>
      <c r="AD4" s="52">
        <f>VLOOKUP($A4,'ADR Raw Data'!$B$6:$BE$43,'ADR Raw Data'!N$1,FALSE)</f>
        <v>173.81902043129699</v>
      </c>
      <c r="AE4" s="52">
        <f>VLOOKUP($A4,'ADR Raw Data'!$B$6:$BE$43,'ADR Raw Data'!O$1,FALSE)</f>
        <v>177.36547315101501</v>
      </c>
      <c r="AF4" s="53">
        <f>VLOOKUP($A4,'ADR Raw Data'!$B$6:$BE$43,'ADR Raw Data'!P$1,FALSE)</f>
        <v>175.61760859450601</v>
      </c>
      <c r="AG4" s="54">
        <f>VLOOKUP($A4,'ADR Raw Data'!$B$6:$BE$43,'ADR Raw Data'!R$1,FALSE)</f>
        <v>159.88342829604699</v>
      </c>
      <c r="AI4" s="47">
        <f>VLOOKUP($A4,'ADR Raw Data'!$B$6:$BE$43,'ADR Raw Data'!T$1,FALSE)</f>
        <v>-0.97128230709046603</v>
      </c>
      <c r="AJ4" s="48">
        <f>VLOOKUP($A4,'ADR Raw Data'!$B$6:$BE$43,'ADR Raw Data'!U$1,FALSE)</f>
        <v>2.1853473211215002</v>
      </c>
      <c r="AK4" s="48">
        <f>VLOOKUP($A4,'ADR Raw Data'!$B$6:$BE$43,'ADR Raw Data'!V$1,FALSE)</f>
        <v>-1.30493515481313</v>
      </c>
      <c r="AL4" s="48">
        <f>VLOOKUP($A4,'ADR Raw Data'!$B$6:$BE$43,'ADR Raw Data'!W$1,FALSE)</f>
        <v>-1.43824022488407</v>
      </c>
      <c r="AM4" s="48">
        <f>VLOOKUP($A4,'ADR Raw Data'!$B$6:$BE$43,'ADR Raw Data'!X$1,FALSE)</f>
        <v>1.2823221414844801</v>
      </c>
      <c r="AN4" s="49">
        <f>VLOOKUP($A4,'ADR Raw Data'!$B$6:$BE$43,'ADR Raw Data'!Y$1,FALSE)</f>
        <v>-7.04042812208895E-2</v>
      </c>
      <c r="AO4" s="48">
        <f>VLOOKUP($A4,'ADR Raw Data'!$B$6:$BE$43,'ADR Raw Data'!AA$1,FALSE)</f>
        <v>0.66184485676923999</v>
      </c>
      <c r="AP4" s="48">
        <f>VLOOKUP($A4,'ADR Raw Data'!$B$6:$BE$43,'ADR Raw Data'!AB$1,FALSE)</f>
        <v>1.4127567158735499E-2</v>
      </c>
      <c r="AQ4" s="49">
        <f>VLOOKUP($A4,'ADR Raw Data'!$B$6:$BE$43,'ADR Raw Data'!AC$1,FALSE)</f>
        <v>0.32731955807184598</v>
      </c>
      <c r="AR4" s="50">
        <f>VLOOKUP($A4,'ADR Raw Data'!$B$6:$BE$43,'ADR Raw Data'!AE$1,FALSE)</f>
        <v>0.111712729258395</v>
      </c>
      <c r="AS4" s="40"/>
      <c r="AT4" s="51">
        <f>VLOOKUP($A4,'RevPAR Raw Data'!$B$6:$BE$43,'RevPAR Raw Data'!G$1,FALSE)</f>
        <v>77.828422249691101</v>
      </c>
      <c r="AU4" s="52">
        <f>VLOOKUP($A4,'RevPAR Raw Data'!$B$6:$BE$43,'RevPAR Raw Data'!H$1,FALSE)</f>
        <v>97.759739710778902</v>
      </c>
      <c r="AV4" s="52">
        <f>VLOOKUP($A4,'RevPAR Raw Data'!$B$6:$BE$43,'RevPAR Raw Data'!I$1,FALSE)</f>
        <v>104.573796547407</v>
      </c>
      <c r="AW4" s="52">
        <f>VLOOKUP($A4,'RevPAR Raw Data'!$B$6:$BE$43,'RevPAR Raw Data'!J$1,FALSE)</f>
        <v>108.739656229161</v>
      </c>
      <c r="AX4" s="52">
        <f>VLOOKUP($A4,'RevPAR Raw Data'!$B$6:$BE$43,'RevPAR Raw Data'!K$1,FALSE)</f>
        <v>112.550230715507</v>
      </c>
      <c r="AY4" s="53">
        <f>VLOOKUP($A4,'RevPAR Raw Data'!$B$6:$BE$43,'RevPAR Raw Data'!L$1,FALSE)</f>
        <v>100.2903989192</v>
      </c>
      <c r="AZ4" s="52">
        <f>VLOOKUP($A4,'RevPAR Raw Data'!$B$6:$BE$43,'RevPAR Raw Data'!N$1,FALSE)</f>
        <v>135.00293783237501</v>
      </c>
      <c r="BA4" s="52">
        <f>VLOOKUP($A4,'RevPAR Raw Data'!$B$6:$BE$43,'RevPAR Raw Data'!O$1,FALSE)</f>
        <v>141.75518667743299</v>
      </c>
      <c r="BB4" s="53">
        <f>VLOOKUP($A4,'RevPAR Raw Data'!$B$6:$BE$43,'RevPAR Raw Data'!P$1,FALSE)</f>
        <v>138.379062254904</v>
      </c>
      <c r="BC4" s="54">
        <f>VLOOKUP($A4,'RevPAR Raw Data'!$B$6:$BE$43,'RevPAR Raw Data'!R$1,FALSE)</f>
        <v>111.17293840893799</v>
      </c>
      <c r="BE4" s="47">
        <f>VLOOKUP($A4,'RevPAR Raw Data'!$B$6:$BE$43,'RevPAR Raw Data'!T$1,FALSE)</f>
        <v>-5.9674122079207201</v>
      </c>
      <c r="BF4" s="48">
        <f>VLOOKUP($A4,'RevPAR Raw Data'!$B$6:$BE$43,'RevPAR Raw Data'!U$1,FALSE)</f>
        <v>3.6430709733894302</v>
      </c>
      <c r="BG4" s="48">
        <f>VLOOKUP($A4,'RevPAR Raw Data'!$B$6:$BE$43,'RevPAR Raw Data'!V$1,FALSE)</f>
        <v>-5.8187832951093696</v>
      </c>
      <c r="BH4" s="48">
        <f>VLOOKUP($A4,'RevPAR Raw Data'!$B$6:$BE$43,'RevPAR Raw Data'!W$1,FALSE)</f>
        <v>-5.9056920781618896</v>
      </c>
      <c r="BI4" s="48">
        <f>VLOOKUP($A4,'RevPAR Raw Data'!$B$6:$BE$43,'RevPAR Raw Data'!X$1,FALSE)</f>
        <v>-0.35729569492715202</v>
      </c>
      <c r="BJ4" s="49">
        <f>VLOOKUP($A4,'RevPAR Raw Data'!$B$6:$BE$43,'RevPAR Raw Data'!Y$1,FALSE)</f>
        <v>-2.9406209287234901</v>
      </c>
      <c r="BK4" s="48">
        <f>VLOOKUP($A4,'RevPAR Raw Data'!$B$6:$BE$43,'RevPAR Raw Data'!AA$1,FALSE)</f>
        <v>-0.79228304191147303</v>
      </c>
      <c r="BL4" s="48">
        <f>VLOOKUP($A4,'RevPAR Raw Data'!$B$6:$BE$43,'RevPAR Raw Data'!AB$1,FALSE)</f>
        <v>-1.68414169691119</v>
      </c>
      <c r="BM4" s="49">
        <f>VLOOKUP($A4,'RevPAR Raw Data'!$B$6:$BE$43,'RevPAR Raw Data'!AC$1,FALSE)</f>
        <v>-1.2511040390800401</v>
      </c>
      <c r="BN4" s="50">
        <f>VLOOKUP($A4,'RevPAR Raw Data'!$B$6:$BE$43,'RevPAR Raw Data'!AE$1,FALSE)</f>
        <v>-2.34650906291228</v>
      </c>
    </row>
    <row r="5" spans="1:66" x14ac:dyDescent="0.25">
      <c r="A5" s="46" t="s">
        <v>69</v>
      </c>
      <c r="B5" s="47">
        <f>VLOOKUP($A5,'Occupancy Raw Data'!$B$8:$BE$45,'Occupancy Raw Data'!G$3,FALSE)</f>
        <v>52.193477921672603</v>
      </c>
      <c r="C5" s="48">
        <f>VLOOKUP($A5,'Occupancy Raw Data'!$B$8:$BE$45,'Occupancy Raw Data'!H$3,FALSE)</f>
        <v>64.647214854111397</v>
      </c>
      <c r="D5" s="48">
        <f>VLOOKUP($A5,'Occupancy Raw Data'!$B$8:$BE$45,'Occupancy Raw Data'!I$3,FALSE)</f>
        <v>66.2374785457949</v>
      </c>
      <c r="E5" s="48">
        <f>VLOOKUP($A5,'Occupancy Raw Data'!$B$8:$BE$45,'Occupancy Raw Data'!J$3,FALSE)</f>
        <v>68.846309876735802</v>
      </c>
      <c r="F5" s="48">
        <f>VLOOKUP($A5,'Occupancy Raw Data'!$B$8:$BE$45,'Occupancy Raw Data'!K$3,FALSE)</f>
        <v>69.237634576376905</v>
      </c>
      <c r="G5" s="49">
        <f>VLOOKUP($A5,'Occupancy Raw Data'!$B$8:$BE$45,'Occupancy Raw Data'!L$3,FALSE)</f>
        <v>64.232423154938303</v>
      </c>
      <c r="H5" s="48">
        <f>VLOOKUP($A5,'Occupancy Raw Data'!$B$8:$BE$45,'Occupancy Raw Data'!N$3,FALSE)</f>
        <v>76.898113254557998</v>
      </c>
      <c r="I5" s="48">
        <f>VLOOKUP($A5,'Occupancy Raw Data'!$B$8:$BE$45,'Occupancy Raw Data'!O$3,FALSE)</f>
        <v>79.143704166016505</v>
      </c>
      <c r="J5" s="49">
        <f>VLOOKUP($A5,'Occupancy Raw Data'!$B$8:$BE$45,'Occupancy Raw Data'!P$3,FALSE)</f>
        <v>78.020908710287202</v>
      </c>
      <c r="K5" s="50">
        <f>VLOOKUP($A5,'Occupancy Raw Data'!$B$8:$BE$45,'Occupancy Raw Data'!R$3,FALSE)</f>
        <v>68.171990456466602</v>
      </c>
      <c r="M5" s="47">
        <f>VLOOKUP($A5,'Occupancy Raw Data'!$B$8:$BE$45,'Occupancy Raw Data'!T$3,FALSE)</f>
        <v>-6.6672437393003801</v>
      </c>
      <c r="N5" s="48">
        <f>VLOOKUP($A5,'Occupancy Raw Data'!$B$8:$BE$45,'Occupancy Raw Data'!U$3,FALSE)</f>
        <v>2.28114978180249</v>
      </c>
      <c r="O5" s="48">
        <f>VLOOKUP($A5,'Occupancy Raw Data'!$B$8:$BE$45,'Occupancy Raw Data'!V$3,FALSE)</f>
        <v>-5.5838627063109101</v>
      </c>
      <c r="P5" s="48">
        <f>VLOOKUP($A5,'Occupancy Raw Data'!$B$8:$BE$45,'Occupancy Raw Data'!W$3,FALSE)</f>
        <v>-4.4228085373860502</v>
      </c>
      <c r="Q5" s="48">
        <f>VLOOKUP($A5,'Occupancy Raw Data'!$B$8:$BE$45,'Occupancy Raw Data'!X$3,FALSE)</f>
        <v>-2.6665428872349302</v>
      </c>
      <c r="R5" s="49">
        <f>VLOOKUP($A5,'Occupancy Raw Data'!$B$8:$BE$45,'Occupancy Raw Data'!Y$3,FALSE)</f>
        <v>-3.3950089622017199</v>
      </c>
      <c r="S5" s="48">
        <f>VLOOKUP($A5,'Occupancy Raw Data'!$B$8:$BE$45,'Occupancy Raw Data'!AA$3,FALSE)</f>
        <v>-2.0677982623834001</v>
      </c>
      <c r="T5" s="48">
        <f>VLOOKUP($A5,'Occupancy Raw Data'!$B$8:$BE$45,'Occupancy Raw Data'!AB$3,FALSE)</f>
        <v>-1.84024122325312</v>
      </c>
      <c r="U5" s="49">
        <f>VLOOKUP($A5,'Occupancy Raw Data'!$B$8:$BE$45,'Occupancy Raw Data'!AC$3,FALSE)</f>
        <v>-1.9525143715372599</v>
      </c>
      <c r="V5" s="50">
        <f>VLOOKUP($A5,'Occupancy Raw Data'!$B$8:$BE$45,'Occupancy Raw Data'!AE$3,FALSE)</f>
        <v>-2.9280178496886</v>
      </c>
      <c r="X5" s="51">
        <f>VLOOKUP($A5,'ADR Raw Data'!$B$6:$BE$43,'ADR Raw Data'!G$1,FALSE)</f>
        <v>126.224606623458</v>
      </c>
      <c r="Y5" s="52">
        <f>VLOOKUP($A5,'ADR Raw Data'!$B$6:$BE$43,'ADR Raw Data'!H$1,FALSE)</f>
        <v>135.59637501375701</v>
      </c>
      <c r="Z5" s="52">
        <f>VLOOKUP($A5,'ADR Raw Data'!$B$6:$BE$43,'ADR Raw Data'!I$1,FALSE)</f>
        <v>135.46245344344999</v>
      </c>
      <c r="AA5" s="52">
        <f>VLOOKUP($A5,'ADR Raw Data'!$B$6:$BE$43,'ADR Raw Data'!J$1,FALSE)</f>
        <v>136.82763081797401</v>
      </c>
      <c r="AB5" s="52">
        <f>VLOOKUP($A5,'ADR Raw Data'!$B$6:$BE$43,'ADR Raw Data'!K$1,FALSE)</f>
        <v>134.37840447014401</v>
      </c>
      <c r="AC5" s="53">
        <f>VLOOKUP($A5,'ADR Raw Data'!$B$6:$BE$43,'ADR Raw Data'!L$1,FALSE)</f>
        <v>134.04707087713899</v>
      </c>
      <c r="AD5" s="52">
        <f>VLOOKUP($A5,'ADR Raw Data'!$B$6:$BE$43,'ADR Raw Data'!N$1,FALSE)</f>
        <v>149.815727331049</v>
      </c>
      <c r="AE5" s="52">
        <f>VLOOKUP($A5,'ADR Raw Data'!$B$6:$BE$43,'ADR Raw Data'!O$1,FALSE)</f>
        <v>151.66145435855699</v>
      </c>
      <c r="AF5" s="53">
        <f>VLOOKUP($A5,'ADR Raw Data'!$B$6:$BE$43,'ADR Raw Data'!P$1,FALSE)</f>
        <v>150.75187173292201</v>
      </c>
      <c r="AG5" s="54">
        <f>VLOOKUP($A5,'ADR Raw Data'!$B$6:$BE$43,'ADR Raw Data'!R$1,FALSE)</f>
        <v>139.509405329689</v>
      </c>
      <c r="AI5" s="47">
        <f>VLOOKUP($A5,'ADR Raw Data'!$B$6:$BE$43,'ADR Raw Data'!T$1,FALSE)</f>
        <v>-1.6174428036520301</v>
      </c>
      <c r="AJ5" s="48">
        <f>VLOOKUP($A5,'ADR Raw Data'!$B$6:$BE$43,'ADR Raw Data'!U$1,FALSE)</f>
        <v>2.7690476085002702</v>
      </c>
      <c r="AK5" s="48">
        <f>VLOOKUP($A5,'ADR Raw Data'!$B$6:$BE$43,'ADR Raw Data'!V$1,FALSE)</f>
        <v>-4.5934982815249601</v>
      </c>
      <c r="AL5" s="48">
        <f>VLOOKUP($A5,'ADR Raw Data'!$B$6:$BE$43,'ADR Raw Data'!W$1,FALSE)</f>
        <v>-5.0548689490001104</v>
      </c>
      <c r="AM5" s="48">
        <f>VLOOKUP($A5,'ADR Raw Data'!$B$6:$BE$43,'ADR Raw Data'!X$1,FALSE)</f>
        <v>-3.6876460460587301</v>
      </c>
      <c r="AN5" s="49">
        <f>VLOOKUP($A5,'ADR Raw Data'!$B$6:$BE$43,'ADR Raw Data'!Y$1,FALSE)</f>
        <v>-2.6583992311144899</v>
      </c>
      <c r="AO5" s="48">
        <f>VLOOKUP($A5,'ADR Raw Data'!$B$6:$BE$43,'ADR Raw Data'!AA$1,FALSE)</f>
        <v>-2.6054915151036901</v>
      </c>
      <c r="AP5" s="48">
        <f>VLOOKUP($A5,'ADR Raw Data'!$B$6:$BE$43,'ADR Raw Data'!AB$1,FALSE)</f>
        <v>-2.7246806547282199</v>
      </c>
      <c r="AQ5" s="49">
        <f>VLOOKUP($A5,'ADR Raw Data'!$B$6:$BE$43,'ADR Raw Data'!AC$1,FALSE)</f>
        <v>-2.6655844626062399</v>
      </c>
      <c r="AR5" s="50">
        <f>VLOOKUP($A5,'ADR Raw Data'!$B$6:$BE$43,'ADR Raw Data'!AE$1,FALSE)</f>
        <v>-2.62298035789189</v>
      </c>
      <c r="AS5" s="40"/>
      <c r="AT5" s="51">
        <f>VLOOKUP($A5,'RevPAR Raw Data'!$B$6:$BE$43,'RevPAR Raw Data'!G$1,FALSE)</f>
        <v>65.881012189733099</v>
      </c>
      <c r="AU5" s="52">
        <f>VLOOKUP($A5,'RevPAR Raw Data'!$B$6:$BE$43,'RevPAR Raw Data'!H$1,FALSE)</f>
        <v>87.659279889530296</v>
      </c>
      <c r="AV5" s="52">
        <f>VLOOKUP($A5,'RevPAR Raw Data'!$B$6:$BE$43,'RevPAR Raw Data'!I$1,FALSE)</f>
        <v>89.726913537213207</v>
      </c>
      <c r="AW5" s="52">
        <f>VLOOKUP($A5,'RevPAR Raw Data'!$B$6:$BE$43,'RevPAR Raw Data'!J$1,FALSE)</f>
        <v>94.200774709939097</v>
      </c>
      <c r="AX5" s="52">
        <f>VLOOKUP($A5,'RevPAR Raw Data'!$B$6:$BE$43,'RevPAR Raw Data'!K$1,FALSE)</f>
        <v>93.040428636604702</v>
      </c>
      <c r="AY5" s="53">
        <f>VLOOKUP($A5,'RevPAR Raw Data'!$B$6:$BE$43,'RevPAR Raw Data'!L$1,FALSE)</f>
        <v>86.101681792604097</v>
      </c>
      <c r="AZ5" s="52">
        <f>VLOOKUP($A5,'RevPAR Raw Data'!$B$6:$BE$43,'RevPAR Raw Data'!N$1,FALSE)</f>
        <v>115.20546767616899</v>
      </c>
      <c r="BA5" s="52">
        <f>VLOOKUP($A5,'RevPAR Raw Data'!$B$6:$BE$43,'RevPAR Raw Data'!O$1,FALSE)</f>
        <v>120.030492771415</v>
      </c>
      <c r="BB5" s="53">
        <f>VLOOKUP($A5,'RevPAR Raw Data'!$B$6:$BE$43,'RevPAR Raw Data'!P$1,FALSE)</f>
        <v>117.617980223792</v>
      </c>
      <c r="BC5" s="54">
        <f>VLOOKUP($A5,'RevPAR Raw Data'!$B$6:$BE$43,'RevPAR Raw Data'!R$1,FALSE)</f>
        <v>95.106338487229394</v>
      </c>
      <c r="BE5" s="47">
        <f>VLOOKUP($A5,'RevPAR Raw Data'!$B$6:$BE$43,'RevPAR Raw Data'!T$1,FALSE)</f>
        <v>-8.1768476888891701</v>
      </c>
      <c r="BF5" s="48">
        <f>VLOOKUP($A5,'RevPAR Raw Data'!$B$6:$BE$43,'RevPAR Raw Data'!U$1,FALSE)</f>
        <v>5.1133635137820797</v>
      </c>
      <c r="BG5" s="48">
        <f>VLOOKUP($A5,'RevPAR Raw Data'!$B$6:$BE$43,'RevPAR Raw Data'!V$1,FALSE)</f>
        <v>-9.9208663503787697</v>
      </c>
      <c r="BH5" s="48">
        <f>VLOOKUP($A5,'RevPAR Raw Data'!$B$6:$BE$43,'RevPAR Raw Data'!W$1,FALSE)</f>
        <v>-9.2541103109561096</v>
      </c>
      <c r="BI5" s="48">
        <f>VLOOKUP($A5,'RevPAR Raw Data'!$B$6:$BE$43,'RevPAR Raw Data'!X$1,FALSE)</f>
        <v>-6.25585626994609</v>
      </c>
      <c r="BJ5" s="49">
        <f>VLOOKUP($A5,'RevPAR Raw Data'!$B$6:$BE$43,'RevPAR Raw Data'!Y$1,FALSE)</f>
        <v>-5.9631553011687704</v>
      </c>
      <c r="BK5" s="48">
        <f>VLOOKUP($A5,'RevPAR Raw Data'!$B$6:$BE$43,'RevPAR Raw Data'!AA$1,FALSE)</f>
        <v>-4.6194134692112296</v>
      </c>
      <c r="BL5" s="48">
        <f>VLOOKUP($A5,'RevPAR Raw Data'!$B$6:$BE$43,'RevPAR Raw Data'!AB$1,FALSE)</f>
        <v>-4.5147811813710303</v>
      </c>
      <c r="BM5" s="49">
        <f>VLOOKUP($A5,'RevPAR Raw Data'!$B$6:$BE$43,'RevPAR Raw Data'!AC$1,FALSE)</f>
        <v>-4.5660529144256499</v>
      </c>
      <c r="BN5" s="50">
        <f>VLOOKUP($A5,'RevPAR Raw Data'!$B$6:$BE$43,'RevPAR Raw Data'!AE$1,FALSE)</f>
        <v>-5.47419687450759</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117</v>
      </c>
      <c r="B8" s="47">
        <f>VLOOKUP($A8,'Occupancy Raw Data'!$B$8:$BE$51,'Occupancy Raw Data'!G$3,FALSE)</f>
        <v>49.541564792175997</v>
      </c>
      <c r="C8" s="48">
        <f>VLOOKUP($A8,'Occupancy Raw Data'!$B$8:$BE$51,'Occupancy Raw Data'!H$3,FALSE)</f>
        <v>63.691931540342203</v>
      </c>
      <c r="D8" s="48">
        <f>VLOOKUP($A8,'Occupancy Raw Data'!$B$8:$BE$51,'Occupancy Raw Data'!I$3,FALSE)</f>
        <v>65.709046454767702</v>
      </c>
      <c r="E8" s="48">
        <f>VLOOKUP($A8,'Occupancy Raw Data'!$B$8:$BE$51,'Occupancy Raw Data'!J$3,FALSE)</f>
        <v>67.481662591686998</v>
      </c>
      <c r="F8" s="48">
        <f>VLOOKUP($A8,'Occupancy Raw Data'!$B$8:$BE$51,'Occupancy Raw Data'!K$3,FALSE)</f>
        <v>66.411980440097693</v>
      </c>
      <c r="G8" s="49">
        <f>VLOOKUP($A8,'Occupancy Raw Data'!$B$8:$BE$51,'Occupancy Raw Data'!L$3,FALSE)</f>
        <v>62.567237163814099</v>
      </c>
      <c r="H8" s="48">
        <f>VLOOKUP($A8,'Occupancy Raw Data'!$B$8:$BE$51,'Occupancy Raw Data'!N$3,FALSE)</f>
        <v>73.930317848410695</v>
      </c>
      <c r="I8" s="48">
        <f>VLOOKUP($A8,'Occupancy Raw Data'!$B$8:$BE$51,'Occupancy Raw Data'!O$3,FALSE)</f>
        <v>78.086797066014597</v>
      </c>
      <c r="J8" s="49">
        <f>VLOOKUP($A8,'Occupancy Raw Data'!$B$8:$BE$51,'Occupancy Raw Data'!P$3,FALSE)</f>
        <v>76.008557457212703</v>
      </c>
      <c r="K8" s="50">
        <f>VLOOKUP($A8,'Occupancy Raw Data'!$B$8:$BE$51,'Occupancy Raw Data'!R$3,FALSE)</f>
        <v>66.407614390499404</v>
      </c>
      <c r="M8" s="47">
        <f>VLOOKUP($A8,'Occupancy Raw Data'!$B$8:$BE$51,'Occupancy Raw Data'!T$3,FALSE)</f>
        <v>-14.9973780807551</v>
      </c>
      <c r="N8" s="48">
        <f>VLOOKUP($A8,'Occupancy Raw Data'!$B$8:$BE$51,'Occupancy Raw Data'!U$3,FALSE)</f>
        <v>2.5086079685194198</v>
      </c>
      <c r="O8" s="48">
        <f>VLOOKUP($A8,'Occupancy Raw Data'!$B$8:$BE$51,'Occupancy Raw Data'!V$3,FALSE)</f>
        <v>-8.54955338153977</v>
      </c>
      <c r="P8" s="48">
        <f>VLOOKUP($A8,'Occupancy Raw Data'!$B$8:$BE$51,'Occupancy Raw Data'!W$3,FALSE)</f>
        <v>-7.3436844313889997</v>
      </c>
      <c r="Q8" s="48">
        <f>VLOOKUP($A8,'Occupancy Raw Data'!$B$8:$BE$51,'Occupancy Raw Data'!X$3,FALSE)</f>
        <v>-5.6857638888888804</v>
      </c>
      <c r="R8" s="49">
        <f>VLOOKUP($A8,'Occupancy Raw Data'!$B$8:$BE$51,'Occupancy Raw Data'!Y$3,FALSE)</f>
        <v>-6.7589724904354096</v>
      </c>
      <c r="S8" s="48">
        <f>VLOOKUP($A8,'Occupancy Raw Data'!$B$8:$BE$51,'Occupancy Raw Data'!AA$3,FALSE)</f>
        <v>-1.70662332385209</v>
      </c>
      <c r="T8" s="48">
        <f>VLOOKUP($A8,'Occupancy Raw Data'!$B$8:$BE$51,'Occupancy Raw Data'!AB$3,FALSE)</f>
        <v>-1.0840108401084001</v>
      </c>
      <c r="U8" s="49">
        <f>VLOOKUP($A8,'Occupancy Raw Data'!$B$8:$BE$51,'Occupancy Raw Data'!AC$3,FALSE)</f>
        <v>-1.3877874702616899</v>
      </c>
      <c r="V8" s="50">
        <f>VLOOKUP($A8,'Occupancy Raw Data'!$B$8:$BE$51,'Occupancy Raw Data'!AE$3,FALSE)</f>
        <v>-5.0680314567469704</v>
      </c>
      <c r="X8" s="51">
        <f>VLOOKUP($A8,'ADR Raw Data'!$B$6:$BE$49,'ADR Raw Data'!G$1,FALSE)</f>
        <v>291.24824799506399</v>
      </c>
      <c r="Y8" s="52">
        <f>VLOOKUP($A8,'ADR Raw Data'!$B$6:$BE$49,'ADR Raw Data'!H$1,FALSE)</f>
        <v>313.753723608445</v>
      </c>
      <c r="Z8" s="52">
        <f>VLOOKUP($A8,'ADR Raw Data'!$B$6:$BE$49,'ADR Raw Data'!I$1,FALSE)</f>
        <v>317.01567906976697</v>
      </c>
      <c r="AA8" s="52">
        <f>VLOOKUP($A8,'ADR Raw Data'!$B$6:$BE$49,'ADR Raw Data'!J$1,FALSE)</f>
        <v>311.994442934782</v>
      </c>
      <c r="AB8" s="52">
        <f>VLOOKUP($A8,'ADR Raw Data'!$B$6:$BE$49,'ADR Raw Data'!K$1,FALSE)</f>
        <v>297.538444546709</v>
      </c>
      <c r="AC8" s="53">
        <f>VLOOKUP($A8,'ADR Raw Data'!$B$6:$BE$49,'ADR Raw Data'!L$1,FALSE)</f>
        <v>307.05301387260602</v>
      </c>
      <c r="AD8" s="52">
        <f>VLOOKUP($A8,'ADR Raw Data'!$B$6:$BE$49,'ADR Raw Data'!N$1,FALSE)</f>
        <v>373.11650268706001</v>
      </c>
      <c r="AE8" s="52">
        <f>VLOOKUP($A8,'ADR Raw Data'!$B$6:$BE$49,'ADR Raw Data'!O$1,FALSE)</f>
        <v>372.20140900195599</v>
      </c>
      <c r="AF8" s="53">
        <f>VLOOKUP($A8,'ADR Raw Data'!$B$6:$BE$49,'ADR Raw Data'!P$1,FALSE)</f>
        <v>372.64644551668601</v>
      </c>
      <c r="AG8" s="54">
        <f>VLOOKUP($A8,'ADR Raw Data'!$B$6:$BE$49,'ADR Raw Data'!R$1,FALSE)</f>
        <v>328.503489151873</v>
      </c>
      <c r="AI8" s="47">
        <f>VLOOKUP($A8,'ADR Raw Data'!$B$6:$BE$49,'ADR Raw Data'!T$1,FALSE)</f>
        <v>-8.1973291796810592</v>
      </c>
      <c r="AJ8" s="48">
        <f>VLOOKUP($A8,'ADR Raw Data'!$B$6:$BE$49,'ADR Raw Data'!U$1,FALSE)</f>
        <v>2.0440720015007998</v>
      </c>
      <c r="AK8" s="48">
        <f>VLOOKUP($A8,'ADR Raw Data'!$B$6:$BE$49,'ADR Raw Data'!V$1,FALSE)</f>
        <v>4.2251699353046899</v>
      </c>
      <c r="AL8" s="48">
        <f>VLOOKUP($A8,'ADR Raw Data'!$B$6:$BE$49,'ADR Raw Data'!W$1,FALSE)</f>
        <v>-1.53625446832324</v>
      </c>
      <c r="AM8" s="48">
        <f>VLOOKUP($A8,'ADR Raw Data'!$B$6:$BE$49,'ADR Raw Data'!X$1,FALSE)</f>
        <v>-9.7342864298854508</v>
      </c>
      <c r="AN8" s="49">
        <f>VLOOKUP($A8,'ADR Raw Data'!$B$6:$BE$49,'ADR Raw Data'!Y$1,FALSE)</f>
        <v>-2.5692804389656798</v>
      </c>
      <c r="AO8" s="48">
        <f>VLOOKUP($A8,'ADR Raw Data'!$B$6:$BE$49,'ADR Raw Data'!AA$1,FALSE)</f>
        <v>2.7557116827694998</v>
      </c>
      <c r="AP8" s="48">
        <f>VLOOKUP($A8,'ADR Raw Data'!$B$6:$BE$49,'ADR Raw Data'!AB$1,FALSE)</f>
        <v>6.0157150719643502</v>
      </c>
      <c r="AQ8" s="49">
        <f>VLOOKUP($A8,'ADR Raw Data'!$B$6:$BE$49,'ADR Raw Data'!AC$1,FALSE)</f>
        <v>4.3972853957394902</v>
      </c>
      <c r="AR8" s="50">
        <f>VLOOKUP($A8,'ADR Raw Data'!$B$6:$BE$49,'ADR Raw Data'!AE$1,FALSE)</f>
        <v>5.9078700570168799E-2</v>
      </c>
      <c r="AS8" s="40"/>
      <c r="AT8" s="51">
        <f>VLOOKUP($A8,'RevPAR Raw Data'!$B$6:$BE$49,'RevPAR Raw Data'!G$1,FALSE)</f>
        <v>144.28893948655201</v>
      </c>
      <c r="AU8" s="52">
        <f>VLOOKUP($A8,'RevPAR Raw Data'!$B$6:$BE$49,'RevPAR Raw Data'!H$1,FALSE)</f>
        <v>199.83580684596501</v>
      </c>
      <c r="AV8" s="52">
        <f>VLOOKUP($A8,'RevPAR Raw Data'!$B$6:$BE$49,'RevPAR Raw Data'!I$1,FALSE)</f>
        <v>208.30797982884999</v>
      </c>
      <c r="AW8" s="52">
        <f>VLOOKUP($A8,'RevPAR Raw Data'!$B$6:$BE$49,'RevPAR Raw Data'!J$1,FALSE)</f>
        <v>210.53903728606301</v>
      </c>
      <c r="AX8" s="52">
        <f>VLOOKUP($A8,'RevPAR Raw Data'!$B$6:$BE$49,'RevPAR Raw Data'!K$1,FALSE)</f>
        <v>197.60117359413201</v>
      </c>
      <c r="AY8" s="53">
        <f>VLOOKUP($A8,'RevPAR Raw Data'!$B$6:$BE$49,'RevPAR Raw Data'!L$1,FALSE)</f>
        <v>192.11458740831199</v>
      </c>
      <c r="AZ8" s="52">
        <f>VLOOKUP($A8,'RevPAR Raw Data'!$B$6:$BE$49,'RevPAR Raw Data'!N$1,FALSE)</f>
        <v>275.846216381418</v>
      </c>
      <c r="BA8" s="52">
        <f>VLOOKUP($A8,'RevPAR Raw Data'!$B$6:$BE$49,'RevPAR Raw Data'!O$1,FALSE)</f>
        <v>290.64015892420502</v>
      </c>
      <c r="BB8" s="53">
        <f>VLOOKUP($A8,'RevPAR Raw Data'!$B$6:$BE$49,'RevPAR Raw Data'!P$1,FALSE)</f>
        <v>283.243187652811</v>
      </c>
      <c r="BC8" s="54">
        <f>VLOOKUP($A8,'RevPAR Raw Data'!$B$6:$BE$49,'RevPAR Raw Data'!R$1,FALSE)</f>
        <v>218.151330335312</v>
      </c>
      <c r="BE8" s="47">
        <f>VLOOKUP($A8,'RevPAR Raw Data'!$B$6:$BE$49,'RevPAR Raw Data'!T$1,FALSE)</f>
        <v>-21.9653228108353</v>
      </c>
      <c r="BF8" s="48">
        <f>VLOOKUP($A8,'RevPAR Raw Data'!$B$6:$BE$49,'RevPAR Raw Data'!U$1,FALSE)</f>
        <v>4.60395772313215</v>
      </c>
      <c r="BG8" s="48">
        <f>VLOOKUP($A8,'RevPAR Raw Data'!$B$6:$BE$49,'RevPAR Raw Data'!V$1,FALSE)</f>
        <v>-4.6856166053147197</v>
      </c>
      <c r="BH8" s="48">
        <f>VLOOKUP($A8,'RevPAR Raw Data'!$B$6:$BE$49,'RevPAR Raw Data'!W$1,FALSE)</f>
        <v>-8.7671212194954702</v>
      </c>
      <c r="BI8" s="48">
        <f>VLOOKUP($A8,'RevPAR Raw Data'!$B$6:$BE$49,'RevPAR Raw Data'!X$1,FALSE)</f>
        <v>-14.866581776102899</v>
      </c>
      <c r="BJ8" s="49">
        <f>VLOOKUP($A8,'RevPAR Raw Data'!$B$6:$BE$49,'RevPAR Raw Data'!Y$1,FALSE)</f>
        <v>-9.1545959713292593</v>
      </c>
      <c r="BK8" s="48">
        <f>VLOOKUP($A8,'RevPAR Raw Data'!$B$6:$BE$49,'RevPAR Raw Data'!AA$1,FALSE)</f>
        <v>1.0020587406011401</v>
      </c>
      <c r="BL8" s="48">
        <f>VLOOKUP($A8,'RevPAR Raw Data'!$B$6:$BE$49,'RevPAR Raw Data'!AB$1,FALSE)</f>
        <v>4.8664932283658198</v>
      </c>
      <c r="BM8" s="49">
        <f>VLOOKUP($A8,'RevPAR Raw Data'!$B$6:$BE$49,'RevPAR Raw Data'!AC$1,FALSE)</f>
        <v>2.9484729497240698</v>
      </c>
      <c r="BN8" s="50">
        <f>VLOOKUP($A8,'RevPAR Raw Data'!$B$6:$BE$49,'RevPAR Raw Data'!AE$1,FALSE)</f>
        <v>-5.0119468833059297</v>
      </c>
    </row>
    <row r="9" spans="1:66" x14ac:dyDescent="0.25">
      <c r="A9" s="63" t="s">
        <v>118</v>
      </c>
      <c r="B9" s="47">
        <f>VLOOKUP($A9,'Occupancy Raw Data'!$B$8:$BE$51,'Occupancy Raw Data'!G$3,FALSE)</f>
        <v>50.922509225092199</v>
      </c>
      <c r="C9" s="48">
        <f>VLOOKUP($A9,'Occupancy Raw Data'!$B$8:$BE$51,'Occupancy Raw Data'!H$3,FALSE)</f>
        <v>66.512915129151196</v>
      </c>
      <c r="D9" s="48">
        <f>VLOOKUP($A9,'Occupancy Raw Data'!$B$8:$BE$51,'Occupancy Raw Data'!I$3,FALSE)</f>
        <v>65.590405904058997</v>
      </c>
      <c r="E9" s="48">
        <f>VLOOKUP($A9,'Occupancy Raw Data'!$B$8:$BE$51,'Occupancy Raw Data'!J$3,FALSE)</f>
        <v>70.682656826568206</v>
      </c>
      <c r="F9" s="48">
        <f>VLOOKUP($A9,'Occupancy Raw Data'!$B$8:$BE$51,'Occupancy Raw Data'!K$3,FALSE)</f>
        <v>70.734317343173402</v>
      </c>
      <c r="G9" s="49">
        <f>VLOOKUP($A9,'Occupancy Raw Data'!$B$8:$BE$51,'Occupancy Raw Data'!L$3,FALSE)</f>
        <v>64.888560885608797</v>
      </c>
      <c r="H9" s="48">
        <f>VLOOKUP($A9,'Occupancy Raw Data'!$B$8:$BE$51,'Occupancy Raw Data'!N$3,FALSE)</f>
        <v>75.605166051660504</v>
      </c>
      <c r="I9" s="48">
        <f>VLOOKUP($A9,'Occupancy Raw Data'!$B$8:$BE$51,'Occupancy Raw Data'!O$3,FALSE)</f>
        <v>77.199261992619896</v>
      </c>
      <c r="J9" s="49">
        <f>VLOOKUP($A9,'Occupancy Raw Data'!$B$8:$BE$51,'Occupancy Raw Data'!P$3,FALSE)</f>
        <v>76.4022140221402</v>
      </c>
      <c r="K9" s="50">
        <f>VLOOKUP($A9,'Occupancy Raw Data'!$B$8:$BE$51,'Occupancy Raw Data'!R$3,FALSE)</f>
        <v>68.178176067474894</v>
      </c>
      <c r="M9" s="47">
        <f>VLOOKUP($A9,'Occupancy Raw Data'!$B$8:$BE$51,'Occupancy Raw Data'!T$3,FALSE)</f>
        <v>-2.12094297086621</v>
      </c>
      <c r="N9" s="48">
        <f>VLOOKUP($A9,'Occupancy Raw Data'!$B$8:$BE$51,'Occupancy Raw Data'!U$3,FALSE)</f>
        <v>10.207978231502199</v>
      </c>
      <c r="O9" s="48">
        <f>VLOOKUP($A9,'Occupancy Raw Data'!$B$8:$BE$51,'Occupancy Raw Data'!V$3,FALSE)</f>
        <v>-16.115057876825599</v>
      </c>
      <c r="P9" s="48">
        <f>VLOOKUP($A9,'Occupancy Raw Data'!$B$8:$BE$51,'Occupancy Raw Data'!W$3,FALSE)</f>
        <v>-15.3007566124703</v>
      </c>
      <c r="Q9" s="48">
        <f>VLOOKUP($A9,'Occupancy Raw Data'!$B$8:$BE$51,'Occupancy Raw Data'!X$3,FALSE)</f>
        <v>-10.1625212895097</v>
      </c>
      <c r="R9" s="49">
        <f>VLOOKUP($A9,'Occupancy Raw Data'!$B$8:$BE$51,'Occupancy Raw Data'!Y$3,FALSE)</f>
        <v>-8.0263498944207896</v>
      </c>
      <c r="S9" s="48">
        <f>VLOOKUP($A9,'Occupancy Raw Data'!$B$8:$BE$51,'Occupancy Raw Data'!AA$3,FALSE)</f>
        <v>-7.2007392162923702</v>
      </c>
      <c r="T9" s="48">
        <f>VLOOKUP($A9,'Occupancy Raw Data'!$B$8:$BE$51,'Occupancy Raw Data'!AB$3,FALSE)</f>
        <v>-7.26118493649866</v>
      </c>
      <c r="U9" s="49">
        <f>VLOOKUP($A9,'Occupancy Raw Data'!$B$8:$BE$51,'Occupancy Raw Data'!AC$3,FALSE)</f>
        <v>-7.2312872142945404</v>
      </c>
      <c r="V9" s="50">
        <f>VLOOKUP($A9,'Occupancy Raw Data'!$B$8:$BE$51,'Occupancy Raw Data'!AE$3,FALSE)</f>
        <v>-7.7732749524245603</v>
      </c>
      <c r="X9" s="51">
        <f>VLOOKUP($A9,'ADR Raw Data'!$B$6:$BE$49,'ADR Raw Data'!G$1,FALSE)</f>
        <v>190.714588405797</v>
      </c>
      <c r="Y9" s="52">
        <f>VLOOKUP($A9,'ADR Raw Data'!$B$6:$BE$49,'ADR Raw Data'!H$1,FALSE)</f>
        <v>212.96006269070699</v>
      </c>
      <c r="Z9" s="52">
        <f>VLOOKUP($A9,'ADR Raw Data'!$B$6:$BE$49,'ADR Raw Data'!I$1,FALSE)</f>
        <v>211.317296202531</v>
      </c>
      <c r="AA9" s="52">
        <f>VLOOKUP($A9,'ADR Raw Data'!$B$6:$BE$49,'ADR Raw Data'!J$1,FALSE)</f>
        <v>209.87535108326799</v>
      </c>
      <c r="AB9" s="52">
        <f>VLOOKUP($A9,'ADR Raw Data'!$B$6:$BE$49,'ADR Raw Data'!K$1,FALSE)</f>
        <v>199.68748030674499</v>
      </c>
      <c r="AC9" s="53">
        <f>VLOOKUP($A9,'ADR Raw Data'!$B$6:$BE$49,'ADR Raw Data'!L$1,FALSE)</f>
        <v>205.57075485646601</v>
      </c>
      <c r="AD9" s="52">
        <f>VLOOKUP($A9,'ADR Raw Data'!$B$6:$BE$49,'ADR Raw Data'!N$1,FALSE)</f>
        <v>198.30566173792801</v>
      </c>
      <c r="AE9" s="52">
        <f>VLOOKUP($A9,'ADR Raw Data'!$B$6:$BE$49,'ADR Raw Data'!O$1,FALSE)</f>
        <v>200.86993021366001</v>
      </c>
      <c r="AF9" s="53">
        <f>VLOOKUP($A9,'ADR Raw Data'!$B$6:$BE$49,'ADR Raw Data'!P$1,FALSE)</f>
        <v>199.60117153702899</v>
      </c>
      <c r="AG9" s="54">
        <f>VLOOKUP($A9,'ADR Raw Data'!$B$6:$BE$49,'ADR Raw Data'!R$1,FALSE)</f>
        <v>203.65942105980099</v>
      </c>
      <c r="AI9" s="47">
        <f>VLOOKUP($A9,'ADR Raw Data'!$B$6:$BE$49,'ADR Raw Data'!T$1,FALSE)</f>
        <v>2.6675197187004702</v>
      </c>
      <c r="AJ9" s="48">
        <f>VLOOKUP($A9,'ADR Raw Data'!$B$6:$BE$49,'ADR Raw Data'!U$1,FALSE)</f>
        <v>8.0216552992535792</v>
      </c>
      <c r="AK9" s="48">
        <f>VLOOKUP($A9,'ADR Raw Data'!$B$6:$BE$49,'ADR Raw Data'!V$1,FALSE)</f>
        <v>-0.27729552929027601</v>
      </c>
      <c r="AL9" s="48">
        <f>VLOOKUP($A9,'ADR Raw Data'!$B$6:$BE$49,'ADR Raw Data'!W$1,FALSE)</f>
        <v>-2.5513194132641099</v>
      </c>
      <c r="AM9" s="48">
        <f>VLOOKUP($A9,'ADR Raw Data'!$B$6:$BE$49,'ADR Raw Data'!X$1,FALSE)</f>
        <v>-0.85562100045796996</v>
      </c>
      <c r="AN9" s="49">
        <f>VLOOKUP($A9,'ADR Raw Data'!$B$6:$BE$49,'ADR Raw Data'!Y$1,FALSE)</f>
        <v>0.76938146142066699</v>
      </c>
      <c r="AO9" s="48">
        <f>VLOOKUP($A9,'ADR Raw Data'!$B$6:$BE$49,'ADR Raw Data'!AA$1,FALSE)</f>
        <v>-0.57838922798081305</v>
      </c>
      <c r="AP9" s="48">
        <f>VLOOKUP($A9,'ADR Raw Data'!$B$6:$BE$49,'ADR Raw Data'!AB$1,FALSE)</f>
        <v>1.1143295696945299</v>
      </c>
      <c r="AQ9" s="49">
        <f>VLOOKUP($A9,'ADR Raw Data'!$B$6:$BE$49,'ADR Raw Data'!AC$1,FALSE)</f>
        <v>0.27515840247081003</v>
      </c>
      <c r="AR9" s="50">
        <f>VLOOKUP($A9,'ADR Raw Data'!$B$6:$BE$49,'ADR Raw Data'!AE$1,FALSE)</f>
        <v>0.60917100041043104</v>
      </c>
      <c r="AS9" s="40"/>
      <c r="AT9" s="51">
        <f>VLOOKUP($A9,'RevPAR Raw Data'!$B$6:$BE$49,'RevPAR Raw Data'!G$1,FALSE)</f>
        <v>97.116653874538699</v>
      </c>
      <c r="AU9" s="52">
        <f>VLOOKUP($A9,'RevPAR Raw Data'!$B$6:$BE$49,'RevPAR Raw Data'!H$1,FALSE)</f>
        <v>141.645945756457</v>
      </c>
      <c r="AV9" s="52">
        <f>VLOOKUP($A9,'RevPAR Raw Data'!$B$6:$BE$49,'RevPAR Raw Data'!I$1,FALSE)</f>
        <v>138.603872324723</v>
      </c>
      <c r="AW9" s="52">
        <f>VLOOKUP($A9,'RevPAR Raw Data'!$B$6:$BE$49,'RevPAR Raw Data'!J$1,FALSE)</f>
        <v>148.34547416974101</v>
      </c>
      <c r="AX9" s="52">
        <f>VLOOKUP($A9,'RevPAR Raw Data'!$B$6:$BE$49,'RevPAR Raw Data'!K$1,FALSE)</f>
        <v>141.24757601476</v>
      </c>
      <c r="AY9" s="53">
        <f>VLOOKUP($A9,'RevPAR Raw Data'!$B$6:$BE$49,'RevPAR Raw Data'!L$1,FALSE)</f>
        <v>133.391904428044</v>
      </c>
      <c r="AZ9" s="52">
        <f>VLOOKUP($A9,'RevPAR Raw Data'!$B$6:$BE$49,'RevPAR Raw Data'!N$1,FALSE)</f>
        <v>149.92932484680401</v>
      </c>
      <c r="BA9" s="52">
        <f>VLOOKUP($A9,'RevPAR Raw Data'!$B$6:$BE$49,'RevPAR Raw Data'!O$1,FALSE)</f>
        <v>155.07010369003601</v>
      </c>
      <c r="BB9" s="53">
        <f>VLOOKUP($A9,'RevPAR Raw Data'!$B$6:$BE$49,'RevPAR Raw Data'!P$1,FALSE)</f>
        <v>152.49971426842001</v>
      </c>
      <c r="BC9" s="54">
        <f>VLOOKUP($A9,'RevPAR Raw Data'!$B$6:$BE$49,'RevPAR Raw Data'!R$1,FALSE)</f>
        <v>138.851278668151</v>
      </c>
      <c r="BE9" s="47">
        <f>VLOOKUP($A9,'RevPAR Raw Data'!$B$6:$BE$49,'RevPAR Raw Data'!T$1,FALSE)</f>
        <v>0.49000017586400602</v>
      </c>
      <c r="BF9" s="48">
        <f>VLOOKUP($A9,'RevPAR Raw Data'!$B$6:$BE$49,'RevPAR Raw Data'!U$1,FALSE)</f>
        <v>19.048482357509702</v>
      </c>
      <c r="BG9" s="48">
        <f>VLOOKUP($A9,'RevPAR Raw Data'!$B$6:$BE$49,'RevPAR Raw Data'!V$1,FALSE)</f>
        <v>-16.347667071080899</v>
      </c>
      <c r="BH9" s="48">
        <f>VLOOKUP($A9,'RevPAR Raw Data'!$B$6:$BE$49,'RevPAR Raw Data'!W$1,FALSE)</f>
        <v>-17.461704851904202</v>
      </c>
      <c r="BI9" s="48">
        <f>VLOOKUP($A9,'RevPAR Raw Data'!$B$6:$BE$49,'RevPAR Raw Data'!X$1,FALSE)</f>
        <v>-10.9311896236386</v>
      </c>
      <c r="BJ9" s="49">
        <f>VLOOKUP($A9,'RevPAR Raw Data'!$B$6:$BE$49,'RevPAR Raw Data'!Y$1,FALSE)</f>
        <v>-7.3187216811165596</v>
      </c>
      <c r="BK9" s="48">
        <f>VLOOKUP($A9,'RevPAR Raw Data'!$B$6:$BE$49,'RevPAR Raw Data'!AA$1,FALSE)</f>
        <v>-7.73748014431116</v>
      </c>
      <c r="BL9" s="48">
        <f>VLOOKUP($A9,'RevPAR Raw Data'!$B$6:$BE$49,'RevPAR Raw Data'!AB$1,FALSE)</f>
        <v>-6.2277688976617398</v>
      </c>
      <c r="BM9" s="49">
        <f>VLOOKUP($A9,'RevPAR Raw Data'!$B$6:$BE$49,'RevPAR Raw Data'!AC$1,FALSE)</f>
        <v>-6.9760263062006498</v>
      </c>
      <c r="BN9" s="50">
        <f>VLOOKUP($A9,'RevPAR Raw Data'!$B$6:$BE$49,'RevPAR Raw Data'!AE$1,FALSE)</f>
        <v>-7.2114564888064701</v>
      </c>
    </row>
    <row r="10" spans="1:66" x14ac:dyDescent="0.25">
      <c r="A10" s="63" t="s">
        <v>119</v>
      </c>
      <c r="B10" s="47">
        <f>VLOOKUP($A10,'Occupancy Raw Data'!$B$8:$BE$51,'Occupancy Raw Data'!G$3,FALSE)</f>
        <v>55.795549208615903</v>
      </c>
      <c r="C10" s="48">
        <f>VLOOKUP($A10,'Occupancy Raw Data'!$B$8:$BE$51,'Occupancy Raw Data'!H$3,FALSE)</f>
        <v>70.724741163869993</v>
      </c>
      <c r="D10" s="48">
        <f>VLOOKUP($A10,'Occupancy Raw Data'!$B$8:$BE$51,'Occupancy Raw Data'!I$3,FALSE)</f>
        <v>71.8374390098774</v>
      </c>
      <c r="E10" s="48">
        <f>VLOOKUP($A10,'Occupancy Raw Data'!$B$8:$BE$51,'Occupancy Raw Data'!J$3,FALSE)</f>
        <v>75</v>
      </c>
      <c r="F10" s="48">
        <f>VLOOKUP($A10,'Occupancy Raw Data'!$B$8:$BE$51,'Occupancy Raw Data'!K$3,FALSE)</f>
        <v>75.3183386885636</v>
      </c>
      <c r="G10" s="49">
        <f>VLOOKUP($A10,'Occupancy Raw Data'!$B$8:$BE$51,'Occupancy Raw Data'!L$3,FALSE)</f>
        <v>69.735213614185398</v>
      </c>
      <c r="H10" s="48">
        <f>VLOOKUP($A10,'Occupancy Raw Data'!$B$8:$BE$51,'Occupancy Raw Data'!N$3,FALSE)</f>
        <v>83.068546947518698</v>
      </c>
      <c r="I10" s="48">
        <f>VLOOKUP($A10,'Occupancy Raw Data'!$B$8:$BE$51,'Occupancy Raw Data'!O$3,FALSE)</f>
        <v>86.186481018683807</v>
      </c>
      <c r="J10" s="49">
        <f>VLOOKUP($A10,'Occupancy Raw Data'!$B$8:$BE$51,'Occupancy Raw Data'!P$3,FALSE)</f>
        <v>84.627513983101196</v>
      </c>
      <c r="K10" s="50">
        <f>VLOOKUP($A10,'Occupancy Raw Data'!$B$8:$BE$51,'Occupancy Raw Data'!R$3,FALSE)</f>
        <v>73.990156576732701</v>
      </c>
      <c r="M10" s="47">
        <f>VLOOKUP($A10,'Occupancy Raw Data'!$B$8:$BE$51,'Occupancy Raw Data'!T$3,FALSE)</f>
        <v>-4.4147021052886304</v>
      </c>
      <c r="N10" s="48">
        <f>VLOOKUP($A10,'Occupancy Raw Data'!$B$8:$BE$51,'Occupancy Raw Data'!U$3,FALSE)</f>
        <v>3.1878519030617398</v>
      </c>
      <c r="O10" s="48">
        <f>VLOOKUP($A10,'Occupancy Raw Data'!$B$8:$BE$51,'Occupancy Raw Data'!V$3,FALSE)</f>
        <v>-8.9484579804639406</v>
      </c>
      <c r="P10" s="48">
        <f>VLOOKUP($A10,'Occupancy Raw Data'!$B$8:$BE$51,'Occupancy Raw Data'!W$3,FALSE)</f>
        <v>-6.1752988047808701</v>
      </c>
      <c r="Q10" s="48">
        <f>VLOOKUP($A10,'Occupancy Raw Data'!$B$8:$BE$51,'Occupancy Raw Data'!X$3,FALSE)</f>
        <v>-3.0256545982617302</v>
      </c>
      <c r="R10" s="49">
        <f>VLOOKUP($A10,'Occupancy Raw Data'!$B$8:$BE$51,'Occupancy Raw Data'!Y$3,FALSE)</f>
        <v>-4.05554025350526</v>
      </c>
      <c r="S10" s="48">
        <f>VLOOKUP($A10,'Occupancy Raw Data'!$B$8:$BE$51,'Occupancy Raw Data'!AA$3,FALSE)</f>
        <v>-2.2575807122387399</v>
      </c>
      <c r="T10" s="48">
        <f>VLOOKUP($A10,'Occupancy Raw Data'!$B$8:$BE$51,'Occupancy Raw Data'!AB$3,FALSE)</f>
        <v>-1.2719608160334599</v>
      </c>
      <c r="U10" s="49">
        <f>VLOOKUP($A10,'Occupancy Raw Data'!$B$8:$BE$51,'Occupancy Raw Data'!AC$3,FALSE)</f>
        <v>-1.7581640935582601</v>
      </c>
      <c r="V10" s="50">
        <f>VLOOKUP($A10,'Occupancy Raw Data'!$B$8:$BE$51,'Occupancy Raw Data'!AE$3,FALSE)</f>
        <v>-3.3166894576435602</v>
      </c>
      <c r="X10" s="51">
        <f>VLOOKUP($A10,'ADR Raw Data'!$B$6:$BE$49,'ADR Raw Data'!G$1,FALSE)</f>
        <v>147.829258291564</v>
      </c>
      <c r="Y10" s="52">
        <f>VLOOKUP($A10,'ADR Raw Data'!$B$6:$BE$49,'ADR Raw Data'!H$1,FALSE)</f>
        <v>154.32020191822301</v>
      </c>
      <c r="Z10" s="52">
        <f>VLOOKUP($A10,'ADR Raw Data'!$B$6:$BE$49,'ADR Raw Data'!I$1,FALSE)</f>
        <v>155.90379317485201</v>
      </c>
      <c r="AA10" s="52">
        <f>VLOOKUP($A10,'ADR Raw Data'!$B$6:$BE$49,'ADR Raw Data'!J$1,FALSE)</f>
        <v>158.649176484588</v>
      </c>
      <c r="AB10" s="52">
        <f>VLOOKUP($A10,'ADR Raw Data'!$B$6:$BE$49,'ADR Raw Data'!K$1,FALSE)</f>
        <v>154.58492099857699</v>
      </c>
      <c r="AC10" s="53">
        <f>VLOOKUP($A10,'ADR Raw Data'!$B$6:$BE$49,'ADR Raw Data'!L$1,FALSE)</f>
        <v>154.59612182905701</v>
      </c>
      <c r="AD10" s="52">
        <f>VLOOKUP($A10,'ADR Raw Data'!$B$6:$BE$49,'ADR Raw Data'!N$1,FALSE)</f>
        <v>169.49840335231499</v>
      </c>
      <c r="AE10" s="52">
        <f>VLOOKUP($A10,'ADR Raw Data'!$B$6:$BE$49,'ADR Raw Data'!O$1,FALSE)</f>
        <v>170.180298249853</v>
      </c>
      <c r="AF10" s="53">
        <f>VLOOKUP($A10,'ADR Raw Data'!$B$6:$BE$49,'ADR Raw Data'!P$1,FALSE)</f>
        <v>169.845631569695</v>
      </c>
      <c r="AG10" s="54">
        <f>VLOOKUP($A10,'ADR Raw Data'!$B$6:$BE$49,'ADR Raw Data'!R$1,FALSE)</f>
        <v>159.57951868893099</v>
      </c>
      <c r="AI10" s="47">
        <f>VLOOKUP($A10,'ADR Raw Data'!$B$6:$BE$49,'ADR Raw Data'!T$1,FALSE)</f>
        <v>-4.1487316463587298</v>
      </c>
      <c r="AJ10" s="48">
        <f>VLOOKUP($A10,'ADR Raw Data'!$B$6:$BE$49,'ADR Raw Data'!U$1,FALSE)</f>
        <v>-1.83358138321477</v>
      </c>
      <c r="AK10" s="48">
        <f>VLOOKUP($A10,'ADR Raw Data'!$B$6:$BE$49,'ADR Raw Data'!V$1,FALSE)</f>
        <v>-6.2095251599479298</v>
      </c>
      <c r="AL10" s="48">
        <f>VLOOKUP($A10,'ADR Raw Data'!$B$6:$BE$49,'ADR Raw Data'!W$1,FALSE)</f>
        <v>-6.1533515569447799</v>
      </c>
      <c r="AM10" s="48">
        <f>VLOOKUP($A10,'ADR Raw Data'!$B$6:$BE$49,'ADR Raw Data'!X$1,FALSE)</f>
        <v>-5.0463432929294099</v>
      </c>
      <c r="AN10" s="49">
        <f>VLOOKUP($A10,'ADR Raw Data'!$B$6:$BE$49,'ADR Raw Data'!Y$1,FALSE)</f>
        <v>-4.8559083967871404</v>
      </c>
      <c r="AO10" s="48">
        <f>VLOOKUP($A10,'ADR Raw Data'!$B$6:$BE$49,'ADR Raw Data'!AA$1,FALSE)</f>
        <v>-3.5123656190280399</v>
      </c>
      <c r="AP10" s="48">
        <f>VLOOKUP($A10,'ADR Raw Data'!$B$6:$BE$49,'ADR Raw Data'!AB$1,FALSE)</f>
        <v>-4.6256862632163402</v>
      </c>
      <c r="AQ10" s="49">
        <f>VLOOKUP($A10,'ADR Raw Data'!$B$6:$BE$49,'ADR Raw Data'!AC$1,FALSE)</f>
        <v>-4.0798692197898099</v>
      </c>
      <c r="AR10" s="50">
        <f>VLOOKUP($A10,'ADR Raw Data'!$B$6:$BE$49,'ADR Raw Data'!AE$1,FALSE)</f>
        <v>-4.5442695179633601</v>
      </c>
      <c r="AS10" s="40"/>
      <c r="AT10" s="51">
        <f>VLOOKUP($A10,'RevPAR Raw Data'!$B$6:$BE$49,'RevPAR Raw Data'!G$1,FALSE)</f>
        <v>82.482146554801801</v>
      </c>
      <c r="AU10" s="52">
        <f>VLOOKUP($A10,'RevPAR Raw Data'!$B$6:$BE$49,'RevPAR Raw Data'!H$1,FALSE)</f>
        <v>109.142563370224</v>
      </c>
      <c r="AV10" s="52">
        <f>VLOOKUP($A10,'RevPAR Raw Data'!$B$6:$BE$49,'RevPAR Raw Data'!I$1,FALSE)</f>
        <v>111.99729233607</v>
      </c>
      <c r="AW10" s="52">
        <f>VLOOKUP($A10,'RevPAR Raw Data'!$B$6:$BE$49,'RevPAR Raw Data'!J$1,FALSE)</f>
        <v>118.986882363441</v>
      </c>
      <c r="AX10" s="52">
        <f>VLOOKUP($A10,'RevPAR Raw Data'!$B$6:$BE$49,'RevPAR Raw Data'!K$1,FALSE)</f>
        <v>116.43079435915701</v>
      </c>
      <c r="AY10" s="53">
        <f>VLOOKUP($A10,'RevPAR Raw Data'!$B$6:$BE$49,'RevPAR Raw Data'!L$1,FALSE)</f>
        <v>107.807935796739</v>
      </c>
      <c r="AZ10" s="52">
        <f>VLOOKUP($A10,'RevPAR Raw Data'!$B$6:$BE$49,'RevPAR Raw Data'!N$1,FALSE)</f>
        <v>140.79986076401201</v>
      </c>
      <c r="BA10" s="52">
        <f>VLOOKUP($A10,'RevPAR Raw Data'!$B$6:$BE$49,'RevPAR Raw Data'!O$1,FALSE)</f>
        <v>146.672410448649</v>
      </c>
      <c r="BB10" s="53">
        <f>VLOOKUP($A10,'RevPAR Raw Data'!$B$6:$BE$49,'RevPAR Raw Data'!P$1,FALSE)</f>
        <v>143.736135606331</v>
      </c>
      <c r="BC10" s="54">
        <f>VLOOKUP($A10,'RevPAR Raw Data'!$B$6:$BE$49,'RevPAR Raw Data'!R$1,FALSE)</f>
        <v>118.07313574233601</v>
      </c>
      <c r="BE10" s="47">
        <f>VLOOKUP($A10,'RevPAR Raw Data'!$B$6:$BE$49,'RevPAR Raw Data'!T$1,FALSE)</f>
        <v>-8.3802796083127795</v>
      </c>
      <c r="BF10" s="48">
        <f>VLOOKUP($A10,'RevPAR Raw Data'!$B$6:$BE$49,'RevPAR Raw Data'!U$1,FALSE)</f>
        <v>1.29581866082796</v>
      </c>
      <c r="BG10" s="48">
        <f>VLOOKUP($A10,'RevPAR Raw Data'!$B$6:$BE$49,'RevPAR Raw Data'!V$1,FALSE)</f>
        <v>-14.602326390687599</v>
      </c>
      <c r="BH10" s="48">
        <f>VLOOKUP($A10,'RevPAR Raw Data'!$B$6:$BE$49,'RevPAR Raw Data'!W$1,FALSE)</f>
        <v>-11.948662516575601</v>
      </c>
      <c r="BI10" s="48">
        <f>VLOOKUP($A10,'RevPAR Raw Data'!$B$6:$BE$49,'RevPAR Raw Data'!X$1,FALSE)</f>
        <v>-7.9193129733045504</v>
      </c>
      <c r="BJ10" s="49">
        <f>VLOOKUP($A10,'RevPAR Raw Data'!$B$6:$BE$49,'RevPAR Raw Data'!Y$1,FALSE)</f>
        <v>-8.7145153305873606</v>
      </c>
      <c r="BK10" s="48">
        <f>VLOOKUP($A10,'RevPAR Raw Data'!$B$6:$BE$49,'RevPAR Raw Data'!AA$1,FALSE)</f>
        <v>-5.6906518425083101</v>
      </c>
      <c r="BL10" s="48">
        <f>VLOOKUP($A10,'RevPAR Raw Data'!$B$6:$BE$49,'RevPAR Raw Data'!AB$1,FALSE)</f>
        <v>-5.8388101625090503</v>
      </c>
      <c r="BM10" s="49">
        <f>VLOOKUP($A10,'RevPAR Raw Data'!$B$6:$BE$49,'RevPAR Raw Data'!AC$1,FALSE)</f>
        <v>-5.7663025176615896</v>
      </c>
      <c r="BN10" s="50">
        <f>VLOOKUP($A10,'RevPAR Raw Data'!$B$6:$BE$49,'RevPAR Raw Data'!AE$1,FALSE)</f>
        <v>-7.7102396675777198</v>
      </c>
    </row>
    <row r="11" spans="1:66" x14ac:dyDescent="0.25">
      <c r="A11" s="63" t="s">
        <v>120</v>
      </c>
      <c r="B11" s="47">
        <f>VLOOKUP($A11,'Occupancy Raw Data'!$B$8:$BE$51,'Occupancy Raw Data'!G$3,FALSE)</f>
        <v>51.693634313749698</v>
      </c>
      <c r="C11" s="48">
        <f>VLOOKUP($A11,'Occupancy Raw Data'!$B$8:$BE$51,'Occupancy Raw Data'!H$3,FALSE)</f>
        <v>68.005550462125498</v>
      </c>
      <c r="D11" s="48">
        <f>VLOOKUP($A11,'Occupancy Raw Data'!$B$8:$BE$51,'Occupancy Raw Data'!I$3,FALSE)</f>
        <v>70.936888272170805</v>
      </c>
      <c r="E11" s="48">
        <f>VLOOKUP($A11,'Occupancy Raw Data'!$B$8:$BE$51,'Occupancy Raw Data'!J$3,FALSE)</f>
        <v>73.308224099908301</v>
      </c>
      <c r="F11" s="48">
        <f>VLOOKUP($A11,'Occupancy Raw Data'!$B$8:$BE$51,'Occupancy Raw Data'!K$3,FALSE)</f>
        <v>73.622915479346801</v>
      </c>
      <c r="G11" s="49">
        <f>VLOOKUP($A11,'Occupancy Raw Data'!$B$8:$BE$51,'Occupancy Raw Data'!L$3,FALSE)</f>
        <v>67.513442525460206</v>
      </c>
      <c r="H11" s="48">
        <f>VLOOKUP($A11,'Occupancy Raw Data'!$B$8:$BE$51,'Occupancy Raw Data'!N$3,FALSE)</f>
        <v>81.842059617910095</v>
      </c>
      <c r="I11" s="48">
        <f>VLOOKUP($A11,'Occupancy Raw Data'!$B$8:$BE$51,'Occupancy Raw Data'!O$3,FALSE)</f>
        <v>83.930916569616102</v>
      </c>
      <c r="J11" s="49">
        <f>VLOOKUP($A11,'Occupancy Raw Data'!$B$8:$BE$51,'Occupancy Raw Data'!P$3,FALSE)</f>
        <v>82.886488093763106</v>
      </c>
      <c r="K11" s="50">
        <f>VLOOKUP($A11,'Occupancy Raw Data'!$B$8:$BE$51,'Occupancy Raw Data'!R$3,FALSE)</f>
        <v>71.905741259261006</v>
      </c>
      <c r="M11" s="47">
        <f>VLOOKUP($A11,'Occupancy Raw Data'!$B$8:$BE$51,'Occupancy Raw Data'!T$3,FALSE)</f>
        <v>-11.882031567998901</v>
      </c>
      <c r="N11" s="48">
        <f>VLOOKUP($A11,'Occupancy Raw Data'!$B$8:$BE$51,'Occupancy Raw Data'!U$3,FALSE)</f>
        <v>-0.78727549170690103</v>
      </c>
      <c r="O11" s="48">
        <f>VLOOKUP($A11,'Occupancy Raw Data'!$B$8:$BE$51,'Occupancy Raw Data'!V$3,FALSE)</f>
        <v>-4.8140215750615099</v>
      </c>
      <c r="P11" s="48">
        <f>VLOOKUP($A11,'Occupancy Raw Data'!$B$8:$BE$51,'Occupancy Raw Data'!W$3,FALSE)</f>
        <v>-3.4332849685094602</v>
      </c>
      <c r="Q11" s="48">
        <f>VLOOKUP($A11,'Occupancy Raw Data'!$B$8:$BE$51,'Occupancy Raw Data'!X$3,FALSE)</f>
        <v>-2.4707437755064401</v>
      </c>
      <c r="R11" s="49">
        <f>VLOOKUP($A11,'Occupancy Raw Data'!$B$8:$BE$51,'Occupancy Raw Data'!Y$3,FALSE)</f>
        <v>-4.4088440869377497</v>
      </c>
      <c r="S11" s="48">
        <f>VLOOKUP($A11,'Occupancy Raw Data'!$B$8:$BE$51,'Occupancy Raw Data'!AA$3,FALSE)</f>
        <v>-1.3538955387209599</v>
      </c>
      <c r="T11" s="48">
        <f>VLOOKUP($A11,'Occupancy Raw Data'!$B$8:$BE$51,'Occupancy Raw Data'!AB$3,FALSE)</f>
        <v>-2.13625661306369</v>
      </c>
      <c r="U11" s="49">
        <f>VLOOKUP($A11,'Occupancy Raw Data'!$B$8:$BE$51,'Occupancy Raw Data'!AC$3,FALSE)</f>
        <v>-1.75156230236189</v>
      </c>
      <c r="V11" s="50">
        <f>VLOOKUP($A11,'Occupancy Raw Data'!$B$8:$BE$51,'Occupancy Raw Data'!AE$3,FALSE)</f>
        <v>-3.5496966832730301</v>
      </c>
      <c r="X11" s="51">
        <f>VLOOKUP($A11,'ADR Raw Data'!$B$6:$BE$49,'ADR Raw Data'!G$1,FALSE)</f>
        <v>121.462421148499</v>
      </c>
      <c r="Y11" s="52">
        <f>VLOOKUP($A11,'ADR Raw Data'!$B$6:$BE$49,'ADR Raw Data'!H$1,FALSE)</f>
        <v>124.23098633630801</v>
      </c>
      <c r="Z11" s="52">
        <f>VLOOKUP($A11,'ADR Raw Data'!$B$6:$BE$49,'ADR Raw Data'!I$1,FALSE)</f>
        <v>125.438685203297</v>
      </c>
      <c r="AA11" s="52">
        <f>VLOOKUP($A11,'ADR Raw Data'!$B$6:$BE$49,'ADR Raw Data'!J$1,FALSE)</f>
        <v>125.840353895555</v>
      </c>
      <c r="AB11" s="52">
        <f>VLOOKUP($A11,'ADR Raw Data'!$B$6:$BE$49,'ADR Raw Data'!K$1,FALSE)</f>
        <v>128.46358138126001</v>
      </c>
      <c r="AC11" s="53">
        <f>VLOOKUP($A11,'ADR Raw Data'!$B$6:$BE$49,'ADR Raw Data'!L$1,FALSE)</f>
        <v>125.333430691761</v>
      </c>
      <c r="AD11" s="52">
        <f>VLOOKUP($A11,'ADR Raw Data'!$B$6:$BE$49,'ADR Raw Data'!N$1,FALSE)</f>
        <v>153.00472130551901</v>
      </c>
      <c r="AE11" s="52">
        <f>VLOOKUP($A11,'ADR Raw Data'!$B$6:$BE$49,'ADR Raw Data'!O$1,FALSE)</f>
        <v>154.75887488190801</v>
      </c>
      <c r="AF11" s="53">
        <f>VLOOKUP($A11,'ADR Raw Data'!$B$6:$BE$49,'ADR Raw Data'!P$1,FALSE)</f>
        <v>153.89284988266201</v>
      </c>
      <c r="AG11" s="54">
        <f>VLOOKUP($A11,'ADR Raw Data'!$B$6:$BE$49,'ADR Raw Data'!R$1,FALSE)</f>
        <v>134.73935539769499</v>
      </c>
      <c r="AI11" s="47">
        <f>VLOOKUP($A11,'ADR Raw Data'!$B$6:$BE$49,'ADR Raw Data'!T$1,FALSE)</f>
        <v>-1.3372667245999901</v>
      </c>
      <c r="AJ11" s="48">
        <f>VLOOKUP($A11,'ADR Raw Data'!$B$6:$BE$49,'ADR Raw Data'!U$1,FALSE)</f>
        <v>0.41654536350138199</v>
      </c>
      <c r="AK11" s="48">
        <f>VLOOKUP($A11,'ADR Raw Data'!$B$6:$BE$49,'ADR Raw Data'!V$1,FALSE)</f>
        <v>-1.6558047915034</v>
      </c>
      <c r="AL11" s="48">
        <f>VLOOKUP($A11,'ADR Raw Data'!$B$6:$BE$49,'ADR Raw Data'!W$1,FALSE)</f>
        <v>-1.4976176755966399</v>
      </c>
      <c r="AM11" s="48">
        <f>VLOOKUP($A11,'ADR Raw Data'!$B$6:$BE$49,'ADR Raw Data'!X$1,FALSE)</f>
        <v>-0.71730055361665701</v>
      </c>
      <c r="AN11" s="49">
        <f>VLOOKUP($A11,'ADR Raw Data'!$B$6:$BE$49,'ADR Raw Data'!Y$1,FALSE)</f>
        <v>-0.92653108424596098</v>
      </c>
      <c r="AO11" s="48">
        <f>VLOOKUP($A11,'ADR Raw Data'!$B$6:$BE$49,'ADR Raw Data'!AA$1,FALSE)</f>
        <v>-2.4604480111467999</v>
      </c>
      <c r="AP11" s="48">
        <f>VLOOKUP($A11,'ADR Raw Data'!$B$6:$BE$49,'ADR Raw Data'!AB$1,FALSE)</f>
        <v>-3.2444205814599698</v>
      </c>
      <c r="AQ11" s="49">
        <f>VLOOKUP($A11,'ADR Raw Data'!$B$6:$BE$49,'ADR Raw Data'!AC$1,FALSE)</f>
        <v>-2.8649515466159499</v>
      </c>
      <c r="AR11" s="50">
        <f>VLOOKUP($A11,'ADR Raw Data'!$B$6:$BE$49,'ADR Raw Data'!AE$1,FALSE)</f>
        <v>-1.5263999424893799</v>
      </c>
      <c r="AS11" s="40"/>
      <c r="AT11" s="51">
        <f>VLOOKUP($A11,'RevPAR Raw Data'!$B$6:$BE$49,'RevPAR Raw Data'!G$1,FALSE)</f>
        <v>62.788339817131998</v>
      </c>
      <c r="AU11" s="52">
        <f>VLOOKUP($A11,'RevPAR Raw Data'!$B$6:$BE$49,'RevPAR Raw Data'!H$1,FALSE)</f>
        <v>84.483966102534794</v>
      </c>
      <c r="AV11" s="52">
        <f>VLOOKUP($A11,'RevPAR Raw Data'!$B$6:$BE$49,'RevPAR Raw Data'!I$1,FALSE)</f>
        <v>88.982299972743206</v>
      </c>
      <c r="AW11" s="52">
        <f>VLOOKUP($A11,'RevPAR Raw Data'!$B$6:$BE$49,'RevPAR Raw Data'!J$1,FALSE)</f>
        <v>92.251328641871197</v>
      </c>
      <c r="AX11" s="52">
        <f>VLOOKUP($A11,'RevPAR Raw Data'!$B$6:$BE$49,'RevPAR Raw Data'!K$1,FALSE)</f>
        <v>94.578633942067</v>
      </c>
      <c r="AY11" s="53">
        <f>VLOOKUP($A11,'RevPAR Raw Data'!$B$6:$BE$49,'RevPAR Raw Data'!L$1,FALSE)</f>
        <v>84.616913695269702</v>
      </c>
      <c r="AZ11" s="52">
        <f>VLOOKUP($A11,'RevPAR Raw Data'!$B$6:$BE$49,'RevPAR Raw Data'!N$1,FALSE)</f>
        <v>125.22221522908001</v>
      </c>
      <c r="BA11" s="52">
        <f>VLOOKUP($A11,'RevPAR Raw Data'!$B$6:$BE$49,'RevPAR Raw Data'!O$1,FALSE)</f>
        <v>129.89054216121099</v>
      </c>
      <c r="BB11" s="53">
        <f>VLOOKUP($A11,'RevPAR Raw Data'!$B$6:$BE$49,'RevPAR Raw Data'!P$1,FALSE)</f>
        <v>127.556378695145</v>
      </c>
      <c r="BC11" s="54">
        <f>VLOOKUP($A11,'RevPAR Raw Data'!$B$6:$BE$49,'RevPAR Raw Data'!R$1,FALSE)</f>
        <v>96.8853322666628</v>
      </c>
      <c r="BE11" s="47">
        <f>VLOOKUP($A11,'RevPAR Raw Data'!$B$6:$BE$49,'RevPAR Raw Data'!T$1,FALSE)</f>
        <v>-13.060403838233601</v>
      </c>
      <c r="BF11" s="48">
        <f>VLOOKUP($A11,'RevPAR Raw Data'!$B$6:$BE$49,'RevPAR Raw Data'!U$1,FALSE)</f>
        <v>-0.374009487764207</v>
      </c>
      <c r="BG11" s="48">
        <f>VLOOKUP($A11,'RevPAR Raw Data'!$B$6:$BE$49,'RevPAR Raw Data'!V$1,FALSE)</f>
        <v>-6.3901155666610396</v>
      </c>
      <c r="BH11" s="48">
        <f>VLOOKUP($A11,'RevPAR Raw Data'!$B$6:$BE$49,'RevPAR Raw Data'!W$1,FALSE)</f>
        <v>-4.8794851615641104</v>
      </c>
      <c r="BI11" s="48">
        <f>VLOOKUP($A11,'RevPAR Raw Data'!$B$6:$BE$49,'RevPAR Raw Data'!X$1,FALSE)</f>
        <v>-3.1703216703429402</v>
      </c>
      <c r="BJ11" s="49">
        <f>VLOOKUP($A11,'RevPAR Raw Data'!$B$6:$BE$49,'RevPAR Raw Data'!Y$1,FALSE)</f>
        <v>-5.29452586026229</v>
      </c>
      <c r="BK11" s="48">
        <f>VLOOKUP($A11,'RevPAR Raw Data'!$B$6:$BE$49,'RevPAR Raw Data'!AA$1,FALSE)</f>
        <v>-3.7810316540122999</v>
      </c>
      <c r="BL11" s="48">
        <f>VLOOKUP($A11,'RevPAR Raw Data'!$B$6:$BE$49,'RevPAR Raw Data'!AB$1,FALSE)</f>
        <v>-5.3113680452966303</v>
      </c>
      <c r="BM11" s="49">
        <f>VLOOKUP($A11,'RevPAR Raw Data'!$B$6:$BE$49,'RevPAR Raw Data'!AC$1,FALSE)</f>
        <v>-4.5663324377063903</v>
      </c>
      <c r="BN11" s="50">
        <f>VLOOKUP($A11,'RevPAR Raw Data'!$B$6:$BE$49,'RevPAR Raw Data'!AE$1,FALSE)</f>
        <v>-5.0219140576303802</v>
      </c>
    </row>
    <row r="12" spans="1:66" x14ac:dyDescent="0.25">
      <c r="A12" s="63" t="s">
        <v>121</v>
      </c>
      <c r="B12" s="47">
        <f>VLOOKUP($A12,'Occupancy Raw Data'!$B$8:$BE$51,'Occupancy Raw Data'!G$3,FALSE)</f>
        <v>53.258698378780103</v>
      </c>
      <c r="C12" s="48">
        <f>VLOOKUP($A12,'Occupancy Raw Data'!$B$8:$BE$51,'Occupancy Raw Data'!H$3,FALSE)</f>
        <v>63.659590281971397</v>
      </c>
      <c r="D12" s="48">
        <f>VLOOKUP($A12,'Occupancy Raw Data'!$B$8:$BE$51,'Occupancy Raw Data'!I$3,FALSE)</f>
        <v>66.1076787290379</v>
      </c>
      <c r="E12" s="48">
        <f>VLOOKUP($A12,'Occupancy Raw Data'!$B$8:$BE$51,'Occupancy Raw Data'!J$3,FALSE)</f>
        <v>67.2597203511868</v>
      </c>
      <c r="F12" s="48">
        <f>VLOOKUP($A12,'Occupancy Raw Data'!$B$8:$BE$51,'Occupancy Raw Data'!K$3,FALSE)</f>
        <v>66.957773958284903</v>
      </c>
      <c r="G12" s="49">
        <f>VLOOKUP($A12,'Occupancy Raw Data'!$B$8:$BE$51,'Occupancy Raw Data'!L$3,FALSE)</f>
        <v>63.448692339852201</v>
      </c>
      <c r="H12" s="48">
        <f>VLOOKUP($A12,'Occupancy Raw Data'!$B$8:$BE$51,'Occupancy Raw Data'!N$3,FALSE)</f>
        <v>74.831606819343094</v>
      </c>
      <c r="I12" s="48">
        <f>VLOOKUP($A12,'Occupancy Raw Data'!$B$8:$BE$51,'Occupancy Raw Data'!O$3,FALSE)</f>
        <v>76.555023923444907</v>
      </c>
      <c r="J12" s="49">
        <f>VLOOKUP($A12,'Occupancy Raw Data'!$B$8:$BE$51,'Occupancy Raw Data'!P$3,FALSE)</f>
        <v>75.693315371393993</v>
      </c>
      <c r="K12" s="50">
        <f>VLOOKUP($A12,'Occupancy Raw Data'!$B$8:$BE$51,'Occupancy Raw Data'!R$3,FALSE)</f>
        <v>66.947156063149905</v>
      </c>
      <c r="M12" s="47">
        <f>VLOOKUP($A12,'Occupancy Raw Data'!$B$8:$BE$51,'Occupancy Raw Data'!T$3,FALSE)</f>
        <v>-5.60529329032489</v>
      </c>
      <c r="N12" s="48">
        <f>VLOOKUP($A12,'Occupancy Raw Data'!$B$8:$BE$51,'Occupancy Raw Data'!U$3,FALSE)</f>
        <v>1.6477179834401401</v>
      </c>
      <c r="O12" s="48">
        <f>VLOOKUP($A12,'Occupancy Raw Data'!$B$8:$BE$51,'Occupancy Raw Data'!V$3,FALSE)</f>
        <v>2.09864106899238</v>
      </c>
      <c r="P12" s="48">
        <f>VLOOKUP($A12,'Occupancy Raw Data'!$B$8:$BE$51,'Occupancy Raw Data'!W$3,FALSE)</f>
        <v>2.6326132627694001</v>
      </c>
      <c r="Q12" s="48">
        <f>VLOOKUP($A12,'Occupancy Raw Data'!$B$8:$BE$51,'Occupancy Raw Data'!X$3,FALSE)</f>
        <v>1.75569005431054</v>
      </c>
      <c r="R12" s="49">
        <f>VLOOKUP($A12,'Occupancy Raw Data'!$B$8:$BE$51,'Occupancy Raw Data'!Y$3,FALSE)</f>
        <v>0.66915866539062097</v>
      </c>
      <c r="S12" s="48">
        <f>VLOOKUP($A12,'Occupancy Raw Data'!$B$8:$BE$51,'Occupancy Raw Data'!AA$3,FALSE)</f>
        <v>1.8287724791703199</v>
      </c>
      <c r="T12" s="48">
        <f>VLOOKUP($A12,'Occupancy Raw Data'!$B$8:$BE$51,'Occupancy Raw Data'!AB$3,FALSE)</f>
        <v>0.95521742211139204</v>
      </c>
      <c r="U12" s="49">
        <f>VLOOKUP($A12,'Occupancy Raw Data'!$B$8:$BE$51,'Occupancy Raw Data'!AC$3,FALSE)</f>
        <v>1.38514136495906</v>
      </c>
      <c r="V12" s="50">
        <f>VLOOKUP($A12,'Occupancy Raw Data'!$B$8:$BE$51,'Occupancy Raw Data'!AE$3,FALSE)</f>
        <v>0.89934201320865503</v>
      </c>
      <c r="X12" s="51">
        <f>VLOOKUP($A12,'ADR Raw Data'!$B$6:$BE$49,'ADR Raw Data'!G$1,FALSE)</f>
        <v>86.4226759703445</v>
      </c>
      <c r="Y12" s="52">
        <f>VLOOKUP($A12,'ADR Raw Data'!$B$6:$BE$49,'ADR Raw Data'!H$1,FALSE)</f>
        <v>89.039103911266693</v>
      </c>
      <c r="Z12" s="52">
        <f>VLOOKUP($A12,'ADR Raw Data'!$B$6:$BE$49,'ADR Raw Data'!I$1,FALSE)</f>
        <v>89.9427383880261</v>
      </c>
      <c r="AA12" s="52">
        <f>VLOOKUP($A12,'ADR Raw Data'!$B$6:$BE$49,'ADR Raw Data'!J$1,FALSE)</f>
        <v>90.444741349540706</v>
      </c>
      <c r="AB12" s="52">
        <f>VLOOKUP($A12,'ADR Raw Data'!$B$6:$BE$49,'ADR Raw Data'!K$1,FALSE)</f>
        <v>91.452224226446504</v>
      </c>
      <c r="AC12" s="53">
        <f>VLOOKUP($A12,'ADR Raw Data'!$B$6:$BE$49,'ADR Raw Data'!L$1,FALSE)</f>
        <v>89.595489142371804</v>
      </c>
      <c r="AD12" s="52">
        <f>VLOOKUP($A12,'ADR Raw Data'!$B$6:$BE$49,'ADR Raw Data'!N$1,FALSE)</f>
        <v>108.36871252095099</v>
      </c>
      <c r="AE12" s="52">
        <f>VLOOKUP($A12,'ADR Raw Data'!$B$6:$BE$49,'ADR Raw Data'!O$1,FALSE)</f>
        <v>109.695159587378</v>
      </c>
      <c r="AF12" s="53">
        <f>VLOOKUP($A12,'ADR Raw Data'!$B$6:$BE$49,'ADR Raw Data'!P$1,FALSE)</f>
        <v>109.039486329743</v>
      </c>
      <c r="AG12" s="54">
        <f>VLOOKUP($A12,'ADR Raw Data'!$B$6:$BE$49,'ADR Raw Data'!R$1,FALSE)</f>
        <v>95.876693166273398</v>
      </c>
      <c r="AI12" s="47">
        <f>VLOOKUP($A12,'ADR Raw Data'!$B$6:$BE$49,'ADR Raw Data'!T$1,FALSE)</f>
        <v>-2.9621734584471602</v>
      </c>
      <c r="AJ12" s="48">
        <f>VLOOKUP($A12,'ADR Raw Data'!$B$6:$BE$49,'ADR Raw Data'!U$1,FALSE)</f>
        <v>-0.575528795994385</v>
      </c>
      <c r="AK12" s="48">
        <f>VLOOKUP($A12,'ADR Raw Data'!$B$6:$BE$49,'ADR Raw Data'!V$1,FALSE)</f>
        <v>-1.2844336813877499</v>
      </c>
      <c r="AL12" s="48">
        <f>VLOOKUP($A12,'ADR Raw Data'!$B$6:$BE$49,'ADR Raw Data'!W$1,FALSE)</f>
        <v>-0.91089981768311501</v>
      </c>
      <c r="AM12" s="48">
        <f>VLOOKUP($A12,'ADR Raw Data'!$B$6:$BE$49,'ADR Raw Data'!X$1,FALSE)</f>
        <v>-1.5888703910319499</v>
      </c>
      <c r="AN12" s="49">
        <f>VLOOKUP($A12,'ADR Raw Data'!$B$6:$BE$49,'ADR Raw Data'!Y$1,FALSE)</f>
        <v>-1.3797044402860701</v>
      </c>
      <c r="AO12" s="48">
        <f>VLOOKUP($A12,'ADR Raw Data'!$B$6:$BE$49,'ADR Raw Data'!AA$1,FALSE)</f>
        <v>-2.1829301961167999</v>
      </c>
      <c r="AP12" s="48">
        <f>VLOOKUP($A12,'ADR Raw Data'!$B$6:$BE$49,'ADR Raw Data'!AB$1,FALSE)</f>
        <v>-3.6253737088218201</v>
      </c>
      <c r="AQ12" s="49">
        <f>VLOOKUP($A12,'ADR Raw Data'!$B$6:$BE$49,'ADR Raw Data'!AC$1,FALSE)</f>
        <v>-2.9277512064049902</v>
      </c>
      <c r="AR12" s="50">
        <f>VLOOKUP($A12,'ADR Raw Data'!$B$6:$BE$49,'ADR Raw Data'!AE$1,FALSE)</f>
        <v>-1.92079998293445</v>
      </c>
      <c r="AS12" s="40"/>
      <c r="AT12" s="51">
        <f>VLOOKUP($A12,'RevPAR Raw Data'!$B$6:$BE$49,'RevPAR Raw Data'!G$1,FALSE)</f>
        <v>46.027592325916203</v>
      </c>
      <c r="AU12" s="52">
        <f>VLOOKUP($A12,'RevPAR Raw Data'!$B$6:$BE$49,'RevPAR Raw Data'!H$1,FALSE)</f>
        <v>56.681928740651202</v>
      </c>
      <c r="AV12" s="52">
        <f>VLOOKUP($A12,'RevPAR Raw Data'!$B$6:$BE$49,'RevPAR Raw Data'!I$1,FALSE)</f>
        <v>59.459056533655399</v>
      </c>
      <c r="AW12" s="52">
        <f>VLOOKUP($A12,'RevPAR Raw Data'!$B$6:$BE$49,'RevPAR Raw Data'!J$1,FALSE)</f>
        <v>60.832880104055299</v>
      </c>
      <c r="AX12" s="52">
        <f>VLOOKUP($A12,'RevPAR Raw Data'!$B$6:$BE$49,'RevPAR Raw Data'!K$1,FALSE)</f>
        <v>61.234373577367897</v>
      </c>
      <c r="AY12" s="53">
        <f>VLOOKUP($A12,'RevPAR Raw Data'!$B$6:$BE$49,'RevPAR Raw Data'!L$1,FALSE)</f>
        <v>56.847166256329203</v>
      </c>
      <c r="AZ12" s="52">
        <f>VLOOKUP($A12,'RevPAR Raw Data'!$B$6:$BE$49,'RevPAR Raw Data'!N$1,FALSE)</f>
        <v>81.094048868862302</v>
      </c>
      <c r="BA12" s="52">
        <f>VLOOKUP($A12,'RevPAR Raw Data'!$B$6:$BE$49,'RevPAR Raw Data'!O$1,FALSE)</f>
        <v>83.977155664978795</v>
      </c>
      <c r="BB12" s="53">
        <f>VLOOKUP($A12,'RevPAR Raw Data'!$B$6:$BE$49,'RevPAR Raw Data'!P$1,FALSE)</f>
        <v>82.535602266920606</v>
      </c>
      <c r="BC12" s="54">
        <f>VLOOKUP($A12,'RevPAR Raw Data'!$B$6:$BE$49,'RevPAR Raw Data'!R$1,FALSE)</f>
        <v>64.186719402212503</v>
      </c>
      <c r="BE12" s="47">
        <f>VLOOKUP($A12,'RevPAR Raw Data'!$B$6:$BE$49,'RevPAR Raw Data'!T$1,FALSE)</f>
        <v>-8.40142823865793</v>
      </c>
      <c r="BF12" s="48">
        <f>VLOOKUP($A12,'RevPAR Raw Data'!$B$6:$BE$49,'RevPAR Raw Data'!U$1,FALSE)</f>
        <v>1.06270609597428</v>
      </c>
      <c r="BG12" s="48">
        <f>VLOOKUP($A12,'RevPAR Raw Data'!$B$6:$BE$49,'RevPAR Raw Data'!V$1,FALSE)</f>
        <v>0.787251734863054</v>
      </c>
      <c r="BH12" s="48">
        <f>VLOOKUP($A12,'RevPAR Raw Data'!$B$6:$BE$49,'RevPAR Raw Data'!W$1,FALSE)</f>
        <v>1.69773297567542</v>
      </c>
      <c r="BI12" s="48">
        <f>VLOOKUP($A12,'RevPAR Raw Data'!$B$6:$BE$49,'RevPAR Raw Data'!X$1,FALSE)</f>
        <v>0.138924023847359</v>
      </c>
      <c r="BJ12" s="49">
        <f>VLOOKUP($A12,'RevPAR Raw Data'!$B$6:$BE$49,'RevPAR Raw Data'!Y$1,FALSE)</f>
        <v>-0.71977818671441096</v>
      </c>
      <c r="BK12" s="48">
        <f>VLOOKUP($A12,'RevPAR Raw Data'!$B$6:$BE$49,'RevPAR Raw Data'!AA$1,FALSE)</f>
        <v>-0.394078543612569</v>
      </c>
      <c r="BL12" s="48">
        <f>VLOOKUP($A12,'RevPAR Raw Data'!$B$6:$BE$49,'RevPAR Raw Data'!AB$1,FALSE)</f>
        <v>-2.70478648799374</v>
      </c>
      <c r="BM12" s="49">
        <f>VLOOKUP($A12,'RevPAR Raw Data'!$B$6:$BE$49,'RevPAR Raw Data'!AC$1,FALSE)</f>
        <v>-1.58316333446894</v>
      </c>
      <c r="BN12" s="50">
        <f>VLOOKUP($A12,'RevPAR Raw Data'!$B$6:$BE$49,'RevPAR Raw Data'!AE$1,FALSE)</f>
        <v>-1.0387325309620301</v>
      </c>
    </row>
    <row r="13" spans="1:66" x14ac:dyDescent="0.25">
      <c r="A13" s="63" t="s">
        <v>122</v>
      </c>
      <c r="B13" s="47">
        <f>VLOOKUP($A13,'Occupancy Raw Data'!$B$8:$BE$51,'Occupancy Raw Data'!G$3,FALSE)</f>
        <v>49.844282096807</v>
      </c>
      <c r="C13" s="48">
        <f>VLOOKUP($A13,'Occupancy Raw Data'!$B$8:$BE$51,'Occupancy Raw Data'!H$3,FALSE)</f>
        <v>53.994819105276903</v>
      </c>
      <c r="D13" s="48">
        <f>VLOOKUP($A13,'Occupancy Raw Data'!$B$8:$BE$51,'Occupancy Raw Data'!I$3,FALSE)</f>
        <v>55.880897633669903</v>
      </c>
      <c r="E13" s="48">
        <f>VLOOKUP($A13,'Occupancy Raw Data'!$B$8:$BE$51,'Occupancy Raw Data'!J$3,FALSE)</f>
        <v>57.260529149809301</v>
      </c>
      <c r="F13" s="48">
        <f>VLOOKUP($A13,'Occupancy Raw Data'!$B$8:$BE$51,'Occupancy Raw Data'!K$3,FALSE)</f>
        <v>58.654713741013403</v>
      </c>
      <c r="G13" s="49">
        <f>VLOOKUP($A13,'Occupancy Raw Data'!$B$8:$BE$51,'Occupancy Raw Data'!L$3,FALSE)</f>
        <v>55.127048345315302</v>
      </c>
      <c r="H13" s="48">
        <f>VLOOKUP($A13,'Occupancy Raw Data'!$B$8:$BE$51,'Occupancy Raw Data'!N$3,FALSE)</f>
        <v>67.663067206100607</v>
      </c>
      <c r="I13" s="48">
        <f>VLOOKUP($A13,'Occupancy Raw Data'!$B$8:$BE$51,'Occupancy Raw Data'!O$3,FALSE)</f>
        <v>69.886777075996093</v>
      </c>
      <c r="J13" s="49">
        <f>VLOOKUP($A13,'Occupancy Raw Data'!$B$8:$BE$51,'Occupancy Raw Data'!P$3,FALSE)</f>
        <v>68.774922141048407</v>
      </c>
      <c r="K13" s="50">
        <f>VLOOKUP($A13,'Occupancy Raw Data'!$B$8:$BE$51,'Occupancy Raw Data'!R$3,FALSE)</f>
        <v>59.026440858381903</v>
      </c>
      <c r="M13" s="47">
        <f>VLOOKUP($A13,'Occupancy Raw Data'!$B$8:$BE$51,'Occupancy Raw Data'!T$3,FALSE)</f>
        <v>-5.7377227078956201</v>
      </c>
      <c r="N13" s="48">
        <f>VLOOKUP($A13,'Occupancy Raw Data'!$B$8:$BE$51,'Occupancy Raw Data'!U$3,FALSE)</f>
        <v>-1.00185004478676</v>
      </c>
      <c r="O13" s="48">
        <f>VLOOKUP($A13,'Occupancy Raw Data'!$B$8:$BE$51,'Occupancy Raw Data'!V$3,FALSE)</f>
        <v>4.3575687724604801</v>
      </c>
      <c r="P13" s="48">
        <f>VLOOKUP($A13,'Occupancy Raw Data'!$B$8:$BE$51,'Occupancy Raw Data'!W$3,FALSE)</f>
        <v>4.2437597396608302</v>
      </c>
      <c r="Q13" s="48">
        <f>VLOOKUP($A13,'Occupancy Raw Data'!$B$8:$BE$51,'Occupancy Raw Data'!X$3,FALSE)</f>
        <v>2.5106204657499802</v>
      </c>
      <c r="R13" s="49">
        <f>VLOOKUP($A13,'Occupancy Raw Data'!$B$8:$BE$51,'Occupancy Raw Data'!Y$3,FALSE)</f>
        <v>0.92288867919351902</v>
      </c>
      <c r="S13" s="48">
        <f>VLOOKUP($A13,'Occupancy Raw Data'!$B$8:$BE$51,'Occupancy Raw Data'!AA$3,FALSE)</f>
        <v>-0.87742590811577503</v>
      </c>
      <c r="T13" s="48">
        <f>VLOOKUP($A13,'Occupancy Raw Data'!$B$8:$BE$51,'Occupancy Raw Data'!AB$3,FALSE)</f>
        <v>0.80576198630001605</v>
      </c>
      <c r="U13" s="49">
        <f>VLOOKUP($A13,'Occupancy Raw Data'!$B$8:$BE$51,'Occupancy Raw Data'!AC$3,FALSE)</f>
        <v>-2.9310724224385298E-2</v>
      </c>
      <c r="V13" s="50">
        <f>VLOOKUP($A13,'Occupancy Raw Data'!$B$8:$BE$51,'Occupancy Raw Data'!AE$3,FALSE)</f>
        <v>0.60389250905657799</v>
      </c>
      <c r="X13" s="51">
        <f>VLOOKUP($A13,'ADR Raw Data'!$B$6:$BE$49,'ADR Raw Data'!G$1,FALSE)</f>
        <v>67.423972443795606</v>
      </c>
      <c r="Y13" s="52">
        <f>VLOOKUP($A13,'ADR Raw Data'!$B$6:$BE$49,'ADR Raw Data'!H$1,FALSE)</f>
        <v>67.625954951215505</v>
      </c>
      <c r="Z13" s="52">
        <f>VLOOKUP($A13,'ADR Raw Data'!$B$6:$BE$49,'ADR Raw Data'!I$1,FALSE)</f>
        <v>67.881623600187496</v>
      </c>
      <c r="AA13" s="52">
        <f>VLOOKUP($A13,'ADR Raw Data'!$B$6:$BE$49,'ADR Raw Data'!J$1,FALSE)</f>
        <v>68.741405881156894</v>
      </c>
      <c r="AB13" s="52">
        <f>VLOOKUP($A13,'ADR Raw Data'!$B$6:$BE$49,'ADR Raw Data'!K$1,FALSE)</f>
        <v>68.701279193132095</v>
      </c>
      <c r="AC13" s="53">
        <f>VLOOKUP($A13,'ADR Raw Data'!$B$6:$BE$49,'ADR Raw Data'!L$1,FALSE)</f>
        <v>68.101813791974607</v>
      </c>
      <c r="AD13" s="52">
        <f>VLOOKUP($A13,'ADR Raw Data'!$B$6:$BE$49,'ADR Raw Data'!N$1,FALSE)</f>
        <v>83.894710982062193</v>
      </c>
      <c r="AE13" s="52">
        <f>VLOOKUP($A13,'ADR Raw Data'!$B$6:$BE$49,'ADR Raw Data'!O$1,FALSE)</f>
        <v>87.409495410436804</v>
      </c>
      <c r="AF13" s="53">
        <f>VLOOKUP($A13,'ADR Raw Data'!$B$6:$BE$49,'ADR Raw Data'!P$1,FALSE)</f>
        <v>85.680514209234403</v>
      </c>
      <c r="AG13" s="54">
        <f>VLOOKUP($A13,'ADR Raw Data'!$B$6:$BE$49,'ADR Raw Data'!R$1,FALSE)</f>
        <v>73.953785673227202</v>
      </c>
      <c r="AI13" s="47">
        <f>VLOOKUP($A13,'ADR Raw Data'!$B$6:$BE$49,'ADR Raw Data'!T$1,FALSE)</f>
        <v>-2.86645289912635</v>
      </c>
      <c r="AJ13" s="48">
        <f>VLOOKUP($A13,'ADR Raw Data'!$B$6:$BE$49,'ADR Raw Data'!U$1,FALSE)</f>
        <v>-0.77889999838049595</v>
      </c>
      <c r="AK13" s="48">
        <f>VLOOKUP($A13,'ADR Raw Data'!$B$6:$BE$49,'ADR Raw Data'!V$1,FALSE)</f>
        <v>-0.98448694748746102</v>
      </c>
      <c r="AL13" s="48">
        <f>VLOOKUP($A13,'ADR Raw Data'!$B$6:$BE$49,'ADR Raw Data'!W$1,FALSE)</f>
        <v>0.95311475144533198</v>
      </c>
      <c r="AM13" s="48">
        <f>VLOOKUP($A13,'ADR Raw Data'!$B$6:$BE$49,'ADR Raw Data'!X$1,FALSE)</f>
        <v>-0.52727767942447801</v>
      </c>
      <c r="AN13" s="49">
        <f>VLOOKUP($A13,'ADR Raw Data'!$B$6:$BE$49,'ADR Raw Data'!Y$1,FALSE)</f>
        <v>-0.80710991679653699</v>
      </c>
      <c r="AO13" s="48">
        <f>VLOOKUP($A13,'ADR Raw Data'!$B$6:$BE$49,'ADR Raw Data'!AA$1,FALSE)</f>
        <v>-4.3426032606911802</v>
      </c>
      <c r="AP13" s="48">
        <f>VLOOKUP($A13,'ADR Raw Data'!$B$6:$BE$49,'ADR Raw Data'!AB$1,FALSE)</f>
        <v>-3.1093242876502298</v>
      </c>
      <c r="AQ13" s="49">
        <f>VLOOKUP($A13,'ADR Raw Data'!$B$6:$BE$49,'ADR Raw Data'!AC$1,FALSE)</f>
        <v>-3.6958556628110202</v>
      </c>
      <c r="AR13" s="50">
        <f>VLOOKUP($A13,'ADR Raw Data'!$B$6:$BE$49,'ADR Raw Data'!AE$1,FALSE)</f>
        <v>-1.99721936063071</v>
      </c>
      <c r="AS13" s="40"/>
      <c r="AT13" s="51">
        <f>VLOOKUP($A13,'RevPAR Raw Data'!$B$6:$BE$49,'RevPAR Raw Data'!G$1,FALSE)</f>
        <v>33.606995025758899</v>
      </c>
      <c r="AU13" s="52">
        <f>VLOOKUP($A13,'RevPAR Raw Data'!$B$6:$BE$49,'RevPAR Raw Data'!H$1,FALSE)</f>
        <v>36.514512044124899</v>
      </c>
      <c r="AV13" s="52">
        <f>VLOOKUP($A13,'RevPAR Raw Data'!$B$6:$BE$49,'RevPAR Raw Data'!I$1,FALSE)</f>
        <v>37.932860596093903</v>
      </c>
      <c r="AW13" s="52">
        <f>VLOOKUP($A13,'RevPAR Raw Data'!$B$6:$BE$49,'RevPAR Raw Data'!J$1,FALSE)</f>
        <v>39.361692752568601</v>
      </c>
      <c r="AX13" s="52">
        <f>VLOOKUP($A13,'RevPAR Raw Data'!$B$6:$BE$49,'RevPAR Raw Data'!K$1,FALSE)</f>
        <v>40.2965386471461</v>
      </c>
      <c r="AY13" s="53">
        <f>VLOOKUP($A13,'RevPAR Raw Data'!$B$6:$BE$49,'RevPAR Raw Data'!L$1,FALSE)</f>
        <v>37.542519813138497</v>
      </c>
      <c r="AZ13" s="52">
        <f>VLOOKUP($A13,'RevPAR Raw Data'!$B$6:$BE$49,'RevPAR Raw Data'!N$1,FALSE)</f>
        <v>56.765734674156597</v>
      </c>
      <c r="BA13" s="52">
        <f>VLOOKUP($A13,'RevPAR Raw Data'!$B$6:$BE$49,'RevPAR Raw Data'!O$1,FALSE)</f>
        <v>61.0876792007451</v>
      </c>
      <c r="BB13" s="53">
        <f>VLOOKUP($A13,'RevPAR Raw Data'!$B$6:$BE$49,'RevPAR Raw Data'!P$1,FALSE)</f>
        <v>58.926706937450803</v>
      </c>
      <c r="BC13" s="54">
        <f>VLOOKUP($A13,'RevPAR Raw Data'!$B$6:$BE$49,'RevPAR Raw Data'!R$1,FALSE)</f>
        <v>43.652287562942</v>
      </c>
      <c r="BE13" s="47">
        <f>VLOOKUP($A13,'RevPAR Raw Data'!$B$6:$BE$49,'RevPAR Raw Data'!T$1,FALSE)</f>
        <v>-8.4397064881176593</v>
      </c>
      <c r="BF13" s="48">
        <f>VLOOKUP($A13,'RevPAR Raw Data'!$B$6:$BE$49,'RevPAR Raw Data'!U$1,FALSE)</f>
        <v>-1.77294663318464</v>
      </c>
      <c r="BG13" s="48">
        <f>VLOOKUP($A13,'RevPAR Raw Data'!$B$6:$BE$49,'RevPAR Raw Data'!V$1,FALSE)</f>
        <v>3.3301821291803599</v>
      </c>
      <c r="BH13" s="48">
        <f>VLOOKUP($A13,'RevPAR Raw Data'!$B$6:$BE$49,'RevPAR Raw Data'!W$1,FALSE)</f>
        <v>5.2373223912007703</v>
      </c>
      <c r="BI13" s="48">
        <f>VLOOKUP($A13,'RevPAR Raw Data'!$B$6:$BE$49,'RevPAR Raw Data'!X$1,FALSE)</f>
        <v>1.97010484499454</v>
      </c>
      <c r="BJ13" s="49">
        <f>VLOOKUP($A13,'RevPAR Raw Data'!$B$6:$BE$49,'RevPAR Raw Data'!Y$1,FALSE)</f>
        <v>0.108330036346218</v>
      </c>
      <c r="BK13" s="48">
        <f>VLOOKUP($A13,'RevPAR Raw Data'!$B$6:$BE$49,'RevPAR Raw Data'!AA$1,FALSE)</f>
        <v>-5.1819260427109697</v>
      </c>
      <c r="BL13" s="48">
        <f>VLOOKUP($A13,'RevPAR Raw Data'!$B$6:$BE$49,'RevPAR Raw Data'!AB$1,FALSE)</f>
        <v>-2.3286160544908898</v>
      </c>
      <c r="BM13" s="49">
        <f>VLOOKUP($A13,'RevPAR Raw Data'!$B$6:$BE$49,'RevPAR Raw Data'!AC$1,FALSE)</f>
        <v>-3.7240831049743499</v>
      </c>
      <c r="BN13" s="50">
        <f>VLOOKUP($A13,'RevPAR Raw Data'!$B$6:$BE$49,'RevPAR Raw Data'!AE$1,FALSE)</f>
        <v>-1.40538790968241</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56.918225181619299</v>
      </c>
      <c r="C15" s="48">
        <f>VLOOKUP($A15,'Occupancy Raw Data'!$B$8:$BE$45,'Occupancy Raw Data'!H$3,FALSE)</f>
        <v>69.104948303275705</v>
      </c>
      <c r="D15" s="48">
        <f>VLOOKUP($A15,'Occupancy Raw Data'!$B$8:$BE$45,'Occupancy Raw Data'!I$3,FALSE)</f>
        <v>67.509684900339906</v>
      </c>
      <c r="E15" s="48">
        <f>VLOOKUP($A15,'Occupancy Raw Data'!$B$8:$BE$45,'Occupancy Raw Data'!J$3,FALSE)</f>
        <v>68.583149591081906</v>
      </c>
      <c r="F15" s="48">
        <f>VLOOKUP($A15,'Occupancy Raw Data'!$B$8:$BE$45,'Occupancy Raw Data'!K$3,FALSE)</f>
        <v>67.600165148413893</v>
      </c>
      <c r="G15" s="49">
        <f>VLOOKUP($A15,'Occupancy Raw Data'!$B$8:$BE$45,'Occupancy Raw Data'!L$3,FALSE)</f>
        <v>65.943234624946101</v>
      </c>
      <c r="H15" s="48">
        <f>VLOOKUP($A15,'Occupancy Raw Data'!$B$8:$BE$45,'Occupancy Raw Data'!N$3,FALSE)</f>
        <v>72.102353858417999</v>
      </c>
      <c r="I15" s="48">
        <f>VLOOKUP($A15,'Occupancy Raw Data'!$B$8:$BE$45,'Occupancy Raw Data'!O$3,FALSE)</f>
        <v>76.827393553941107</v>
      </c>
      <c r="J15" s="49">
        <f>VLOOKUP($A15,'Occupancy Raw Data'!$B$8:$BE$45,'Occupancy Raw Data'!P$3,FALSE)</f>
        <v>74.464873706179603</v>
      </c>
      <c r="K15" s="50">
        <f>VLOOKUP($A15,'Occupancy Raw Data'!$B$8:$BE$45,'Occupancy Raw Data'!R$3,FALSE)</f>
        <v>68.377988648155707</v>
      </c>
      <c r="M15" s="47">
        <f>VLOOKUP($A15,'Occupancy Raw Data'!$B$8:$BE$45,'Occupancy Raw Data'!T$3,FALSE)</f>
        <v>5.3936733895372297</v>
      </c>
      <c r="N15" s="48">
        <f>VLOOKUP($A15,'Occupancy Raw Data'!$B$8:$BE$45,'Occupancy Raw Data'!U$3,FALSE)</f>
        <v>7.9080330252292903</v>
      </c>
      <c r="O15" s="48">
        <f>VLOOKUP($A15,'Occupancy Raw Data'!$B$8:$BE$45,'Occupancy Raw Data'!V$3,FALSE)</f>
        <v>-14.4206060302956</v>
      </c>
      <c r="P15" s="48">
        <f>VLOOKUP($A15,'Occupancy Raw Data'!$B$8:$BE$45,'Occupancy Raw Data'!W$3,FALSE)</f>
        <v>-16.935544126110099</v>
      </c>
      <c r="Q15" s="48">
        <f>VLOOKUP($A15,'Occupancy Raw Data'!$B$8:$BE$45,'Occupancy Raw Data'!X$3,FALSE)</f>
        <v>-13.017340691295001</v>
      </c>
      <c r="R15" s="49">
        <f>VLOOKUP($A15,'Occupancy Raw Data'!$B$8:$BE$45,'Occupancy Raw Data'!Y$3,FALSE)</f>
        <v>-7.6979627512353401</v>
      </c>
      <c r="S15" s="48">
        <f>VLOOKUP($A15,'Occupancy Raw Data'!$B$8:$BE$45,'Occupancy Raw Data'!AA$3,FALSE)</f>
        <v>-9.8244652327595698</v>
      </c>
      <c r="T15" s="48">
        <f>VLOOKUP($A15,'Occupancy Raw Data'!$B$8:$BE$45,'Occupancy Raw Data'!AB$3,FALSE)</f>
        <v>-6.8119563761157798</v>
      </c>
      <c r="U15" s="49">
        <f>VLOOKUP($A15,'Occupancy Raw Data'!$B$8:$BE$45,'Occupancy Raw Data'!AC$3,FALSE)</f>
        <v>-8.2951568928911499</v>
      </c>
      <c r="V15" s="50">
        <f>VLOOKUP($A15,'Occupancy Raw Data'!$B$8:$BE$45,'Occupancy Raw Data'!AE$3,FALSE)</f>
        <v>-7.8846104118156104</v>
      </c>
      <c r="X15" s="51">
        <f>VLOOKUP($A15,'ADR Raw Data'!$B$6:$BE$43,'ADR Raw Data'!G$1,FALSE)</f>
        <v>171.39732367194401</v>
      </c>
      <c r="Y15" s="52">
        <f>VLOOKUP($A15,'ADR Raw Data'!$B$6:$BE$43,'ADR Raw Data'!H$1,FALSE)</f>
        <v>192.31732912148601</v>
      </c>
      <c r="Z15" s="52">
        <f>VLOOKUP($A15,'ADR Raw Data'!$B$6:$BE$43,'ADR Raw Data'!I$1,FALSE)</f>
        <v>190.42134481008699</v>
      </c>
      <c r="AA15" s="52">
        <f>VLOOKUP($A15,'ADR Raw Data'!$B$6:$BE$43,'ADR Raw Data'!J$1,FALSE)</f>
        <v>188.37956566290501</v>
      </c>
      <c r="AB15" s="52">
        <f>VLOOKUP($A15,'ADR Raw Data'!$B$6:$BE$43,'ADR Raw Data'!K$1,FALSE)</f>
        <v>178.390823349013</v>
      </c>
      <c r="AC15" s="53">
        <f>VLOOKUP($A15,'ADR Raw Data'!$B$6:$BE$43,'ADR Raw Data'!L$1,FALSE)</f>
        <v>184.643379824638</v>
      </c>
      <c r="AD15" s="52">
        <f>VLOOKUP($A15,'ADR Raw Data'!$B$6:$BE$43,'ADR Raw Data'!N$1,FALSE)</f>
        <v>168.34932545226999</v>
      </c>
      <c r="AE15" s="52">
        <f>VLOOKUP($A15,'ADR Raw Data'!$B$6:$BE$43,'ADR Raw Data'!O$1,FALSE)</f>
        <v>169.184495986645</v>
      </c>
      <c r="AF15" s="53">
        <f>VLOOKUP($A15,'ADR Raw Data'!$B$6:$BE$43,'ADR Raw Data'!P$1,FALSE)</f>
        <v>168.78015929469501</v>
      </c>
      <c r="AG15" s="54">
        <f>VLOOKUP($A15,'ADR Raw Data'!$B$6:$BE$43,'ADR Raw Data'!R$1,FALSE)</f>
        <v>179.707569603964</v>
      </c>
      <c r="AI15" s="47">
        <f>VLOOKUP($A15,'ADR Raw Data'!$B$6:$BE$43,'ADR Raw Data'!T$1,FALSE)</f>
        <v>7.0587419507238502</v>
      </c>
      <c r="AJ15" s="48">
        <f>VLOOKUP($A15,'ADR Raw Data'!$B$6:$BE$43,'ADR Raw Data'!U$1,FALSE)</f>
        <v>4.8707524536688398</v>
      </c>
      <c r="AK15" s="48">
        <f>VLOOKUP($A15,'ADR Raw Data'!$B$6:$BE$43,'ADR Raw Data'!V$1,FALSE)</f>
        <v>-8.9493155804092801</v>
      </c>
      <c r="AL15" s="48">
        <f>VLOOKUP($A15,'ADR Raw Data'!$B$6:$BE$43,'ADR Raw Data'!W$1,FALSE)</f>
        <v>-14.793495733137499</v>
      </c>
      <c r="AM15" s="48">
        <f>VLOOKUP($A15,'ADR Raw Data'!$B$6:$BE$43,'ADR Raw Data'!X$1,FALSE)</f>
        <v>-10.0450740536536</v>
      </c>
      <c r="AN15" s="49">
        <f>VLOOKUP($A15,'ADR Raw Data'!$B$6:$BE$43,'ADR Raw Data'!Y$1,FALSE)</f>
        <v>-6.5157582302470001</v>
      </c>
      <c r="AO15" s="48">
        <f>VLOOKUP($A15,'ADR Raw Data'!$B$6:$BE$43,'ADR Raw Data'!AA$1,FALSE)</f>
        <v>-3.88625586693197</v>
      </c>
      <c r="AP15" s="48">
        <f>VLOOKUP($A15,'ADR Raw Data'!$B$6:$BE$43,'ADR Raw Data'!AB$1,FALSE)</f>
        <v>-1.5683533406799799</v>
      </c>
      <c r="AQ15" s="49">
        <f>VLOOKUP($A15,'ADR Raw Data'!$B$6:$BE$43,'ADR Raw Data'!AC$1,FALSE)</f>
        <v>-2.71655385452895</v>
      </c>
      <c r="AR15" s="50">
        <f>VLOOKUP($A15,'ADR Raw Data'!$B$6:$BE$43,'ADR Raw Data'!AE$1,FALSE)</f>
        <v>-5.4199136111990098</v>
      </c>
      <c r="AS15" s="40"/>
      <c r="AT15" s="51">
        <f>VLOOKUP($A15,'RevPAR Raw Data'!$B$6:$BE$43,'RevPAR Raw Data'!G$1,FALSE)</f>
        <v>97.556314642866496</v>
      </c>
      <c r="AU15" s="52">
        <f>VLOOKUP($A15,'RevPAR Raw Data'!$B$6:$BE$43,'RevPAR Raw Data'!H$1,FALSE)</f>
        <v>132.90079086764399</v>
      </c>
      <c r="AV15" s="52">
        <f>VLOOKUP($A15,'RevPAR Raw Data'!$B$6:$BE$43,'RevPAR Raw Data'!I$1,FALSE)</f>
        <v>128.55284986427901</v>
      </c>
      <c r="AW15" s="52">
        <f>VLOOKUP($A15,'RevPAR Raw Data'!$B$6:$BE$43,'RevPAR Raw Data'!J$1,FALSE)</f>
        <v>129.19663931762</v>
      </c>
      <c r="AX15" s="52">
        <f>VLOOKUP($A15,'RevPAR Raw Data'!$B$6:$BE$43,'RevPAR Raw Data'!K$1,FALSE)</f>
        <v>120.592491193548</v>
      </c>
      <c r="AY15" s="53">
        <f>VLOOKUP($A15,'RevPAR Raw Data'!$B$6:$BE$43,'RevPAR Raw Data'!L$1,FALSE)</f>
        <v>121.759817177191</v>
      </c>
      <c r="AZ15" s="52">
        <f>VLOOKUP($A15,'RevPAR Raw Data'!$B$6:$BE$43,'RevPAR Raw Data'!N$1,FALSE)</f>
        <v>121.38382635585501</v>
      </c>
      <c r="BA15" s="52">
        <f>VLOOKUP($A15,'RevPAR Raw Data'!$B$6:$BE$43,'RevPAR Raw Data'!O$1,FALSE)</f>
        <v>129.98003856391099</v>
      </c>
      <c r="BB15" s="53">
        <f>VLOOKUP($A15,'RevPAR Raw Data'!$B$6:$BE$43,'RevPAR Raw Data'!P$1,FALSE)</f>
        <v>125.681932459883</v>
      </c>
      <c r="BC15" s="54">
        <f>VLOOKUP($A15,'RevPAR Raw Data'!$B$6:$BE$43,'RevPAR Raw Data'!R$1,FALSE)</f>
        <v>122.880421543675</v>
      </c>
      <c r="BE15" s="47">
        <f>VLOOKUP($A15,'RevPAR Raw Data'!$B$6:$BE$43,'RevPAR Raw Data'!T$1,FALSE)</f>
        <v>12.833140826493301</v>
      </c>
      <c r="BF15" s="48">
        <f>VLOOKUP($A15,'RevPAR Raw Data'!$B$6:$BE$43,'RevPAR Raw Data'!U$1,FALSE)</f>
        <v>13.163966191511401</v>
      </c>
      <c r="BG15" s="48">
        <f>VLOOKUP($A15,'RevPAR Raw Data'!$B$6:$BE$43,'RevPAR Raw Data'!V$1,FALSE)</f>
        <v>-22.079376068446201</v>
      </c>
      <c r="BH15" s="48">
        <f>VLOOKUP($A15,'RevPAR Raw Data'!$B$6:$BE$43,'RevPAR Raw Data'!W$1,FALSE)</f>
        <v>-29.2236808615679</v>
      </c>
      <c r="BI15" s="48">
        <f>VLOOKUP($A15,'RevPAR Raw Data'!$B$6:$BE$43,'RevPAR Raw Data'!X$1,FALSE)</f>
        <v>-21.754813232691699</v>
      </c>
      <c r="BJ15" s="49">
        <f>VLOOKUP($A15,'RevPAR Raw Data'!$B$6:$BE$43,'RevPAR Raw Data'!Y$1,FALSE)</f>
        <v>-13.712140339957299</v>
      </c>
      <c r="BK15" s="48">
        <f>VLOOKUP($A15,'RevPAR Raw Data'!$B$6:$BE$43,'RevPAR Raw Data'!AA$1,FALSE)</f>
        <v>-13.3289172431887</v>
      </c>
      <c r="BL15" s="48">
        <f>VLOOKUP($A15,'RevPAR Raw Data'!$B$6:$BE$43,'RevPAR Raw Data'!AB$1,FALSE)</f>
        <v>-8.2734741714052902</v>
      </c>
      <c r="BM15" s="49">
        <f>VLOOKUP($A15,'RevPAR Raw Data'!$B$6:$BE$43,'RevPAR Raw Data'!AC$1,FALSE)</f>
        <v>-10.786368343107</v>
      </c>
      <c r="BN15" s="50">
        <f>VLOOKUP($A15,'RevPAR Raw Data'!$B$6:$BE$43,'RevPAR Raw Data'!AE$1,FALSE)</f>
        <v>-12.8771849501146</v>
      </c>
    </row>
    <row r="16" spans="1:66" x14ac:dyDescent="0.25">
      <c r="A16" s="63" t="s">
        <v>88</v>
      </c>
      <c r="B16" s="47">
        <f>VLOOKUP($A16,'Occupancy Raw Data'!$B$8:$BE$45,'Occupancy Raw Data'!G$3,FALSE)</f>
        <v>54.623323013415799</v>
      </c>
      <c r="C16" s="48">
        <f>VLOOKUP($A16,'Occupancy Raw Data'!$B$8:$BE$45,'Occupancy Raw Data'!H$3,FALSE)</f>
        <v>68.183694530443702</v>
      </c>
      <c r="D16" s="48">
        <f>VLOOKUP($A16,'Occupancy Raw Data'!$B$8:$BE$45,'Occupancy Raw Data'!I$3,FALSE)</f>
        <v>65.232198142414802</v>
      </c>
      <c r="E16" s="48">
        <f>VLOOKUP($A16,'Occupancy Raw Data'!$B$8:$BE$45,'Occupancy Raw Data'!J$3,FALSE)</f>
        <v>69.081527347781204</v>
      </c>
      <c r="F16" s="48">
        <f>VLOOKUP($A16,'Occupancy Raw Data'!$B$8:$BE$45,'Occupancy Raw Data'!K$3,FALSE)</f>
        <v>68.441692466460196</v>
      </c>
      <c r="G16" s="49">
        <f>VLOOKUP($A16,'Occupancy Raw Data'!$B$8:$BE$45,'Occupancy Raw Data'!L$3,FALSE)</f>
        <v>65.112487100103095</v>
      </c>
      <c r="H16" s="48">
        <f>VLOOKUP($A16,'Occupancy Raw Data'!$B$8:$BE$45,'Occupancy Raw Data'!N$3,FALSE)</f>
        <v>72.961816305469497</v>
      </c>
      <c r="I16" s="48">
        <f>VLOOKUP($A16,'Occupancy Raw Data'!$B$8:$BE$45,'Occupancy Raw Data'!O$3,FALSE)</f>
        <v>75.975232198142393</v>
      </c>
      <c r="J16" s="49">
        <f>VLOOKUP($A16,'Occupancy Raw Data'!$B$8:$BE$45,'Occupancy Raw Data'!P$3,FALSE)</f>
        <v>74.468524251805903</v>
      </c>
      <c r="K16" s="50">
        <f>VLOOKUP($A16,'Occupancy Raw Data'!$B$8:$BE$45,'Occupancy Raw Data'!R$3,FALSE)</f>
        <v>67.785640572018195</v>
      </c>
      <c r="M16" s="47">
        <f>VLOOKUP($A16,'Occupancy Raw Data'!$B$8:$BE$45,'Occupancy Raw Data'!T$3,FALSE)</f>
        <v>-6.8953386103781797</v>
      </c>
      <c r="N16" s="48">
        <f>VLOOKUP($A16,'Occupancy Raw Data'!$B$8:$BE$45,'Occupancy Raw Data'!U$3,FALSE)</f>
        <v>-5.2080344332855004</v>
      </c>
      <c r="O16" s="48">
        <f>VLOOKUP($A16,'Occupancy Raw Data'!$B$8:$BE$45,'Occupancy Raw Data'!V$3,FALSE)</f>
        <v>-27.286322328310099</v>
      </c>
      <c r="P16" s="48">
        <f>VLOOKUP($A16,'Occupancy Raw Data'!$B$8:$BE$45,'Occupancy Raw Data'!W$3,FALSE)</f>
        <v>-26.8734979244046</v>
      </c>
      <c r="Q16" s="48">
        <f>VLOOKUP($A16,'Occupancy Raw Data'!$B$8:$BE$45,'Occupancy Raw Data'!X$3,FALSE)</f>
        <v>-17.961405244928201</v>
      </c>
      <c r="R16" s="49">
        <f>VLOOKUP($A16,'Occupancy Raw Data'!$B$8:$BE$45,'Occupancy Raw Data'!Y$3,FALSE)</f>
        <v>-18.242367698128799</v>
      </c>
      <c r="S16" s="48">
        <f>VLOOKUP($A16,'Occupancy Raw Data'!$B$8:$BE$45,'Occupancy Raw Data'!AA$3,FALSE)</f>
        <v>-12.097476066144401</v>
      </c>
      <c r="T16" s="48">
        <f>VLOOKUP($A16,'Occupancy Raw Data'!$B$8:$BE$45,'Occupancy Raw Data'!AB$3,FALSE)</f>
        <v>-6.9044006069802704</v>
      </c>
      <c r="U16" s="49">
        <f>VLOOKUP($A16,'Occupancy Raw Data'!$B$8:$BE$45,'Occupancy Raw Data'!AC$3,FALSE)</f>
        <v>-9.5229139238919096</v>
      </c>
      <c r="V16" s="50">
        <f>VLOOKUP($A16,'Occupancy Raw Data'!$B$8:$BE$45,'Occupancy Raw Data'!AE$3,FALSE)</f>
        <v>-15.6920989420026</v>
      </c>
      <c r="X16" s="51">
        <f>VLOOKUP($A16,'ADR Raw Data'!$B$6:$BE$43,'ADR Raw Data'!G$1,FALSE)</f>
        <v>189.651955412809</v>
      </c>
      <c r="Y16" s="52">
        <f>VLOOKUP($A16,'ADR Raw Data'!$B$6:$BE$43,'ADR Raw Data'!H$1,FALSE)</f>
        <v>214.69917814439199</v>
      </c>
      <c r="Z16" s="52">
        <f>VLOOKUP($A16,'ADR Raw Data'!$B$6:$BE$43,'ADR Raw Data'!I$1,FALSE)</f>
        <v>212.509305489637</v>
      </c>
      <c r="AA16" s="52">
        <f>VLOOKUP($A16,'ADR Raw Data'!$B$6:$BE$43,'ADR Raw Data'!J$1,FALSE)</f>
        <v>214.47887660591499</v>
      </c>
      <c r="AB16" s="52">
        <f>VLOOKUP($A16,'ADR Raw Data'!$B$6:$BE$43,'ADR Raw Data'!K$1,FALSE)</f>
        <v>198.31608262967401</v>
      </c>
      <c r="AC16" s="53">
        <f>VLOOKUP($A16,'ADR Raw Data'!$B$6:$BE$43,'ADR Raw Data'!L$1,FALSE)</f>
        <v>206.56704124005401</v>
      </c>
      <c r="AD16" s="52">
        <f>VLOOKUP($A16,'ADR Raw Data'!$B$6:$BE$43,'ADR Raw Data'!N$1,FALSE)</f>
        <v>164.04940876944801</v>
      </c>
      <c r="AE16" s="52">
        <f>VLOOKUP($A16,'ADR Raw Data'!$B$6:$BE$43,'ADR Raw Data'!O$1,FALSE)</f>
        <v>157.982868785656</v>
      </c>
      <c r="AF16" s="53">
        <f>VLOOKUP($A16,'ADR Raw Data'!$B$6:$BE$43,'ADR Raw Data'!P$1,FALSE)</f>
        <v>160.95476718403501</v>
      </c>
      <c r="AG16" s="54">
        <f>VLOOKUP($A16,'ADR Raw Data'!$B$6:$BE$43,'ADR Raw Data'!R$1,FALSE)</f>
        <v>192.25015006850899</v>
      </c>
      <c r="AI16" s="47">
        <f>VLOOKUP($A16,'ADR Raw Data'!$B$6:$BE$43,'ADR Raw Data'!T$1,FALSE)</f>
        <v>4.4505178514445403</v>
      </c>
      <c r="AJ16" s="48">
        <f>VLOOKUP($A16,'ADR Raw Data'!$B$6:$BE$43,'ADR Raw Data'!U$1,FALSE)</f>
        <v>0.17349812905436501</v>
      </c>
      <c r="AK16" s="48">
        <f>VLOOKUP($A16,'ADR Raw Data'!$B$6:$BE$43,'ADR Raw Data'!V$1,FALSE)</f>
        <v>-9.5931474663351306</v>
      </c>
      <c r="AL16" s="48">
        <f>VLOOKUP($A16,'ADR Raw Data'!$B$6:$BE$43,'ADR Raw Data'!W$1,FALSE)</f>
        <v>-11.659883114587</v>
      </c>
      <c r="AM16" s="48">
        <f>VLOOKUP($A16,'ADR Raw Data'!$B$6:$BE$43,'ADR Raw Data'!X$1,FALSE)</f>
        <v>-7.5739906904562098</v>
      </c>
      <c r="AN16" s="49">
        <f>VLOOKUP($A16,'ADR Raw Data'!$B$6:$BE$43,'ADR Raw Data'!Y$1,FALSE)</f>
        <v>-6.5197284015328103</v>
      </c>
      <c r="AO16" s="48">
        <f>VLOOKUP($A16,'ADR Raw Data'!$B$6:$BE$43,'ADR Raw Data'!AA$1,FALSE)</f>
        <v>-9.4178213935434199E-2</v>
      </c>
      <c r="AP16" s="48">
        <f>VLOOKUP($A16,'ADR Raw Data'!$B$6:$BE$43,'ADR Raw Data'!AB$1,FALSE)</f>
        <v>-2.5807496276123099E-2</v>
      </c>
      <c r="AQ16" s="49">
        <f>VLOOKUP($A16,'ADR Raw Data'!$B$6:$BE$43,'ADR Raw Data'!AC$1,FALSE)</f>
        <v>-0.114954978129529</v>
      </c>
      <c r="AR16" s="50">
        <f>VLOOKUP($A16,'ADR Raw Data'!$B$6:$BE$43,'ADR Raw Data'!AE$1,FALSE)</f>
        <v>-5.5159672767531296</v>
      </c>
      <c r="AS16" s="40"/>
      <c r="AT16" s="51">
        <f>VLOOKUP($A16,'RevPAR Raw Data'!$B$6:$BE$43,'RevPAR Raw Data'!G$1,FALSE)</f>
        <v>103.594200206398</v>
      </c>
      <c r="AU16" s="52">
        <f>VLOOKUP($A16,'RevPAR Raw Data'!$B$6:$BE$43,'RevPAR Raw Data'!H$1,FALSE)</f>
        <v>146.389831785345</v>
      </c>
      <c r="AV16" s="52">
        <f>VLOOKUP($A16,'RevPAR Raw Data'!$B$6:$BE$43,'RevPAR Raw Data'!I$1,FALSE)</f>
        <v>138.62449122807001</v>
      </c>
      <c r="AW16" s="52">
        <f>VLOOKUP($A16,'RevPAR Raw Data'!$B$6:$BE$43,'RevPAR Raw Data'!J$1,FALSE)</f>
        <v>148.16528379772899</v>
      </c>
      <c r="AX16" s="52">
        <f>VLOOKUP($A16,'RevPAR Raw Data'!$B$6:$BE$43,'RevPAR Raw Data'!K$1,FALSE)</f>
        <v>135.73088338493201</v>
      </c>
      <c r="AY16" s="53">
        <f>VLOOKUP($A16,'RevPAR Raw Data'!$B$6:$BE$43,'RevPAR Raw Data'!L$1,FALSE)</f>
        <v>134.50093808049499</v>
      </c>
      <c r="AZ16" s="52">
        <f>VLOOKUP($A16,'RevPAR Raw Data'!$B$6:$BE$43,'RevPAR Raw Data'!N$1,FALSE)</f>
        <v>119.693428276573</v>
      </c>
      <c r="BA16" s="52">
        <f>VLOOKUP($A16,'RevPAR Raw Data'!$B$6:$BE$43,'RevPAR Raw Data'!O$1,FALSE)</f>
        <v>120.027851393188</v>
      </c>
      <c r="BB16" s="53">
        <f>VLOOKUP($A16,'RevPAR Raw Data'!$B$6:$BE$43,'RevPAR Raw Data'!P$1,FALSE)</f>
        <v>119.860639834881</v>
      </c>
      <c r="BC16" s="54">
        <f>VLOOKUP($A16,'RevPAR Raw Data'!$B$6:$BE$43,'RevPAR Raw Data'!R$1,FALSE)</f>
        <v>130.317995724605</v>
      </c>
      <c r="BE16" s="47">
        <f>VLOOKUP($A16,'RevPAR Raw Data'!$B$6:$BE$43,'RevPAR Raw Data'!T$1,FALSE)</f>
        <v>-2.7516990347060699</v>
      </c>
      <c r="BF16" s="48">
        <f>VLOOKUP($A16,'RevPAR Raw Data'!$B$6:$BE$43,'RevPAR Raw Data'!U$1,FALSE)</f>
        <v>-5.0435721465333998</v>
      </c>
      <c r="BG16" s="48">
        <f>VLOOKUP($A16,'RevPAR Raw Data'!$B$6:$BE$43,'RevPAR Raw Data'!V$1,FALSE)</f>
        <v>-34.261852655550904</v>
      </c>
      <c r="BH16" s="48">
        <f>VLOOKUP($A16,'RevPAR Raw Data'!$B$6:$BE$43,'RevPAR Raw Data'!W$1,FALSE)</f>
        <v>-35.3999625922051</v>
      </c>
      <c r="BI16" s="48">
        <f>VLOOKUP($A16,'RevPAR Raw Data'!$B$6:$BE$43,'RevPAR Raw Data'!X$1,FALSE)</f>
        <v>-24.1750007742584</v>
      </c>
      <c r="BJ16" s="49">
        <f>VLOOKUP($A16,'RevPAR Raw Data'!$B$6:$BE$43,'RevPAR Raw Data'!Y$1,FALSE)</f>
        <v>-23.572743271734701</v>
      </c>
      <c r="BK16" s="48">
        <f>VLOOKUP($A16,'RevPAR Raw Data'!$B$6:$BE$43,'RevPAR Raw Data'!AA$1,FALSE)</f>
        <v>-12.1802610931895</v>
      </c>
      <c r="BL16" s="48">
        <f>VLOOKUP($A16,'RevPAR Raw Data'!$B$6:$BE$43,'RevPAR Raw Data'!AB$1,FALSE)</f>
        <v>-6.9284262503268597</v>
      </c>
      <c r="BM16" s="49">
        <f>VLOOKUP($A16,'RevPAR Raw Data'!$B$6:$BE$43,'RevPAR Raw Data'!AC$1,FALSE)</f>
        <v>-9.6269218384029394</v>
      </c>
      <c r="BN16" s="50">
        <f>VLOOKUP($A16,'RevPAR Raw Data'!$B$6:$BE$43,'RevPAR Raw Data'!AE$1,FALSE)</f>
        <v>-20.342495176079201</v>
      </c>
    </row>
    <row r="17" spans="1:66" x14ac:dyDescent="0.25">
      <c r="A17" s="63" t="s">
        <v>89</v>
      </c>
      <c r="B17" s="47">
        <f>VLOOKUP($A17,'Occupancy Raw Data'!$B$8:$BE$45,'Occupancy Raw Data'!G$3,FALSE)</f>
        <v>57.542157542157497</v>
      </c>
      <c r="C17" s="48">
        <f>VLOOKUP($A17,'Occupancy Raw Data'!$B$8:$BE$45,'Occupancy Raw Data'!H$3,FALSE)</f>
        <v>64.391314391314296</v>
      </c>
      <c r="D17" s="48">
        <f>VLOOKUP($A17,'Occupancy Raw Data'!$B$8:$BE$45,'Occupancy Raw Data'!I$3,FALSE)</f>
        <v>59.182259182259102</v>
      </c>
      <c r="E17" s="48">
        <f>VLOOKUP($A17,'Occupancy Raw Data'!$B$8:$BE$45,'Occupancy Raw Data'!J$3,FALSE)</f>
        <v>59.078309078308997</v>
      </c>
      <c r="F17" s="48">
        <f>VLOOKUP($A17,'Occupancy Raw Data'!$B$8:$BE$45,'Occupancy Raw Data'!K$3,FALSE)</f>
        <v>59.401709401709397</v>
      </c>
      <c r="G17" s="49">
        <f>VLOOKUP($A17,'Occupancy Raw Data'!$B$8:$BE$45,'Occupancy Raw Data'!L$3,FALSE)</f>
        <v>59.919149919149902</v>
      </c>
      <c r="H17" s="48">
        <f>VLOOKUP($A17,'Occupancy Raw Data'!$B$8:$BE$45,'Occupancy Raw Data'!N$3,FALSE)</f>
        <v>65.199815199815106</v>
      </c>
      <c r="I17" s="48">
        <f>VLOOKUP($A17,'Occupancy Raw Data'!$B$8:$BE$45,'Occupancy Raw Data'!O$3,FALSE)</f>
        <v>69.7620697620697</v>
      </c>
      <c r="J17" s="49">
        <f>VLOOKUP($A17,'Occupancy Raw Data'!$B$8:$BE$45,'Occupancy Raw Data'!P$3,FALSE)</f>
        <v>67.480942480942403</v>
      </c>
      <c r="K17" s="50">
        <f>VLOOKUP($A17,'Occupancy Raw Data'!$B$8:$BE$45,'Occupancy Raw Data'!R$3,FALSE)</f>
        <v>62.079662079662</v>
      </c>
      <c r="M17" s="47">
        <f>VLOOKUP($A17,'Occupancy Raw Data'!$B$8:$BE$45,'Occupancy Raw Data'!T$3,FALSE)</f>
        <v>6.2174855079321798</v>
      </c>
      <c r="N17" s="48">
        <f>VLOOKUP($A17,'Occupancy Raw Data'!$B$8:$BE$45,'Occupancy Raw Data'!U$3,FALSE)</f>
        <v>7.8641936380493398</v>
      </c>
      <c r="O17" s="48">
        <f>VLOOKUP($A17,'Occupancy Raw Data'!$B$8:$BE$45,'Occupancy Raw Data'!V$3,FALSE)</f>
        <v>-21.396713431159</v>
      </c>
      <c r="P17" s="48">
        <f>VLOOKUP($A17,'Occupancy Raw Data'!$B$8:$BE$45,'Occupancy Raw Data'!W$3,FALSE)</f>
        <v>-24.6849659764788</v>
      </c>
      <c r="Q17" s="48">
        <f>VLOOKUP($A17,'Occupancy Raw Data'!$B$8:$BE$45,'Occupancy Raw Data'!X$3,FALSE)</f>
        <v>-22.721409232932</v>
      </c>
      <c r="R17" s="49">
        <f>VLOOKUP($A17,'Occupancy Raw Data'!$B$8:$BE$45,'Occupancy Raw Data'!Y$3,FALSE)</f>
        <v>-13.0274102830569</v>
      </c>
      <c r="S17" s="48">
        <f>VLOOKUP($A17,'Occupancy Raw Data'!$B$8:$BE$45,'Occupancy Raw Data'!AA$3,FALSE)</f>
        <v>-15.686359652522199</v>
      </c>
      <c r="T17" s="48">
        <f>VLOOKUP($A17,'Occupancy Raw Data'!$B$8:$BE$45,'Occupancy Raw Data'!AB$3,FALSE)</f>
        <v>-14.0586226593928</v>
      </c>
      <c r="U17" s="49">
        <f>VLOOKUP($A17,'Occupancy Raw Data'!$B$8:$BE$45,'Occupancy Raw Data'!AC$3,FALSE)</f>
        <v>-14.852753804543401</v>
      </c>
      <c r="V17" s="50">
        <f>VLOOKUP($A17,'Occupancy Raw Data'!$B$8:$BE$45,'Occupancy Raw Data'!AE$3,FALSE)</f>
        <v>-13.6026359358618</v>
      </c>
      <c r="X17" s="51">
        <f>VLOOKUP($A17,'ADR Raw Data'!$B$6:$BE$43,'ADR Raw Data'!G$1,FALSE)</f>
        <v>150.40583500602099</v>
      </c>
      <c r="Y17" s="52">
        <f>VLOOKUP($A17,'ADR Raw Data'!$B$6:$BE$43,'ADR Raw Data'!H$1,FALSE)</f>
        <v>164.18007533632201</v>
      </c>
      <c r="Z17" s="52">
        <f>VLOOKUP($A17,'ADR Raw Data'!$B$6:$BE$43,'ADR Raw Data'!I$1,FALSE)</f>
        <v>160.20446330991399</v>
      </c>
      <c r="AA17" s="52">
        <f>VLOOKUP($A17,'ADR Raw Data'!$B$6:$BE$43,'ADR Raw Data'!J$1,FALSE)</f>
        <v>157.608875855327</v>
      </c>
      <c r="AB17" s="52">
        <f>VLOOKUP($A17,'ADR Raw Data'!$B$6:$BE$43,'ADR Raw Data'!K$1,FALSE)</f>
        <v>148.029088080886</v>
      </c>
      <c r="AC17" s="53">
        <f>VLOOKUP($A17,'ADR Raw Data'!$B$6:$BE$43,'ADR Raw Data'!L$1,FALSE)</f>
        <v>156.251068275569</v>
      </c>
      <c r="AD17" s="52">
        <f>VLOOKUP($A17,'ADR Raw Data'!$B$6:$BE$43,'ADR Raw Data'!N$1,FALSE)</f>
        <v>145.92280602302901</v>
      </c>
      <c r="AE17" s="52">
        <f>VLOOKUP($A17,'ADR Raw Data'!$B$6:$BE$43,'ADR Raw Data'!O$1,FALSE)</f>
        <v>148.23808774834399</v>
      </c>
      <c r="AF17" s="53">
        <f>VLOOKUP($A17,'ADR Raw Data'!$B$6:$BE$43,'ADR Raw Data'!P$1,FALSE)</f>
        <v>147.119579803166</v>
      </c>
      <c r="AG17" s="54">
        <f>VLOOKUP($A17,'ADR Raw Data'!$B$6:$BE$43,'ADR Raw Data'!R$1,FALSE)</f>
        <v>153.41507415479401</v>
      </c>
      <c r="AI17" s="47">
        <f>VLOOKUP($A17,'ADR Raw Data'!$B$6:$BE$43,'ADR Raw Data'!T$1,FALSE)</f>
        <v>4.0206196894047199</v>
      </c>
      <c r="AJ17" s="48">
        <f>VLOOKUP($A17,'ADR Raw Data'!$B$6:$BE$43,'ADR Raw Data'!U$1,FALSE)</f>
        <v>4.2956212124190101</v>
      </c>
      <c r="AK17" s="48">
        <f>VLOOKUP($A17,'ADR Raw Data'!$B$6:$BE$43,'ADR Raw Data'!V$1,FALSE)</f>
        <v>-9.5066491147810197</v>
      </c>
      <c r="AL17" s="48">
        <f>VLOOKUP($A17,'ADR Raw Data'!$B$6:$BE$43,'ADR Raw Data'!W$1,FALSE)</f>
        <v>-11.0004909708522</v>
      </c>
      <c r="AM17" s="48">
        <f>VLOOKUP($A17,'ADR Raw Data'!$B$6:$BE$43,'ADR Raw Data'!X$1,FALSE)</f>
        <v>-11.4327398561422</v>
      </c>
      <c r="AN17" s="49">
        <f>VLOOKUP($A17,'ADR Raw Data'!$B$6:$BE$43,'ADR Raw Data'!Y$1,FALSE)</f>
        <v>-6.0635429855219396</v>
      </c>
      <c r="AO17" s="48">
        <f>VLOOKUP($A17,'ADR Raw Data'!$B$6:$BE$43,'ADR Raw Data'!AA$1,FALSE)</f>
        <v>-7.7805984428507804</v>
      </c>
      <c r="AP17" s="48">
        <f>VLOOKUP($A17,'ADR Raw Data'!$B$6:$BE$43,'ADR Raw Data'!AB$1,FALSE)</f>
        <v>-7.6317582569906897</v>
      </c>
      <c r="AQ17" s="49">
        <f>VLOOKUP($A17,'ADR Raw Data'!$B$6:$BE$43,'ADR Raw Data'!AC$1,FALSE)</f>
        <v>-7.6969100105744097</v>
      </c>
      <c r="AR17" s="50">
        <f>VLOOKUP($A17,'ADR Raw Data'!$B$6:$BE$43,'ADR Raw Data'!AE$1,FALSE)</f>
        <v>-6.5379798538374896</v>
      </c>
      <c r="AS17" s="40"/>
      <c r="AT17" s="51">
        <f>VLOOKUP($A17,'RevPAR Raw Data'!$B$6:$BE$43,'RevPAR Raw Data'!G$1,FALSE)</f>
        <v>86.546762531762496</v>
      </c>
      <c r="AU17" s="52">
        <f>VLOOKUP($A17,'RevPAR Raw Data'!$B$6:$BE$43,'RevPAR Raw Data'!H$1,FALSE)</f>
        <v>105.717708477708</v>
      </c>
      <c r="AV17" s="52">
        <f>VLOOKUP($A17,'RevPAR Raw Data'!$B$6:$BE$43,'RevPAR Raw Data'!I$1,FALSE)</f>
        <v>94.812620697620602</v>
      </c>
      <c r="AW17" s="52">
        <f>VLOOKUP($A17,'RevPAR Raw Data'!$B$6:$BE$43,'RevPAR Raw Data'!J$1,FALSE)</f>
        <v>93.112658812658793</v>
      </c>
      <c r="AX17" s="52">
        <f>VLOOKUP($A17,'RevPAR Raw Data'!$B$6:$BE$43,'RevPAR Raw Data'!K$1,FALSE)</f>
        <v>87.931808731808701</v>
      </c>
      <c r="AY17" s="53">
        <f>VLOOKUP($A17,'RevPAR Raw Data'!$B$6:$BE$43,'RevPAR Raw Data'!L$1,FALSE)</f>
        <v>93.624311850311798</v>
      </c>
      <c r="AZ17" s="52">
        <f>VLOOKUP($A17,'RevPAR Raw Data'!$B$6:$BE$43,'RevPAR Raw Data'!N$1,FALSE)</f>
        <v>95.141399861399805</v>
      </c>
      <c r="BA17" s="52">
        <f>VLOOKUP($A17,'RevPAR Raw Data'!$B$6:$BE$43,'RevPAR Raw Data'!O$1,FALSE)</f>
        <v>103.41395818895801</v>
      </c>
      <c r="BB17" s="53">
        <f>VLOOKUP($A17,'RevPAR Raw Data'!$B$6:$BE$43,'RevPAR Raw Data'!P$1,FALSE)</f>
        <v>99.277679025178998</v>
      </c>
      <c r="BC17" s="54">
        <f>VLOOKUP($A17,'RevPAR Raw Data'!$B$6:$BE$43,'RevPAR Raw Data'!R$1,FALSE)</f>
        <v>95.239559614559596</v>
      </c>
      <c r="BE17" s="47">
        <f>VLOOKUP($A17,'RevPAR Raw Data'!$B$6:$BE$43,'RevPAR Raw Data'!T$1,FALSE)</f>
        <v>10.4880866438547</v>
      </c>
      <c r="BF17" s="48">
        <f>VLOOKUP($A17,'RevPAR Raw Data'!$B$6:$BE$43,'RevPAR Raw Data'!U$1,FALSE)</f>
        <v>12.4976308205701</v>
      </c>
      <c r="BG17" s="48">
        <f>VLOOKUP($A17,'RevPAR Raw Data'!$B$6:$BE$43,'RevPAR Raw Data'!V$1,FALSE)</f>
        <v>-28.869252077944498</v>
      </c>
      <c r="BH17" s="48">
        <f>VLOOKUP($A17,'RevPAR Raw Data'!$B$6:$BE$43,'RevPAR Raw Data'!W$1,FALSE)</f>
        <v>-32.969989493930598</v>
      </c>
      <c r="BI17" s="48">
        <f>VLOOKUP($A17,'RevPAR Raw Data'!$B$6:$BE$43,'RevPAR Raw Data'!X$1,FALSE)</f>
        <v>-31.556469479823701</v>
      </c>
      <c r="BJ17" s="49">
        <f>VLOOKUP($A17,'RevPAR Raw Data'!$B$6:$BE$43,'RevPAR Raw Data'!Y$1,FALSE)</f>
        <v>-18.301030646165401</v>
      </c>
      <c r="BK17" s="48">
        <f>VLOOKUP($A17,'RevPAR Raw Data'!$B$6:$BE$43,'RevPAR Raw Data'!AA$1,FALSE)</f>
        <v>-22.246465440508899</v>
      </c>
      <c r="BL17" s="48">
        <f>VLOOKUP($A17,'RevPAR Raw Data'!$B$6:$BE$43,'RevPAR Raw Data'!AB$1,FALSE)</f>
        <v>-20.617460820756101</v>
      </c>
      <c r="BM17" s="49">
        <f>VLOOKUP($A17,'RevPAR Raw Data'!$B$6:$BE$43,'RevPAR Raw Data'!AC$1,FALSE)</f>
        <v>-21.4064607206899</v>
      </c>
      <c r="BN17" s="50">
        <f>VLOOKUP($A17,'RevPAR Raw Data'!$B$6:$BE$43,'RevPAR Raw Data'!AE$1,FALSE)</f>
        <v>-19.2512781926218</v>
      </c>
    </row>
    <row r="18" spans="1:66" x14ac:dyDescent="0.25">
      <c r="A18" s="63" t="s">
        <v>26</v>
      </c>
      <c r="B18" s="47">
        <f>VLOOKUP($A18,'Occupancy Raw Data'!$B$8:$BE$45,'Occupancy Raw Data'!G$3,FALSE)</f>
        <v>56.022727272727202</v>
      </c>
      <c r="C18" s="48">
        <f>VLOOKUP($A18,'Occupancy Raw Data'!$B$8:$BE$45,'Occupancy Raw Data'!H$3,FALSE)</f>
        <v>68.511363636363598</v>
      </c>
      <c r="D18" s="48">
        <f>VLOOKUP($A18,'Occupancy Raw Data'!$B$8:$BE$45,'Occupancy Raw Data'!I$3,FALSE)</f>
        <v>72.022727272727195</v>
      </c>
      <c r="E18" s="48">
        <f>VLOOKUP($A18,'Occupancy Raw Data'!$B$8:$BE$45,'Occupancy Raw Data'!J$3,FALSE)</f>
        <v>74.715909090908994</v>
      </c>
      <c r="F18" s="48">
        <f>VLOOKUP($A18,'Occupancy Raw Data'!$B$8:$BE$45,'Occupancy Raw Data'!K$3,FALSE)</f>
        <v>69.386363636363598</v>
      </c>
      <c r="G18" s="49">
        <f>VLOOKUP($A18,'Occupancy Raw Data'!$B$8:$BE$45,'Occupancy Raw Data'!L$3,FALSE)</f>
        <v>68.131818181818105</v>
      </c>
      <c r="H18" s="48">
        <f>VLOOKUP($A18,'Occupancy Raw Data'!$B$8:$BE$45,'Occupancy Raw Data'!N$3,FALSE)</f>
        <v>68.715909090908994</v>
      </c>
      <c r="I18" s="48">
        <f>VLOOKUP($A18,'Occupancy Raw Data'!$B$8:$BE$45,'Occupancy Raw Data'!O$3,FALSE)</f>
        <v>74.136363636363598</v>
      </c>
      <c r="J18" s="49">
        <f>VLOOKUP($A18,'Occupancy Raw Data'!$B$8:$BE$45,'Occupancy Raw Data'!P$3,FALSE)</f>
        <v>71.426136363636303</v>
      </c>
      <c r="K18" s="50">
        <f>VLOOKUP($A18,'Occupancy Raw Data'!$B$8:$BE$45,'Occupancy Raw Data'!R$3,FALSE)</f>
        <v>69.073051948051898</v>
      </c>
      <c r="M18" s="47">
        <f>VLOOKUP($A18,'Occupancy Raw Data'!$B$8:$BE$45,'Occupancy Raw Data'!T$3,FALSE)</f>
        <v>3.9838525724757701</v>
      </c>
      <c r="N18" s="48">
        <f>VLOOKUP($A18,'Occupancy Raw Data'!$B$8:$BE$45,'Occupancy Raw Data'!U$3,FALSE)</f>
        <v>7.28529985032156</v>
      </c>
      <c r="O18" s="48">
        <f>VLOOKUP($A18,'Occupancy Raw Data'!$B$8:$BE$45,'Occupancy Raw Data'!V$3,FALSE)</f>
        <v>-8.9458509282128897</v>
      </c>
      <c r="P18" s="48">
        <f>VLOOKUP($A18,'Occupancy Raw Data'!$B$8:$BE$45,'Occupancy Raw Data'!W$3,FALSE)</f>
        <v>-8.8303689296745809</v>
      </c>
      <c r="Q18" s="48">
        <f>VLOOKUP($A18,'Occupancy Raw Data'!$B$8:$BE$45,'Occupancy Raw Data'!X$3,FALSE)</f>
        <v>-8.4125396869410896</v>
      </c>
      <c r="R18" s="49">
        <f>VLOOKUP($A18,'Occupancy Raw Data'!$B$8:$BE$45,'Occupancy Raw Data'!Y$3,FALSE)</f>
        <v>-3.9169513192276</v>
      </c>
      <c r="S18" s="48">
        <f>VLOOKUP($A18,'Occupancy Raw Data'!$B$8:$BE$45,'Occupancy Raw Data'!AA$3,FALSE)</f>
        <v>-11.2466507712553</v>
      </c>
      <c r="T18" s="48">
        <f>VLOOKUP($A18,'Occupancy Raw Data'!$B$8:$BE$45,'Occupancy Raw Data'!AB$3,FALSE)</f>
        <v>-9.2432493249324903</v>
      </c>
      <c r="U18" s="49">
        <f>VLOOKUP($A18,'Occupancy Raw Data'!$B$8:$BE$45,'Occupancy Raw Data'!AC$3,FALSE)</f>
        <v>-10.2181090367768</v>
      </c>
      <c r="V18" s="50">
        <f>VLOOKUP($A18,'Occupancy Raw Data'!$B$8:$BE$45,'Occupancy Raw Data'!AE$3,FALSE)</f>
        <v>-5.8687978884601399</v>
      </c>
      <c r="X18" s="51">
        <f>VLOOKUP($A18,'ADR Raw Data'!$B$6:$BE$43,'ADR Raw Data'!G$1,FALSE)</f>
        <v>142.341172413793</v>
      </c>
      <c r="Y18" s="52">
        <f>VLOOKUP($A18,'ADR Raw Data'!$B$6:$BE$43,'ADR Raw Data'!H$1,FALSE)</f>
        <v>166.54289931995299</v>
      </c>
      <c r="Z18" s="52">
        <f>VLOOKUP($A18,'ADR Raw Data'!$B$6:$BE$43,'ADR Raw Data'!I$1,FALSE)</f>
        <v>177.23871883875</v>
      </c>
      <c r="AA18" s="52">
        <f>VLOOKUP($A18,'ADR Raw Data'!$B$6:$BE$43,'ADR Raw Data'!J$1,FALSE)</f>
        <v>170.590539923954</v>
      </c>
      <c r="AB18" s="52">
        <f>VLOOKUP($A18,'ADR Raw Data'!$B$6:$BE$43,'ADR Raw Data'!K$1,FALSE)</f>
        <v>151.94116770389701</v>
      </c>
      <c r="AC18" s="53">
        <f>VLOOKUP($A18,'ADR Raw Data'!$B$6:$BE$43,'ADR Raw Data'!L$1,FALSE)</f>
        <v>162.73779738474801</v>
      </c>
      <c r="AD18" s="52">
        <f>VLOOKUP($A18,'ADR Raw Data'!$B$6:$BE$43,'ADR Raw Data'!N$1,FALSE)</f>
        <v>144.01060525880601</v>
      </c>
      <c r="AE18" s="52">
        <f>VLOOKUP($A18,'ADR Raw Data'!$B$6:$BE$43,'ADR Raw Data'!O$1,FALSE)</f>
        <v>139.39678264868101</v>
      </c>
      <c r="AF18" s="53">
        <f>VLOOKUP($A18,'ADR Raw Data'!$B$6:$BE$43,'ADR Raw Data'!P$1,FALSE)</f>
        <v>141.61615941452499</v>
      </c>
      <c r="AG18" s="54">
        <f>VLOOKUP($A18,'ADR Raw Data'!$B$6:$BE$43,'ADR Raw Data'!R$1,FALSE)</f>
        <v>156.49746010481999</v>
      </c>
      <c r="AI18" s="47">
        <f>VLOOKUP($A18,'ADR Raw Data'!$B$6:$BE$43,'ADR Raw Data'!T$1,FALSE)</f>
        <v>-2.2160848200525698</v>
      </c>
      <c r="AJ18" s="48">
        <f>VLOOKUP($A18,'ADR Raw Data'!$B$6:$BE$43,'ADR Raw Data'!U$1,FALSE)</f>
        <v>-0.22892669200188201</v>
      </c>
      <c r="AK18" s="48">
        <f>VLOOKUP($A18,'ADR Raw Data'!$B$6:$BE$43,'ADR Raw Data'!V$1,FALSE)</f>
        <v>-3.5233471967430199</v>
      </c>
      <c r="AL18" s="48">
        <f>VLOOKUP($A18,'ADR Raw Data'!$B$6:$BE$43,'ADR Raw Data'!W$1,FALSE)</f>
        <v>-7.7213348731373301</v>
      </c>
      <c r="AM18" s="48">
        <f>VLOOKUP($A18,'ADR Raw Data'!$B$6:$BE$43,'ADR Raw Data'!X$1,FALSE)</f>
        <v>-6.5560581276167502</v>
      </c>
      <c r="AN18" s="49">
        <f>VLOOKUP($A18,'ADR Raw Data'!$B$6:$BE$43,'ADR Raw Data'!Y$1,FALSE)</f>
        <v>-4.6350286027403698</v>
      </c>
      <c r="AO18" s="48">
        <f>VLOOKUP($A18,'ADR Raw Data'!$B$6:$BE$43,'ADR Raw Data'!AA$1,FALSE)</f>
        <v>2.5290194922853999</v>
      </c>
      <c r="AP18" s="48">
        <f>VLOOKUP($A18,'ADR Raw Data'!$B$6:$BE$43,'ADR Raw Data'!AB$1,FALSE)</f>
        <v>-2.6290535750975899</v>
      </c>
      <c r="AQ18" s="49">
        <f>VLOOKUP($A18,'ADR Raw Data'!$B$6:$BE$43,'ADR Raw Data'!AC$1,FALSE)</f>
        <v>-0.161803456277512</v>
      </c>
      <c r="AR18" s="50">
        <f>VLOOKUP($A18,'ADR Raw Data'!$B$6:$BE$43,'ADR Raw Data'!AE$1,FALSE)</f>
        <v>-3.2328078622107999</v>
      </c>
      <c r="AS18" s="40"/>
      <c r="AT18" s="51">
        <f>VLOOKUP($A18,'RevPAR Raw Data'!$B$6:$BE$43,'RevPAR Raw Data'!G$1,FALSE)</f>
        <v>79.743406818181796</v>
      </c>
      <c r="AU18" s="52">
        <f>VLOOKUP($A18,'RevPAR Raw Data'!$B$6:$BE$43,'RevPAR Raw Data'!H$1,FALSE)</f>
        <v>114.100811363636</v>
      </c>
      <c r="AV18" s="52">
        <f>VLOOKUP($A18,'RevPAR Raw Data'!$B$6:$BE$43,'RevPAR Raw Data'!I$1,FALSE)</f>
        <v>127.652159090909</v>
      </c>
      <c r="AW18" s="52">
        <f>VLOOKUP($A18,'RevPAR Raw Data'!$B$6:$BE$43,'RevPAR Raw Data'!J$1,FALSE)</f>
        <v>127.458272727272</v>
      </c>
      <c r="AX18" s="52">
        <f>VLOOKUP($A18,'RevPAR Raw Data'!$B$6:$BE$43,'RevPAR Raw Data'!K$1,FALSE)</f>
        <v>105.426451136363</v>
      </c>
      <c r="AY18" s="53">
        <f>VLOOKUP($A18,'RevPAR Raw Data'!$B$6:$BE$43,'RevPAR Raw Data'!L$1,FALSE)</f>
        <v>110.876220227272</v>
      </c>
      <c r="AZ18" s="52">
        <f>VLOOKUP($A18,'RevPAR Raw Data'!$B$6:$BE$43,'RevPAR Raw Data'!N$1,FALSE)</f>
        <v>98.958196590908997</v>
      </c>
      <c r="BA18" s="52">
        <f>VLOOKUP($A18,'RevPAR Raw Data'!$B$6:$BE$43,'RevPAR Raw Data'!O$1,FALSE)</f>
        <v>103.34370568181799</v>
      </c>
      <c r="BB18" s="53">
        <f>VLOOKUP($A18,'RevPAR Raw Data'!$B$6:$BE$43,'RevPAR Raw Data'!P$1,FALSE)</f>
        <v>101.15095113636301</v>
      </c>
      <c r="BC18" s="54">
        <f>VLOOKUP($A18,'RevPAR Raw Data'!$B$6:$BE$43,'RevPAR Raw Data'!R$1,FALSE)</f>
        <v>108.097571915584</v>
      </c>
      <c r="BE18" s="47">
        <f>VLOOKUP($A18,'RevPAR Raw Data'!$B$6:$BE$43,'RevPAR Raw Data'!T$1,FALSE)</f>
        <v>1.6794822003112899</v>
      </c>
      <c r="BF18" s="48">
        <f>VLOOKUP($A18,'RevPAR Raw Data'!$B$6:$BE$43,'RevPAR Raw Data'!U$1,FALSE)</f>
        <v>7.0396951623699104</v>
      </c>
      <c r="BG18" s="48">
        <f>VLOOKUP($A18,'RevPAR Raw Data'!$B$6:$BE$43,'RevPAR Raw Data'!V$1,FALSE)</f>
        <v>-12.154004737051901</v>
      </c>
      <c r="BH18" s="48">
        <f>VLOOKUP($A18,'RevPAR Raw Data'!$B$6:$BE$43,'RevPAR Raw Data'!W$1,FALSE)</f>
        <v>-15.8698814472182</v>
      </c>
      <c r="BI18" s="48">
        <f>VLOOKUP($A18,'RevPAR Raw Data'!$B$6:$BE$43,'RevPAR Raw Data'!X$1,FALSE)</f>
        <v>-14.4170668226731</v>
      </c>
      <c r="BJ18" s="49">
        <f>VLOOKUP($A18,'RevPAR Raw Data'!$B$6:$BE$43,'RevPAR Raw Data'!Y$1,FALSE)</f>
        <v>-8.3704281079663598</v>
      </c>
      <c r="BK18" s="48">
        <f>VLOOKUP($A18,'RevPAR Raw Data'!$B$6:$BE$43,'RevPAR Raw Data'!AA$1,FALSE)</f>
        <v>-9.0020612692042103</v>
      </c>
      <c r="BL18" s="48">
        <f>VLOOKUP($A18,'RevPAR Raw Data'!$B$6:$BE$43,'RevPAR Raw Data'!AB$1,FALSE)</f>
        <v>-11.629292923197699</v>
      </c>
      <c r="BM18" s="49">
        <f>VLOOKUP($A18,'RevPAR Raw Data'!$B$6:$BE$43,'RevPAR Raw Data'!AC$1,FALSE)</f>
        <v>-10.3633792394666</v>
      </c>
      <c r="BN18" s="50">
        <f>VLOOKUP($A18,'RevPAR Raw Data'!$B$6:$BE$43,'RevPAR Raw Data'!AE$1,FALSE)</f>
        <v>-8.9118787911155497</v>
      </c>
    </row>
    <row r="19" spans="1:66" x14ac:dyDescent="0.25">
      <c r="A19" s="63" t="s">
        <v>24</v>
      </c>
      <c r="B19" s="47">
        <f>VLOOKUP($A19,'Occupancy Raw Data'!$B$8:$BE$45,'Occupancy Raw Data'!G$3,FALSE)</f>
        <v>48.403720462543902</v>
      </c>
      <c r="C19" s="48">
        <f>VLOOKUP($A19,'Occupancy Raw Data'!$B$8:$BE$45,'Occupancy Raw Data'!H$3,FALSE)</f>
        <v>62.217194570135703</v>
      </c>
      <c r="D19" s="48">
        <f>VLOOKUP($A19,'Occupancy Raw Data'!$B$8:$BE$45,'Occupancy Raw Data'!I$3,FALSE)</f>
        <v>65.610859728506696</v>
      </c>
      <c r="E19" s="48">
        <f>VLOOKUP($A19,'Occupancy Raw Data'!$B$8:$BE$45,'Occupancy Raw Data'!J$3,FALSE)</f>
        <v>66.201608848667604</v>
      </c>
      <c r="F19" s="48">
        <f>VLOOKUP($A19,'Occupancy Raw Data'!$B$8:$BE$45,'Occupancy Raw Data'!K$3,FALSE)</f>
        <v>67.232277526395094</v>
      </c>
      <c r="G19" s="49">
        <f>VLOOKUP($A19,'Occupancy Raw Data'!$B$8:$BE$45,'Occupancy Raw Data'!L$3,FALSE)</f>
        <v>61.9331322272498</v>
      </c>
      <c r="H19" s="48">
        <f>VLOOKUP($A19,'Occupancy Raw Data'!$B$8:$BE$45,'Occupancy Raw Data'!N$3,FALSE)</f>
        <v>74.333836098541894</v>
      </c>
      <c r="I19" s="48">
        <f>VLOOKUP($A19,'Occupancy Raw Data'!$B$8:$BE$45,'Occupancy Raw Data'!O$3,FALSE)</f>
        <v>80.8949220713926</v>
      </c>
      <c r="J19" s="49">
        <f>VLOOKUP($A19,'Occupancy Raw Data'!$B$8:$BE$45,'Occupancy Raw Data'!P$3,FALSE)</f>
        <v>77.614379084967297</v>
      </c>
      <c r="K19" s="50">
        <f>VLOOKUP($A19,'Occupancy Raw Data'!$B$8:$BE$45,'Occupancy Raw Data'!R$3,FALSE)</f>
        <v>66.413488472311997</v>
      </c>
      <c r="M19" s="47">
        <f>VLOOKUP($A19,'Occupancy Raw Data'!$B$8:$BE$45,'Occupancy Raw Data'!T$3,FALSE)</f>
        <v>-12.598546411304699</v>
      </c>
      <c r="N19" s="48">
        <f>VLOOKUP($A19,'Occupancy Raw Data'!$B$8:$BE$45,'Occupancy Raw Data'!U$3,FALSE)</f>
        <v>-4.5817558390744697</v>
      </c>
      <c r="O19" s="48">
        <f>VLOOKUP($A19,'Occupancy Raw Data'!$B$8:$BE$45,'Occupancy Raw Data'!V$3,FALSE)</f>
        <v>-8.0958678270259092</v>
      </c>
      <c r="P19" s="48">
        <f>VLOOKUP($A19,'Occupancy Raw Data'!$B$8:$BE$45,'Occupancy Raw Data'!W$3,FALSE)</f>
        <v>-9.5802471940548308</v>
      </c>
      <c r="Q19" s="48">
        <f>VLOOKUP($A19,'Occupancy Raw Data'!$B$8:$BE$45,'Occupancy Raw Data'!X$3,FALSE)</f>
        <v>-3.89645997359457</v>
      </c>
      <c r="R19" s="49">
        <f>VLOOKUP($A19,'Occupancy Raw Data'!$B$8:$BE$45,'Occupancy Raw Data'!Y$3,FALSE)</f>
        <v>-7.6039182789761197</v>
      </c>
      <c r="S19" s="48">
        <f>VLOOKUP($A19,'Occupancy Raw Data'!$B$8:$BE$45,'Occupancy Raw Data'!AA$3,FALSE)</f>
        <v>-3.9758256130018501</v>
      </c>
      <c r="T19" s="48">
        <f>VLOOKUP($A19,'Occupancy Raw Data'!$B$8:$BE$45,'Occupancy Raw Data'!AB$3,FALSE)</f>
        <v>-3.6854753665534701</v>
      </c>
      <c r="U19" s="49">
        <f>VLOOKUP($A19,'Occupancy Raw Data'!$B$8:$BE$45,'Occupancy Raw Data'!AC$3,FALSE)</f>
        <v>-3.8247331184626998</v>
      </c>
      <c r="V19" s="50">
        <f>VLOOKUP($A19,'Occupancy Raw Data'!$B$8:$BE$45,'Occupancy Raw Data'!AE$3,FALSE)</f>
        <v>-6.37551186004427</v>
      </c>
      <c r="X19" s="51">
        <f>VLOOKUP($A19,'ADR Raw Data'!$B$6:$BE$43,'ADR Raw Data'!G$1,FALSE)</f>
        <v>129.85196831991601</v>
      </c>
      <c r="Y19" s="52">
        <f>VLOOKUP($A19,'ADR Raw Data'!$B$6:$BE$43,'ADR Raw Data'!H$1,FALSE)</f>
        <v>141.305868686868</v>
      </c>
      <c r="Z19" s="52">
        <f>VLOOKUP($A19,'ADR Raw Data'!$B$6:$BE$43,'ADR Raw Data'!I$1,FALSE)</f>
        <v>140.810455938697</v>
      </c>
      <c r="AA19" s="52">
        <f>VLOOKUP($A19,'ADR Raw Data'!$B$6:$BE$43,'ADR Raw Data'!J$1,FALSE)</f>
        <v>141.40887602050501</v>
      </c>
      <c r="AB19" s="52">
        <f>VLOOKUP($A19,'ADR Raw Data'!$B$6:$BE$43,'ADR Raw Data'!K$1,FALSE)</f>
        <v>139.688700691718</v>
      </c>
      <c r="AC19" s="53">
        <f>VLOOKUP($A19,'ADR Raw Data'!$B$6:$BE$43,'ADR Raw Data'!L$1,FALSE)</f>
        <v>139.08146162276199</v>
      </c>
      <c r="AD19" s="52">
        <f>VLOOKUP($A19,'ADR Raw Data'!$B$6:$BE$43,'ADR Raw Data'!N$1,FALSE)</f>
        <v>164.483909367602</v>
      </c>
      <c r="AE19" s="52">
        <f>VLOOKUP($A19,'ADR Raw Data'!$B$6:$BE$43,'ADR Raw Data'!O$1,FALSE)</f>
        <v>170.72678993163399</v>
      </c>
      <c r="AF19" s="53">
        <f>VLOOKUP($A19,'ADR Raw Data'!$B$6:$BE$43,'ADR Raw Data'!P$1,FALSE)</f>
        <v>167.73728421052601</v>
      </c>
      <c r="AG19" s="54">
        <f>VLOOKUP($A19,'ADR Raw Data'!$B$6:$BE$43,'ADR Raw Data'!R$1,FALSE)</f>
        <v>148.6496723173</v>
      </c>
      <c r="AI19" s="47">
        <f>VLOOKUP($A19,'ADR Raw Data'!$B$6:$BE$43,'ADR Raw Data'!T$1,FALSE)</f>
        <v>-3.6048180409116801</v>
      </c>
      <c r="AJ19" s="48">
        <f>VLOOKUP($A19,'ADR Raw Data'!$B$6:$BE$43,'ADR Raw Data'!U$1,FALSE)</f>
        <v>0.74584438534460895</v>
      </c>
      <c r="AK19" s="48">
        <f>VLOOKUP($A19,'ADR Raw Data'!$B$6:$BE$43,'ADR Raw Data'!V$1,FALSE)</f>
        <v>-2.2608595315620499</v>
      </c>
      <c r="AL19" s="48">
        <f>VLOOKUP($A19,'ADR Raw Data'!$B$6:$BE$43,'ADR Raw Data'!W$1,FALSE)</f>
        <v>-4.1046213497224304</v>
      </c>
      <c r="AM19" s="48">
        <f>VLOOKUP($A19,'ADR Raw Data'!$B$6:$BE$43,'ADR Raw Data'!X$1,FALSE)</f>
        <v>-4.1681290682786001</v>
      </c>
      <c r="AN19" s="49">
        <f>VLOOKUP($A19,'ADR Raw Data'!$B$6:$BE$43,'ADR Raw Data'!Y$1,FALSE)</f>
        <v>-2.6556794142930999</v>
      </c>
      <c r="AO19" s="48">
        <f>VLOOKUP($A19,'ADR Raw Data'!$B$6:$BE$43,'ADR Raw Data'!AA$1,FALSE)</f>
        <v>4.0427058361987598</v>
      </c>
      <c r="AP19" s="48">
        <f>VLOOKUP($A19,'ADR Raw Data'!$B$6:$BE$43,'ADR Raw Data'!AB$1,FALSE)</f>
        <v>1.2775102926789601</v>
      </c>
      <c r="AQ19" s="49">
        <f>VLOOKUP($A19,'ADR Raw Data'!$B$6:$BE$43,'ADR Raw Data'!AC$1,FALSE)</f>
        <v>2.56240233127048</v>
      </c>
      <c r="AR19" s="50">
        <f>VLOOKUP($A19,'ADR Raw Data'!$B$6:$BE$43,'ADR Raw Data'!AE$1,FALSE)</f>
        <v>-0.63174143352314005</v>
      </c>
      <c r="AS19" s="40"/>
      <c r="AT19" s="51">
        <f>VLOOKUP($A19,'RevPAR Raw Data'!$B$6:$BE$43,'RevPAR Raw Data'!G$1,FALSE)</f>
        <v>62.853183760683699</v>
      </c>
      <c r="AU19" s="52">
        <f>VLOOKUP($A19,'RevPAR Raw Data'!$B$6:$BE$43,'RevPAR Raw Data'!H$1,FALSE)</f>
        <v>87.916547259929601</v>
      </c>
      <c r="AV19" s="52">
        <f>VLOOKUP($A19,'RevPAR Raw Data'!$B$6:$BE$43,'RevPAR Raw Data'!I$1,FALSE)</f>
        <v>92.386950729009499</v>
      </c>
      <c r="AW19" s="52">
        <f>VLOOKUP($A19,'RevPAR Raw Data'!$B$6:$BE$43,'RevPAR Raw Data'!J$1,FALSE)</f>
        <v>93.614950980392095</v>
      </c>
      <c r="AX19" s="52">
        <f>VLOOKUP($A19,'RevPAR Raw Data'!$B$6:$BE$43,'RevPAR Raw Data'!K$1,FALSE)</f>
        <v>93.915894922071303</v>
      </c>
      <c r="AY19" s="53">
        <f>VLOOKUP($A19,'RevPAR Raw Data'!$B$6:$BE$43,'RevPAR Raw Data'!L$1,FALSE)</f>
        <v>86.137505530417201</v>
      </c>
      <c r="AZ19" s="52">
        <f>VLOOKUP($A19,'RevPAR Raw Data'!$B$6:$BE$43,'RevPAR Raw Data'!N$1,FALSE)</f>
        <v>122.267199597787</v>
      </c>
      <c r="BA19" s="52">
        <f>VLOOKUP($A19,'RevPAR Raw Data'!$B$6:$BE$43,'RevPAR Raw Data'!O$1,FALSE)</f>
        <v>138.10930367018599</v>
      </c>
      <c r="BB19" s="53">
        <f>VLOOKUP($A19,'RevPAR Raw Data'!$B$6:$BE$43,'RevPAR Raw Data'!P$1,FALSE)</f>
        <v>130.188251633986</v>
      </c>
      <c r="BC19" s="54">
        <f>VLOOKUP($A19,'RevPAR Raw Data'!$B$6:$BE$43,'RevPAR Raw Data'!R$1,FALSE)</f>
        <v>98.723432988580001</v>
      </c>
      <c r="BE19" s="47">
        <f>VLOOKUP($A19,'RevPAR Raw Data'!$B$6:$BE$43,'RevPAR Raw Data'!T$1,FALSE)</f>
        <v>-15.749209778289</v>
      </c>
      <c r="BF19" s="48">
        <f>VLOOKUP($A19,'RevPAR Raw Data'!$B$6:$BE$43,'RevPAR Raw Data'!U$1,FALSE)</f>
        <v>-3.8700842224057901</v>
      </c>
      <c r="BG19" s="48">
        <f>VLOOKUP($A19,'RevPAR Raw Data'!$B$6:$BE$43,'RevPAR Raw Data'!V$1,FALSE)</f>
        <v>-10.173691159157899</v>
      </c>
      <c r="BH19" s="48">
        <f>VLOOKUP($A19,'RevPAR Raw Data'!$B$6:$BE$43,'RevPAR Raw Data'!W$1,FALSE)</f>
        <v>-13.2916356720939</v>
      </c>
      <c r="BI19" s="48">
        <f>VLOOKUP($A19,'RevPAR Raw Data'!$B$6:$BE$43,'RevPAR Raw Data'!X$1,FALSE)</f>
        <v>-7.9021795610799401</v>
      </c>
      <c r="BJ19" s="49">
        <f>VLOOKUP($A19,'RevPAR Raw Data'!$B$6:$BE$43,'RevPAR Raw Data'!Y$1,FALSE)</f>
        <v>-10.0576620008547</v>
      </c>
      <c r="BK19" s="48">
        <f>VLOOKUP($A19,'RevPAR Raw Data'!$B$6:$BE$43,'RevPAR Raw Data'!AA$1,FALSE)</f>
        <v>-9.3850710897001699E-2</v>
      </c>
      <c r="BL19" s="48">
        <f>VLOOKUP($A19,'RevPAR Raw Data'!$B$6:$BE$43,'RevPAR Raw Data'!AB$1,FALSE)</f>
        <v>-2.4550474010163699</v>
      </c>
      <c r="BM19" s="49">
        <f>VLOOKUP($A19,'RevPAR Raw Data'!$B$6:$BE$43,'RevPAR Raw Data'!AC$1,FALSE)</f>
        <v>-1.36033583778458</v>
      </c>
      <c r="BN19" s="50">
        <f>VLOOKUP($A19,'RevPAR Raw Data'!$B$6:$BE$43,'RevPAR Raw Data'!AE$1,FALSE)</f>
        <v>-6.9669765435483297</v>
      </c>
    </row>
    <row r="20" spans="1:66" x14ac:dyDescent="0.25">
      <c r="A20" s="63" t="s">
        <v>27</v>
      </c>
      <c r="B20" s="47">
        <f>VLOOKUP($A20,'Occupancy Raw Data'!$B$8:$BE$45,'Occupancy Raw Data'!G$3,FALSE)</f>
        <v>54.0281556843724</v>
      </c>
      <c r="C20" s="48">
        <f>VLOOKUP($A20,'Occupancy Raw Data'!$B$8:$BE$45,'Occupancy Raw Data'!H$3,FALSE)</f>
        <v>63.208328404116799</v>
      </c>
      <c r="D20" s="48">
        <f>VLOOKUP($A20,'Occupancy Raw Data'!$B$8:$BE$45,'Occupancy Raw Data'!I$3,FALSE)</f>
        <v>66.863835324736698</v>
      </c>
      <c r="E20" s="48">
        <f>VLOOKUP($A20,'Occupancy Raw Data'!$B$8:$BE$45,'Occupancy Raw Data'!J$3,FALSE)</f>
        <v>66.319649828463199</v>
      </c>
      <c r="F20" s="48">
        <f>VLOOKUP($A20,'Occupancy Raw Data'!$B$8:$BE$45,'Occupancy Raw Data'!K$3,FALSE)</f>
        <v>66.816514846799905</v>
      </c>
      <c r="G20" s="49">
        <f>VLOOKUP($A20,'Occupancy Raw Data'!$B$8:$BE$45,'Occupancy Raw Data'!L$3,FALSE)</f>
        <v>63.447296817697797</v>
      </c>
      <c r="H20" s="48">
        <f>VLOOKUP($A20,'Occupancy Raw Data'!$B$8:$BE$45,'Occupancy Raw Data'!N$3,FALSE)</f>
        <v>75.405181592334003</v>
      </c>
      <c r="I20" s="48">
        <f>VLOOKUP($A20,'Occupancy Raw Data'!$B$8:$BE$45,'Occupancy Raw Data'!O$3,FALSE)</f>
        <v>80.314681178279898</v>
      </c>
      <c r="J20" s="49">
        <f>VLOOKUP($A20,'Occupancy Raw Data'!$B$8:$BE$45,'Occupancy Raw Data'!P$3,FALSE)</f>
        <v>77.859931385306894</v>
      </c>
      <c r="K20" s="50">
        <f>VLOOKUP($A20,'Occupancy Raw Data'!$B$8:$BE$45,'Occupancy Raw Data'!R$3,FALSE)</f>
        <v>67.565192408443295</v>
      </c>
      <c r="M20" s="47">
        <f>VLOOKUP($A20,'Occupancy Raw Data'!$B$8:$BE$45,'Occupancy Raw Data'!T$3,FALSE)</f>
        <v>-1.34444793209358</v>
      </c>
      <c r="N20" s="48">
        <f>VLOOKUP($A20,'Occupancy Raw Data'!$B$8:$BE$45,'Occupancy Raw Data'!U$3,FALSE)</f>
        <v>0.60352062666150497</v>
      </c>
      <c r="O20" s="48">
        <f>VLOOKUP($A20,'Occupancy Raw Data'!$B$8:$BE$45,'Occupancy Raw Data'!V$3,FALSE)</f>
        <v>1.17381121407821</v>
      </c>
      <c r="P20" s="48">
        <f>VLOOKUP($A20,'Occupancy Raw Data'!$B$8:$BE$45,'Occupancy Raw Data'!W$3,FALSE)</f>
        <v>-1.82466100380083</v>
      </c>
      <c r="Q20" s="48">
        <f>VLOOKUP($A20,'Occupancy Raw Data'!$B$8:$BE$45,'Occupancy Raw Data'!X$3,FALSE)</f>
        <v>1.1383492828505399</v>
      </c>
      <c r="R20" s="49">
        <f>VLOOKUP($A20,'Occupancy Raw Data'!$B$8:$BE$45,'Occupancy Raw Data'!Y$3,FALSE)</f>
        <v>-1.9507898726710701E-2</v>
      </c>
      <c r="S20" s="48">
        <f>VLOOKUP($A20,'Occupancy Raw Data'!$B$8:$BE$45,'Occupancy Raw Data'!AA$3,FALSE)</f>
        <v>-1.23623833815692</v>
      </c>
      <c r="T20" s="48">
        <f>VLOOKUP($A20,'Occupancy Raw Data'!$B$8:$BE$45,'Occupancy Raw Data'!AB$3,FALSE)</f>
        <v>-0.73189800075124301</v>
      </c>
      <c r="U20" s="49">
        <f>VLOOKUP($A20,'Occupancy Raw Data'!$B$8:$BE$45,'Occupancy Raw Data'!AC$3,FALSE)</f>
        <v>-0.97675943802899601</v>
      </c>
      <c r="V20" s="50">
        <f>VLOOKUP($A20,'Occupancy Raw Data'!$B$8:$BE$45,'Occupancy Raw Data'!AE$3,FALSE)</f>
        <v>-0.33671805051640502</v>
      </c>
      <c r="X20" s="51">
        <f>VLOOKUP($A20,'ADR Raw Data'!$B$6:$BE$43,'ADR Raw Data'!G$1,FALSE)</f>
        <v>97.088473834026701</v>
      </c>
      <c r="Y20" s="52">
        <f>VLOOKUP($A20,'ADR Raw Data'!$B$6:$BE$43,'ADR Raw Data'!H$1,FALSE)</f>
        <v>101.04424293468</v>
      </c>
      <c r="Z20" s="52">
        <f>VLOOKUP($A20,'ADR Raw Data'!$B$6:$BE$43,'ADR Raw Data'!I$1,FALSE)</f>
        <v>102.377376150035</v>
      </c>
      <c r="AA20" s="52">
        <f>VLOOKUP($A20,'ADR Raw Data'!$B$6:$BE$43,'ADR Raw Data'!J$1,FALSE)</f>
        <v>101.013403496254</v>
      </c>
      <c r="AB20" s="52">
        <f>VLOOKUP($A20,'ADR Raw Data'!$B$6:$BE$43,'ADR Raw Data'!K$1,FALSE)</f>
        <v>101.20659525495699</v>
      </c>
      <c r="AC20" s="53">
        <f>VLOOKUP($A20,'ADR Raw Data'!$B$6:$BE$43,'ADR Raw Data'!L$1,FALSE)</f>
        <v>100.679272449284</v>
      </c>
      <c r="AD20" s="52">
        <f>VLOOKUP($A20,'ADR Raw Data'!$B$6:$BE$43,'ADR Raw Data'!N$1,FALSE)</f>
        <v>113.665061186068</v>
      </c>
      <c r="AE20" s="52">
        <f>VLOOKUP($A20,'ADR Raw Data'!$B$6:$BE$43,'ADR Raw Data'!O$1,FALSE)</f>
        <v>117.42154514656001</v>
      </c>
      <c r="AF20" s="53">
        <f>VLOOKUP($A20,'ADR Raw Data'!$B$6:$BE$43,'ADR Raw Data'!P$1,FALSE)</f>
        <v>115.60251994226201</v>
      </c>
      <c r="AG20" s="54">
        <f>VLOOKUP($A20,'ADR Raw Data'!$B$6:$BE$43,'ADR Raw Data'!R$1,FALSE)</f>
        <v>105.59271967783</v>
      </c>
      <c r="AI20" s="47">
        <f>VLOOKUP($A20,'ADR Raw Data'!$B$6:$BE$43,'ADR Raw Data'!T$1,FALSE)</f>
        <v>2.4812292353979899</v>
      </c>
      <c r="AJ20" s="48">
        <f>VLOOKUP($A20,'ADR Raw Data'!$B$6:$BE$43,'ADR Raw Data'!U$1,FALSE)</f>
        <v>2.8088787979792098</v>
      </c>
      <c r="AK20" s="48">
        <f>VLOOKUP($A20,'ADR Raw Data'!$B$6:$BE$43,'ADR Raw Data'!V$1,FALSE)</f>
        <v>2.3771767733645199</v>
      </c>
      <c r="AL20" s="48">
        <f>VLOOKUP($A20,'ADR Raw Data'!$B$6:$BE$43,'ADR Raw Data'!W$1,FALSE)</f>
        <v>2.3414615049910101</v>
      </c>
      <c r="AM20" s="48">
        <f>VLOOKUP($A20,'ADR Raw Data'!$B$6:$BE$43,'ADR Raw Data'!X$1,FALSE)</f>
        <v>3.2718250272741498</v>
      </c>
      <c r="AN20" s="49">
        <f>VLOOKUP($A20,'ADR Raw Data'!$B$6:$BE$43,'ADR Raw Data'!Y$1,FALSE)</f>
        <v>2.6718405079115901</v>
      </c>
      <c r="AO20" s="48">
        <f>VLOOKUP($A20,'ADR Raw Data'!$B$6:$BE$43,'ADR Raw Data'!AA$1,FALSE)</f>
        <v>2.37058114649723</v>
      </c>
      <c r="AP20" s="48">
        <f>VLOOKUP($A20,'ADR Raw Data'!$B$6:$BE$43,'ADR Raw Data'!AB$1,FALSE)</f>
        <v>3.1964413302845598</v>
      </c>
      <c r="AQ20" s="49">
        <f>VLOOKUP($A20,'ADR Raw Data'!$B$6:$BE$43,'ADR Raw Data'!AC$1,FALSE)</f>
        <v>2.80477717247022</v>
      </c>
      <c r="AR20" s="50">
        <f>VLOOKUP($A20,'ADR Raw Data'!$B$6:$BE$43,'ADR Raw Data'!AE$1,FALSE)</f>
        <v>2.68912923108982</v>
      </c>
      <c r="AS20" s="40"/>
      <c r="AT20" s="51">
        <f>VLOOKUP($A20,'RevPAR Raw Data'!$B$6:$BE$43,'RevPAR Raw Data'!G$1,FALSE)</f>
        <v>52.455111794629097</v>
      </c>
      <c r="AU20" s="52">
        <f>VLOOKUP($A20,'RevPAR Raw Data'!$B$6:$BE$43,'RevPAR Raw Data'!H$1,FALSE)</f>
        <v>63.868376907606702</v>
      </c>
      <c r="AV20" s="52">
        <f>VLOOKUP($A20,'RevPAR Raw Data'!$B$6:$BE$43,'RevPAR Raw Data'!I$1,FALSE)</f>
        <v>68.453440198745994</v>
      </c>
      <c r="AW20" s="52">
        <f>VLOOKUP($A20,'RevPAR Raw Data'!$B$6:$BE$43,'RevPAR Raw Data'!J$1,FALSE)</f>
        <v>66.991735478528298</v>
      </c>
      <c r="AX20" s="52">
        <f>VLOOKUP($A20,'RevPAR Raw Data'!$B$6:$BE$43,'RevPAR Raw Data'!K$1,FALSE)</f>
        <v>67.622719744469407</v>
      </c>
      <c r="AY20" s="53">
        <f>VLOOKUP($A20,'RevPAR Raw Data'!$B$6:$BE$43,'RevPAR Raw Data'!L$1,FALSE)</f>
        <v>63.878276824795897</v>
      </c>
      <c r="AZ20" s="52">
        <f>VLOOKUP($A20,'RevPAR Raw Data'!$B$6:$BE$43,'RevPAR Raw Data'!N$1,FALSE)</f>
        <v>85.709345794392505</v>
      </c>
      <c r="BA20" s="52">
        <f>VLOOKUP($A20,'RevPAR Raw Data'!$B$6:$BE$43,'RevPAR Raw Data'!O$1,FALSE)</f>
        <v>94.3067396190701</v>
      </c>
      <c r="BB20" s="53">
        <f>VLOOKUP($A20,'RevPAR Raw Data'!$B$6:$BE$43,'RevPAR Raw Data'!P$1,FALSE)</f>
        <v>90.008042706731302</v>
      </c>
      <c r="BC20" s="54">
        <f>VLOOKUP($A20,'RevPAR Raw Data'!$B$6:$BE$43,'RevPAR Raw Data'!R$1,FALSE)</f>
        <v>71.343924219634602</v>
      </c>
      <c r="BE20" s="47">
        <f>VLOOKUP($A20,'RevPAR Raw Data'!$B$6:$BE$43,'RevPAR Raw Data'!T$1,FALSE)</f>
        <v>1.1034224681586</v>
      </c>
      <c r="BF20" s="48">
        <f>VLOOKUP($A20,'RevPAR Raw Data'!$B$6:$BE$43,'RevPAR Raw Data'!U$1,FALSE)</f>
        <v>3.4293515875644398</v>
      </c>
      <c r="BG20" s="48">
        <f>VLOOKUP($A20,'RevPAR Raw Data'!$B$6:$BE$43,'RevPAR Raw Data'!V$1,FALSE)</f>
        <v>3.5788915549869502</v>
      </c>
      <c r="BH20" s="48">
        <f>VLOOKUP($A20,'RevPAR Raw Data'!$B$6:$BE$43,'RevPAR Raw Data'!W$1,FALSE)</f>
        <v>0.47407676618959799</v>
      </c>
      <c r="BI20" s="48">
        <f>VLOOKUP($A20,'RevPAR Raw Data'!$B$6:$BE$43,'RevPAR Raw Data'!X$1,FALSE)</f>
        <v>4.4474191068588</v>
      </c>
      <c r="BJ20" s="49">
        <f>VLOOKUP($A20,'RevPAR Raw Data'!$B$6:$BE$43,'RevPAR Raw Data'!Y$1,FALSE)</f>
        <v>2.6518113892444601</v>
      </c>
      <c r="BK20" s="48">
        <f>VLOOKUP($A20,'RevPAR Raw Data'!$B$6:$BE$43,'RevPAR Raw Data'!AA$1,FALSE)</f>
        <v>1.10503677537019</v>
      </c>
      <c r="BL20" s="48">
        <f>VLOOKUP($A20,'RevPAR Raw Data'!$B$6:$BE$43,'RevPAR Raw Data'!AB$1,FALSE)</f>
        <v>2.4411486393417801</v>
      </c>
      <c r="BM20" s="49">
        <f>VLOOKUP($A20,'RevPAR Raw Data'!$B$6:$BE$43,'RevPAR Raw Data'!AC$1,FALSE)</f>
        <v>1.80062180869344</v>
      </c>
      <c r="BN20" s="50">
        <f>VLOOKUP($A20,'RevPAR Raw Data'!$B$6:$BE$43,'RevPAR Raw Data'!AE$1,FALSE)</f>
        <v>2.3433563970506199</v>
      </c>
    </row>
    <row r="21" spans="1:66" x14ac:dyDescent="0.25">
      <c r="A21" s="63" t="s">
        <v>90</v>
      </c>
      <c r="B21" s="47">
        <f>VLOOKUP($A21,'Occupancy Raw Data'!$B$8:$BE$45,'Occupancy Raw Data'!G$3,FALSE)</f>
        <v>60.984632896983399</v>
      </c>
      <c r="C21" s="48">
        <f>VLOOKUP($A21,'Occupancy Raw Data'!$B$8:$BE$45,'Occupancy Raw Data'!H$3,FALSE)</f>
        <v>77.471068108518296</v>
      </c>
      <c r="D21" s="48">
        <f>VLOOKUP($A21,'Occupancy Raw Data'!$B$8:$BE$45,'Occupancy Raw Data'!I$3,FALSE)</f>
        <v>79.937393284006802</v>
      </c>
      <c r="E21" s="48">
        <f>VLOOKUP($A21,'Occupancy Raw Data'!$B$8:$BE$45,'Occupancy Raw Data'!J$3,FALSE)</f>
        <v>77.442610510339506</v>
      </c>
      <c r="F21" s="48">
        <f>VLOOKUP($A21,'Occupancy Raw Data'!$B$8:$BE$45,'Occupancy Raw Data'!K$3,FALSE)</f>
        <v>74.966799468791507</v>
      </c>
      <c r="G21" s="49">
        <f>VLOOKUP($A21,'Occupancy Raw Data'!$B$8:$BE$45,'Occupancy Raw Data'!L$3,FALSE)</f>
        <v>74.160500853727896</v>
      </c>
      <c r="H21" s="48">
        <f>VLOOKUP($A21,'Occupancy Raw Data'!$B$8:$BE$45,'Occupancy Raw Data'!N$3,FALSE)</f>
        <v>78.937189169276095</v>
      </c>
      <c r="I21" s="48">
        <f>VLOOKUP($A21,'Occupancy Raw Data'!$B$8:$BE$45,'Occupancy Raw Data'!O$3,FALSE)</f>
        <v>84.557010055017997</v>
      </c>
      <c r="J21" s="49">
        <f>VLOOKUP($A21,'Occupancy Raw Data'!$B$8:$BE$45,'Occupancy Raw Data'!P$3,FALSE)</f>
        <v>81.747099612146997</v>
      </c>
      <c r="K21" s="50">
        <f>VLOOKUP($A21,'Occupancy Raw Data'!$B$8:$BE$45,'Occupancy Raw Data'!R$3,FALSE)</f>
        <v>76.328100498990494</v>
      </c>
      <c r="M21" s="47">
        <f>VLOOKUP($A21,'Occupancy Raw Data'!$B$8:$BE$45,'Occupancy Raw Data'!T$3,FALSE)</f>
        <v>14.3746664294609</v>
      </c>
      <c r="N21" s="48">
        <f>VLOOKUP($A21,'Occupancy Raw Data'!$B$8:$BE$45,'Occupancy Raw Data'!U$3,FALSE)</f>
        <v>13.462072797999401</v>
      </c>
      <c r="O21" s="48">
        <f>VLOOKUP($A21,'Occupancy Raw Data'!$B$8:$BE$45,'Occupancy Raw Data'!V$3,FALSE)</f>
        <v>1.9600725952813001</v>
      </c>
      <c r="P21" s="48">
        <f>VLOOKUP($A21,'Occupancy Raw Data'!$B$8:$BE$45,'Occupancy Raw Data'!W$3,FALSE)</f>
        <v>-2.9366306027820701</v>
      </c>
      <c r="Q21" s="48">
        <f>VLOOKUP($A21,'Occupancy Raw Data'!$B$8:$BE$45,'Occupancy Raw Data'!X$3,FALSE)</f>
        <v>-14.552924640501599</v>
      </c>
      <c r="R21" s="49">
        <f>VLOOKUP($A21,'Occupancy Raw Data'!$B$8:$BE$45,'Occupancy Raw Data'!Y$3,FALSE)</f>
        <v>0.89304150320049502</v>
      </c>
      <c r="S21" s="48">
        <f>VLOOKUP($A21,'Occupancy Raw Data'!$B$8:$BE$45,'Occupancy Raw Data'!AA$3,FALSE)</f>
        <v>-13.935686397506499</v>
      </c>
      <c r="T21" s="48">
        <f>VLOOKUP($A21,'Occupancy Raw Data'!$B$8:$BE$45,'Occupancy Raw Data'!AB$3,FALSE)</f>
        <v>-10.466050622739999</v>
      </c>
      <c r="U21" s="49">
        <f>VLOOKUP($A21,'Occupancy Raw Data'!$B$8:$BE$45,'Occupancy Raw Data'!AC$3,FALSE)</f>
        <v>-12.1754981797447</v>
      </c>
      <c r="V21" s="50">
        <f>VLOOKUP($A21,'Occupancy Raw Data'!$B$8:$BE$45,'Occupancy Raw Data'!AE$3,FALSE)</f>
        <v>-3.5009020503604802</v>
      </c>
      <c r="X21" s="51">
        <f>VLOOKUP($A21,'ADR Raw Data'!$B$6:$BE$43,'ADR Raw Data'!G$1,FALSE)</f>
        <v>119.99822834033201</v>
      </c>
      <c r="Y21" s="52">
        <f>VLOOKUP($A21,'ADR Raw Data'!$B$6:$BE$43,'ADR Raw Data'!H$1,FALSE)</f>
        <v>138.25787682135399</v>
      </c>
      <c r="Z21" s="52">
        <f>VLOOKUP($A21,'ADR Raw Data'!$B$6:$BE$43,'ADR Raw Data'!I$1,FALSE)</f>
        <v>142.63045567817699</v>
      </c>
      <c r="AA21" s="52">
        <f>VLOOKUP($A21,'ADR Raw Data'!$B$6:$BE$43,'ADR Raw Data'!J$1,FALSE)</f>
        <v>138.854851788339</v>
      </c>
      <c r="AB21" s="52">
        <f>VLOOKUP($A21,'ADR Raw Data'!$B$6:$BE$43,'ADR Raw Data'!K$1,FALSE)</f>
        <v>124.816107807161</v>
      </c>
      <c r="AC21" s="53">
        <f>VLOOKUP($A21,'ADR Raw Data'!$B$6:$BE$43,'ADR Raw Data'!L$1,FALSE)</f>
        <v>133.60450882578601</v>
      </c>
      <c r="AD21" s="52">
        <f>VLOOKUP($A21,'ADR Raw Data'!$B$6:$BE$43,'ADR Raw Data'!N$1,FALSE)</f>
        <v>117.228046902345</v>
      </c>
      <c r="AE21" s="52">
        <f>VLOOKUP($A21,'ADR Raw Data'!$B$6:$BE$43,'ADR Raw Data'!O$1,FALSE)</f>
        <v>117.411219430109</v>
      </c>
      <c r="AF21" s="53">
        <f>VLOOKUP($A21,'ADR Raw Data'!$B$6:$BE$43,'ADR Raw Data'!P$1,FALSE)</f>
        <v>117.322781280356</v>
      </c>
      <c r="AG21" s="54">
        <f>VLOOKUP($A21,'ADR Raw Data'!$B$6:$BE$43,'ADR Raw Data'!R$1,FALSE)</f>
        <v>128.622318238373</v>
      </c>
      <c r="AI21" s="47">
        <f>VLOOKUP($A21,'ADR Raw Data'!$B$6:$BE$43,'ADR Raw Data'!T$1,FALSE)</f>
        <v>3.9091202181986699</v>
      </c>
      <c r="AJ21" s="48">
        <f>VLOOKUP($A21,'ADR Raw Data'!$B$6:$BE$43,'ADR Raw Data'!U$1,FALSE)</f>
        <v>2.18868420991046</v>
      </c>
      <c r="AK21" s="48">
        <f>VLOOKUP($A21,'ADR Raw Data'!$B$6:$BE$43,'ADR Raw Data'!V$1,FALSE)</f>
        <v>-2.7657634917670899</v>
      </c>
      <c r="AL21" s="48">
        <f>VLOOKUP($A21,'ADR Raw Data'!$B$6:$BE$43,'ADR Raw Data'!W$1,FALSE)</f>
        <v>-4.6896573297850397</v>
      </c>
      <c r="AM21" s="48">
        <f>VLOOKUP($A21,'ADR Raw Data'!$B$6:$BE$43,'ADR Raw Data'!X$1,FALSE)</f>
        <v>-11.970479776271199</v>
      </c>
      <c r="AN21" s="49">
        <f>VLOOKUP($A21,'ADR Raw Data'!$B$6:$BE$43,'ADR Raw Data'!Y$1,FALSE)</f>
        <v>-3.6443248285702601</v>
      </c>
      <c r="AO21" s="48">
        <f>VLOOKUP($A21,'ADR Raw Data'!$B$6:$BE$43,'ADR Raw Data'!AA$1,FALSE)</f>
        <v>-11.2080829287667</v>
      </c>
      <c r="AP21" s="48">
        <f>VLOOKUP($A21,'ADR Raw Data'!$B$6:$BE$43,'ADR Raw Data'!AB$1,FALSE)</f>
        <v>-11.721967664873</v>
      </c>
      <c r="AQ21" s="49">
        <f>VLOOKUP($A21,'ADR Raw Data'!$B$6:$BE$43,'ADR Raw Data'!AC$1,FALSE)</f>
        <v>-11.468364017924401</v>
      </c>
      <c r="AR21" s="50">
        <f>VLOOKUP($A21,'ADR Raw Data'!$B$6:$BE$43,'ADR Raw Data'!AE$1,FALSE)</f>
        <v>-5.8362314913714002</v>
      </c>
      <c r="AS21" s="40"/>
      <c r="AT21" s="51">
        <f>VLOOKUP($A21,'RevPAR Raw Data'!$B$6:$BE$43,'RevPAR Raw Data'!G$1,FALSE)</f>
        <v>73.180479036235994</v>
      </c>
      <c r="AU21" s="52">
        <f>VLOOKUP($A21,'RevPAR Raw Data'!$B$6:$BE$43,'RevPAR Raw Data'!H$1,FALSE)</f>
        <v>107.10985391766199</v>
      </c>
      <c r="AV21" s="52">
        <f>VLOOKUP($A21,'RevPAR Raw Data'!$B$6:$BE$43,'RevPAR Raw Data'!I$1,FALSE)</f>
        <v>114.01506829823499</v>
      </c>
      <c r="AW21" s="52">
        <f>VLOOKUP($A21,'RevPAR Raw Data'!$B$6:$BE$43,'RevPAR Raw Data'!J$1,FALSE)</f>
        <v>107.532822045152</v>
      </c>
      <c r="AX21" s="52">
        <f>VLOOKUP($A21,'RevPAR Raw Data'!$B$6:$BE$43,'RevPAR Raw Data'!K$1,FALSE)</f>
        <v>93.570641244545598</v>
      </c>
      <c r="AY21" s="53">
        <f>VLOOKUP($A21,'RevPAR Raw Data'!$B$6:$BE$43,'RevPAR Raw Data'!L$1,FALSE)</f>
        <v>99.081772908366503</v>
      </c>
      <c r="AZ21" s="52">
        <f>VLOOKUP($A21,'RevPAR Raw Data'!$B$6:$BE$43,'RevPAR Raw Data'!N$1,FALSE)</f>
        <v>92.536525142751799</v>
      </c>
      <c r="BA21" s="52">
        <f>VLOOKUP($A21,'RevPAR Raw Data'!$B$6:$BE$43,'RevPAR Raw Data'!O$1,FALSE)</f>
        <v>99.279416619237296</v>
      </c>
      <c r="BB21" s="53">
        <f>VLOOKUP($A21,'RevPAR Raw Data'!$B$6:$BE$43,'RevPAR Raw Data'!P$1,FALSE)</f>
        <v>95.907970880994597</v>
      </c>
      <c r="BC21" s="54">
        <f>VLOOKUP($A21,'RevPAR Raw Data'!$B$6:$BE$43,'RevPAR Raw Data'!R$1,FALSE)</f>
        <v>98.174972329117395</v>
      </c>
      <c r="BE21" s="47">
        <f>VLOOKUP($A21,'RevPAR Raw Data'!$B$6:$BE$43,'RevPAR Raw Data'!T$1,FALSE)</f>
        <v>18.845709639352201</v>
      </c>
      <c r="BF21" s="48">
        <f>VLOOKUP($A21,'RevPAR Raw Data'!$B$6:$BE$43,'RevPAR Raw Data'!U$1,FALSE)</f>
        <v>15.9453992695663</v>
      </c>
      <c r="BG21" s="48">
        <f>VLOOKUP($A21,'RevPAR Raw Data'!$B$6:$BE$43,'RevPAR Raw Data'!V$1,FALSE)</f>
        <v>-0.85990186873821495</v>
      </c>
      <c r="BH21" s="48">
        <f>VLOOKUP($A21,'RevPAR Raw Data'!$B$6:$BE$43,'RevPAR Raw Data'!W$1,FALSE)</f>
        <v>-7.4885700202550396</v>
      </c>
      <c r="BI21" s="48">
        <f>VLOOKUP($A21,'RevPAR Raw Data'!$B$6:$BE$43,'RevPAR Raw Data'!X$1,FALSE)</f>
        <v>-24.7813495158256</v>
      </c>
      <c r="BJ21" s="49">
        <f>VLOOKUP($A21,'RevPAR Raw Data'!$B$6:$BE$43,'RevPAR Raw Data'!Y$1,FALSE)</f>
        <v>-2.7838286586003398</v>
      </c>
      <c r="BK21" s="48">
        <f>VLOOKUP($A21,'RevPAR Raw Data'!$B$6:$BE$43,'RevPAR Raw Data'!AA$1,FALSE)</f>
        <v>-23.581846038147901</v>
      </c>
      <c r="BL21" s="48">
        <f>VLOOKUP($A21,'RevPAR Raw Data'!$B$6:$BE$43,'RevPAR Raw Data'!AB$1,FALSE)</f>
        <v>-20.9611912178263</v>
      </c>
      <c r="BM21" s="49">
        <f>VLOOKUP($A21,'RevPAR Raw Data'!$B$6:$BE$43,'RevPAR Raw Data'!AC$1,FALSE)</f>
        <v>-22.2475317454203</v>
      </c>
      <c r="BN21" s="50">
        <f>VLOOKUP($A21,'RevPAR Raw Data'!$B$6:$BE$43,'RevPAR Raw Data'!AE$1,FALSE)</f>
        <v>-9.1328127937866803</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60.2147223506446</v>
      </c>
      <c r="C23" s="48">
        <f>VLOOKUP($A23,'Occupancy Raw Data'!$B$8:$BE$45,'Occupancy Raw Data'!H$3,FALSE)</f>
        <v>68.469717984281004</v>
      </c>
      <c r="D23" s="48">
        <f>VLOOKUP($A23,'Occupancy Raw Data'!$B$8:$BE$45,'Occupancy Raw Data'!I$3,FALSE)</f>
        <v>69.5125083474598</v>
      </c>
      <c r="E23" s="48">
        <f>VLOOKUP($A23,'Occupancy Raw Data'!$B$8:$BE$45,'Occupancy Raw Data'!J$3,FALSE)</f>
        <v>75.057790106333698</v>
      </c>
      <c r="F23" s="48">
        <f>VLOOKUP($A23,'Occupancy Raw Data'!$B$8:$BE$45,'Occupancy Raw Data'!K$3,FALSE)</f>
        <v>77.276930189551507</v>
      </c>
      <c r="G23" s="49">
        <f>VLOOKUP($A23,'Occupancy Raw Data'!$B$8:$BE$45,'Occupancy Raw Data'!L$3,FALSE)</f>
        <v>70.106333795654095</v>
      </c>
      <c r="H23" s="48">
        <f>VLOOKUP($A23,'Occupancy Raw Data'!$B$8:$BE$45,'Occupancy Raw Data'!N$3,FALSE)</f>
        <v>84.499409256690797</v>
      </c>
      <c r="I23" s="48">
        <f>VLOOKUP($A23,'Occupancy Raw Data'!$B$8:$BE$45,'Occupancy Raw Data'!O$3,FALSE)</f>
        <v>84.797349360456096</v>
      </c>
      <c r="J23" s="49">
        <f>VLOOKUP($A23,'Occupancy Raw Data'!$B$8:$BE$45,'Occupancy Raw Data'!P$3,FALSE)</f>
        <v>84.648379308573396</v>
      </c>
      <c r="K23" s="50">
        <f>VLOOKUP($A23,'Occupancy Raw Data'!$B$8:$BE$45,'Occupancy Raw Data'!R$3,FALSE)</f>
        <v>74.261203942202499</v>
      </c>
      <c r="M23" s="47">
        <f>VLOOKUP($A23,'Occupancy Raw Data'!$B$8:$BE$45,'Occupancy Raw Data'!T$3,FALSE)</f>
        <v>-12.820042418402601</v>
      </c>
      <c r="N23" s="48">
        <f>VLOOKUP($A23,'Occupancy Raw Data'!$B$8:$BE$45,'Occupancy Raw Data'!U$3,FALSE)</f>
        <v>0.64073664336014902</v>
      </c>
      <c r="O23" s="48">
        <f>VLOOKUP($A23,'Occupancy Raw Data'!$B$8:$BE$45,'Occupancy Raw Data'!V$3,FALSE)</f>
        <v>-4.4175307657019403</v>
      </c>
      <c r="P23" s="48">
        <f>VLOOKUP($A23,'Occupancy Raw Data'!$B$8:$BE$45,'Occupancy Raw Data'!W$3,FALSE)</f>
        <v>1.19635917914041</v>
      </c>
      <c r="Q23" s="48">
        <f>VLOOKUP($A23,'Occupancy Raw Data'!$B$8:$BE$45,'Occupancy Raw Data'!X$3,FALSE)</f>
        <v>3.0536064258643201</v>
      </c>
      <c r="R23" s="49">
        <f>VLOOKUP($A23,'Occupancy Raw Data'!$B$8:$BE$45,'Occupancy Raw Data'!Y$3,FALSE)</f>
        <v>-2.35505466284472</v>
      </c>
      <c r="S23" s="48">
        <f>VLOOKUP($A23,'Occupancy Raw Data'!$B$8:$BE$45,'Occupancy Raw Data'!AA$3,FALSE)</f>
        <v>0.97060305712690798</v>
      </c>
      <c r="T23" s="48">
        <f>VLOOKUP($A23,'Occupancy Raw Data'!$B$8:$BE$45,'Occupancy Raw Data'!AB$3,FALSE)</f>
        <v>-1.73178346692144</v>
      </c>
      <c r="U23" s="49">
        <f>VLOOKUP($A23,'Occupancy Raw Data'!$B$8:$BE$45,'Occupancy Raw Data'!AC$3,FALSE)</f>
        <v>-0.40129461672385602</v>
      </c>
      <c r="V23" s="50">
        <f>VLOOKUP($A23,'Occupancy Raw Data'!$B$8:$BE$45,'Occupancy Raw Data'!AE$3,FALSE)</f>
        <v>-1.72722858353062</v>
      </c>
      <c r="X23" s="51">
        <f>VLOOKUP($A23,'ADR Raw Data'!$B$6:$BE$43,'ADR Raw Data'!G$1,FALSE)</f>
        <v>137.82226414860901</v>
      </c>
      <c r="Y23" s="52">
        <f>VLOOKUP($A23,'ADR Raw Data'!$B$6:$BE$43,'ADR Raw Data'!H$1,FALSE)</f>
        <v>142.74721241278399</v>
      </c>
      <c r="Z23" s="52">
        <f>VLOOKUP($A23,'ADR Raw Data'!$B$6:$BE$43,'ADR Raw Data'!I$1,FALSE)</f>
        <v>139.74912001182301</v>
      </c>
      <c r="AA23" s="52">
        <f>VLOOKUP($A23,'ADR Raw Data'!$B$6:$BE$43,'ADR Raw Data'!J$1,FALSE)</f>
        <v>143.14288931663401</v>
      </c>
      <c r="AB23" s="52">
        <f>VLOOKUP($A23,'ADR Raw Data'!$B$6:$BE$43,'ADR Raw Data'!K$1,FALSE)</f>
        <v>147.32104987203701</v>
      </c>
      <c r="AC23" s="53">
        <f>VLOOKUP($A23,'ADR Raw Data'!$B$6:$BE$43,'ADR Raw Data'!L$1,FALSE)</f>
        <v>142.39971581230299</v>
      </c>
      <c r="AD23" s="52">
        <f>VLOOKUP($A23,'ADR Raw Data'!$B$6:$BE$43,'ADR Raw Data'!N$1,FALSE)</f>
        <v>183.653336344569</v>
      </c>
      <c r="AE23" s="52">
        <f>VLOOKUP($A23,'ADR Raw Data'!$B$6:$BE$43,'ADR Raw Data'!O$1,FALSE)</f>
        <v>189.33499830682999</v>
      </c>
      <c r="AF23" s="53">
        <f>VLOOKUP($A23,'ADR Raw Data'!$B$6:$BE$43,'ADR Raw Data'!P$1,FALSE)</f>
        <v>186.49916681585</v>
      </c>
      <c r="AG23" s="54">
        <f>VLOOKUP($A23,'ADR Raw Data'!$B$6:$BE$43,'ADR Raw Data'!R$1,FALSE)</f>
        <v>156.76194326152401</v>
      </c>
      <c r="AI23" s="47">
        <f>VLOOKUP($A23,'ADR Raw Data'!$B$6:$BE$43,'ADR Raw Data'!T$1,FALSE)</f>
        <v>-4.6474593176697701</v>
      </c>
      <c r="AJ23" s="48">
        <f>VLOOKUP($A23,'ADR Raw Data'!$B$6:$BE$43,'ADR Raw Data'!U$1,FALSE)</f>
        <v>3.11032388982286</v>
      </c>
      <c r="AK23" s="48">
        <f>VLOOKUP($A23,'ADR Raw Data'!$B$6:$BE$43,'ADR Raw Data'!V$1,FALSE)</f>
        <v>-3.7122506351509599</v>
      </c>
      <c r="AL23" s="48">
        <f>VLOOKUP($A23,'ADR Raw Data'!$B$6:$BE$43,'ADR Raw Data'!W$1,FALSE)</f>
        <v>-4.0007864385966396</v>
      </c>
      <c r="AM23" s="48">
        <f>VLOOKUP($A23,'ADR Raw Data'!$B$6:$BE$43,'ADR Raw Data'!X$1,FALSE)</f>
        <v>-1.3012273856004399</v>
      </c>
      <c r="AN23" s="49">
        <f>VLOOKUP($A23,'ADR Raw Data'!$B$6:$BE$43,'ADR Raw Data'!Y$1,FALSE)</f>
        <v>-2.08742455573667</v>
      </c>
      <c r="AO23" s="48">
        <f>VLOOKUP($A23,'ADR Raw Data'!$B$6:$BE$43,'ADR Raw Data'!AA$1,FALSE)</f>
        <v>-5.5388242782598702</v>
      </c>
      <c r="AP23" s="48">
        <f>VLOOKUP($A23,'ADR Raw Data'!$B$6:$BE$43,'ADR Raw Data'!AB$1,FALSE)</f>
        <v>-4.9856994623286699</v>
      </c>
      <c r="AQ23" s="49">
        <f>VLOOKUP($A23,'ADR Raw Data'!$B$6:$BE$43,'ADR Raw Data'!AC$1,FALSE)</f>
        <v>-5.2741902593713599</v>
      </c>
      <c r="AR23" s="50">
        <f>VLOOKUP($A23,'ADR Raw Data'!$B$6:$BE$43,'ADR Raw Data'!AE$1,FALSE)</f>
        <v>-3.2141712515626</v>
      </c>
      <c r="AS23" s="40"/>
      <c r="AT23" s="51">
        <f>VLOOKUP($A23,'RevPAR Raw Data'!$B$6:$BE$43,'RevPAR Raw Data'!G$1,FALSE)</f>
        <v>82.989293694457203</v>
      </c>
      <c r="AU23" s="52">
        <f>VLOOKUP($A23,'RevPAR Raw Data'!$B$6:$BE$43,'RevPAR Raw Data'!H$1,FALSE)</f>
        <v>97.738613769455995</v>
      </c>
      <c r="AV23" s="52">
        <f>VLOOKUP($A23,'RevPAR Raw Data'!$B$6:$BE$43,'RevPAR Raw Data'!I$1,FALSE)</f>
        <v>97.143118713720597</v>
      </c>
      <c r="AW23" s="52">
        <f>VLOOKUP($A23,'RevPAR Raw Data'!$B$6:$BE$43,'RevPAR Raw Data'!J$1,FALSE)</f>
        <v>107.43988941542</v>
      </c>
      <c r="AX23" s="52">
        <f>VLOOKUP($A23,'RevPAR Raw Data'!$B$6:$BE$43,'RevPAR Raw Data'!K$1,FALSE)</f>
        <v>113.845184864129</v>
      </c>
      <c r="AY23" s="53">
        <f>VLOOKUP($A23,'RevPAR Raw Data'!$B$6:$BE$43,'RevPAR Raw Data'!L$1,FALSE)</f>
        <v>99.831220091436705</v>
      </c>
      <c r="AZ23" s="52">
        <f>VLOOKUP($A23,'RevPAR Raw Data'!$B$6:$BE$43,'RevPAR Raw Data'!N$1,FALSE)</f>
        <v>155.18598429136401</v>
      </c>
      <c r="BA23" s="52">
        <f>VLOOKUP($A23,'RevPAR Raw Data'!$B$6:$BE$43,'RevPAR Raw Data'!O$1,FALSE)</f>
        <v>160.55105997585599</v>
      </c>
      <c r="BB23" s="53">
        <f>VLOOKUP($A23,'RevPAR Raw Data'!$B$6:$BE$43,'RevPAR Raw Data'!P$1,FALSE)</f>
        <v>157.86852213361001</v>
      </c>
      <c r="BC23" s="54">
        <f>VLOOKUP($A23,'RevPAR Raw Data'!$B$6:$BE$43,'RevPAR Raw Data'!R$1,FALSE)</f>
        <v>116.4133063892</v>
      </c>
      <c r="BE23" s="47">
        <f>VLOOKUP($A23,'RevPAR Raw Data'!$B$6:$BE$43,'RevPAR Raw Data'!T$1,FALSE)</f>
        <v>-16.871695480169102</v>
      </c>
      <c r="BF23" s="48">
        <f>VLOOKUP($A23,'RevPAR Raw Data'!$B$6:$BE$43,'RevPAR Raw Data'!U$1,FALSE)</f>
        <v>3.7709895180722799</v>
      </c>
      <c r="BG23" s="48">
        <f>VLOOKUP($A23,'RevPAR Raw Data'!$B$6:$BE$43,'RevPAR Raw Data'!V$1,FALSE)</f>
        <v>-7.9657915869451497</v>
      </c>
      <c r="BH23" s="48">
        <f>VLOOKUP($A23,'RevPAR Raw Data'!$B$6:$BE$43,'RevPAR Raw Data'!W$1,FALSE)</f>
        <v>-2.85229103525218</v>
      </c>
      <c r="BI23" s="48">
        <f>VLOOKUP($A23,'RevPAR Raw Data'!$B$6:$BE$43,'RevPAR Raw Data'!X$1,FALSE)</f>
        <v>1.71264467720207</v>
      </c>
      <c r="BJ23" s="49">
        <f>VLOOKUP($A23,'RevPAR Raw Data'!$B$6:$BE$43,'RevPAR Raw Data'!Y$1,FALSE)</f>
        <v>-4.39331922924816</v>
      </c>
      <c r="BK23" s="48">
        <f>VLOOKUP($A23,'RevPAR Raw Data'!$B$6:$BE$43,'RevPAR Raw Data'!AA$1,FALSE)</f>
        <v>-4.6219812189066403</v>
      </c>
      <c r="BL23" s="48">
        <f>VLOOKUP($A23,'RevPAR Raw Data'!$B$6:$BE$43,'RevPAR Raw Data'!AB$1,FALSE)</f>
        <v>-6.6311414102511099</v>
      </c>
      <c r="BM23" s="49">
        <f>VLOOKUP($A23,'RevPAR Raw Data'!$B$6:$BE$43,'RevPAR Raw Data'!AC$1,FALSE)</f>
        <v>-5.6543198345085797</v>
      </c>
      <c r="BN23" s="50">
        <f>VLOOKUP($A23,'RevPAR Raw Data'!$B$6:$BE$43,'RevPAR Raw Data'!AE$1,FALSE)</f>
        <v>-4.88588375051261</v>
      </c>
    </row>
    <row r="24" spans="1:66" x14ac:dyDescent="0.25">
      <c r="A24" s="63" t="s">
        <v>91</v>
      </c>
      <c r="B24" s="47">
        <f>VLOOKUP($A24,'Occupancy Raw Data'!$B$8:$BE$45,'Occupancy Raw Data'!G$3,FALSE)</f>
        <v>60.670679277730002</v>
      </c>
      <c r="C24" s="48">
        <f>VLOOKUP($A24,'Occupancy Raw Data'!$B$8:$BE$45,'Occupancy Raw Data'!H$3,FALSE)</f>
        <v>72.846087704213204</v>
      </c>
      <c r="D24" s="48">
        <f>VLOOKUP($A24,'Occupancy Raw Data'!$B$8:$BE$45,'Occupancy Raw Data'!I$3,FALSE)</f>
        <v>76.044711951848598</v>
      </c>
      <c r="E24" s="48">
        <f>VLOOKUP($A24,'Occupancy Raw Data'!$B$8:$BE$45,'Occupancy Raw Data'!J$3,FALSE)</f>
        <v>77.936371453138406</v>
      </c>
      <c r="F24" s="48">
        <f>VLOOKUP($A24,'Occupancy Raw Data'!$B$8:$BE$45,'Occupancy Raw Data'!K$3,FALSE)</f>
        <v>77.626827171109198</v>
      </c>
      <c r="G24" s="49">
        <f>VLOOKUP($A24,'Occupancy Raw Data'!$B$8:$BE$45,'Occupancy Raw Data'!L$3,FALSE)</f>
        <v>73.024935511607893</v>
      </c>
      <c r="H24" s="48">
        <f>VLOOKUP($A24,'Occupancy Raw Data'!$B$8:$BE$45,'Occupancy Raw Data'!N$3,FALSE)</f>
        <v>85.898538263112599</v>
      </c>
      <c r="I24" s="48">
        <f>VLOOKUP($A24,'Occupancy Raw Data'!$B$8:$BE$45,'Occupancy Raw Data'!O$3,FALSE)</f>
        <v>85.348237317282795</v>
      </c>
      <c r="J24" s="49">
        <f>VLOOKUP($A24,'Occupancy Raw Data'!$B$8:$BE$45,'Occupancy Raw Data'!P$3,FALSE)</f>
        <v>85.623387790197697</v>
      </c>
      <c r="K24" s="50">
        <f>VLOOKUP($A24,'Occupancy Raw Data'!$B$8:$BE$45,'Occupancy Raw Data'!R$3,FALSE)</f>
        <v>76.624493305490702</v>
      </c>
      <c r="M24" s="47">
        <f>VLOOKUP($A24,'Occupancy Raw Data'!$B$8:$BE$45,'Occupancy Raw Data'!T$3,FALSE)</f>
        <v>-9.5389273044624403</v>
      </c>
      <c r="N24" s="48">
        <f>VLOOKUP($A24,'Occupancy Raw Data'!$B$8:$BE$45,'Occupancy Raw Data'!U$3,FALSE)</f>
        <v>-0.57446513774327101</v>
      </c>
      <c r="O24" s="48">
        <f>VLOOKUP($A24,'Occupancy Raw Data'!$B$8:$BE$45,'Occupancy Raw Data'!V$3,FALSE)</f>
        <v>-4.9316600418604404</v>
      </c>
      <c r="P24" s="48">
        <f>VLOOKUP($A24,'Occupancy Raw Data'!$B$8:$BE$45,'Occupancy Raw Data'!W$3,FALSE)</f>
        <v>-4.6278633948453303</v>
      </c>
      <c r="Q24" s="48">
        <f>VLOOKUP($A24,'Occupancy Raw Data'!$B$8:$BE$45,'Occupancy Raw Data'!X$3,FALSE)</f>
        <v>-4.6807806155783798</v>
      </c>
      <c r="R24" s="49">
        <f>VLOOKUP($A24,'Occupancy Raw Data'!$B$8:$BE$45,'Occupancy Raw Data'!Y$3,FALSE)</f>
        <v>-4.7869488946866099</v>
      </c>
      <c r="S24" s="48">
        <f>VLOOKUP($A24,'Occupancy Raw Data'!$B$8:$BE$45,'Occupancy Raw Data'!AA$3,FALSE)</f>
        <v>-3.29449014490935</v>
      </c>
      <c r="T24" s="48">
        <f>VLOOKUP($A24,'Occupancy Raw Data'!$B$8:$BE$45,'Occupancy Raw Data'!AB$3,FALSE)</f>
        <v>-4.4400087749600896</v>
      </c>
      <c r="U24" s="49">
        <f>VLOOKUP($A24,'Occupancy Raw Data'!$B$8:$BE$45,'Occupancy Raw Data'!AC$3,FALSE)</f>
        <v>-3.8688214321774899</v>
      </c>
      <c r="V24" s="50">
        <f>VLOOKUP($A24,'Occupancy Raw Data'!$B$8:$BE$45,'Occupancy Raw Data'!AE$3,FALSE)</f>
        <v>-4.4957308753943002</v>
      </c>
      <c r="X24" s="51">
        <f>VLOOKUP($A24,'ADR Raw Data'!$B$6:$BE$43,'ADR Raw Data'!G$1,FALSE)</f>
        <v>101.26493489229</v>
      </c>
      <c r="Y24" s="52">
        <f>VLOOKUP($A24,'ADR Raw Data'!$B$6:$BE$43,'ADR Raw Data'!H$1,FALSE)</f>
        <v>105.203453399433</v>
      </c>
      <c r="Z24" s="52">
        <f>VLOOKUP($A24,'ADR Raw Data'!$B$6:$BE$43,'ADR Raw Data'!I$1,FALSE)</f>
        <v>108.45004545454501</v>
      </c>
      <c r="AA24" s="52">
        <f>VLOOKUP($A24,'ADR Raw Data'!$B$6:$BE$43,'ADR Raw Data'!J$1,FALSE)</f>
        <v>109.55324298323001</v>
      </c>
      <c r="AB24" s="52">
        <f>VLOOKUP($A24,'ADR Raw Data'!$B$6:$BE$43,'ADR Raw Data'!K$1,FALSE)</f>
        <v>110.45801211785501</v>
      </c>
      <c r="AC24" s="53">
        <f>VLOOKUP($A24,'ADR Raw Data'!$B$6:$BE$43,'ADR Raw Data'!L$1,FALSE)</f>
        <v>107.270788611529</v>
      </c>
      <c r="AD24" s="52">
        <f>VLOOKUP($A24,'ADR Raw Data'!$B$6:$BE$43,'ADR Raw Data'!N$1,FALSE)</f>
        <v>138.80909311311299</v>
      </c>
      <c r="AE24" s="52">
        <f>VLOOKUP($A24,'ADR Raw Data'!$B$6:$BE$43,'ADR Raw Data'!O$1,FALSE)</f>
        <v>139.78422446101101</v>
      </c>
      <c r="AF24" s="53">
        <f>VLOOKUP($A24,'ADR Raw Data'!$B$6:$BE$43,'ADR Raw Data'!P$1,FALSE)</f>
        <v>139.295091996384</v>
      </c>
      <c r="AG24" s="54">
        <f>VLOOKUP($A24,'ADR Raw Data'!$B$6:$BE$43,'ADR Raw Data'!R$1,FALSE)</f>
        <v>117.495155815966</v>
      </c>
      <c r="AI24" s="47">
        <f>VLOOKUP($A24,'ADR Raw Data'!$B$6:$BE$43,'ADR Raw Data'!T$1,FALSE)</f>
        <v>-0.99808289005475603</v>
      </c>
      <c r="AJ24" s="48">
        <f>VLOOKUP($A24,'ADR Raw Data'!$B$6:$BE$43,'ADR Raw Data'!U$1,FALSE)</f>
        <v>0.41648461119414398</v>
      </c>
      <c r="AK24" s="48">
        <f>VLOOKUP($A24,'ADR Raw Data'!$B$6:$BE$43,'ADR Raw Data'!V$1,FALSE)</f>
        <v>-1.86536085806337</v>
      </c>
      <c r="AL24" s="48">
        <f>VLOOKUP($A24,'ADR Raw Data'!$B$6:$BE$43,'ADR Raw Data'!W$1,FALSE)</f>
        <v>-2.09085819447054</v>
      </c>
      <c r="AM24" s="48">
        <f>VLOOKUP($A24,'ADR Raw Data'!$B$6:$BE$43,'ADR Raw Data'!X$1,FALSE)</f>
        <v>-2.05370788618275</v>
      </c>
      <c r="AN24" s="49">
        <f>VLOOKUP($A24,'ADR Raw Data'!$B$6:$BE$43,'ADR Raw Data'!Y$1,FALSE)</f>
        <v>-1.3603864459222199</v>
      </c>
      <c r="AO24" s="48">
        <f>VLOOKUP($A24,'ADR Raw Data'!$B$6:$BE$43,'ADR Raw Data'!AA$1,FALSE)</f>
        <v>-7.3167887428738698</v>
      </c>
      <c r="AP24" s="48">
        <f>VLOOKUP($A24,'ADR Raw Data'!$B$6:$BE$43,'ADR Raw Data'!AB$1,FALSE)</f>
        <v>-8.0845255804443408</v>
      </c>
      <c r="AQ24" s="49">
        <f>VLOOKUP($A24,'ADR Raw Data'!$B$6:$BE$43,'ADR Raw Data'!AC$1,FALSE)</f>
        <v>-7.7065754322498101</v>
      </c>
      <c r="AR24" s="50">
        <f>VLOOKUP($A24,'ADR Raw Data'!$B$6:$BE$43,'ADR Raw Data'!AE$1,FALSE)</f>
        <v>-3.7933775758185999</v>
      </c>
      <c r="AS24" s="40"/>
      <c r="AT24" s="51">
        <f>VLOOKUP($A24,'RevPAR Raw Data'!$B$6:$BE$43,'RevPAR Raw Data'!G$1,FALSE)</f>
        <v>61.438123869303503</v>
      </c>
      <c r="AU24" s="52">
        <f>VLOOKUP($A24,'RevPAR Raw Data'!$B$6:$BE$43,'RevPAR Raw Data'!H$1,FALSE)</f>
        <v>76.636599931212302</v>
      </c>
      <c r="AV24" s="52">
        <f>VLOOKUP($A24,'RevPAR Raw Data'!$B$6:$BE$43,'RevPAR Raw Data'!I$1,FALSE)</f>
        <v>82.470524677558004</v>
      </c>
      <c r="AW24" s="52">
        <f>VLOOKUP($A24,'RevPAR Raw Data'!$B$6:$BE$43,'RevPAR Raw Data'!J$1,FALSE)</f>
        <v>85.381822390369706</v>
      </c>
      <c r="AX24" s="52">
        <f>VLOOKUP($A24,'RevPAR Raw Data'!$B$6:$BE$43,'RevPAR Raw Data'!K$1,FALSE)</f>
        <v>85.745050163370493</v>
      </c>
      <c r="AY24" s="53">
        <f>VLOOKUP($A24,'RevPAR Raw Data'!$B$6:$BE$43,'RevPAR Raw Data'!L$1,FALSE)</f>
        <v>78.334424206362797</v>
      </c>
      <c r="AZ24" s="52">
        <f>VLOOKUP($A24,'RevPAR Raw Data'!$B$6:$BE$43,'RevPAR Raw Data'!N$1,FALSE)</f>
        <v>119.234981960447</v>
      </c>
      <c r="BA24" s="52">
        <f>VLOOKUP($A24,'RevPAR Raw Data'!$B$6:$BE$43,'RevPAR Raw Data'!O$1,FALSE)</f>
        <v>119.303371625107</v>
      </c>
      <c r="BB24" s="53">
        <f>VLOOKUP($A24,'RevPAR Raw Data'!$B$6:$BE$43,'RevPAR Raw Data'!P$1,FALSE)</f>
        <v>119.269176792777</v>
      </c>
      <c r="BC24" s="54">
        <f>VLOOKUP($A24,'RevPAR Raw Data'!$B$6:$BE$43,'RevPAR Raw Data'!R$1,FALSE)</f>
        <v>90.030067802481199</v>
      </c>
      <c r="BE24" s="47">
        <f>VLOOKUP($A24,'RevPAR Raw Data'!$B$6:$BE$43,'RevPAR Raw Data'!T$1,FALSE)</f>
        <v>-10.441803793196501</v>
      </c>
      <c r="BF24" s="48">
        <f>VLOOKUP($A24,'RevPAR Raw Data'!$B$6:$BE$43,'RevPAR Raw Data'!U$1,FALSE)</f>
        <v>-0.16037308544450199</v>
      </c>
      <c r="BG24" s="48">
        <f>VLOOKUP($A24,'RevPAR Raw Data'!$B$6:$BE$43,'RevPAR Raw Data'!V$1,FALSE)</f>
        <v>-6.7050276438501903</v>
      </c>
      <c r="BH24" s="48">
        <f>VLOOKUP($A24,'RevPAR Raw Data'!$B$6:$BE$43,'RevPAR Raw Data'!W$1,FALSE)</f>
        <v>-6.6219595282958501</v>
      </c>
      <c r="BI24" s="48">
        <f>VLOOKUP($A24,'RevPAR Raw Data'!$B$6:$BE$43,'RevPAR Raw Data'!X$1,FALSE)</f>
        <v>-6.63835894112409</v>
      </c>
      <c r="BJ24" s="49">
        <f>VLOOKUP($A24,'RevPAR Raw Data'!$B$6:$BE$43,'RevPAR Raw Data'!Y$1,FALSE)</f>
        <v>-6.0822143366723003</v>
      </c>
      <c r="BK24" s="48">
        <f>VLOOKUP($A24,'RevPAR Raw Data'!$B$6:$BE$43,'RevPAR Raw Data'!AA$1,FALSE)</f>
        <v>-10.3702280037254</v>
      </c>
      <c r="BL24" s="48">
        <f>VLOOKUP($A24,'RevPAR Raw Data'!$B$6:$BE$43,'RevPAR Raw Data'!AB$1,FALSE)</f>
        <v>-12.1655807102188</v>
      </c>
      <c r="BM24" s="49">
        <f>VLOOKUP($A24,'RevPAR Raw Data'!$B$6:$BE$43,'RevPAR Raw Data'!AC$1,FALSE)</f>
        <v>-11.2772432224175</v>
      </c>
      <c r="BN24" s="50">
        <f>VLOOKUP($A24,'RevPAR Raw Data'!$B$6:$BE$43,'RevPAR Raw Data'!AE$1,FALSE)</f>
        <v>-8.1185684043165391</v>
      </c>
    </row>
    <row r="25" spans="1:66" x14ac:dyDescent="0.25">
      <c r="A25" s="63" t="s">
        <v>32</v>
      </c>
      <c r="B25" s="47">
        <f>VLOOKUP($A25,'Occupancy Raw Data'!$B$8:$BE$45,'Occupancy Raw Data'!G$3,FALSE)</f>
        <v>56.627528646201696</v>
      </c>
      <c r="C25" s="48">
        <f>VLOOKUP($A25,'Occupancy Raw Data'!$B$8:$BE$45,'Occupancy Raw Data'!H$3,FALSE)</f>
        <v>65.002121940868506</v>
      </c>
      <c r="D25" s="48">
        <f>VLOOKUP($A25,'Occupancy Raw Data'!$B$8:$BE$45,'Occupancy Raw Data'!I$3,FALSE)</f>
        <v>65.808459470929407</v>
      </c>
      <c r="E25" s="48">
        <f>VLOOKUP($A25,'Occupancy Raw Data'!$B$8:$BE$45,'Occupancy Raw Data'!J$3,FALSE)</f>
        <v>77.747913424812495</v>
      </c>
      <c r="F25" s="48">
        <f>VLOOKUP($A25,'Occupancy Raw Data'!$B$8:$BE$45,'Occupancy Raw Data'!K$3,FALSE)</f>
        <v>79.855708020936405</v>
      </c>
      <c r="G25" s="49">
        <f>VLOOKUP($A25,'Occupancy Raw Data'!$B$8:$BE$45,'Occupancy Raw Data'!L$3,FALSE)</f>
        <v>69.008346300749693</v>
      </c>
      <c r="H25" s="48">
        <f>VLOOKUP($A25,'Occupancy Raw Data'!$B$8:$BE$45,'Occupancy Raw Data'!N$3,FALSE)</f>
        <v>82.274720611118894</v>
      </c>
      <c r="I25" s="48">
        <f>VLOOKUP($A25,'Occupancy Raw Data'!$B$8:$BE$45,'Occupancy Raw Data'!O$3,FALSE)</f>
        <v>75.937190550289898</v>
      </c>
      <c r="J25" s="49">
        <f>VLOOKUP($A25,'Occupancy Raw Data'!$B$8:$BE$45,'Occupancy Raw Data'!P$3,FALSE)</f>
        <v>79.105955580704403</v>
      </c>
      <c r="K25" s="50">
        <f>VLOOKUP($A25,'Occupancy Raw Data'!$B$8:$BE$45,'Occupancy Raw Data'!R$3,FALSE)</f>
        <v>71.893377523593898</v>
      </c>
      <c r="M25" s="47">
        <f>VLOOKUP($A25,'Occupancy Raw Data'!$B$8:$BE$45,'Occupancy Raw Data'!T$3,FALSE)</f>
        <v>-12.137545995129599</v>
      </c>
      <c r="N25" s="48">
        <f>VLOOKUP($A25,'Occupancy Raw Data'!$B$8:$BE$45,'Occupancy Raw Data'!U$3,FALSE)</f>
        <v>-2.0527557481772001</v>
      </c>
      <c r="O25" s="48">
        <f>VLOOKUP($A25,'Occupancy Raw Data'!$B$8:$BE$45,'Occupancy Raw Data'!V$3,FALSE)</f>
        <v>-4.4436412948761603</v>
      </c>
      <c r="P25" s="48">
        <f>VLOOKUP($A25,'Occupancy Raw Data'!$B$8:$BE$45,'Occupancy Raw Data'!W$3,FALSE)</f>
        <v>9.1959778604402</v>
      </c>
      <c r="Q25" s="48">
        <f>VLOOKUP($A25,'Occupancy Raw Data'!$B$8:$BE$45,'Occupancy Raw Data'!X$3,FALSE)</f>
        <v>11.5027048491693</v>
      </c>
      <c r="R25" s="49">
        <f>VLOOKUP($A25,'Occupancy Raw Data'!$B$8:$BE$45,'Occupancy Raw Data'!Y$3,FALSE)</f>
        <v>0.741688048411413</v>
      </c>
      <c r="S25" s="48">
        <f>VLOOKUP($A25,'Occupancy Raw Data'!$B$8:$BE$45,'Occupancy Raw Data'!AA$3,FALSE)</f>
        <v>-3.6986592307859398</v>
      </c>
      <c r="T25" s="48">
        <f>VLOOKUP($A25,'Occupancy Raw Data'!$B$8:$BE$45,'Occupancy Raw Data'!AB$3,FALSE)</f>
        <v>-15.0520689191088</v>
      </c>
      <c r="U25" s="49">
        <f>VLOOKUP($A25,'Occupancy Raw Data'!$B$8:$BE$45,'Occupancy Raw Data'!AC$3,FALSE)</f>
        <v>-9.5038808965613306</v>
      </c>
      <c r="V25" s="50">
        <f>VLOOKUP($A25,'Occupancy Raw Data'!$B$8:$BE$45,'Occupancy Raw Data'!AE$3,FALSE)</f>
        <v>-2.7207236468529898</v>
      </c>
      <c r="X25" s="51">
        <f>VLOOKUP($A25,'ADR Raw Data'!$B$6:$BE$43,'ADR Raw Data'!G$1,FALSE)</f>
        <v>88.286300274793902</v>
      </c>
      <c r="Y25" s="52">
        <f>VLOOKUP($A25,'ADR Raw Data'!$B$6:$BE$43,'ADR Raw Data'!H$1,FALSE)</f>
        <v>94.303063547334006</v>
      </c>
      <c r="Z25" s="52">
        <f>VLOOKUP($A25,'ADR Raw Data'!$B$6:$BE$43,'ADR Raw Data'!I$1,FALSE)</f>
        <v>94.705182932072205</v>
      </c>
      <c r="AA25" s="52">
        <f>VLOOKUP($A25,'ADR Raw Data'!$B$6:$BE$43,'ADR Raw Data'!J$1,FALSE)</f>
        <v>108.20366701237199</v>
      </c>
      <c r="AB25" s="52">
        <f>VLOOKUP($A25,'ADR Raw Data'!$B$6:$BE$43,'ADR Raw Data'!K$1,FALSE)</f>
        <v>110.56215447298401</v>
      </c>
      <c r="AC25" s="53">
        <f>VLOOKUP($A25,'ADR Raw Data'!$B$6:$BE$43,'ADR Raw Data'!L$1,FALSE)</f>
        <v>100.287477508097</v>
      </c>
      <c r="AD25" s="52">
        <f>VLOOKUP($A25,'ADR Raw Data'!$B$6:$BE$43,'ADR Raw Data'!N$1,FALSE)</f>
        <v>129.162520460797</v>
      </c>
      <c r="AE25" s="52">
        <f>VLOOKUP($A25,'ADR Raw Data'!$B$6:$BE$43,'ADR Raw Data'!O$1,FALSE)</f>
        <v>116.997095771236</v>
      </c>
      <c r="AF25" s="53">
        <f>VLOOKUP($A25,'ADR Raw Data'!$B$6:$BE$43,'ADR Raw Data'!P$1,FALSE)</f>
        <v>123.323464690629</v>
      </c>
      <c r="AG25" s="54">
        <f>VLOOKUP($A25,'ADR Raw Data'!$B$6:$BE$43,'ADR Raw Data'!R$1,FALSE)</f>
        <v>107.52948680252899</v>
      </c>
      <c r="AI25" s="47">
        <f>VLOOKUP($A25,'ADR Raw Data'!$B$6:$BE$43,'ADR Raw Data'!T$1,FALSE)</f>
        <v>-3.3390872181811</v>
      </c>
      <c r="AJ25" s="48">
        <f>VLOOKUP($A25,'ADR Raw Data'!$B$6:$BE$43,'ADR Raw Data'!U$1,FALSE)</f>
        <v>3.1153696573551199</v>
      </c>
      <c r="AK25" s="48">
        <f>VLOOKUP($A25,'ADR Raw Data'!$B$6:$BE$43,'ADR Raw Data'!V$1,FALSE)</f>
        <v>1.4120356985117399</v>
      </c>
      <c r="AL25" s="48">
        <f>VLOOKUP($A25,'ADR Raw Data'!$B$6:$BE$43,'ADR Raw Data'!W$1,FALSE)</f>
        <v>14.223758609336899</v>
      </c>
      <c r="AM25" s="48">
        <f>VLOOKUP($A25,'ADR Raw Data'!$B$6:$BE$43,'ADR Raw Data'!X$1,FALSE)</f>
        <v>14.8775332576932</v>
      </c>
      <c r="AN25" s="49">
        <f>VLOOKUP($A25,'ADR Raw Data'!$B$6:$BE$43,'ADR Raw Data'!Y$1,FALSE)</f>
        <v>7.2561066963211598</v>
      </c>
      <c r="AO25" s="48">
        <f>VLOOKUP($A25,'ADR Raw Data'!$B$6:$BE$43,'ADR Raw Data'!AA$1,FALSE)</f>
        <v>-11.9229800373906</v>
      </c>
      <c r="AP25" s="48">
        <f>VLOOKUP($A25,'ADR Raw Data'!$B$6:$BE$43,'ADR Raw Data'!AB$1,FALSE)</f>
        <v>-23.092043405972301</v>
      </c>
      <c r="AQ25" s="49">
        <f>VLOOKUP($A25,'ADR Raw Data'!$B$6:$BE$43,'ADR Raw Data'!AC$1,FALSE)</f>
        <v>-17.481074298311999</v>
      </c>
      <c r="AR25" s="50">
        <f>VLOOKUP($A25,'ADR Raw Data'!$B$6:$BE$43,'ADR Raw Data'!AE$1,FALSE)</f>
        <v>-4.3411111227308803</v>
      </c>
      <c r="AS25" s="40"/>
      <c r="AT25" s="51">
        <f>VLOOKUP($A25,'RevPAR Raw Data'!$B$6:$BE$43,'RevPAR Raw Data'!G$1,FALSE)</f>
        <v>49.994349978780498</v>
      </c>
      <c r="AU25" s="52">
        <f>VLOOKUP($A25,'RevPAR Raw Data'!$B$6:$BE$43,'RevPAR Raw Data'!H$1,FALSE)</f>
        <v>61.2989923610128</v>
      </c>
      <c r="AV25" s="52">
        <f>VLOOKUP($A25,'RevPAR Raw Data'!$B$6:$BE$43,'RevPAR Raw Data'!I$1,FALSE)</f>
        <v>62.324021926722303</v>
      </c>
      <c r="AW25" s="52">
        <f>VLOOKUP($A25,'RevPAR Raw Data'!$B$6:$BE$43,'RevPAR Raw Data'!J$1,FALSE)</f>
        <v>84.126093351251896</v>
      </c>
      <c r="AX25" s="52">
        <f>VLOOKUP($A25,'RevPAR Raw Data'!$B$6:$BE$43,'RevPAR Raw Data'!K$1,FALSE)</f>
        <v>88.290191257603595</v>
      </c>
      <c r="AY25" s="53">
        <f>VLOOKUP($A25,'RevPAR Raw Data'!$B$6:$BE$43,'RevPAR Raw Data'!L$1,FALSE)</f>
        <v>69.206729775074194</v>
      </c>
      <c r="AZ25" s="52">
        <f>VLOOKUP($A25,'RevPAR Raw Data'!$B$6:$BE$43,'RevPAR Raw Data'!N$1,FALSE)</f>
        <v>106.2681028434</v>
      </c>
      <c r="BA25" s="52">
        <f>VLOOKUP($A25,'RevPAR Raw Data'!$B$6:$BE$43,'RevPAR Raw Data'!O$1,FALSE)</f>
        <v>88.844307554109406</v>
      </c>
      <c r="BB25" s="53">
        <f>VLOOKUP($A25,'RevPAR Raw Data'!$B$6:$BE$43,'RevPAR Raw Data'!P$1,FALSE)</f>
        <v>97.556205198755094</v>
      </c>
      <c r="BC25" s="54">
        <f>VLOOKUP($A25,'RevPAR Raw Data'!$B$6:$BE$43,'RevPAR Raw Data'!R$1,FALSE)</f>
        <v>77.306579896125896</v>
      </c>
      <c r="BE25" s="47">
        <f>VLOOKUP($A25,'RevPAR Raw Data'!$B$6:$BE$43,'RevPAR Raw Data'!T$1,FALSE)</f>
        <v>-15.0713499663864</v>
      </c>
      <c r="BF25" s="48">
        <f>VLOOKUP($A25,'RevPAR Raw Data'!$B$6:$BE$43,'RevPAR Raw Data'!U$1,FALSE)</f>
        <v>0.99866297945958804</v>
      </c>
      <c r="BG25" s="48">
        <f>VLOOKUP($A25,'RevPAR Raw Data'!$B$6:$BE$43,'RevPAR Raw Data'!V$1,FALSE)</f>
        <v>-3.09435139776188</v>
      </c>
      <c r="BH25" s="48">
        <f>VLOOKUP($A25,'RevPAR Raw Data'!$B$6:$BE$43,'RevPAR Raw Data'!W$1,FALSE)</f>
        <v>24.7277501624141</v>
      </c>
      <c r="BI25" s="48">
        <f>VLOOKUP($A25,'RevPAR Raw Data'!$B$6:$BE$43,'RevPAR Raw Data'!X$1,FALSE)</f>
        <v>28.091556846332001</v>
      </c>
      <c r="BJ25" s="49">
        <f>VLOOKUP($A25,'RevPAR Raw Data'!$B$6:$BE$43,'RevPAR Raw Data'!Y$1,FALSE)</f>
        <v>8.0516124208791702</v>
      </c>
      <c r="BK25" s="48">
        <f>VLOOKUP($A25,'RevPAR Raw Data'!$B$6:$BE$43,'RevPAR Raw Data'!AA$1,FALSE)</f>
        <v>-15.1806488664388</v>
      </c>
      <c r="BL25" s="48">
        <f>VLOOKUP($A25,'RevPAR Raw Data'!$B$6:$BE$43,'RevPAR Raw Data'!AB$1,FALSE)</f>
        <v>-34.668282036783701</v>
      </c>
      <c r="BM25" s="49">
        <f>VLOOKUP($A25,'RevPAR Raw Data'!$B$6:$BE$43,'RevPAR Raw Data'!AC$1,FALSE)</f>
        <v>-25.323574714122401</v>
      </c>
      <c r="BN25" s="50">
        <f>VLOOKUP($A25,'RevPAR Raw Data'!$B$6:$BE$43,'RevPAR Raw Data'!AE$1,FALSE)</f>
        <v>-6.9437251327315703</v>
      </c>
    </row>
    <row r="26" spans="1:66" x14ac:dyDescent="0.25">
      <c r="A26" s="63" t="s">
        <v>92</v>
      </c>
      <c r="B26" s="47">
        <f>VLOOKUP($A26,'Occupancy Raw Data'!$B$8:$BE$45,'Occupancy Raw Data'!G$3,FALSE)</f>
        <v>55.043936731107202</v>
      </c>
      <c r="C26" s="48">
        <f>VLOOKUP($A26,'Occupancy Raw Data'!$B$8:$BE$45,'Occupancy Raw Data'!H$3,FALSE)</f>
        <v>61.441124780316301</v>
      </c>
      <c r="D26" s="48">
        <f>VLOOKUP($A26,'Occupancy Raw Data'!$B$8:$BE$45,'Occupancy Raw Data'!I$3,FALSE)</f>
        <v>62.759226713532499</v>
      </c>
      <c r="E26" s="48">
        <f>VLOOKUP($A26,'Occupancy Raw Data'!$B$8:$BE$45,'Occupancy Raw Data'!J$3,FALSE)</f>
        <v>70.333919156414694</v>
      </c>
      <c r="F26" s="48">
        <f>VLOOKUP($A26,'Occupancy Raw Data'!$B$8:$BE$45,'Occupancy Raw Data'!K$3,FALSE)</f>
        <v>76.695957820738101</v>
      </c>
      <c r="G26" s="49">
        <f>VLOOKUP($A26,'Occupancy Raw Data'!$B$8:$BE$45,'Occupancy Raw Data'!L$3,FALSE)</f>
        <v>65.254833040421701</v>
      </c>
      <c r="H26" s="48">
        <f>VLOOKUP($A26,'Occupancy Raw Data'!$B$8:$BE$45,'Occupancy Raw Data'!N$3,FALSE)</f>
        <v>84.2003514938488</v>
      </c>
      <c r="I26" s="48">
        <f>VLOOKUP($A26,'Occupancy Raw Data'!$B$8:$BE$45,'Occupancy Raw Data'!O$3,FALSE)</f>
        <v>82.9173989455184</v>
      </c>
      <c r="J26" s="49">
        <f>VLOOKUP($A26,'Occupancy Raw Data'!$B$8:$BE$45,'Occupancy Raw Data'!P$3,FALSE)</f>
        <v>83.5588752196836</v>
      </c>
      <c r="K26" s="50">
        <f>VLOOKUP($A26,'Occupancy Raw Data'!$B$8:$BE$45,'Occupancy Raw Data'!R$3,FALSE)</f>
        <v>70.484559377353705</v>
      </c>
      <c r="M26" s="47">
        <f>VLOOKUP($A26,'Occupancy Raw Data'!$B$8:$BE$45,'Occupancy Raw Data'!T$3,FALSE)</f>
        <v>-12.760263972663299</v>
      </c>
      <c r="N26" s="48">
        <f>VLOOKUP($A26,'Occupancy Raw Data'!$B$8:$BE$45,'Occupancy Raw Data'!U$3,FALSE)</f>
        <v>-7.7816178817977901</v>
      </c>
      <c r="O26" s="48">
        <f>VLOOKUP($A26,'Occupancy Raw Data'!$B$8:$BE$45,'Occupancy Raw Data'!V$3,FALSE)</f>
        <v>-15.8331501342424</v>
      </c>
      <c r="P26" s="48">
        <f>VLOOKUP($A26,'Occupancy Raw Data'!$B$8:$BE$45,'Occupancy Raw Data'!W$3,FALSE)</f>
        <v>-7.9091532296528797</v>
      </c>
      <c r="Q26" s="48">
        <f>VLOOKUP($A26,'Occupancy Raw Data'!$B$8:$BE$45,'Occupancy Raw Data'!X$3,FALSE)</f>
        <v>0.213469789640168</v>
      </c>
      <c r="R26" s="49">
        <f>VLOOKUP($A26,'Occupancy Raw Data'!$B$8:$BE$45,'Occupancy Raw Data'!Y$3,FALSE)</f>
        <v>-8.6560697076170907</v>
      </c>
      <c r="S26" s="48">
        <f>VLOOKUP($A26,'Occupancy Raw Data'!$B$8:$BE$45,'Occupancy Raw Data'!AA$3,FALSE)</f>
        <v>-1.3880680817770901</v>
      </c>
      <c r="T26" s="48">
        <f>VLOOKUP($A26,'Occupancy Raw Data'!$B$8:$BE$45,'Occupancy Raw Data'!AB$3,FALSE)</f>
        <v>-0.850923714170015</v>
      </c>
      <c r="U26" s="49">
        <f>VLOOKUP($A26,'Occupancy Raw Data'!$B$8:$BE$45,'Occupancy Raw Data'!AC$3,FALSE)</f>
        <v>-1.12228712831863</v>
      </c>
      <c r="V26" s="50">
        <f>VLOOKUP($A26,'Occupancy Raw Data'!$B$8:$BE$45,'Occupancy Raw Data'!AE$3,FALSE)</f>
        <v>-6.2362661232124497</v>
      </c>
      <c r="X26" s="51">
        <f>VLOOKUP($A26,'ADR Raw Data'!$B$6:$BE$43,'ADR Raw Data'!G$1,FALSE)</f>
        <v>111.788642560664</v>
      </c>
      <c r="Y26" s="52">
        <f>VLOOKUP($A26,'ADR Raw Data'!$B$6:$BE$43,'ADR Raw Data'!H$1,FALSE)</f>
        <v>119.14249708237899</v>
      </c>
      <c r="Z26" s="52">
        <f>VLOOKUP($A26,'ADR Raw Data'!$B$6:$BE$43,'ADR Raw Data'!I$1,FALSE)</f>
        <v>121.05549389526701</v>
      </c>
      <c r="AA26" s="52">
        <f>VLOOKUP($A26,'ADR Raw Data'!$B$6:$BE$43,'ADR Raw Data'!J$1,FALSE)</f>
        <v>124.824996801599</v>
      </c>
      <c r="AB26" s="52">
        <f>VLOOKUP($A26,'ADR Raw Data'!$B$6:$BE$43,'ADR Raw Data'!K$1,FALSE)</f>
        <v>132.15461530705701</v>
      </c>
      <c r="AC26" s="53">
        <f>VLOOKUP($A26,'ADR Raw Data'!$B$6:$BE$43,'ADR Raw Data'!L$1,FALSE)</f>
        <v>122.55350096417899</v>
      </c>
      <c r="AD26" s="52">
        <f>VLOOKUP($A26,'ADR Raw Data'!$B$6:$BE$43,'ADR Raw Data'!N$1,FALSE)</f>
        <v>161.27667616363999</v>
      </c>
      <c r="AE26" s="52">
        <f>VLOOKUP($A26,'ADR Raw Data'!$B$6:$BE$43,'ADR Raw Data'!O$1,FALSE)</f>
        <v>157.47363853327599</v>
      </c>
      <c r="AF26" s="53">
        <f>VLOOKUP($A26,'ADR Raw Data'!$B$6:$BE$43,'ADR Raw Data'!P$1,FALSE)</f>
        <v>159.38975518981999</v>
      </c>
      <c r="AG26" s="54">
        <f>VLOOKUP($A26,'ADR Raw Data'!$B$6:$BE$43,'ADR Raw Data'!R$1,FALSE)</f>
        <v>135.03038140272099</v>
      </c>
      <c r="AI26" s="47">
        <f>VLOOKUP($A26,'ADR Raw Data'!$B$6:$BE$43,'ADR Raw Data'!T$1,FALSE)</f>
        <v>-0.27207080409269802</v>
      </c>
      <c r="AJ26" s="48">
        <f>VLOOKUP($A26,'ADR Raw Data'!$B$6:$BE$43,'ADR Raw Data'!U$1,FALSE)</f>
        <v>3.5971144868350802</v>
      </c>
      <c r="AK26" s="48">
        <f>VLOOKUP($A26,'ADR Raw Data'!$B$6:$BE$43,'ADR Raw Data'!V$1,FALSE)</f>
        <v>-3.5691363914491201</v>
      </c>
      <c r="AL26" s="48">
        <f>VLOOKUP($A26,'ADR Raw Data'!$B$6:$BE$43,'ADR Raw Data'!W$1,FALSE)</f>
        <v>2.1621914287219899</v>
      </c>
      <c r="AM26" s="48">
        <f>VLOOKUP($A26,'ADR Raw Data'!$B$6:$BE$43,'ADR Raw Data'!X$1,FALSE)</f>
        <v>4.9100908508118897</v>
      </c>
      <c r="AN26" s="49">
        <f>VLOOKUP($A26,'ADR Raw Data'!$B$6:$BE$43,'ADR Raw Data'!Y$1,FALSE)</f>
        <v>1.6423168403794599</v>
      </c>
      <c r="AO26" s="48">
        <f>VLOOKUP($A26,'ADR Raw Data'!$B$6:$BE$43,'ADR Raw Data'!AA$1,FALSE)</f>
        <v>-2.2634758933188701</v>
      </c>
      <c r="AP26" s="48">
        <f>VLOOKUP($A26,'ADR Raw Data'!$B$6:$BE$43,'ADR Raw Data'!AB$1,FALSE)</f>
        <v>-3.15331264559727</v>
      </c>
      <c r="AQ26" s="49">
        <f>VLOOKUP($A26,'ADR Raw Data'!$B$6:$BE$43,'ADR Raw Data'!AC$1,FALSE)</f>
        <v>-2.7036494756731502</v>
      </c>
      <c r="AR26" s="50">
        <f>VLOOKUP($A26,'ADR Raw Data'!$B$6:$BE$43,'ADR Raw Data'!AE$1,FALSE)</f>
        <v>0.42158768756901199</v>
      </c>
      <c r="AS26" s="40"/>
      <c r="AT26" s="51">
        <f>VLOOKUP($A26,'RevPAR Raw Data'!$B$6:$BE$43,'RevPAR Raw Data'!G$1,FALSE)</f>
        <v>61.532869683655498</v>
      </c>
      <c r="AU26" s="52">
        <f>VLOOKUP($A26,'RevPAR Raw Data'!$B$6:$BE$43,'RevPAR Raw Data'!H$1,FALSE)</f>
        <v>73.202490298769703</v>
      </c>
      <c r="AV26" s="52">
        <f>VLOOKUP($A26,'RevPAR Raw Data'!$B$6:$BE$43,'RevPAR Raw Data'!I$1,FALSE)</f>
        <v>75.973491862917299</v>
      </c>
      <c r="AW26" s="52">
        <f>VLOOKUP($A26,'RevPAR Raw Data'!$B$6:$BE$43,'RevPAR Raw Data'!J$1,FALSE)</f>
        <v>87.794312337433993</v>
      </c>
      <c r="AX26" s="52">
        <f>VLOOKUP($A26,'RevPAR Raw Data'!$B$6:$BE$43,'RevPAR Raw Data'!K$1,FALSE)</f>
        <v>101.357248014059</v>
      </c>
      <c r="AY26" s="53">
        <f>VLOOKUP($A26,'RevPAR Raw Data'!$B$6:$BE$43,'RevPAR Raw Data'!L$1,FALSE)</f>
        <v>79.972082439367298</v>
      </c>
      <c r="AZ26" s="52">
        <f>VLOOKUP($A26,'RevPAR Raw Data'!$B$6:$BE$43,'RevPAR Raw Data'!N$1,FALSE)</f>
        <v>135.79552820738101</v>
      </c>
      <c r="BA26" s="52">
        <f>VLOOKUP($A26,'RevPAR Raw Data'!$B$6:$BE$43,'RevPAR Raw Data'!O$1,FALSE)</f>
        <v>130.57304509666</v>
      </c>
      <c r="BB26" s="53">
        <f>VLOOKUP($A26,'RevPAR Raw Data'!$B$6:$BE$43,'RevPAR Raw Data'!P$1,FALSE)</f>
        <v>133.184286652021</v>
      </c>
      <c r="BC26" s="54">
        <f>VLOOKUP($A26,'RevPAR Raw Data'!$B$6:$BE$43,'RevPAR Raw Data'!R$1,FALSE)</f>
        <v>95.175569357268301</v>
      </c>
      <c r="BE26" s="47">
        <f>VLOOKUP($A26,'RevPAR Raw Data'!$B$6:$BE$43,'RevPAR Raw Data'!T$1,FALSE)</f>
        <v>-12.9976178239612</v>
      </c>
      <c r="BF26" s="48">
        <f>VLOOKUP($A26,'RevPAR Raw Data'!$B$6:$BE$43,'RevPAR Raw Data'!U$1,FALSE)</f>
        <v>-4.46441709909901</v>
      </c>
      <c r="BG26" s="48">
        <f>VLOOKUP($A26,'RevPAR Raw Data'!$B$6:$BE$43,'RevPAR Raw Data'!V$1,FALSE)</f>
        <v>-18.837179802337499</v>
      </c>
      <c r="BH26" s="48">
        <f>VLOOKUP($A26,'RevPAR Raw Data'!$B$6:$BE$43,'RevPAR Raw Data'!W$1,FALSE)</f>
        <v>-5.91797283414693</v>
      </c>
      <c r="BI26" s="48">
        <f>VLOOKUP($A26,'RevPAR Raw Data'!$B$6:$BE$43,'RevPAR Raw Data'!X$1,FALSE)</f>
        <v>5.1340422010624298</v>
      </c>
      <c r="BJ26" s="49">
        <f>VLOOKUP($A26,'RevPAR Raw Data'!$B$6:$BE$43,'RevPAR Raw Data'!Y$1,FALSE)</f>
        <v>-7.1559129577608003</v>
      </c>
      <c r="BK26" s="48">
        <f>VLOOKUP($A26,'RevPAR Raw Data'!$B$6:$BE$43,'RevPAR Raw Data'!AA$1,FALSE)</f>
        <v>-3.6201253886820899</v>
      </c>
      <c r="BL26" s="48">
        <f>VLOOKUP($A26,'RevPAR Raw Data'!$B$6:$BE$43,'RevPAR Raw Data'!AB$1,FALSE)</f>
        <v>-3.9774040746839798</v>
      </c>
      <c r="BM26" s="49">
        <f>VLOOKUP($A26,'RevPAR Raw Data'!$B$6:$BE$43,'RevPAR Raw Data'!AC$1,FALSE)</f>
        <v>-3.79559389393145</v>
      </c>
      <c r="BN26" s="50">
        <f>VLOOKUP($A26,'RevPAR Raw Data'!$B$6:$BE$43,'RevPAR Raw Data'!AE$1,FALSE)</f>
        <v>-5.8409697657829396</v>
      </c>
    </row>
    <row r="27" spans="1:66" x14ac:dyDescent="0.25">
      <c r="A27" s="63" t="s">
        <v>93</v>
      </c>
      <c r="B27" s="47">
        <f>VLOOKUP($A27,'Occupancy Raw Data'!$B$8:$BE$45,'Occupancy Raw Data'!G$3,FALSE)</f>
        <v>67.5</v>
      </c>
      <c r="C27" s="48">
        <f>VLOOKUP($A27,'Occupancy Raw Data'!$B$8:$BE$45,'Occupancy Raw Data'!H$3,FALSE)</f>
        <v>74.661949685534495</v>
      </c>
      <c r="D27" s="48">
        <f>VLOOKUP($A27,'Occupancy Raw Data'!$B$8:$BE$45,'Occupancy Raw Data'!I$3,FALSE)</f>
        <v>75.471698113207495</v>
      </c>
      <c r="E27" s="48">
        <f>VLOOKUP($A27,'Occupancy Raw Data'!$B$8:$BE$45,'Occupancy Raw Data'!J$3,FALSE)</f>
        <v>79.339622641509393</v>
      </c>
      <c r="F27" s="48">
        <f>VLOOKUP($A27,'Occupancy Raw Data'!$B$8:$BE$45,'Occupancy Raw Data'!K$3,FALSE)</f>
        <v>79.677672955974799</v>
      </c>
      <c r="G27" s="49">
        <f>VLOOKUP($A27,'Occupancy Raw Data'!$B$8:$BE$45,'Occupancy Raw Data'!L$3,FALSE)</f>
        <v>75.330188679245197</v>
      </c>
      <c r="H27" s="48">
        <f>VLOOKUP($A27,'Occupancy Raw Data'!$B$8:$BE$45,'Occupancy Raw Data'!N$3,FALSE)</f>
        <v>86.753144654088004</v>
      </c>
      <c r="I27" s="48">
        <f>VLOOKUP($A27,'Occupancy Raw Data'!$B$8:$BE$45,'Occupancy Raw Data'!O$3,FALSE)</f>
        <v>91.171383647798706</v>
      </c>
      <c r="J27" s="49">
        <f>VLOOKUP($A27,'Occupancy Raw Data'!$B$8:$BE$45,'Occupancy Raw Data'!P$3,FALSE)</f>
        <v>88.962264150943298</v>
      </c>
      <c r="K27" s="50">
        <f>VLOOKUP($A27,'Occupancy Raw Data'!$B$8:$BE$45,'Occupancy Raw Data'!R$3,FALSE)</f>
        <v>79.225067385444703</v>
      </c>
      <c r="M27" s="47">
        <f>VLOOKUP($A27,'Occupancy Raw Data'!$B$8:$BE$45,'Occupancy Raw Data'!T$3,FALSE)</f>
        <v>-12.036449267943</v>
      </c>
      <c r="N27" s="48">
        <f>VLOOKUP($A27,'Occupancy Raw Data'!$B$8:$BE$45,'Occupancy Raw Data'!U$3,FALSE)</f>
        <v>7.5605314767950498</v>
      </c>
      <c r="O27" s="48">
        <f>VLOOKUP($A27,'Occupancy Raw Data'!$B$8:$BE$45,'Occupancy Raw Data'!V$3,FALSE)</f>
        <v>-0.96868313557673602</v>
      </c>
      <c r="P27" s="48">
        <f>VLOOKUP($A27,'Occupancy Raw Data'!$B$8:$BE$45,'Occupancy Raw Data'!W$3,FALSE)</f>
        <v>3.3925173524246999</v>
      </c>
      <c r="Q27" s="48">
        <f>VLOOKUP($A27,'Occupancy Raw Data'!$B$8:$BE$45,'Occupancy Raw Data'!X$3,FALSE)</f>
        <v>4.62575274771977</v>
      </c>
      <c r="R27" s="49">
        <f>VLOOKUP($A27,'Occupancy Raw Data'!$B$8:$BE$45,'Occupancy Raw Data'!Y$3,FALSE)</f>
        <v>0.37295773935701598</v>
      </c>
      <c r="S27" s="48">
        <f>VLOOKUP($A27,'Occupancy Raw Data'!$B$8:$BE$45,'Occupancy Raw Data'!AA$3,FALSE)</f>
        <v>7.5374001906147896</v>
      </c>
      <c r="T27" s="48">
        <f>VLOOKUP($A27,'Occupancy Raw Data'!$B$8:$BE$45,'Occupancy Raw Data'!AB$3,FALSE)</f>
        <v>5.5703576300202302</v>
      </c>
      <c r="U27" s="49">
        <f>VLOOKUP($A27,'Occupancy Raw Data'!$B$8:$BE$45,'Occupancy Raw Data'!AC$3,FALSE)</f>
        <v>6.5203855233497201</v>
      </c>
      <c r="V27" s="50">
        <f>VLOOKUP($A27,'Occupancy Raw Data'!$B$8:$BE$45,'Occupancy Raw Data'!AE$3,FALSE)</f>
        <v>2.2664745120915701</v>
      </c>
      <c r="X27" s="51">
        <f>VLOOKUP($A27,'ADR Raw Data'!$B$6:$BE$43,'ADR Raw Data'!G$1,FALSE)</f>
        <v>189.377993466107</v>
      </c>
      <c r="Y27" s="52">
        <f>VLOOKUP($A27,'ADR Raw Data'!$B$6:$BE$43,'ADR Raw Data'!H$1,FALSE)</f>
        <v>197.16182406022901</v>
      </c>
      <c r="Z27" s="52">
        <f>VLOOKUP($A27,'ADR Raw Data'!$B$6:$BE$43,'ADR Raw Data'!I$1,FALSE)</f>
        <v>186.665039927083</v>
      </c>
      <c r="AA27" s="52">
        <f>VLOOKUP($A27,'ADR Raw Data'!$B$6:$BE$43,'ADR Raw Data'!J$1,FALSE)</f>
        <v>188.72467956797399</v>
      </c>
      <c r="AB27" s="52">
        <f>VLOOKUP($A27,'ADR Raw Data'!$B$6:$BE$43,'ADR Raw Data'!K$1,FALSE)</f>
        <v>196.30356759743401</v>
      </c>
      <c r="AC27" s="53">
        <f>VLOOKUP($A27,'ADR Raw Data'!$B$6:$BE$43,'ADR Raw Data'!L$1,FALSE)</f>
        <v>191.704775664788</v>
      </c>
      <c r="AD27" s="52">
        <f>VLOOKUP($A27,'ADR Raw Data'!$B$6:$BE$43,'ADR Raw Data'!N$1,FALSE)</f>
        <v>248.699158840054</v>
      </c>
      <c r="AE27" s="52">
        <f>VLOOKUP($A27,'ADR Raw Data'!$B$6:$BE$43,'ADR Raw Data'!O$1,FALSE)</f>
        <v>262.81685232387599</v>
      </c>
      <c r="AF27" s="53">
        <f>VLOOKUP($A27,'ADR Raw Data'!$B$6:$BE$43,'ADR Raw Data'!P$1,FALSE)</f>
        <v>255.93329154294801</v>
      </c>
      <c r="AG27" s="54">
        <f>VLOOKUP($A27,'ADR Raw Data'!$B$6:$BE$43,'ADR Raw Data'!R$1,FALSE)</f>
        <v>212.31121964645101</v>
      </c>
      <c r="AI27" s="47">
        <f>VLOOKUP($A27,'ADR Raw Data'!$B$6:$BE$43,'ADR Raw Data'!T$1,FALSE)</f>
        <v>-4.5435426442764202</v>
      </c>
      <c r="AJ27" s="48">
        <f>VLOOKUP($A27,'ADR Raw Data'!$B$6:$BE$43,'ADR Raw Data'!U$1,FALSE)</f>
        <v>4.5399129125737803</v>
      </c>
      <c r="AK27" s="48">
        <f>VLOOKUP($A27,'ADR Raw Data'!$B$6:$BE$43,'ADR Raw Data'!V$1,FALSE)</f>
        <v>-5.5955448252409399</v>
      </c>
      <c r="AL27" s="48">
        <f>VLOOKUP($A27,'ADR Raw Data'!$B$6:$BE$43,'ADR Raw Data'!W$1,FALSE)</f>
        <v>-10.5783527119036</v>
      </c>
      <c r="AM27" s="48">
        <f>VLOOKUP($A27,'ADR Raw Data'!$B$6:$BE$43,'ADR Raw Data'!X$1,FALSE)</f>
        <v>-5.5383059464780002</v>
      </c>
      <c r="AN27" s="49">
        <f>VLOOKUP($A27,'ADR Raw Data'!$B$6:$BE$43,'ADR Raw Data'!Y$1,FALSE)</f>
        <v>-4.5990568748715601</v>
      </c>
      <c r="AO27" s="48">
        <f>VLOOKUP($A27,'ADR Raw Data'!$B$6:$BE$43,'ADR Raw Data'!AA$1,FALSE)</f>
        <v>-7.3771897929136099</v>
      </c>
      <c r="AP27" s="48">
        <f>VLOOKUP($A27,'ADR Raw Data'!$B$6:$BE$43,'ADR Raw Data'!AB$1,FALSE)</f>
        <v>-3.3901183063442</v>
      </c>
      <c r="AQ27" s="49">
        <f>VLOOKUP($A27,'ADR Raw Data'!$B$6:$BE$43,'ADR Raw Data'!AC$1,FALSE)</f>
        <v>-5.3268389869726098</v>
      </c>
      <c r="AR27" s="50">
        <f>VLOOKUP($A27,'ADR Raw Data'!$B$6:$BE$43,'ADR Raw Data'!AE$1,FALSE)</f>
        <v>-4.5014871173238298</v>
      </c>
      <c r="AS27" s="40"/>
      <c r="AT27" s="51">
        <f>VLOOKUP($A27,'RevPAR Raw Data'!$B$6:$BE$43,'RevPAR Raw Data'!G$1,FALSE)</f>
        <v>127.83014558962201</v>
      </c>
      <c r="AU27" s="52">
        <f>VLOOKUP($A27,'RevPAR Raw Data'!$B$6:$BE$43,'RevPAR Raw Data'!H$1,FALSE)</f>
        <v>147.20486187892999</v>
      </c>
      <c r="AV27" s="52">
        <f>VLOOKUP($A27,'RevPAR Raw Data'!$B$6:$BE$43,'RevPAR Raw Data'!I$1,FALSE)</f>
        <v>140.87927541666599</v>
      </c>
      <c r="AW27" s="52">
        <f>VLOOKUP($A27,'RevPAR Raw Data'!$B$6:$BE$43,'RevPAR Raw Data'!J$1,FALSE)</f>
        <v>149.73344860062801</v>
      </c>
      <c r="AX27" s="52">
        <f>VLOOKUP($A27,'RevPAR Raw Data'!$B$6:$BE$43,'RevPAR Raw Data'!K$1,FALSE)</f>
        <v>156.410114591194</v>
      </c>
      <c r="AY27" s="53">
        <f>VLOOKUP($A27,'RevPAR Raw Data'!$B$6:$BE$43,'RevPAR Raw Data'!L$1,FALSE)</f>
        <v>144.41156921540801</v>
      </c>
      <c r="AZ27" s="52">
        <f>VLOOKUP($A27,'RevPAR Raw Data'!$B$6:$BE$43,'RevPAR Raw Data'!N$1,FALSE)</f>
        <v>215.754341022012</v>
      </c>
      <c r="BA27" s="52">
        <f>VLOOKUP($A27,'RevPAR Raw Data'!$B$6:$BE$43,'RevPAR Raw Data'!O$1,FALSE)</f>
        <v>239.61376072326999</v>
      </c>
      <c r="BB27" s="53">
        <f>VLOOKUP($A27,'RevPAR Raw Data'!$B$6:$BE$43,'RevPAR Raw Data'!P$1,FALSE)</f>
        <v>227.684050872641</v>
      </c>
      <c r="BC27" s="54">
        <f>VLOOKUP($A27,'RevPAR Raw Data'!$B$6:$BE$43,'RevPAR Raw Data'!R$1,FALSE)</f>
        <v>168.203706831761</v>
      </c>
      <c r="BE27" s="47">
        <f>VLOOKUP($A27,'RevPAR Raw Data'!$B$6:$BE$43,'RevPAR Raw Data'!T$1,FALSE)</f>
        <v>-16.033110706873799</v>
      </c>
      <c r="BF27" s="48">
        <f>VLOOKUP($A27,'RevPAR Raw Data'!$B$6:$BE$43,'RevPAR Raw Data'!U$1,FALSE)</f>
        <v>12.443685934143</v>
      </c>
      <c r="BG27" s="48">
        <f>VLOOKUP($A27,'RevPAR Raw Data'!$B$6:$BE$43,'RevPAR Raw Data'!V$1,FALSE)</f>
        <v>-6.5100248617519298</v>
      </c>
      <c r="BH27" s="48">
        <f>VLOOKUP($A27,'RevPAR Raw Data'!$B$6:$BE$43,'RevPAR Raw Data'!W$1,FALSE)</f>
        <v>-7.5447078108310102</v>
      </c>
      <c r="BI27" s="48">
        <f>VLOOKUP($A27,'RevPAR Raw Data'!$B$6:$BE$43,'RevPAR Raw Data'!X$1,FALSE)</f>
        <v>-1.1687415382545601</v>
      </c>
      <c r="BJ27" s="49">
        <f>VLOOKUP($A27,'RevPAR Raw Data'!$B$6:$BE$43,'RevPAR Raw Data'!Y$1,FALSE)</f>
        <v>-4.2432516740668103</v>
      </c>
      <c r="BK27" s="48">
        <f>VLOOKUP($A27,'RevPAR Raw Data'!$B$6:$BE$43,'RevPAR Raw Data'!AA$1,FALSE)</f>
        <v>-0.39583791981190602</v>
      </c>
      <c r="BL27" s="48">
        <f>VLOOKUP($A27,'RevPAR Raw Data'!$B$6:$BE$43,'RevPAR Raw Data'!AB$1,FALSE)</f>
        <v>1.99139760993187</v>
      </c>
      <c r="BM27" s="49">
        <f>VLOOKUP($A27,'RevPAR Raw Data'!$B$6:$BE$43,'RevPAR Raw Data'!AC$1,FALSE)</f>
        <v>0.84621609821839106</v>
      </c>
      <c r="BN27" s="50">
        <f>VLOOKUP($A27,'RevPAR Raw Data'!$B$6:$BE$43,'RevPAR Raw Data'!AE$1,FALSE)</f>
        <v>-2.33703766341148</v>
      </c>
    </row>
    <row r="28" spans="1:66" x14ac:dyDescent="0.25">
      <c r="A28" s="63" t="s">
        <v>29</v>
      </c>
      <c r="B28" s="47">
        <f>VLOOKUP($A28,'Occupancy Raw Data'!$B$8:$BE$45,'Occupancy Raw Data'!G$3,FALSE)</f>
        <v>54.908376963350698</v>
      </c>
      <c r="C28" s="48">
        <f>VLOOKUP($A28,'Occupancy Raw Data'!$B$8:$BE$45,'Occupancy Raw Data'!H$3,FALSE)</f>
        <v>63.272251308900501</v>
      </c>
      <c r="D28" s="48">
        <f>VLOOKUP($A28,'Occupancy Raw Data'!$B$8:$BE$45,'Occupancy Raw Data'!I$3,FALSE)</f>
        <v>63.075916230366403</v>
      </c>
      <c r="E28" s="48">
        <f>VLOOKUP($A28,'Occupancy Raw Data'!$B$8:$BE$45,'Occupancy Raw Data'!J$3,FALSE)</f>
        <v>66.767015706806205</v>
      </c>
      <c r="F28" s="48">
        <f>VLOOKUP($A28,'Occupancy Raw Data'!$B$8:$BE$45,'Occupancy Raw Data'!K$3,FALSE)</f>
        <v>71.060209424083695</v>
      </c>
      <c r="G28" s="49">
        <f>VLOOKUP($A28,'Occupancy Raw Data'!$B$8:$BE$45,'Occupancy Raw Data'!L$3,FALSE)</f>
        <v>63.816753926701502</v>
      </c>
      <c r="H28" s="48">
        <f>VLOOKUP($A28,'Occupancy Raw Data'!$B$8:$BE$45,'Occupancy Raw Data'!N$3,FALSE)</f>
        <v>81.963350785340296</v>
      </c>
      <c r="I28" s="48">
        <f>VLOOKUP($A28,'Occupancy Raw Data'!$B$8:$BE$45,'Occupancy Raw Data'!O$3,FALSE)</f>
        <v>83.363874345549704</v>
      </c>
      <c r="J28" s="49">
        <f>VLOOKUP($A28,'Occupancy Raw Data'!$B$8:$BE$45,'Occupancy Raw Data'!P$3,FALSE)</f>
        <v>82.663612565445007</v>
      </c>
      <c r="K28" s="50">
        <f>VLOOKUP($A28,'Occupancy Raw Data'!$B$8:$BE$45,'Occupancy Raw Data'!R$3,FALSE)</f>
        <v>69.201570680628194</v>
      </c>
      <c r="M28" s="47">
        <f>VLOOKUP($A28,'Occupancy Raw Data'!$B$8:$BE$45,'Occupancy Raw Data'!T$3,FALSE)</f>
        <v>-17.402051801038901</v>
      </c>
      <c r="N28" s="48">
        <f>VLOOKUP($A28,'Occupancy Raw Data'!$B$8:$BE$45,'Occupancy Raw Data'!U$3,FALSE)</f>
        <v>-1.7772410808944199</v>
      </c>
      <c r="O28" s="48">
        <f>VLOOKUP($A28,'Occupancy Raw Data'!$B$8:$BE$45,'Occupancy Raw Data'!V$3,FALSE)</f>
        <v>-0.98697167579721001</v>
      </c>
      <c r="P28" s="48">
        <f>VLOOKUP($A28,'Occupancy Raw Data'!$B$8:$BE$45,'Occupancy Raw Data'!W$3,FALSE)</f>
        <v>2.10803511421246</v>
      </c>
      <c r="Q28" s="48">
        <f>VLOOKUP($A28,'Occupancy Raw Data'!$B$8:$BE$45,'Occupancy Raw Data'!X$3,FALSE)</f>
        <v>1.2709648798092401</v>
      </c>
      <c r="R28" s="49">
        <f>VLOOKUP($A28,'Occupancy Raw Data'!$B$8:$BE$45,'Occupancy Raw Data'!Y$3,FALSE)</f>
        <v>-3.3534721605978999</v>
      </c>
      <c r="S28" s="48">
        <f>VLOOKUP($A28,'Occupancy Raw Data'!$B$8:$BE$45,'Occupancy Raw Data'!AA$3,FALSE)</f>
        <v>-6.9951348258492502E-2</v>
      </c>
      <c r="T28" s="48">
        <f>VLOOKUP($A28,'Occupancy Raw Data'!$B$8:$BE$45,'Occupancy Raw Data'!AB$3,FALSE)</f>
        <v>0.30690616390959702</v>
      </c>
      <c r="U28" s="49">
        <f>VLOOKUP($A28,'Occupancy Raw Data'!$B$8:$BE$45,'Occupancy Raw Data'!AC$3,FALSE)</f>
        <v>0.119719015568811</v>
      </c>
      <c r="V28" s="50">
        <f>VLOOKUP($A28,'Occupancy Raw Data'!$B$8:$BE$45,'Occupancy Raw Data'!AE$3,FALSE)</f>
        <v>-2.1954995401937398</v>
      </c>
      <c r="X28" s="51">
        <f>VLOOKUP($A28,'ADR Raw Data'!$B$6:$BE$43,'ADR Raw Data'!G$1,FALSE)</f>
        <v>129.752307508939</v>
      </c>
      <c r="Y28" s="52">
        <f>VLOOKUP($A28,'ADR Raw Data'!$B$6:$BE$43,'ADR Raw Data'!H$1,FALSE)</f>
        <v>131.86238518824899</v>
      </c>
      <c r="Z28" s="52">
        <f>VLOOKUP($A28,'ADR Raw Data'!$B$6:$BE$43,'ADR Raw Data'!I$1,FALSE)</f>
        <v>132.34322888566001</v>
      </c>
      <c r="AA28" s="52">
        <f>VLOOKUP($A28,'ADR Raw Data'!$B$6:$BE$43,'ADR Raw Data'!J$1,FALSE)</f>
        <v>134.82119192315201</v>
      </c>
      <c r="AB28" s="52">
        <f>VLOOKUP($A28,'ADR Raw Data'!$B$6:$BE$43,'ADR Raw Data'!K$1,FALSE)</f>
        <v>136.94201510407001</v>
      </c>
      <c r="AC28" s="53">
        <f>VLOOKUP($A28,'ADR Raw Data'!$B$6:$BE$43,'ADR Raw Data'!L$1,FALSE)</f>
        <v>133.344688653704</v>
      </c>
      <c r="AD28" s="52">
        <f>VLOOKUP($A28,'ADR Raw Data'!$B$6:$BE$43,'ADR Raw Data'!N$1,FALSE)</f>
        <v>172.52933567550301</v>
      </c>
      <c r="AE28" s="52">
        <f>VLOOKUP($A28,'ADR Raw Data'!$B$6:$BE$43,'ADR Raw Data'!O$1,FALSE)</f>
        <v>178.71844716595999</v>
      </c>
      <c r="AF28" s="53">
        <f>VLOOKUP($A28,'ADR Raw Data'!$B$6:$BE$43,'ADR Raw Data'!P$1,FALSE)</f>
        <v>175.650106088195</v>
      </c>
      <c r="AG28" s="54">
        <f>VLOOKUP($A28,'ADR Raw Data'!$B$6:$BE$43,'ADR Raw Data'!R$1,FALSE)</f>
        <v>147.783331351833</v>
      </c>
      <c r="AI28" s="47">
        <f>VLOOKUP($A28,'ADR Raw Data'!$B$6:$BE$43,'ADR Raw Data'!T$1,FALSE)</f>
        <v>-9.1421710429437706</v>
      </c>
      <c r="AJ28" s="48">
        <f>VLOOKUP($A28,'ADR Raw Data'!$B$6:$BE$43,'ADR Raw Data'!U$1,FALSE)</f>
        <v>-5.2609175642211996</v>
      </c>
      <c r="AK28" s="48">
        <f>VLOOKUP($A28,'ADR Raw Data'!$B$6:$BE$43,'ADR Raw Data'!V$1,FALSE)</f>
        <v>-6.0926204700467199</v>
      </c>
      <c r="AL28" s="48">
        <f>VLOOKUP($A28,'ADR Raw Data'!$B$6:$BE$43,'ADR Raw Data'!W$1,FALSE)</f>
        <v>-3.8684398512726501</v>
      </c>
      <c r="AM28" s="48">
        <f>VLOOKUP($A28,'ADR Raw Data'!$B$6:$BE$43,'ADR Raw Data'!X$1,FALSE)</f>
        <v>-4.4720446273292502</v>
      </c>
      <c r="AN28" s="49">
        <f>VLOOKUP($A28,'ADR Raw Data'!$B$6:$BE$43,'ADR Raw Data'!Y$1,FALSE)</f>
        <v>-5.6615379315170697</v>
      </c>
      <c r="AO28" s="48">
        <f>VLOOKUP($A28,'ADR Raw Data'!$B$6:$BE$43,'ADR Raw Data'!AA$1,FALSE)</f>
        <v>-2.81376414802804</v>
      </c>
      <c r="AP28" s="48">
        <f>VLOOKUP($A28,'ADR Raw Data'!$B$6:$BE$43,'ADR Raw Data'!AB$1,FALSE)</f>
        <v>-3.4320073749112598</v>
      </c>
      <c r="AQ28" s="49">
        <f>VLOOKUP($A28,'ADR Raw Data'!$B$6:$BE$43,'ADR Raw Data'!AC$1,FALSE)</f>
        <v>-3.1281424649134002</v>
      </c>
      <c r="AR28" s="50">
        <f>VLOOKUP($A28,'ADR Raw Data'!$B$6:$BE$43,'ADR Raw Data'!AE$1,FALSE)</f>
        <v>-4.4555187932144804</v>
      </c>
      <c r="AS28" s="40"/>
      <c r="AT28" s="51">
        <f>VLOOKUP($A28,'RevPAR Raw Data'!$B$6:$BE$43,'RevPAR Raw Data'!G$1,FALSE)</f>
        <v>71.244886125654403</v>
      </c>
      <c r="AU28" s="52">
        <f>VLOOKUP($A28,'RevPAR Raw Data'!$B$6:$BE$43,'RevPAR Raw Data'!H$1,FALSE)</f>
        <v>83.432299738219797</v>
      </c>
      <c r="AV28" s="52">
        <f>VLOOKUP($A28,'RevPAR Raw Data'!$B$6:$BE$43,'RevPAR Raw Data'!I$1,FALSE)</f>
        <v>83.476704188481605</v>
      </c>
      <c r="AW28" s="52">
        <f>VLOOKUP($A28,'RevPAR Raw Data'!$B$6:$BE$43,'RevPAR Raw Data'!J$1,FALSE)</f>
        <v>90.016086387434498</v>
      </c>
      <c r="AX28" s="52">
        <f>VLOOKUP($A28,'RevPAR Raw Data'!$B$6:$BE$43,'RevPAR Raw Data'!K$1,FALSE)</f>
        <v>97.311282722512999</v>
      </c>
      <c r="AY28" s="53">
        <f>VLOOKUP($A28,'RevPAR Raw Data'!$B$6:$BE$43,'RevPAR Raw Data'!L$1,FALSE)</f>
        <v>85.096251832460695</v>
      </c>
      <c r="AZ28" s="52">
        <f>VLOOKUP($A28,'RevPAR Raw Data'!$B$6:$BE$43,'RevPAR Raw Data'!N$1,FALSE)</f>
        <v>141.410824607329</v>
      </c>
      <c r="BA28" s="52">
        <f>VLOOKUP($A28,'RevPAR Raw Data'!$B$6:$BE$43,'RevPAR Raw Data'!O$1,FALSE)</f>
        <v>148.986621727748</v>
      </c>
      <c r="BB28" s="53">
        <f>VLOOKUP($A28,'RevPAR Raw Data'!$B$6:$BE$43,'RevPAR Raw Data'!P$1,FALSE)</f>
        <v>145.19872316753899</v>
      </c>
      <c r="BC28" s="54">
        <f>VLOOKUP($A28,'RevPAR Raw Data'!$B$6:$BE$43,'RevPAR Raw Data'!R$1,FALSE)</f>
        <v>102.268386499626</v>
      </c>
      <c r="BE28" s="47">
        <f>VLOOKUP($A28,'RevPAR Raw Data'!$B$6:$BE$43,'RevPAR Raw Data'!T$1,FALSE)</f>
        <v>-24.953297503350001</v>
      </c>
      <c r="BF28" s="48">
        <f>VLOOKUP($A28,'RevPAR Raw Data'!$B$6:$BE$43,'RevPAR Raw Data'!U$1,FALSE)</f>
        <v>-6.9446594569322899</v>
      </c>
      <c r="BG28" s="48">
        <f>VLOOKUP($A28,'RevPAR Raw Data'!$B$6:$BE$43,'RevPAR Raw Data'!V$1,FALSE)</f>
        <v>-7.0194597074907499</v>
      </c>
      <c r="BH28" s="48">
        <f>VLOOKUP($A28,'RevPAR Raw Data'!$B$6:$BE$43,'RevPAR Raw Data'!W$1,FALSE)</f>
        <v>-1.8419528074972</v>
      </c>
      <c r="BI28" s="48">
        <f>VLOOKUP($A28,'RevPAR Raw Data'!$B$6:$BE$43,'RevPAR Raw Data'!X$1,FALSE)</f>
        <v>-3.2579178641427502</v>
      </c>
      <c r="BJ28" s="49">
        <f>VLOOKUP($A28,'RevPAR Raw Data'!$B$6:$BE$43,'RevPAR Raw Data'!Y$1,FALSE)</f>
        <v>-8.8251519937198601</v>
      </c>
      <c r="BK28" s="48">
        <f>VLOOKUP($A28,'RevPAR Raw Data'!$B$6:$BE$43,'RevPAR Raw Data'!AA$1,FALSE)</f>
        <v>-2.8817472303281702</v>
      </c>
      <c r="BL28" s="48">
        <f>VLOOKUP($A28,'RevPAR Raw Data'!$B$6:$BE$43,'RevPAR Raw Data'!AB$1,FALSE)</f>
        <v>-3.1356342531810899</v>
      </c>
      <c r="BM28" s="49">
        <f>VLOOKUP($A28,'RevPAR Raw Data'!$B$6:$BE$43,'RevPAR Raw Data'!AC$1,FALSE)</f>
        <v>-3.0121684307091701</v>
      </c>
      <c r="BN28" s="50">
        <f>VLOOKUP($A28,'RevPAR Raw Data'!$B$6:$BE$43,'RevPAR Raw Data'!AE$1,FALSE)</f>
        <v>-6.5531974387899599</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44.7349660802575</v>
      </c>
      <c r="C30" s="48">
        <f>VLOOKUP($A30,'Occupancy Raw Data'!$B$8:$BE$45,'Occupancy Raw Data'!H$3,FALSE)</f>
        <v>59.947108198229202</v>
      </c>
      <c r="D30" s="48">
        <f>VLOOKUP($A30,'Occupancy Raw Data'!$B$8:$BE$45,'Occupancy Raw Data'!I$3,FALSE)</f>
        <v>62.731976543635703</v>
      </c>
      <c r="E30" s="48">
        <f>VLOOKUP($A30,'Occupancy Raw Data'!$B$8:$BE$45,'Occupancy Raw Data'!J$3,FALSE)</f>
        <v>65.477750948602903</v>
      </c>
      <c r="F30" s="48">
        <f>VLOOKUP($A30,'Occupancy Raw Data'!$B$8:$BE$45,'Occupancy Raw Data'!K$3,FALSE)</f>
        <v>65.417960216166406</v>
      </c>
      <c r="G30" s="49">
        <f>VLOOKUP($A30,'Occupancy Raw Data'!$B$8:$BE$45,'Occupancy Raw Data'!L$3,FALSE)</f>
        <v>59.6619523973784</v>
      </c>
      <c r="H30" s="48">
        <f>VLOOKUP($A30,'Occupancy Raw Data'!$B$8:$BE$45,'Occupancy Raw Data'!N$3,FALSE)</f>
        <v>72.291594802805506</v>
      </c>
      <c r="I30" s="48">
        <f>VLOOKUP($A30,'Occupancy Raw Data'!$B$8:$BE$45,'Occupancy Raw Data'!O$3,FALSE)</f>
        <v>72.5652523858801</v>
      </c>
      <c r="J30" s="49">
        <f>VLOOKUP($A30,'Occupancy Raw Data'!$B$8:$BE$45,'Occupancy Raw Data'!P$3,FALSE)</f>
        <v>72.428423594342803</v>
      </c>
      <c r="K30" s="50">
        <f>VLOOKUP($A30,'Occupancy Raw Data'!$B$8:$BE$45,'Occupancy Raw Data'!R$3,FALSE)</f>
        <v>63.309515596511098</v>
      </c>
      <c r="M30" s="47">
        <f>VLOOKUP($A30,'Occupancy Raw Data'!$B$8:$BE$45,'Occupancy Raw Data'!T$3,FALSE)</f>
        <v>-8.2191685274655395</v>
      </c>
      <c r="N30" s="48">
        <f>VLOOKUP($A30,'Occupancy Raw Data'!$B$8:$BE$45,'Occupancy Raw Data'!U$3,FALSE)</f>
        <v>4.2274455121374004</v>
      </c>
      <c r="O30" s="48">
        <f>VLOOKUP($A30,'Occupancy Raw Data'!$B$8:$BE$45,'Occupancy Raw Data'!V$3,FALSE)</f>
        <v>2.1783799779305899</v>
      </c>
      <c r="P30" s="48">
        <f>VLOOKUP($A30,'Occupancy Raw Data'!$B$8:$BE$45,'Occupancy Raw Data'!W$3,FALSE)</f>
        <v>3.5423973243206501</v>
      </c>
      <c r="Q30" s="48">
        <f>VLOOKUP($A30,'Occupancy Raw Data'!$B$8:$BE$45,'Occupancy Raw Data'!X$3,FALSE)</f>
        <v>3.5982519867024498</v>
      </c>
      <c r="R30" s="49">
        <f>VLOOKUP($A30,'Occupancy Raw Data'!$B$8:$BE$45,'Occupancy Raw Data'!Y$3,FALSE)</f>
        <v>1.4539140413315199</v>
      </c>
      <c r="S30" s="48">
        <f>VLOOKUP($A30,'Occupancy Raw Data'!$B$8:$BE$45,'Occupancy Raw Data'!AA$3,FALSE)</f>
        <v>1.9575454474762199</v>
      </c>
      <c r="T30" s="48">
        <f>VLOOKUP($A30,'Occupancy Raw Data'!$B$8:$BE$45,'Occupancy Raw Data'!AB$3,FALSE)</f>
        <v>1.6917169893989601</v>
      </c>
      <c r="U30" s="49">
        <f>VLOOKUP($A30,'Occupancy Raw Data'!$B$8:$BE$45,'Occupancy Raw Data'!AC$3,FALSE)</f>
        <v>1.82420662714739</v>
      </c>
      <c r="V30" s="50">
        <f>VLOOKUP($A30,'Occupancy Raw Data'!$B$8:$BE$45,'Occupancy Raw Data'!AE$3,FALSE)</f>
        <v>1.5746540858053999</v>
      </c>
      <c r="X30" s="51">
        <f>VLOOKUP($A30,'ADR Raw Data'!$B$6:$BE$43,'ADR Raw Data'!G$1,FALSE)</f>
        <v>109.238955945098</v>
      </c>
      <c r="Y30" s="52">
        <f>VLOOKUP($A30,'ADR Raw Data'!$B$6:$BE$43,'ADR Raw Data'!H$1,FALSE)</f>
        <v>115.155400107411</v>
      </c>
      <c r="Z30" s="52">
        <f>VLOOKUP($A30,'ADR Raw Data'!$B$6:$BE$43,'ADR Raw Data'!I$1,FALSE)</f>
        <v>117.660805748011</v>
      </c>
      <c r="AA30" s="52">
        <f>VLOOKUP($A30,'ADR Raw Data'!$B$6:$BE$43,'ADR Raw Data'!J$1,FALSE)</f>
        <v>121.289044006602</v>
      </c>
      <c r="AB30" s="52">
        <f>VLOOKUP($A30,'ADR Raw Data'!$B$6:$BE$43,'ADR Raw Data'!K$1,FALSE)</f>
        <v>121.778974935845</v>
      </c>
      <c r="AC30" s="53">
        <f>VLOOKUP($A30,'ADR Raw Data'!$B$6:$BE$43,'ADR Raw Data'!L$1,FALSE)</f>
        <v>117.593855612087</v>
      </c>
      <c r="AD30" s="52">
        <f>VLOOKUP($A30,'ADR Raw Data'!$B$6:$BE$43,'ADR Raw Data'!N$1,FALSE)</f>
        <v>139.08883859269599</v>
      </c>
      <c r="AE30" s="52">
        <f>VLOOKUP($A30,'ADR Raw Data'!$B$6:$BE$43,'ADR Raw Data'!O$1,FALSE)</f>
        <v>140.17219204563401</v>
      </c>
      <c r="AF30" s="53">
        <f>VLOOKUP($A30,'ADR Raw Data'!$B$6:$BE$43,'ADR Raw Data'!P$1,FALSE)</f>
        <v>139.63153863250301</v>
      </c>
      <c r="AG30" s="54">
        <f>VLOOKUP($A30,'ADR Raw Data'!$B$6:$BE$43,'ADR Raw Data'!R$1,FALSE)</f>
        <v>124.79726222166801</v>
      </c>
      <c r="AI30" s="47">
        <f>VLOOKUP($A30,'ADR Raw Data'!$B$6:$BE$43,'ADR Raw Data'!T$1,FALSE)</f>
        <v>-2.5907293569047898</v>
      </c>
      <c r="AJ30" s="48">
        <f>VLOOKUP($A30,'ADR Raw Data'!$B$6:$BE$43,'ADR Raw Data'!U$1,FALSE)</f>
        <v>4.3274728153648603</v>
      </c>
      <c r="AK30" s="48">
        <f>VLOOKUP($A30,'ADR Raw Data'!$B$6:$BE$43,'ADR Raw Data'!V$1,FALSE)</f>
        <v>2.7193535670170998</v>
      </c>
      <c r="AL30" s="48">
        <f>VLOOKUP($A30,'ADR Raw Data'!$B$6:$BE$43,'ADR Raw Data'!W$1,FALSE)</f>
        <v>5.1052942028371904</v>
      </c>
      <c r="AM30" s="48">
        <f>VLOOKUP($A30,'ADR Raw Data'!$B$6:$BE$43,'ADR Raw Data'!X$1,FALSE)</f>
        <v>2.0273916187080401</v>
      </c>
      <c r="AN30" s="49">
        <f>VLOOKUP($A30,'ADR Raw Data'!$B$6:$BE$43,'ADR Raw Data'!Y$1,FALSE)</f>
        <v>2.6576544263597</v>
      </c>
      <c r="AO30" s="48">
        <f>VLOOKUP($A30,'ADR Raw Data'!$B$6:$BE$43,'ADR Raw Data'!AA$1,FALSE)</f>
        <v>-2.4505453784219098</v>
      </c>
      <c r="AP30" s="48">
        <f>VLOOKUP($A30,'ADR Raw Data'!$B$6:$BE$43,'ADR Raw Data'!AB$1,FALSE)</f>
        <v>-1.47083746425939</v>
      </c>
      <c r="AQ30" s="49">
        <f>VLOOKUP($A30,'ADR Raw Data'!$B$6:$BE$43,'ADR Raw Data'!AC$1,FALSE)</f>
        <v>-1.9601702906416001</v>
      </c>
      <c r="AR30" s="50">
        <f>VLOOKUP($A30,'ADR Raw Data'!$B$6:$BE$43,'ADR Raw Data'!AE$1,FALSE)</f>
        <v>0.93744267882792498</v>
      </c>
      <c r="AS30" s="40"/>
      <c r="AT30" s="51">
        <f>VLOOKUP($A30,'RevPAR Raw Data'!$B$6:$BE$43,'RevPAR Raw Data'!G$1,FALSE)</f>
        <v>48.868009888467199</v>
      </c>
      <c r="AU30" s="52">
        <f>VLOOKUP($A30,'RevPAR Raw Data'!$B$6:$BE$43,'RevPAR Raw Data'!H$1,FALSE)</f>
        <v>69.032332298493699</v>
      </c>
      <c r="AV30" s="52">
        <f>VLOOKUP($A30,'RevPAR Raw Data'!$B$6:$BE$43,'RevPAR Raw Data'!I$1,FALSE)</f>
        <v>73.810949062895205</v>
      </c>
      <c r="AW30" s="52">
        <f>VLOOKUP($A30,'RevPAR Raw Data'!$B$6:$BE$43,'RevPAR Raw Data'!J$1,FALSE)</f>
        <v>79.417338162584699</v>
      </c>
      <c r="AX30" s="52">
        <f>VLOOKUP($A30,'RevPAR Raw Data'!$B$6:$BE$43,'RevPAR Raw Data'!K$1,FALSE)</f>
        <v>79.665321375186807</v>
      </c>
      <c r="AY30" s="53">
        <f>VLOOKUP($A30,'RevPAR Raw Data'!$B$6:$BE$43,'RevPAR Raw Data'!L$1,FALSE)</f>
        <v>70.158790157525502</v>
      </c>
      <c r="AZ30" s="52">
        <f>VLOOKUP($A30,'RevPAR Raw Data'!$B$6:$BE$43,'RevPAR Raw Data'!N$1,FALSE)</f>
        <v>100.54953961136</v>
      </c>
      <c r="BA30" s="52">
        <f>VLOOKUP($A30,'RevPAR Raw Data'!$B$6:$BE$43,'RevPAR Raw Data'!O$1,FALSE)</f>
        <v>101.716304932735</v>
      </c>
      <c r="BB30" s="53">
        <f>VLOOKUP($A30,'RevPAR Raw Data'!$B$6:$BE$43,'RevPAR Raw Data'!P$1,FALSE)</f>
        <v>101.132922272047</v>
      </c>
      <c r="BC30" s="54">
        <f>VLOOKUP($A30,'RevPAR Raw Data'!$B$6:$BE$43,'RevPAR Raw Data'!R$1,FALSE)</f>
        <v>79.008542190246203</v>
      </c>
      <c r="BE30" s="47">
        <f>VLOOKUP($A30,'RevPAR Raw Data'!$B$6:$BE$43,'RevPAR Raw Data'!T$1,FALSE)</f>
        <v>-10.596961472435799</v>
      </c>
      <c r="BF30" s="48">
        <f>VLOOKUP($A30,'RevPAR Raw Data'!$B$6:$BE$43,'RevPAR Raw Data'!U$1,FALSE)</f>
        <v>8.7378598828243792</v>
      </c>
      <c r="BG30" s="48">
        <f>VLOOKUP($A30,'RevPAR Raw Data'!$B$6:$BE$43,'RevPAR Raw Data'!V$1,FALSE)</f>
        <v>4.9569713985807402</v>
      </c>
      <c r="BH30" s="48">
        <f>VLOOKUP($A30,'RevPAR Raw Data'!$B$6:$BE$43,'RevPAR Raw Data'!W$1,FALSE)</f>
        <v>8.8285413323978403</v>
      </c>
      <c r="BI30" s="48">
        <f>VLOOKUP($A30,'RevPAR Raw Data'!$B$6:$BE$43,'RevPAR Raw Data'!X$1,FALSE)</f>
        <v>5.6985942646088903</v>
      </c>
      <c r="BJ30" s="49">
        <f>VLOOKUP($A30,'RevPAR Raw Data'!$B$6:$BE$43,'RevPAR Raw Data'!Y$1,FALSE)</f>
        <v>4.1502084785661397</v>
      </c>
      <c r="BK30" s="48">
        <f>VLOOKUP($A30,'RevPAR Raw Data'!$B$6:$BE$43,'RevPAR Raw Data'!AA$1,FALSE)</f>
        <v>-0.540970470439322</v>
      </c>
      <c r="BL30" s="48">
        <f>VLOOKUP($A30,'RevPAR Raw Data'!$B$6:$BE$43,'RevPAR Raw Data'!AB$1,FALSE)</f>
        <v>0.19599711787024801</v>
      </c>
      <c r="BM30" s="49">
        <f>VLOOKUP($A30,'RevPAR Raw Data'!$B$6:$BE$43,'RevPAR Raw Data'!AC$1,FALSE)</f>
        <v>-0.171721219839471</v>
      </c>
      <c r="BN30" s="50">
        <f>VLOOKUP($A30,'RevPAR Raw Data'!$B$6:$BE$43,'RevPAR Raw Data'!AE$1,FALSE)</f>
        <v>2.52685824407757</v>
      </c>
    </row>
    <row r="31" spans="1:66" x14ac:dyDescent="0.25">
      <c r="A31" s="63" t="s">
        <v>70</v>
      </c>
      <c r="B31" s="47">
        <f>VLOOKUP($A31,'Occupancy Raw Data'!$B$8:$BE$45,'Occupancy Raw Data'!G$3,FALSE)</f>
        <v>44.003229224481501</v>
      </c>
      <c r="C31" s="48">
        <f>VLOOKUP($A31,'Occupancy Raw Data'!$B$8:$BE$45,'Occupancy Raw Data'!H$3,FALSE)</f>
        <v>59.392502144406798</v>
      </c>
      <c r="D31" s="48">
        <f>VLOOKUP($A31,'Occupancy Raw Data'!$B$8:$BE$45,'Occupancy Raw Data'!I$3,FALSE)</f>
        <v>63.222160553004599</v>
      </c>
      <c r="E31" s="48">
        <f>VLOOKUP($A31,'Occupancy Raw Data'!$B$8:$BE$45,'Occupancy Raw Data'!J$3,FALSE)</f>
        <v>66.189010545436105</v>
      </c>
      <c r="F31" s="48">
        <f>VLOOKUP($A31,'Occupancy Raw Data'!$B$8:$BE$45,'Occupancy Raw Data'!K$3,FALSE)</f>
        <v>66.042686311115503</v>
      </c>
      <c r="G31" s="49">
        <f>VLOOKUP($A31,'Occupancy Raw Data'!$B$8:$BE$45,'Occupancy Raw Data'!L$3,FALSE)</f>
        <v>59.769917755688901</v>
      </c>
      <c r="H31" s="48">
        <f>VLOOKUP($A31,'Occupancy Raw Data'!$B$8:$BE$45,'Occupancy Raw Data'!N$3,FALSE)</f>
        <v>72.137847520056496</v>
      </c>
      <c r="I31" s="48">
        <f>VLOOKUP($A31,'Occupancy Raw Data'!$B$8:$BE$45,'Occupancy Raw Data'!O$3,FALSE)</f>
        <v>73.409354659670001</v>
      </c>
      <c r="J31" s="49">
        <f>VLOOKUP($A31,'Occupancy Raw Data'!$B$8:$BE$45,'Occupancy Raw Data'!P$3,FALSE)</f>
        <v>72.773601089863206</v>
      </c>
      <c r="K31" s="50">
        <f>VLOOKUP($A31,'Occupancy Raw Data'!$B$8:$BE$45,'Occupancy Raw Data'!R$3,FALSE)</f>
        <v>63.485255851167302</v>
      </c>
      <c r="M31" s="47">
        <f>VLOOKUP($A31,'Occupancy Raw Data'!$B$8:$BE$45,'Occupancy Raw Data'!T$3,FALSE)</f>
        <v>-8.8468443990617391</v>
      </c>
      <c r="N31" s="48">
        <f>VLOOKUP($A31,'Occupancy Raw Data'!$B$8:$BE$45,'Occupancy Raw Data'!U$3,FALSE)</f>
        <v>6.4900533162976197</v>
      </c>
      <c r="O31" s="48">
        <f>VLOOKUP($A31,'Occupancy Raw Data'!$B$8:$BE$45,'Occupancy Raw Data'!V$3,FALSE)</f>
        <v>7.3154261636674098</v>
      </c>
      <c r="P31" s="48">
        <f>VLOOKUP($A31,'Occupancy Raw Data'!$B$8:$BE$45,'Occupancy Raw Data'!W$3,FALSE)</f>
        <v>9.3670194231901398</v>
      </c>
      <c r="Q31" s="48">
        <f>VLOOKUP($A31,'Occupancy Raw Data'!$B$8:$BE$45,'Occupancy Raw Data'!X$3,FALSE)</f>
        <v>10.6548192579132</v>
      </c>
      <c r="R31" s="49">
        <f>VLOOKUP($A31,'Occupancy Raw Data'!$B$8:$BE$45,'Occupancy Raw Data'!Y$3,FALSE)</f>
        <v>5.5398375121143699</v>
      </c>
      <c r="S31" s="48">
        <f>VLOOKUP($A31,'Occupancy Raw Data'!$B$8:$BE$45,'Occupancy Raw Data'!AA$3,FALSE)</f>
        <v>3.2034108392560401</v>
      </c>
      <c r="T31" s="48">
        <f>VLOOKUP($A31,'Occupancy Raw Data'!$B$8:$BE$45,'Occupancy Raw Data'!AB$3,FALSE)</f>
        <v>3.17032541340265</v>
      </c>
      <c r="U31" s="49">
        <f>VLOOKUP($A31,'Occupancy Raw Data'!$B$8:$BE$45,'Occupancy Raw Data'!AC$3,FALSE)</f>
        <v>3.1867209565298298</v>
      </c>
      <c r="V31" s="50">
        <f>VLOOKUP($A31,'Occupancy Raw Data'!$B$8:$BE$45,'Occupancy Raw Data'!AE$3,FALSE)</f>
        <v>4.7574221341102199</v>
      </c>
      <c r="X31" s="51">
        <f>VLOOKUP($A31,'ADR Raw Data'!$B$6:$BE$43,'ADR Raw Data'!G$1,FALSE)</f>
        <v>113.405483316133</v>
      </c>
      <c r="Y31" s="52">
        <f>VLOOKUP($A31,'ADR Raw Data'!$B$6:$BE$43,'ADR Raw Data'!H$1,FALSE)</f>
        <v>120.90578880299</v>
      </c>
      <c r="Z31" s="52">
        <f>VLOOKUP($A31,'ADR Raw Data'!$B$6:$BE$43,'ADR Raw Data'!I$1,FALSE)</f>
        <v>125.55846448523501</v>
      </c>
      <c r="AA31" s="52">
        <f>VLOOKUP($A31,'ADR Raw Data'!$B$6:$BE$43,'ADR Raw Data'!J$1,FALSE)</f>
        <v>130.110452812928</v>
      </c>
      <c r="AB31" s="52">
        <f>VLOOKUP($A31,'ADR Raw Data'!$B$6:$BE$43,'ADR Raw Data'!K$1,FALSE)</f>
        <v>128.306463442585</v>
      </c>
      <c r="AC31" s="53">
        <f>VLOOKUP($A31,'ADR Raw Data'!$B$6:$BE$43,'ADR Raw Data'!L$1,FALSE)</f>
        <v>124.459826098701</v>
      </c>
      <c r="AD31" s="52">
        <f>VLOOKUP($A31,'ADR Raw Data'!$B$6:$BE$43,'ADR Raw Data'!N$1,FALSE)</f>
        <v>139.759627893963</v>
      </c>
      <c r="AE31" s="52">
        <f>VLOOKUP($A31,'ADR Raw Data'!$B$6:$BE$43,'ADR Raw Data'!O$1,FALSE)</f>
        <v>141.61920269434299</v>
      </c>
      <c r="AF31" s="53">
        <f>VLOOKUP($A31,'ADR Raw Data'!$B$6:$BE$43,'ADR Raw Data'!P$1,FALSE)</f>
        <v>140.697537960202</v>
      </c>
      <c r="AG31" s="54">
        <f>VLOOKUP($A31,'ADR Raw Data'!$B$6:$BE$43,'ADR Raw Data'!R$1,FALSE)</f>
        <v>129.777941754186</v>
      </c>
      <c r="AI31" s="47">
        <f>VLOOKUP($A31,'ADR Raw Data'!$B$6:$BE$43,'ADR Raw Data'!T$1,FALSE)</f>
        <v>-3.2065019717993701</v>
      </c>
      <c r="AJ31" s="48">
        <f>VLOOKUP($A31,'ADR Raw Data'!$B$6:$BE$43,'ADR Raw Data'!U$1,FALSE)</f>
        <v>7.3526380475434996</v>
      </c>
      <c r="AK31" s="48">
        <f>VLOOKUP($A31,'ADR Raw Data'!$B$6:$BE$43,'ADR Raw Data'!V$1,FALSE)</f>
        <v>7.5155009832159401</v>
      </c>
      <c r="AL31" s="48">
        <f>VLOOKUP($A31,'ADR Raw Data'!$B$6:$BE$43,'ADR Raw Data'!W$1,FALSE)</f>
        <v>10.5328932657181</v>
      </c>
      <c r="AM31" s="48">
        <f>VLOOKUP($A31,'ADR Raw Data'!$B$6:$BE$43,'ADR Raw Data'!X$1,FALSE)</f>
        <v>6.9185605389073999</v>
      </c>
      <c r="AN31" s="49">
        <f>VLOOKUP($A31,'ADR Raw Data'!$B$6:$BE$43,'ADR Raw Data'!Y$1,FALSE)</f>
        <v>6.4616000060871697</v>
      </c>
      <c r="AO31" s="48">
        <f>VLOOKUP($A31,'ADR Raw Data'!$B$6:$BE$43,'ADR Raw Data'!AA$1,FALSE)</f>
        <v>-1.66287272545803</v>
      </c>
      <c r="AP31" s="48">
        <f>VLOOKUP($A31,'ADR Raw Data'!$B$6:$BE$43,'ADR Raw Data'!AB$1,FALSE)</f>
        <v>1.0241292507962101</v>
      </c>
      <c r="AQ31" s="49">
        <f>VLOOKUP($A31,'ADR Raw Data'!$B$6:$BE$43,'ADR Raw Data'!AC$1,FALSE)</f>
        <v>-0.31675459468591</v>
      </c>
      <c r="AR31" s="50">
        <f>VLOOKUP($A31,'ADR Raw Data'!$B$6:$BE$43,'ADR Raw Data'!AE$1,FALSE)</f>
        <v>3.85120261282119</v>
      </c>
      <c r="AS31" s="40"/>
      <c r="AT31" s="51">
        <f>VLOOKUP($A31,'RevPAR Raw Data'!$B$6:$BE$43,'RevPAR Raw Data'!G$1,FALSE)</f>
        <v>49.9020747767294</v>
      </c>
      <c r="AU31" s="52">
        <f>VLOOKUP($A31,'RevPAR Raw Data'!$B$6:$BE$43,'RevPAR Raw Data'!H$1,FALSE)</f>
        <v>71.808973207528098</v>
      </c>
      <c r="AV31" s="52">
        <f>VLOOKUP($A31,'RevPAR Raw Data'!$B$6:$BE$43,'RevPAR Raw Data'!I$1,FALSE)</f>
        <v>79.380774004742904</v>
      </c>
      <c r="AW31" s="52">
        <f>VLOOKUP($A31,'RevPAR Raw Data'!$B$6:$BE$43,'RevPAR Raw Data'!J$1,FALSE)</f>
        <v>86.118821333064204</v>
      </c>
      <c r="AX31" s="52">
        <f>VLOOKUP($A31,'RevPAR Raw Data'!$B$6:$BE$43,'RevPAR Raw Data'!K$1,FALSE)</f>
        <v>84.737035168272797</v>
      </c>
      <c r="AY31" s="53">
        <f>VLOOKUP($A31,'RevPAR Raw Data'!$B$6:$BE$43,'RevPAR Raw Data'!L$1,FALSE)</f>
        <v>74.389535698067505</v>
      </c>
      <c r="AZ31" s="52">
        <f>VLOOKUP($A31,'RevPAR Raw Data'!$B$6:$BE$43,'RevPAR Raw Data'!N$1,FALSE)</f>
        <v>100.819587264745</v>
      </c>
      <c r="BA31" s="52">
        <f>VLOOKUP($A31,'RevPAR Raw Data'!$B$6:$BE$43,'RevPAR Raw Data'!O$1,FALSE)</f>
        <v>103.96174277208701</v>
      </c>
      <c r="BB31" s="53">
        <f>VLOOKUP($A31,'RevPAR Raw Data'!$B$6:$BE$43,'RevPAR Raw Data'!P$1,FALSE)</f>
        <v>102.390665018416</v>
      </c>
      <c r="BC31" s="54">
        <f>VLOOKUP($A31,'RevPAR Raw Data'!$B$6:$BE$43,'RevPAR Raw Data'!R$1,FALSE)</f>
        <v>82.389858361024395</v>
      </c>
      <c r="BE31" s="47">
        <f>VLOOKUP($A31,'RevPAR Raw Data'!$B$6:$BE$43,'RevPAR Raw Data'!T$1,FALSE)</f>
        <v>-11.7696721307631</v>
      </c>
      <c r="BF31" s="48">
        <f>VLOOKUP($A31,'RevPAR Raw Data'!$B$6:$BE$43,'RevPAR Raw Data'!U$1,FALSE)</f>
        <v>14.319881493281001</v>
      </c>
      <c r="BG31" s="48">
        <f>VLOOKUP($A31,'RevPAR Raw Data'!$B$6:$BE$43,'RevPAR Raw Data'!V$1,FALSE)</f>
        <v>15.380718072140199</v>
      </c>
      <c r="BH31" s="48">
        <f>VLOOKUP($A31,'RevPAR Raw Data'!$B$6:$BE$43,'RevPAR Raw Data'!W$1,FALSE)</f>
        <v>20.886530846932001</v>
      </c>
      <c r="BI31" s="48">
        <f>VLOOKUP($A31,'RevPAR Raw Data'!$B$6:$BE$43,'RevPAR Raw Data'!X$1,FALSE)</f>
        <v>18.310539917490502</v>
      </c>
      <c r="BJ31" s="49">
        <f>VLOOKUP($A31,'RevPAR Raw Data'!$B$6:$BE$43,'RevPAR Raw Data'!Y$1,FALSE)</f>
        <v>12.3593996592215</v>
      </c>
      <c r="BK31" s="48">
        <f>VLOOKUP($A31,'RevPAR Raw Data'!$B$6:$BE$43,'RevPAR Raw Data'!AA$1,FALSE)</f>
        <v>1.48726946866765</v>
      </c>
      <c r="BL31" s="48">
        <f>VLOOKUP($A31,'RevPAR Raw Data'!$B$6:$BE$43,'RevPAR Raw Data'!AB$1,FALSE)</f>
        <v>4.22692289410295</v>
      </c>
      <c r="BM31" s="49">
        <f>VLOOKUP($A31,'RevPAR Raw Data'!$B$6:$BE$43,'RevPAR Raw Data'!AC$1,FALSE)</f>
        <v>2.8598722767942899</v>
      </c>
      <c r="BN31" s="50">
        <f>VLOOKUP($A31,'RevPAR Raw Data'!$B$6:$BE$43,'RevPAR Raw Data'!AE$1,FALSE)</f>
        <v>8.7918427124632004</v>
      </c>
    </row>
    <row r="32" spans="1:66" x14ac:dyDescent="0.25">
      <c r="A32" s="63" t="s">
        <v>52</v>
      </c>
      <c r="B32" s="47">
        <f>VLOOKUP($A32,'Occupancy Raw Data'!$B$8:$BE$45,'Occupancy Raw Data'!G$3,FALSE)</f>
        <v>40.790292470441798</v>
      </c>
      <c r="C32" s="48">
        <f>VLOOKUP($A32,'Occupancy Raw Data'!$B$8:$BE$45,'Occupancy Raw Data'!H$3,FALSE)</f>
        <v>61.543248288736699</v>
      </c>
      <c r="D32" s="48">
        <f>VLOOKUP($A32,'Occupancy Raw Data'!$B$8:$BE$45,'Occupancy Raw Data'!I$3,FALSE)</f>
        <v>63.814561294337203</v>
      </c>
      <c r="E32" s="48">
        <f>VLOOKUP($A32,'Occupancy Raw Data'!$B$8:$BE$45,'Occupancy Raw Data'!J$3,FALSE)</f>
        <v>64.250155569383907</v>
      </c>
      <c r="F32" s="48">
        <f>VLOOKUP($A32,'Occupancy Raw Data'!$B$8:$BE$45,'Occupancy Raw Data'!K$3,FALSE)</f>
        <v>60.796515245799597</v>
      </c>
      <c r="G32" s="49">
        <f>VLOOKUP($A32,'Occupancy Raw Data'!$B$8:$BE$45,'Occupancy Raw Data'!L$3,FALSE)</f>
        <v>58.238954573739797</v>
      </c>
      <c r="H32" s="48">
        <f>VLOOKUP($A32,'Occupancy Raw Data'!$B$8:$BE$45,'Occupancy Raw Data'!N$3,FALSE)</f>
        <v>61.729931549470997</v>
      </c>
      <c r="I32" s="48">
        <f>VLOOKUP($A32,'Occupancy Raw Data'!$B$8:$BE$45,'Occupancy Raw Data'!O$3,FALSE)</f>
        <v>62.725575606720497</v>
      </c>
      <c r="J32" s="49">
        <f>VLOOKUP($A32,'Occupancy Raw Data'!$B$8:$BE$45,'Occupancy Raw Data'!P$3,FALSE)</f>
        <v>62.2277535780958</v>
      </c>
      <c r="K32" s="50">
        <f>VLOOKUP($A32,'Occupancy Raw Data'!$B$8:$BE$45,'Occupancy Raw Data'!R$3,FALSE)</f>
        <v>59.3786114321273</v>
      </c>
      <c r="M32" s="47">
        <f>VLOOKUP($A32,'Occupancy Raw Data'!$B$8:$BE$45,'Occupancy Raw Data'!T$3,FALSE)</f>
        <v>-2.3824711753000698</v>
      </c>
      <c r="N32" s="48">
        <f>VLOOKUP($A32,'Occupancy Raw Data'!$B$8:$BE$45,'Occupancy Raw Data'!U$3,FALSE)</f>
        <v>16.742979122757401</v>
      </c>
      <c r="O32" s="48">
        <f>VLOOKUP($A32,'Occupancy Raw Data'!$B$8:$BE$45,'Occupancy Raw Data'!V$3,FALSE)</f>
        <v>15.6156732258373</v>
      </c>
      <c r="P32" s="48">
        <f>VLOOKUP($A32,'Occupancy Raw Data'!$B$8:$BE$45,'Occupancy Raw Data'!W$3,FALSE)</f>
        <v>15.1453528341977</v>
      </c>
      <c r="Q32" s="48">
        <f>VLOOKUP($A32,'Occupancy Raw Data'!$B$8:$BE$45,'Occupancy Raw Data'!X$3,FALSE)</f>
        <v>14.566846394330099</v>
      </c>
      <c r="R32" s="49">
        <f>VLOOKUP($A32,'Occupancy Raw Data'!$B$8:$BE$45,'Occupancy Raw Data'!Y$3,FALSE)</f>
        <v>12.6201241511364</v>
      </c>
      <c r="S32" s="48">
        <f>VLOOKUP($A32,'Occupancy Raw Data'!$B$8:$BE$45,'Occupancy Raw Data'!AA$3,FALSE)</f>
        <v>0.60284546151498597</v>
      </c>
      <c r="T32" s="48">
        <f>VLOOKUP($A32,'Occupancy Raw Data'!$B$8:$BE$45,'Occupancy Raw Data'!AB$3,FALSE)</f>
        <v>-1.10351381044603</v>
      </c>
      <c r="U32" s="49">
        <f>VLOOKUP($A32,'Occupancy Raw Data'!$B$8:$BE$45,'Occupancy Raw Data'!AC$3,FALSE)</f>
        <v>-0.26445606810920302</v>
      </c>
      <c r="V32" s="50">
        <f>VLOOKUP($A32,'Occupancy Raw Data'!$B$8:$BE$45,'Occupancy Raw Data'!AE$3,FALSE)</f>
        <v>8.4260138625938499</v>
      </c>
      <c r="X32" s="51">
        <f>VLOOKUP($A32,'ADR Raw Data'!$B$6:$BE$43,'ADR Raw Data'!G$1,FALSE)</f>
        <v>104.779374523264</v>
      </c>
      <c r="Y32" s="52">
        <f>VLOOKUP($A32,'ADR Raw Data'!$B$6:$BE$43,'ADR Raw Data'!H$1,FALSE)</f>
        <v>107.978599595551</v>
      </c>
      <c r="Z32" s="52">
        <f>VLOOKUP($A32,'ADR Raw Data'!$B$6:$BE$43,'ADR Raw Data'!I$1,FALSE)</f>
        <v>112.205485129205</v>
      </c>
      <c r="AA32" s="52">
        <f>VLOOKUP($A32,'ADR Raw Data'!$B$6:$BE$43,'ADR Raw Data'!J$1,FALSE)</f>
        <v>110.83215496368</v>
      </c>
      <c r="AB32" s="52">
        <f>VLOOKUP($A32,'ADR Raw Data'!$B$6:$BE$43,'ADR Raw Data'!K$1,FALSE)</f>
        <v>111.595588536335</v>
      </c>
      <c r="AC32" s="53">
        <f>VLOOKUP($A32,'ADR Raw Data'!$B$6:$BE$43,'ADR Raw Data'!L$1,FALSE)</f>
        <v>109.841549310823</v>
      </c>
      <c r="AD32" s="52">
        <f>VLOOKUP($A32,'ADR Raw Data'!$B$6:$BE$43,'ADR Raw Data'!N$1,FALSE)</f>
        <v>127.95763608870899</v>
      </c>
      <c r="AE32" s="52">
        <f>VLOOKUP($A32,'ADR Raw Data'!$B$6:$BE$43,'ADR Raw Data'!O$1,FALSE)</f>
        <v>130.15083829365</v>
      </c>
      <c r="AF32" s="53">
        <f>VLOOKUP($A32,'ADR Raw Data'!$B$6:$BE$43,'ADR Raw Data'!P$1,FALSE)</f>
        <v>129.06300999999999</v>
      </c>
      <c r="AG32" s="54">
        <f>VLOOKUP($A32,'ADR Raw Data'!$B$6:$BE$43,'ADR Raw Data'!R$1,FALSE)</f>
        <v>115.596908451231</v>
      </c>
      <c r="AI32" s="47">
        <f>VLOOKUP($A32,'ADR Raw Data'!$B$6:$BE$43,'ADR Raw Data'!T$1,FALSE)</f>
        <v>4.3610256937271004</v>
      </c>
      <c r="AJ32" s="48">
        <f>VLOOKUP($A32,'ADR Raw Data'!$B$6:$BE$43,'ADR Raw Data'!U$1,FALSE)</f>
        <v>3.2785895728205898</v>
      </c>
      <c r="AK32" s="48">
        <f>VLOOKUP($A32,'ADR Raw Data'!$B$6:$BE$43,'ADR Raw Data'!V$1,FALSE)</f>
        <v>1.5583889536625699</v>
      </c>
      <c r="AL32" s="48">
        <f>VLOOKUP($A32,'ADR Raw Data'!$B$6:$BE$43,'ADR Raw Data'!W$1,FALSE)</f>
        <v>-0.84885498226796496</v>
      </c>
      <c r="AM32" s="48">
        <f>VLOOKUP($A32,'ADR Raw Data'!$B$6:$BE$43,'ADR Raw Data'!X$1,FALSE)</f>
        <v>-9.2584409532434204</v>
      </c>
      <c r="AN32" s="49">
        <f>VLOOKUP($A32,'ADR Raw Data'!$B$6:$BE$43,'ADR Raw Data'!Y$1,FALSE)</f>
        <v>-0.586561223615084</v>
      </c>
      <c r="AO32" s="48">
        <f>VLOOKUP($A32,'ADR Raw Data'!$B$6:$BE$43,'ADR Raw Data'!AA$1,FALSE)</f>
        <v>0.17545886341182099</v>
      </c>
      <c r="AP32" s="48">
        <f>VLOOKUP($A32,'ADR Raw Data'!$B$6:$BE$43,'ADR Raw Data'!AB$1,FALSE)</f>
        <v>1.8625034546283299</v>
      </c>
      <c r="AQ32" s="49">
        <f>VLOOKUP($A32,'ADR Raw Data'!$B$6:$BE$43,'ADR Raw Data'!AC$1,FALSE)</f>
        <v>1.0257263204827101</v>
      </c>
      <c r="AR32" s="50">
        <f>VLOOKUP($A32,'ADR Raw Data'!$B$6:$BE$43,'ADR Raw Data'!AE$1,FALSE)</f>
        <v>-0.44102560714139699</v>
      </c>
      <c r="AS32" s="40"/>
      <c r="AT32" s="51">
        <f>VLOOKUP($A32,'RevPAR Raw Data'!$B$6:$BE$43,'RevPAR Raw Data'!G$1,FALSE)</f>
        <v>42.739813316739202</v>
      </c>
      <c r="AU32" s="52">
        <f>VLOOKUP($A32,'RevPAR Raw Data'!$B$6:$BE$43,'RevPAR Raw Data'!H$1,FALSE)</f>
        <v>66.453537647790895</v>
      </c>
      <c r="AV32" s="52">
        <f>VLOOKUP($A32,'RevPAR Raw Data'!$B$6:$BE$43,'RevPAR Raw Data'!I$1,FALSE)</f>
        <v>71.6034380833851</v>
      </c>
      <c r="AW32" s="52">
        <f>VLOOKUP($A32,'RevPAR Raw Data'!$B$6:$BE$43,'RevPAR Raw Data'!J$1,FALSE)</f>
        <v>71.209831985065307</v>
      </c>
      <c r="AX32" s="52">
        <f>VLOOKUP($A32,'RevPAR Raw Data'!$B$6:$BE$43,'RevPAR Raw Data'!K$1,FALSE)</f>
        <v>67.8462289981331</v>
      </c>
      <c r="AY32" s="53">
        <f>VLOOKUP($A32,'RevPAR Raw Data'!$B$6:$BE$43,'RevPAR Raw Data'!L$1,FALSE)</f>
        <v>63.970570006222701</v>
      </c>
      <c r="AZ32" s="52">
        <f>VLOOKUP($A32,'RevPAR Raw Data'!$B$6:$BE$43,'RevPAR Raw Data'!N$1,FALSE)</f>
        <v>78.988161169881707</v>
      </c>
      <c r="BA32" s="52">
        <f>VLOOKUP($A32,'RevPAR Raw Data'!$B$6:$BE$43,'RevPAR Raw Data'!O$1,FALSE)</f>
        <v>81.637862476664495</v>
      </c>
      <c r="BB32" s="53">
        <f>VLOOKUP($A32,'RevPAR Raw Data'!$B$6:$BE$43,'RevPAR Raw Data'!P$1,FALSE)</f>
        <v>80.313011823273101</v>
      </c>
      <c r="BC32" s="54">
        <f>VLOOKUP($A32,'RevPAR Raw Data'!$B$6:$BE$43,'RevPAR Raw Data'!R$1,FALSE)</f>
        <v>68.639839096808601</v>
      </c>
      <c r="BE32" s="47">
        <f>VLOOKUP($A32,'RevPAR Raw Data'!$B$6:$BE$43,'RevPAR Raw Data'!T$1,FALSE)</f>
        <v>1.8746543383265499</v>
      </c>
      <c r="BF32" s="48">
        <f>VLOOKUP($A32,'RevPAR Raw Data'!$B$6:$BE$43,'RevPAR Raw Data'!U$1,FALSE)</f>
        <v>20.5705022632763</v>
      </c>
      <c r="BG32" s="48">
        <f>VLOOKUP($A32,'RevPAR Raw Data'!$B$6:$BE$43,'RevPAR Raw Data'!V$1,FALSE)</f>
        <v>17.417415106091301</v>
      </c>
      <c r="BH32" s="48">
        <f>VLOOKUP($A32,'RevPAR Raw Data'!$B$6:$BE$43,'RevPAR Raw Data'!W$1,FALSE)</f>
        <v>14.1679357698146</v>
      </c>
      <c r="BI32" s="48">
        <f>VLOOKUP($A32,'RevPAR Raw Data'!$B$6:$BE$43,'RevPAR Raw Data'!X$1,FALSE)</f>
        <v>3.9597425689180299</v>
      </c>
      <c r="BJ32" s="49">
        <f>VLOOKUP($A32,'RevPAR Raw Data'!$B$6:$BE$43,'RevPAR Raw Data'!Y$1,FALSE)</f>
        <v>11.959538172878601</v>
      </c>
      <c r="BK32" s="48">
        <f>VLOOKUP($A32,'RevPAR Raw Data'!$B$6:$BE$43,'RevPAR Raw Data'!AA$1,FALSE)</f>
        <v>0.77936207072171204</v>
      </c>
      <c r="BL32" s="48">
        <f>VLOOKUP($A32,'RevPAR Raw Data'!$B$6:$BE$43,'RevPAR Raw Data'!AB$1,FALSE)</f>
        <v>0.73843666134044195</v>
      </c>
      <c r="BM32" s="49">
        <f>VLOOKUP($A32,'RevPAR Raw Data'!$B$6:$BE$43,'RevPAR Raw Data'!AC$1,FALSE)</f>
        <v>0.75855765687680099</v>
      </c>
      <c r="BN32" s="50">
        <f>VLOOKUP($A32,'RevPAR Raw Data'!$B$6:$BE$43,'RevPAR Raw Data'!AE$1,FALSE)</f>
        <v>7.9478273766571297</v>
      </c>
    </row>
    <row r="33" spans="1:66" x14ac:dyDescent="0.25">
      <c r="A33" s="63" t="s">
        <v>51</v>
      </c>
      <c r="B33" s="47">
        <f>VLOOKUP($A33,'Occupancy Raw Data'!$B$8:$BE$45,'Occupancy Raw Data'!G$3,FALSE)</f>
        <v>45.296889726672902</v>
      </c>
      <c r="C33" s="48">
        <f>VLOOKUP($A33,'Occupancy Raw Data'!$B$8:$BE$45,'Occupancy Raw Data'!H$3,FALSE)</f>
        <v>57.1347785108388</v>
      </c>
      <c r="D33" s="48">
        <f>VLOOKUP($A33,'Occupancy Raw Data'!$B$8:$BE$45,'Occupancy Raw Data'!I$3,FALSE)</f>
        <v>60.471253534401498</v>
      </c>
      <c r="E33" s="48">
        <f>VLOOKUP($A33,'Occupancy Raw Data'!$B$8:$BE$45,'Occupancy Raw Data'!J$3,FALSE)</f>
        <v>60.603204524033899</v>
      </c>
      <c r="F33" s="48">
        <f>VLOOKUP($A33,'Occupancy Raw Data'!$B$8:$BE$45,'Occupancy Raw Data'!K$3,FALSE)</f>
        <v>59.962299717247802</v>
      </c>
      <c r="G33" s="49">
        <f>VLOOKUP($A33,'Occupancy Raw Data'!$B$8:$BE$45,'Occupancy Raw Data'!L$3,FALSE)</f>
        <v>56.693685202639003</v>
      </c>
      <c r="H33" s="48">
        <f>VLOOKUP($A33,'Occupancy Raw Data'!$B$8:$BE$45,'Occupancy Raw Data'!N$3,FALSE)</f>
        <v>72.723845428840704</v>
      </c>
      <c r="I33" s="48">
        <f>VLOOKUP($A33,'Occupancy Raw Data'!$B$8:$BE$45,'Occupancy Raw Data'!O$3,FALSE)</f>
        <v>68.991517436380704</v>
      </c>
      <c r="J33" s="49">
        <f>VLOOKUP($A33,'Occupancy Raw Data'!$B$8:$BE$45,'Occupancy Raw Data'!P$3,FALSE)</f>
        <v>70.857681432610704</v>
      </c>
      <c r="K33" s="50">
        <f>VLOOKUP($A33,'Occupancy Raw Data'!$B$8:$BE$45,'Occupancy Raw Data'!R$3,FALSE)</f>
        <v>60.740541268345197</v>
      </c>
      <c r="M33" s="47">
        <f>VLOOKUP($A33,'Occupancy Raw Data'!$B$8:$BE$45,'Occupancy Raw Data'!T$3,FALSE)</f>
        <v>0.45419713279428497</v>
      </c>
      <c r="N33" s="48">
        <f>VLOOKUP($A33,'Occupancy Raw Data'!$B$8:$BE$45,'Occupancy Raw Data'!U$3,FALSE)</f>
        <v>9.59734682224141E-3</v>
      </c>
      <c r="O33" s="48">
        <f>VLOOKUP($A33,'Occupancy Raw Data'!$B$8:$BE$45,'Occupancy Raw Data'!V$3,FALSE)</f>
        <v>-0.436982692812521</v>
      </c>
      <c r="P33" s="48">
        <f>VLOOKUP($A33,'Occupancy Raw Data'!$B$8:$BE$45,'Occupancy Raw Data'!W$3,FALSE)</f>
        <v>0.75665348108797603</v>
      </c>
      <c r="Q33" s="48">
        <f>VLOOKUP($A33,'Occupancy Raw Data'!$B$8:$BE$45,'Occupancy Raw Data'!X$3,FALSE)</f>
        <v>-3.5365202777200402</v>
      </c>
      <c r="R33" s="49">
        <f>VLOOKUP($A33,'Occupancy Raw Data'!$B$8:$BE$45,'Occupancy Raw Data'!Y$3,FALSE)</f>
        <v>-0.63040267477546796</v>
      </c>
      <c r="S33" s="48">
        <f>VLOOKUP($A33,'Occupancy Raw Data'!$B$8:$BE$45,'Occupancy Raw Data'!AA$3,FALSE)</f>
        <v>-2.31152923394438</v>
      </c>
      <c r="T33" s="48">
        <f>VLOOKUP($A33,'Occupancy Raw Data'!$B$8:$BE$45,'Occupancy Raw Data'!AB$3,FALSE)</f>
        <v>-0.30773049727914098</v>
      </c>
      <c r="U33" s="49">
        <f>VLOOKUP($A33,'Occupancy Raw Data'!$B$8:$BE$45,'Occupancy Raw Data'!AC$3,FALSE)</f>
        <v>-1.3461781375731401</v>
      </c>
      <c r="V33" s="50">
        <f>VLOOKUP($A33,'Occupancy Raw Data'!$B$8:$BE$45,'Occupancy Raw Data'!AE$3,FALSE)</f>
        <v>-0.87012456187773102</v>
      </c>
      <c r="X33" s="51">
        <f>VLOOKUP($A33,'ADR Raw Data'!$B$6:$BE$43,'ADR Raw Data'!G$1,FALSE)</f>
        <v>93.375318352059907</v>
      </c>
      <c r="Y33" s="52">
        <f>VLOOKUP($A33,'ADR Raw Data'!$B$6:$BE$43,'ADR Raw Data'!H$1,FALSE)</f>
        <v>95.438488947541998</v>
      </c>
      <c r="Z33" s="52">
        <f>VLOOKUP($A33,'ADR Raw Data'!$B$6:$BE$43,'ADR Raw Data'!I$1,FALSE)</f>
        <v>98.165302369077295</v>
      </c>
      <c r="AA33" s="52">
        <f>VLOOKUP($A33,'ADR Raw Data'!$B$6:$BE$43,'ADR Raw Data'!J$1,FALSE)</f>
        <v>99.331642301710701</v>
      </c>
      <c r="AB33" s="52">
        <f>VLOOKUP($A33,'ADR Raw Data'!$B$6:$BE$43,'ADR Raw Data'!K$1,FALSE)</f>
        <v>98.558673373152999</v>
      </c>
      <c r="AC33" s="53">
        <f>VLOOKUP($A33,'ADR Raw Data'!$B$6:$BE$43,'ADR Raw Data'!L$1,FALSE)</f>
        <v>97.182844128208501</v>
      </c>
      <c r="AD33" s="52">
        <f>VLOOKUP($A33,'ADR Raw Data'!$B$6:$BE$43,'ADR Raw Data'!N$1,FALSE)</f>
        <v>119.293291861067</v>
      </c>
      <c r="AE33" s="52">
        <f>VLOOKUP($A33,'ADR Raw Data'!$B$6:$BE$43,'ADR Raw Data'!O$1,FALSE)</f>
        <v>119.19350546448</v>
      </c>
      <c r="AF33" s="53">
        <f>VLOOKUP($A33,'ADR Raw Data'!$B$6:$BE$43,'ADR Raw Data'!P$1,FALSE)</f>
        <v>119.244712689545</v>
      </c>
      <c r="AG33" s="54">
        <f>VLOOKUP($A33,'ADR Raw Data'!$B$6:$BE$43,'ADR Raw Data'!R$1,FALSE)</f>
        <v>104.53614825323601</v>
      </c>
      <c r="AI33" s="47">
        <f>VLOOKUP($A33,'ADR Raw Data'!$B$6:$BE$43,'ADR Raw Data'!T$1,FALSE)</f>
        <v>-5.4285136144341797</v>
      </c>
      <c r="AJ33" s="48">
        <f>VLOOKUP($A33,'ADR Raw Data'!$B$6:$BE$43,'ADR Raw Data'!U$1,FALSE)</f>
        <v>-4.2994014570067796</v>
      </c>
      <c r="AK33" s="48">
        <f>VLOOKUP($A33,'ADR Raw Data'!$B$6:$BE$43,'ADR Raw Data'!V$1,FALSE)</f>
        <v>-4.94432273035412</v>
      </c>
      <c r="AL33" s="48">
        <f>VLOOKUP($A33,'ADR Raw Data'!$B$6:$BE$43,'ADR Raw Data'!W$1,FALSE)</f>
        <v>-0.25513752829640901</v>
      </c>
      <c r="AM33" s="48">
        <f>VLOOKUP($A33,'ADR Raw Data'!$B$6:$BE$43,'ADR Raw Data'!X$1,FALSE)</f>
        <v>-2.7868029997576702</v>
      </c>
      <c r="AN33" s="49">
        <f>VLOOKUP($A33,'ADR Raw Data'!$B$6:$BE$43,'ADR Raw Data'!Y$1,FALSE)</f>
        <v>-3.45049300619791</v>
      </c>
      <c r="AO33" s="48">
        <f>VLOOKUP($A33,'ADR Raw Data'!$B$6:$BE$43,'ADR Raw Data'!AA$1,FALSE)</f>
        <v>-6.3844430830609404</v>
      </c>
      <c r="AP33" s="48">
        <f>VLOOKUP($A33,'ADR Raw Data'!$B$6:$BE$43,'ADR Raw Data'!AB$1,FALSE)</f>
        <v>-2.98589620668066</v>
      </c>
      <c r="AQ33" s="49">
        <f>VLOOKUP($A33,'ADR Raw Data'!$B$6:$BE$43,'ADR Raw Data'!AC$1,FALSE)</f>
        <v>-4.7785050690943498</v>
      </c>
      <c r="AR33" s="50">
        <f>VLOOKUP($A33,'ADR Raw Data'!$B$6:$BE$43,'ADR Raw Data'!AE$1,FALSE)</f>
        <v>-3.9946048947634298</v>
      </c>
      <c r="AS33" s="40"/>
      <c r="AT33" s="51">
        <f>VLOOKUP($A33,'RevPAR Raw Data'!$B$6:$BE$43,'RevPAR Raw Data'!G$1,FALSE)</f>
        <v>42.296114985862303</v>
      </c>
      <c r="AU33" s="52">
        <f>VLOOKUP($A33,'RevPAR Raw Data'!$B$6:$BE$43,'RevPAR Raw Data'!H$1,FALSE)</f>
        <v>54.528569274269501</v>
      </c>
      <c r="AV33" s="52">
        <f>VLOOKUP($A33,'RevPAR Raw Data'!$B$6:$BE$43,'RevPAR Raw Data'!I$1,FALSE)</f>
        <v>59.361788878416498</v>
      </c>
      <c r="AW33" s="52">
        <f>VLOOKUP($A33,'RevPAR Raw Data'!$B$6:$BE$43,'RevPAR Raw Data'!J$1,FALSE)</f>
        <v>60.198158341187501</v>
      </c>
      <c r="AX33" s="52">
        <f>VLOOKUP($A33,'RevPAR Raw Data'!$B$6:$BE$43,'RevPAR Raw Data'!K$1,FALSE)</f>
        <v>59.098047125353403</v>
      </c>
      <c r="AY33" s="53">
        <f>VLOOKUP($A33,'RevPAR Raw Data'!$B$6:$BE$43,'RevPAR Raw Data'!L$1,FALSE)</f>
        <v>55.096535721017901</v>
      </c>
      <c r="AZ33" s="52">
        <f>VLOOKUP($A33,'RevPAR Raw Data'!$B$6:$BE$43,'RevPAR Raw Data'!N$1,FALSE)</f>
        <v>86.754669180018794</v>
      </c>
      <c r="BA33" s="52">
        <f>VLOOKUP($A33,'RevPAR Raw Data'!$B$6:$BE$43,'RevPAR Raw Data'!O$1,FALSE)</f>
        <v>82.233408105560699</v>
      </c>
      <c r="BB33" s="53">
        <f>VLOOKUP($A33,'RevPAR Raw Data'!$B$6:$BE$43,'RevPAR Raw Data'!P$1,FALSE)</f>
        <v>84.494038642789803</v>
      </c>
      <c r="BC33" s="54">
        <f>VLOOKUP($A33,'RevPAR Raw Data'!$B$6:$BE$43,'RevPAR Raw Data'!R$1,FALSE)</f>
        <v>63.495822270095502</v>
      </c>
      <c r="BE33" s="47">
        <f>VLOOKUP($A33,'RevPAR Raw Data'!$B$6:$BE$43,'RevPAR Raw Data'!T$1,FALSE)</f>
        <v>-4.9989726348300101</v>
      </c>
      <c r="BF33" s="48">
        <f>VLOOKUP($A33,'RevPAR Raw Data'!$B$6:$BE$43,'RevPAR Raw Data'!U$1,FALSE)</f>
        <v>-4.2902167386536503</v>
      </c>
      <c r="BG33" s="48">
        <f>VLOOKUP($A33,'RevPAR Raw Data'!$B$6:$BE$43,'RevPAR Raw Data'!V$1,FALSE)</f>
        <v>-5.3596995885582004</v>
      </c>
      <c r="BH33" s="48">
        <f>VLOOKUP($A33,'RevPAR Raw Data'!$B$6:$BE$43,'RevPAR Raw Data'!W$1,FALSE)</f>
        <v>0.49958544580214997</v>
      </c>
      <c r="BI33" s="48">
        <f>VLOOKUP($A33,'RevPAR Raw Data'!$B$6:$BE$43,'RevPAR Raw Data'!X$1,FALSE)</f>
        <v>-6.2247674242911799</v>
      </c>
      <c r="BJ33" s="49">
        <f>VLOOKUP($A33,'RevPAR Raw Data'!$B$6:$BE$43,'RevPAR Raw Data'!Y$1,FALSE)</f>
        <v>-4.0591436807693704</v>
      </c>
      <c r="BK33" s="48">
        <f>VLOOKUP($A33,'RevPAR Raw Data'!$B$6:$BE$43,'RevPAR Raw Data'!AA$1,FALSE)</f>
        <v>-8.5483940487158403</v>
      </c>
      <c r="BL33" s="48">
        <f>VLOOKUP($A33,'RevPAR Raw Data'!$B$6:$BE$43,'RevPAR Raw Data'!AB$1,FALSE)</f>
        <v>-3.2844381907147402</v>
      </c>
      <c r="BM33" s="49">
        <f>VLOOKUP($A33,'RevPAR Raw Data'!$B$6:$BE$43,'RevPAR Raw Data'!AC$1,FALSE)</f>
        <v>-6.06035601612452</v>
      </c>
      <c r="BN33" s="50">
        <f>VLOOKUP($A33,'RevPAR Raw Data'!$B$6:$BE$43,'RevPAR Raw Data'!AE$1,FALSE)</f>
        <v>-4.8299714183018603</v>
      </c>
    </row>
    <row r="34" spans="1:66" x14ac:dyDescent="0.25">
      <c r="A34" s="63" t="s">
        <v>50</v>
      </c>
      <c r="B34" s="47">
        <f>VLOOKUP($A34,'Occupancy Raw Data'!$B$8:$BE$45,'Occupancy Raw Data'!G$3,FALSE)</f>
        <v>43.027304379695799</v>
      </c>
      <c r="C34" s="48">
        <f>VLOOKUP($A34,'Occupancy Raw Data'!$B$8:$BE$45,'Occupancy Raw Data'!H$3,FALSE)</f>
        <v>55.415063221550298</v>
      </c>
      <c r="D34" s="48">
        <f>VLOOKUP($A34,'Occupancy Raw Data'!$B$8:$BE$45,'Occupancy Raw Data'!I$3,FALSE)</f>
        <v>56.972695620304101</v>
      </c>
      <c r="E34" s="48">
        <f>VLOOKUP($A34,'Occupancy Raw Data'!$B$8:$BE$45,'Occupancy Raw Data'!J$3,FALSE)</f>
        <v>61.389041597947497</v>
      </c>
      <c r="F34" s="48">
        <f>VLOOKUP($A34,'Occupancy Raw Data'!$B$8:$BE$45,'Occupancy Raw Data'!K$3,FALSE)</f>
        <v>62.250320689023198</v>
      </c>
      <c r="G34" s="49">
        <f>VLOOKUP($A34,'Occupancy Raw Data'!$B$8:$BE$45,'Occupancy Raw Data'!L$3,FALSE)</f>
        <v>55.810885101704201</v>
      </c>
      <c r="H34" s="48">
        <f>VLOOKUP($A34,'Occupancy Raw Data'!$B$8:$BE$45,'Occupancy Raw Data'!N$3,FALSE)</f>
        <v>73.905076049111202</v>
      </c>
      <c r="I34" s="48">
        <f>VLOOKUP($A34,'Occupancy Raw Data'!$B$8:$BE$45,'Occupancy Raw Data'!O$3,FALSE)</f>
        <v>76.012461059190002</v>
      </c>
      <c r="J34" s="49">
        <f>VLOOKUP($A34,'Occupancy Raw Data'!$B$8:$BE$45,'Occupancy Raw Data'!P$3,FALSE)</f>
        <v>74.958768554150595</v>
      </c>
      <c r="K34" s="50">
        <f>VLOOKUP($A34,'Occupancy Raw Data'!$B$8:$BE$45,'Occupancy Raw Data'!R$3,FALSE)</f>
        <v>61.281708945260299</v>
      </c>
      <c r="M34" s="47">
        <f>VLOOKUP($A34,'Occupancy Raw Data'!$B$8:$BE$45,'Occupancy Raw Data'!T$3,FALSE)</f>
        <v>-15.2861417710645</v>
      </c>
      <c r="N34" s="48">
        <f>VLOOKUP($A34,'Occupancy Raw Data'!$B$8:$BE$45,'Occupancy Raw Data'!U$3,FALSE)</f>
        <v>-8.1096221632392105</v>
      </c>
      <c r="O34" s="48">
        <f>VLOOKUP($A34,'Occupancy Raw Data'!$B$8:$BE$45,'Occupancy Raw Data'!V$3,FALSE)</f>
        <v>-8.3468224100637407</v>
      </c>
      <c r="P34" s="48">
        <f>VLOOKUP($A34,'Occupancy Raw Data'!$B$8:$BE$45,'Occupancy Raw Data'!W$3,FALSE)</f>
        <v>-7.0114186652196402</v>
      </c>
      <c r="Q34" s="48">
        <f>VLOOKUP($A34,'Occupancy Raw Data'!$B$8:$BE$45,'Occupancy Raw Data'!X$3,FALSE)</f>
        <v>-11.8066977248554</v>
      </c>
      <c r="R34" s="49">
        <f>VLOOKUP($A34,'Occupancy Raw Data'!$B$8:$BE$45,'Occupancy Raw Data'!Y$3,FALSE)</f>
        <v>-9.9417497199353608</v>
      </c>
      <c r="S34" s="48">
        <f>VLOOKUP($A34,'Occupancy Raw Data'!$B$8:$BE$45,'Occupancy Raw Data'!AA$3,FALSE)</f>
        <v>-6.1980597917422102</v>
      </c>
      <c r="T34" s="48">
        <f>VLOOKUP($A34,'Occupancy Raw Data'!$B$8:$BE$45,'Occupancy Raw Data'!AB$3,FALSE)</f>
        <v>-0.91522446232686705</v>
      </c>
      <c r="U34" s="49">
        <f>VLOOKUP($A34,'Occupancy Raw Data'!$B$8:$BE$45,'Occupancy Raw Data'!AC$3,FALSE)</f>
        <v>-3.59186926949788</v>
      </c>
      <c r="V34" s="50">
        <f>VLOOKUP($A34,'Occupancy Raw Data'!$B$8:$BE$45,'Occupancy Raw Data'!AE$3,FALSE)</f>
        <v>-7.8199101479741602</v>
      </c>
      <c r="X34" s="51">
        <f>VLOOKUP($A34,'ADR Raw Data'!$B$6:$BE$43,'ADR Raw Data'!G$1,FALSE)</f>
        <v>91.739804088585998</v>
      </c>
      <c r="Y34" s="52">
        <f>VLOOKUP($A34,'ADR Raw Data'!$B$6:$BE$43,'ADR Raw Data'!H$1,FALSE)</f>
        <v>96.690608465608406</v>
      </c>
      <c r="Z34" s="52">
        <f>VLOOKUP($A34,'ADR Raw Data'!$B$6:$BE$43,'ADR Raw Data'!I$1,FALSE)</f>
        <v>95.598304921196501</v>
      </c>
      <c r="AA34" s="52">
        <f>VLOOKUP($A34,'ADR Raw Data'!$B$6:$BE$43,'ADR Raw Data'!J$1,FALSE)</f>
        <v>98.885737313432799</v>
      </c>
      <c r="AB34" s="52">
        <f>VLOOKUP($A34,'ADR Raw Data'!$B$6:$BE$43,'ADR Raw Data'!K$1,FALSE)</f>
        <v>102.498563438327</v>
      </c>
      <c r="AC34" s="53">
        <f>VLOOKUP($A34,'ADR Raw Data'!$B$6:$BE$43,'ADR Raw Data'!L$1,FALSE)</f>
        <v>97.482757420541105</v>
      </c>
      <c r="AD34" s="52">
        <f>VLOOKUP($A34,'ADR Raw Data'!$B$6:$BE$43,'ADR Raw Data'!N$1,FALSE)</f>
        <v>122.505598809818</v>
      </c>
      <c r="AE34" s="52">
        <f>VLOOKUP($A34,'ADR Raw Data'!$B$6:$BE$43,'ADR Raw Data'!O$1,FALSE)</f>
        <v>123.624185149469</v>
      </c>
      <c r="AF34" s="53">
        <f>VLOOKUP($A34,'ADR Raw Data'!$B$6:$BE$43,'ADR Raw Data'!P$1,FALSE)</f>
        <v>123.07275394206</v>
      </c>
      <c r="AG34" s="54">
        <f>VLOOKUP($A34,'ADR Raw Data'!$B$6:$BE$43,'ADR Raw Data'!R$1,FALSE)</f>
        <v>106.425974197958</v>
      </c>
      <c r="AI34" s="47">
        <f>VLOOKUP($A34,'ADR Raw Data'!$B$6:$BE$43,'ADR Raw Data'!T$1,FALSE)</f>
        <v>-7.6636674858802296</v>
      </c>
      <c r="AJ34" s="48">
        <f>VLOOKUP($A34,'ADR Raw Data'!$B$6:$BE$43,'ADR Raw Data'!U$1,FALSE)</f>
        <v>-2.7015624717148299</v>
      </c>
      <c r="AK34" s="48">
        <f>VLOOKUP($A34,'ADR Raw Data'!$B$6:$BE$43,'ADR Raw Data'!V$1,FALSE)</f>
        <v>-5.1067874723626403</v>
      </c>
      <c r="AL34" s="48">
        <f>VLOOKUP($A34,'ADR Raw Data'!$B$6:$BE$43,'ADR Raw Data'!W$1,FALSE)</f>
        <v>-3.0344871173121</v>
      </c>
      <c r="AM34" s="48">
        <f>VLOOKUP($A34,'ADR Raw Data'!$B$6:$BE$43,'ADR Raw Data'!X$1,FALSE)</f>
        <v>-4.3783439759189697</v>
      </c>
      <c r="AN34" s="49">
        <f>VLOOKUP($A34,'ADR Raw Data'!$B$6:$BE$43,'ADR Raw Data'!Y$1,FALSE)</f>
        <v>-4.4115598833920204</v>
      </c>
      <c r="AO34" s="48">
        <f>VLOOKUP($A34,'ADR Raw Data'!$B$6:$BE$43,'ADR Raw Data'!AA$1,FALSE)</f>
        <v>-6.3873335838050602</v>
      </c>
      <c r="AP34" s="48">
        <f>VLOOKUP($A34,'ADR Raw Data'!$B$6:$BE$43,'ADR Raw Data'!AB$1,FALSE)</f>
        <v>-5.4953284219713598</v>
      </c>
      <c r="AQ34" s="49">
        <f>VLOOKUP($A34,'ADR Raw Data'!$B$6:$BE$43,'ADR Raw Data'!AC$1,FALSE)</f>
        <v>-5.9356571836881002</v>
      </c>
      <c r="AR34" s="50">
        <f>VLOOKUP($A34,'ADR Raw Data'!$B$6:$BE$43,'ADR Raw Data'!AE$1,FALSE)</f>
        <v>-4.6571426674027201</v>
      </c>
      <c r="AS34" s="40"/>
      <c r="AT34" s="51">
        <f>VLOOKUP($A34,'RevPAR Raw Data'!$B$6:$BE$43,'RevPAR Raw Data'!G$1,FALSE)</f>
        <v>39.473164742532497</v>
      </c>
      <c r="AU34" s="52">
        <f>VLOOKUP($A34,'RevPAR Raw Data'!$B$6:$BE$43,'RevPAR Raw Data'!H$1,FALSE)</f>
        <v>53.581161810518502</v>
      </c>
      <c r="AV34" s="52">
        <f>VLOOKUP($A34,'RevPAR Raw Data'!$B$6:$BE$43,'RevPAR Raw Data'!I$1,FALSE)</f>
        <v>54.464931280923501</v>
      </c>
      <c r="AW34" s="52">
        <f>VLOOKUP($A34,'RevPAR Raw Data'!$B$6:$BE$43,'RevPAR Raw Data'!J$1,FALSE)</f>
        <v>60.705006413780403</v>
      </c>
      <c r="AX34" s="52">
        <f>VLOOKUP($A34,'RevPAR Raw Data'!$B$6:$BE$43,'RevPAR Raw Data'!K$1,FALSE)</f>
        <v>63.805684442001002</v>
      </c>
      <c r="AY34" s="53">
        <f>VLOOKUP($A34,'RevPAR Raw Data'!$B$6:$BE$43,'RevPAR Raw Data'!L$1,FALSE)</f>
        <v>54.405989737951202</v>
      </c>
      <c r="AZ34" s="52">
        <f>VLOOKUP($A34,'RevPAR Raw Data'!$B$6:$BE$43,'RevPAR Raw Data'!N$1,FALSE)</f>
        <v>90.537855964815805</v>
      </c>
      <c r="BA34" s="52">
        <f>VLOOKUP($A34,'RevPAR Raw Data'!$B$6:$BE$43,'RevPAR Raw Data'!O$1,FALSE)</f>
        <v>93.969785596481501</v>
      </c>
      <c r="BB34" s="53">
        <f>VLOOKUP($A34,'RevPAR Raw Data'!$B$6:$BE$43,'RevPAR Raw Data'!P$1,FALSE)</f>
        <v>92.253820780648695</v>
      </c>
      <c r="BC34" s="54">
        <f>VLOOKUP($A34,'RevPAR Raw Data'!$B$6:$BE$43,'RevPAR Raw Data'!R$1,FALSE)</f>
        <v>65.219655750150494</v>
      </c>
      <c r="BE34" s="47">
        <f>VLOOKUP($A34,'RevPAR Raw Data'!$B$6:$BE$43,'RevPAR Raw Data'!T$1,FALSE)</f>
        <v>-21.7783301801901</v>
      </c>
      <c r="BF34" s="48">
        <f>VLOOKUP($A34,'RevPAR Raw Data'!$B$6:$BE$43,'RevPAR Raw Data'!U$1,FALSE)</f>
        <v>-10.5920981259941</v>
      </c>
      <c r="BG34" s="48">
        <f>VLOOKUP($A34,'RevPAR Raw Data'!$B$6:$BE$43,'RevPAR Raw Data'!V$1,FALSE)</f>
        <v>-13.027355401248901</v>
      </c>
      <c r="BH34" s="48">
        <f>VLOOKUP($A34,'RevPAR Raw Data'!$B$6:$BE$43,'RevPAR Raw Data'!W$1,FALSE)</f>
        <v>-9.8331451863948391</v>
      </c>
      <c r="BI34" s="48">
        <f>VLOOKUP($A34,'RevPAR Raw Data'!$B$6:$BE$43,'RevPAR Raw Data'!X$1,FALSE)</f>
        <v>-15.6681038621832</v>
      </c>
      <c r="BJ34" s="49">
        <f>VLOOKUP($A34,'RevPAR Raw Data'!$B$6:$BE$43,'RevPAR Raw Data'!Y$1,FALSE)</f>
        <v>-13.914723360975399</v>
      </c>
      <c r="BK34" s="48">
        <f>VLOOKUP($A34,'RevPAR Raw Data'!$B$6:$BE$43,'RevPAR Raw Data'!AA$1,FALSE)</f>
        <v>-12.189502620924999</v>
      </c>
      <c r="BL34" s="48">
        <f>VLOOKUP($A34,'RevPAR Raw Data'!$B$6:$BE$43,'RevPAR Raw Data'!AB$1,FALSE)</f>
        <v>-6.3602582942951402</v>
      </c>
      <c r="BM34" s="49">
        <f>VLOOKUP($A34,'RevPAR Raw Data'!$B$6:$BE$43,'RevPAR Raw Data'!AC$1,FALSE)</f>
        <v>-9.3143254068623502</v>
      </c>
      <c r="BN34" s="50">
        <f>VLOOKUP($A34,'RevPAR Raw Data'!$B$6:$BE$43,'RevPAR Raw Data'!AE$1,FALSE)</f>
        <v>-12.112868443323</v>
      </c>
    </row>
    <row r="35" spans="1:66" x14ac:dyDescent="0.25">
      <c r="A35" s="63" t="s">
        <v>47</v>
      </c>
      <c r="B35" s="47">
        <f>VLOOKUP($A35,'Occupancy Raw Data'!$B$8:$BE$45,'Occupancy Raw Data'!G$3,FALSE)</f>
        <v>47.699050401753098</v>
      </c>
      <c r="C35" s="48">
        <f>VLOOKUP($A35,'Occupancy Raw Data'!$B$8:$BE$45,'Occupancy Raw Data'!H$3,FALSE)</f>
        <v>69.174579985390693</v>
      </c>
      <c r="D35" s="48">
        <f>VLOOKUP($A35,'Occupancy Raw Data'!$B$8:$BE$45,'Occupancy Raw Data'!I$3,FALSE)</f>
        <v>71.877282688093402</v>
      </c>
      <c r="E35" s="48">
        <f>VLOOKUP($A35,'Occupancy Raw Data'!$B$8:$BE$45,'Occupancy Raw Data'!J$3,FALSE)</f>
        <v>71.7129291453615</v>
      </c>
      <c r="F35" s="48">
        <f>VLOOKUP($A35,'Occupancy Raw Data'!$B$8:$BE$45,'Occupancy Raw Data'!K$3,FALSE)</f>
        <v>71.639883126369597</v>
      </c>
      <c r="G35" s="49">
        <f>VLOOKUP($A35,'Occupancy Raw Data'!$B$8:$BE$45,'Occupancy Raw Data'!L$3,FALSE)</f>
        <v>66.420745069393703</v>
      </c>
      <c r="H35" s="48">
        <f>VLOOKUP($A35,'Occupancy Raw Data'!$B$8:$BE$45,'Occupancy Raw Data'!N$3,FALSE)</f>
        <v>77.246165084002897</v>
      </c>
      <c r="I35" s="48">
        <f>VLOOKUP($A35,'Occupancy Raw Data'!$B$8:$BE$45,'Occupancy Raw Data'!O$3,FALSE)</f>
        <v>73.685171658144597</v>
      </c>
      <c r="J35" s="49">
        <f>VLOOKUP($A35,'Occupancy Raw Data'!$B$8:$BE$45,'Occupancy Raw Data'!P$3,FALSE)</f>
        <v>75.465668371073704</v>
      </c>
      <c r="K35" s="50">
        <f>VLOOKUP($A35,'Occupancy Raw Data'!$B$8:$BE$45,'Occupancy Raw Data'!R$3,FALSE)</f>
        <v>69.005008869873706</v>
      </c>
      <c r="M35" s="47">
        <f>VLOOKUP($A35,'Occupancy Raw Data'!$B$8:$BE$45,'Occupancy Raw Data'!T$3,FALSE)</f>
        <v>-8.9111592016365897</v>
      </c>
      <c r="N35" s="48">
        <f>VLOOKUP($A35,'Occupancy Raw Data'!$B$8:$BE$45,'Occupancy Raw Data'!U$3,FALSE)</f>
        <v>9.3513346072782202</v>
      </c>
      <c r="O35" s="48">
        <f>VLOOKUP($A35,'Occupancy Raw Data'!$B$8:$BE$45,'Occupancy Raw Data'!V$3,FALSE)</f>
        <v>2.5464102896849798</v>
      </c>
      <c r="P35" s="48">
        <f>VLOOKUP($A35,'Occupancy Raw Data'!$B$8:$BE$45,'Occupancy Raw Data'!W$3,FALSE)</f>
        <v>2.8171076130352901</v>
      </c>
      <c r="Q35" s="48">
        <f>VLOOKUP($A35,'Occupancy Raw Data'!$B$8:$BE$45,'Occupancy Raw Data'!X$3,FALSE)</f>
        <v>6.2751371896157897</v>
      </c>
      <c r="R35" s="49">
        <f>VLOOKUP($A35,'Occupancy Raw Data'!$B$8:$BE$45,'Occupancy Raw Data'!Y$3,FALSE)</f>
        <v>2.8583760590145202</v>
      </c>
      <c r="S35" s="48">
        <f>VLOOKUP($A35,'Occupancy Raw Data'!$B$8:$BE$45,'Occupancy Raw Data'!AA$3,FALSE)</f>
        <v>12.8919451042236</v>
      </c>
      <c r="T35" s="48">
        <f>VLOOKUP($A35,'Occupancy Raw Data'!$B$8:$BE$45,'Occupancy Raw Data'!AB$3,FALSE)</f>
        <v>4.1027124297013904</v>
      </c>
      <c r="U35" s="49">
        <f>VLOOKUP($A35,'Occupancy Raw Data'!$B$8:$BE$45,'Occupancy Raw Data'!AC$3,FALSE)</f>
        <v>8.4229407300036492</v>
      </c>
      <c r="V35" s="50">
        <f>VLOOKUP($A35,'Occupancy Raw Data'!$B$8:$BE$45,'Occupancy Raw Data'!AE$3,FALSE)</f>
        <v>4.5347521886656601</v>
      </c>
      <c r="X35" s="51">
        <f>VLOOKUP($A35,'ADR Raw Data'!$B$6:$BE$43,'ADR Raw Data'!G$1,FALSE)</f>
        <v>96.245604900459398</v>
      </c>
      <c r="Y35" s="52">
        <f>VLOOKUP($A35,'ADR Raw Data'!$B$6:$BE$43,'ADR Raw Data'!H$1,FALSE)</f>
        <v>106.77087909186901</v>
      </c>
      <c r="Z35" s="52">
        <f>VLOOKUP($A35,'ADR Raw Data'!$B$6:$BE$43,'ADR Raw Data'!I$1,FALSE)</f>
        <v>108.490607215447</v>
      </c>
      <c r="AA35" s="52">
        <f>VLOOKUP($A35,'ADR Raw Data'!$B$6:$BE$43,'ADR Raw Data'!J$1,FALSE)</f>
        <v>109.791092436974</v>
      </c>
      <c r="AB35" s="52">
        <f>VLOOKUP($A35,'ADR Raw Data'!$B$6:$BE$43,'ADR Raw Data'!K$1,FALSE)</f>
        <v>110.360469028804</v>
      </c>
      <c r="AC35" s="53">
        <f>VLOOKUP($A35,'ADR Raw Data'!$B$6:$BE$43,'ADR Raw Data'!L$1,FALSE)</f>
        <v>107.05786759045399</v>
      </c>
      <c r="AD35" s="52">
        <f>VLOOKUP($A35,'ADR Raw Data'!$B$6:$BE$43,'ADR Raw Data'!N$1,FALSE)</f>
        <v>120.20211583924301</v>
      </c>
      <c r="AE35" s="52">
        <f>VLOOKUP($A35,'ADR Raw Data'!$B$6:$BE$43,'ADR Raw Data'!O$1,FALSE)</f>
        <v>117.42297149938</v>
      </c>
      <c r="AF35" s="53">
        <f>VLOOKUP($A35,'ADR Raw Data'!$B$6:$BE$43,'ADR Raw Data'!P$1,FALSE)</f>
        <v>118.845328493647</v>
      </c>
      <c r="AG35" s="54">
        <f>VLOOKUP($A35,'ADR Raw Data'!$B$6:$BE$43,'ADR Raw Data'!R$1,FALSE)</f>
        <v>110.74103134097</v>
      </c>
      <c r="AI35" s="47">
        <f>VLOOKUP($A35,'ADR Raw Data'!$B$6:$BE$43,'ADR Raw Data'!T$1,FALSE)</f>
        <v>-3.54291402363789</v>
      </c>
      <c r="AJ35" s="48">
        <f>VLOOKUP($A35,'ADR Raw Data'!$B$6:$BE$43,'ADR Raw Data'!U$1,FALSE)</f>
        <v>-0.67157760354256801</v>
      </c>
      <c r="AK35" s="48">
        <f>VLOOKUP($A35,'ADR Raw Data'!$B$6:$BE$43,'ADR Raw Data'!V$1,FALSE)</f>
        <v>-5.73059023282699</v>
      </c>
      <c r="AL35" s="48">
        <f>VLOOKUP($A35,'ADR Raw Data'!$B$6:$BE$43,'ADR Raw Data'!W$1,FALSE)</f>
        <v>-3.9384890324572099</v>
      </c>
      <c r="AM35" s="48">
        <f>VLOOKUP($A35,'ADR Raw Data'!$B$6:$BE$43,'ADR Raw Data'!X$1,FALSE)</f>
        <v>-2.5546203526661801</v>
      </c>
      <c r="AN35" s="49">
        <f>VLOOKUP($A35,'ADR Raw Data'!$B$6:$BE$43,'ADR Raw Data'!Y$1,FALSE)</f>
        <v>-3.1693706523913399</v>
      </c>
      <c r="AO35" s="48">
        <f>VLOOKUP($A35,'ADR Raw Data'!$B$6:$BE$43,'ADR Raw Data'!AA$1,FALSE)</f>
        <v>-2.7297720065809101</v>
      </c>
      <c r="AP35" s="48">
        <f>VLOOKUP($A35,'ADR Raw Data'!$B$6:$BE$43,'ADR Raw Data'!AB$1,FALSE)</f>
        <v>-7.1219217954071699</v>
      </c>
      <c r="AQ35" s="49">
        <f>VLOOKUP($A35,'ADR Raw Data'!$B$6:$BE$43,'ADR Raw Data'!AC$1,FALSE)</f>
        <v>-4.9430208995397997</v>
      </c>
      <c r="AR35" s="50">
        <f>VLOOKUP($A35,'ADR Raw Data'!$B$6:$BE$43,'ADR Raw Data'!AE$1,FALSE)</f>
        <v>-3.63575301204712</v>
      </c>
      <c r="AS35" s="40"/>
      <c r="AT35" s="51">
        <f>VLOOKUP($A35,'RevPAR Raw Data'!$B$6:$BE$43,'RevPAR Raw Data'!G$1,FALSE)</f>
        <v>45.908239590942202</v>
      </c>
      <c r="AU35" s="52">
        <f>VLOOKUP($A35,'RevPAR Raw Data'!$B$6:$BE$43,'RevPAR Raw Data'!H$1,FALSE)</f>
        <v>73.858307158509803</v>
      </c>
      <c r="AV35" s="52">
        <f>VLOOKUP($A35,'RevPAR Raw Data'!$B$6:$BE$43,'RevPAR Raw Data'!I$1,FALSE)</f>
        <v>77.980100438276096</v>
      </c>
      <c r="AW35" s="52">
        <f>VLOOKUP($A35,'RevPAR Raw Data'!$B$6:$BE$43,'RevPAR Raw Data'!J$1,FALSE)</f>
        <v>78.734408327246101</v>
      </c>
      <c r="AX35" s="52">
        <f>VLOOKUP($A35,'RevPAR Raw Data'!$B$6:$BE$43,'RevPAR Raw Data'!K$1,FALSE)</f>
        <v>79.062111029948795</v>
      </c>
      <c r="AY35" s="53">
        <f>VLOOKUP($A35,'RevPAR Raw Data'!$B$6:$BE$43,'RevPAR Raw Data'!L$1,FALSE)</f>
        <v>71.108633308984594</v>
      </c>
      <c r="AZ35" s="52">
        <f>VLOOKUP($A35,'RevPAR Raw Data'!$B$6:$BE$43,'RevPAR Raw Data'!N$1,FALSE)</f>
        <v>92.851524835646401</v>
      </c>
      <c r="BA35" s="52">
        <f>VLOOKUP($A35,'RevPAR Raw Data'!$B$6:$BE$43,'RevPAR Raw Data'!O$1,FALSE)</f>
        <v>86.523318115412707</v>
      </c>
      <c r="BB35" s="53">
        <f>VLOOKUP($A35,'RevPAR Raw Data'!$B$6:$BE$43,'RevPAR Raw Data'!P$1,FALSE)</f>
        <v>89.687421475529504</v>
      </c>
      <c r="BC35" s="54">
        <f>VLOOKUP($A35,'RevPAR Raw Data'!$B$6:$BE$43,'RevPAR Raw Data'!R$1,FALSE)</f>
        <v>76.416858499425999</v>
      </c>
      <c r="BE35" s="47">
        <f>VLOOKUP($A35,'RevPAR Raw Data'!$B$6:$BE$43,'RevPAR Raw Data'!T$1,FALSE)</f>
        <v>-12.138358516250999</v>
      </c>
      <c r="BF35" s="48">
        <f>VLOOKUP($A35,'RevPAR Raw Data'!$B$6:$BE$43,'RevPAR Raw Data'!U$1,FALSE)</f>
        <v>8.6169555348808498</v>
      </c>
      <c r="BG35" s="48">
        <f>VLOOKUP($A35,'RevPAR Raw Data'!$B$6:$BE$43,'RevPAR Raw Data'!V$1,FALSE)</f>
        <v>-3.3301042824903999</v>
      </c>
      <c r="BH35" s="48">
        <f>VLOOKUP($A35,'RevPAR Raw Data'!$B$6:$BE$43,'RevPAR Raw Data'!W$1,FALSE)</f>
        <v>-1.2323328937938201</v>
      </c>
      <c r="BI35" s="48">
        <f>VLOOKUP($A35,'RevPAR Raw Data'!$B$6:$BE$43,'RevPAR Raw Data'!X$1,FALSE)</f>
        <v>3.5602109051459601</v>
      </c>
      <c r="BJ35" s="49">
        <f>VLOOKUP($A35,'RevPAR Raw Data'!$B$6:$BE$43,'RevPAR Raw Data'!Y$1,FALSE)</f>
        <v>-0.401587125326204</v>
      </c>
      <c r="BK35" s="48">
        <f>VLOOKUP($A35,'RevPAR Raw Data'!$B$6:$BE$43,'RevPAR Raw Data'!AA$1,FALSE)</f>
        <v>9.8102523890838107</v>
      </c>
      <c r="BL35" s="48">
        <f>VLOOKUP($A35,'RevPAR Raw Data'!$B$6:$BE$43,'RevPAR Raw Data'!AB$1,FALSE)</f>
        <v>-3.31140133643957</v>
      </c>
      <c r="BM35" s="49">
        <f>VLOOKUP($A35,'RevPAR Raw Data'!$B$6:$BE$43,'RevPAR Raw Data'!AC$1,FALSE)</f>
        <v>3.0635721098239102</v>
      </c>
      <c r="BN35" s="50">
        <f>VLOOKUP($A35,'RevPAR Raw Data'!$B$6:$BE$43,'RevPAR Raw Data'!AE$1,FALSE)</f>
        <v>0.73412678733025605</v>
      </c>
    </row>
    <row r="36" spans="1:66" x14ac:dyDescent="0.25">
      <c r="A36" s="63" t="s">
        <v>48</v>
      </c>
      <c r="B36" s="47">
        <f>VLOOKUP($A36,'Occupancy Raw Data'!$B$8:$BE$45,'Occupancy Raw Data'!G$3,FALSE)</f>
        <v>48.837209302325498</v>
      </c>
      <c r="C36" s="48">
        <f>VLOOKUP($A36,'Occupancy Raw Data'!$B$8:$BE$45,'Occupancy Raw Data'!H$3,FALSE)</f>
        <v>58.756525866160402</v>
      </c>
      <c r="D36" s="48">
        <f>VLOOKUP($A36,'Occupancy Raw Data'!$B$8:$BE$45,'Occupancy Raw Data'!I$3,FALSE)</f>
        <v>58.020882771713303</v>
      </c>
      <c r="E36" s="48">
        <f>VLOOKUP($A36,'Occupancy Raw Data'!$B$8:$BE$45,'Occupancy Raw Data'!J$3,FALSE)</f>
        <v>66.397721879449406</v>
      </c>
      <c r="F36" s="48">
        <f>VLOOKUP($A36,'Occupancy Raw Data'!$B$8:$BE$45,'Occupancy Raw Data'!K$3,FALSE)</f>
        <v>68.889416231608905</v>
      </c>
      <c r="G36" s="49">
        <f>VLOOKUP($A36,'Occupancy Raw Data'!$B$8:$BE$45,'Occupancy Raw Data'!L$3,FALSE)</f>
        <v>60.180351210251501</v>
      </c>
      <c r="H36" s="48">
        <f>VLOOKUP($A36,'Occupancy Raw Data'!$B$8:$BE$45,'Occupancy Raw Data'!N$3,FALSE)</f>
        <v>71.998101566207794</v>
      </c>
      <c r="I36" s="48">
        <f>VLOOKUP($A36,'Occupancy Raw Data'!$B$8:$BE$45,'Occupancy Raw Data'!O$3,FALSE)</f>
        <v>74.679639297579399</v>
      </c>
      <c r="J36" s="49">
        <f>VLOOKUP($A36,'Occupancy Raw Data'!$B$8:$BE$45,'Occupancy Raw Data'!P$3,FALSE)</f>
        <v>73.338870431893596</v>
      </c>
      <c r="K36" s="50">
        <f>VLOOKUP($A36,'Occupancy Raw Data'!$B$8:$BE$45,'Occupancy Raw Data'!R$3,FALSE)</f>
        <v>63.939928130720702</v>
      </c>
      <c r="M36" s="47">
        <f>VLOOKUP($A36,'Occupancy Raw Data'!$B$8:$BE$45,'Occupancy Raw Data'!T$3,FALSE)</f>
        <v>-8.1792101568699191</v>
      </c>
      <c r="N36" s="48">
        <f>VLOOKUP($A36,'Occupancy Raw Data'!$B$8:$BE$45,'Occupancy Raw Data'!U$3,FALSE)</f>
        <v>0.25230177560836597</v>
      </c>
      <c r="O36" s="48">
        <f>VLOOKUP($A36,'Occupancy Raw Data'!$B$8:$BE$45,'Occupancy Raw Data'!V$3,FALSE)</f>
        <v>-12.161411006402201</v>
      </c>
      <c r="P36" s="48">
        <f>VLOOKUP($A36,'Occupancy Raw Data'!$B$8:$BE$45,'Occupancy Raw Data'!W$3,FALSE)</f>
        <v>-9.1733263405876002</v>
      </c>
      <c r="Q36" s="48">
        <f>VLOOKUP($A36,'Occupancy Raw Data'!$B$8:$BE$45,'Occupancy Raw Data'!X$3,FALSE)</f>
        <v>-5.28256207183136</v>
      </c>
      <c r="R36" s="49">
        <f>VLOOKUP($A36,'Occupancy Raw Data'!$B$8:$BE$45,'Occupancy Raw Data'!Y$3,FALSE)</f>
        <v>-7.03883356035755</v>
      </c>
      <c r="S36" s="48">
        <f>VLOOKUP($A36,'Occupancy Raw Data'!$B$8:$BE$45,'Occupancy Raw Data'!AA$3,FALSE)</f>
        <v>0.99472602205008498</v>
      </c>
      <c r="T36" s="48">
        <f>VLOOKUP($A36,'Occupancy Raw Data'!$B$8:$BE$45,'Occupancy Raw Data'!AB$3,FALSE)</f>
        <v>5.3955642455323402E-2</v>
      </c>
      <c r="U36" s="49">
        <f>VLOOKUP($A36,'Occupancy Raw Data'!$B$8:$BE$45,'Occupancy Raw Data'!AC$3,FALSE)</f>
        <v>0.513541172282866</v>
      </c>
      <c r="V36" s="50">
        <f>VLOOKUP($A36,'Occupancy Raw Data'!$B$8:$BE$45,'Occupancy Raw Data'!AE$3,FALSE)</f>
        <v>-4.6919997155735302</v>
      </c>
      <c r="X36" s="51">
        <f>VLOOKUP($A36,'ADR Raw Data'!$B$6:$BE$43,'ADR Raw Data'!G$1,FALSE)</f>
        <v>149.40279883381899</v>
      </c>
      <c r="Y36" s="52">
        <f>VLOOKUP($A36,'ADR Raw Data'!$B$6:$BE$43,'ADR Raw Data'!H$1,FALSE)</f>
        <v>153.06652261712401</v>
      </c>
      <c r="Z36" s="52">
        <f>VLOOKUP($A36,'ADR Raw Data'!$B$6:$BE$43,'ADR Raw Data'!I$1,FALSE)</f>
        <v>150.159370143149</v>
      </c>
      <c r="AA36" s="52">
        <f>VLOOKUP($A36,'ADR Raw Data'!$B$6:$BE$43,'ADR Raw Data'!J$1,FALSE)</f>
        <v>155.839013581129</v>
      </c>
      <c r="AB36" s="52">
        <f>VLOOKUP($A36,'ADR Raw Data'!$B$6:$BE$43,'ADR Raw Data'!K$1,FALSE)</f>
        <v>162.638146744746</v>
      </c>
      <c r="AC36" s="53">
        <f>VLOOKUP($A36,'ADR Raw Data'!$B$6:$BE$43,'ADR Raw Data'!L$1,FALSE)</f>
        <v>154.71446608832801</v>
      </c>
      <c r="AD36" s="52">
        <f>VLOOKUP($A36,'ADR Raw Data'!$B$6:$BE$43,'ADR Raw Data'!N$1,FALSE)</f>
        <v>216.75406394199001</v>
      </c>
      <c r="AE36" s="52">
        <f>VLOOKUP($A36,'ADR Raw Data'!$B$6:$BE$43,'ADR Raw Data'!O$1,FALSE)</f>
        <v>215.28077851922399</v>
      </c>
      <c r="AF36" s="53">
        <f>VLOOKUP($A36,'ADR Raw Data'!$B$6:$BE$43,'ADR Raw Data'!P$1,FALSE)</f>
        <v>216.00395405274199</v>
      </c>
      <c r="AG36" s="54">
        <f>VLOOKUP($A36,'ADR Raw Data'!$B$6:$BE$43,'ADR Raw Data'!R$1,FALSE)</f>
        <v>174.79984465298699</v>
      </c>
      <c r="AI36" s="47">
        <f>VLOOKUP($A36,'ADR Raw Data'!$B$6:$BE$43,'ADR Raw Data'!T$1,FALSE)</f>
        <v>4.4407530925107004</v>
      </c>
      <c r="AJ36" s="48">
        <f>VLOOKUP($A36,'ADR Raw Data'!$B$6:$BE$43,'ADR Raw Data'!U$1,FALSE)</f>
        <v>12.9201072614193</v>
      </c>
      <c r="AK36" s="48">
        <f>VLOOKUP($A36,'ADR Raw Data'!$B$6:$BE$43,'ADR Raw Data'!V$1,FALSE)</f>
        <v>10.081977118884</v>
      </c>
      <c r="AL36" s="48">
        <f>VLOOKUP($A36,'ADR Raw Data'!$B$6:$BE$43,'ADR Raw Data'!W$1,FALSE)</f>
        <v>10.237482561034501</v>
      </c>
      <c r="AM36" s="48">
        <f>VLOOKUP($A36,'ADR Raw Data'!$B$6:$BE$43,'ADR Raw Data'!X$1,FALSE)</f>
        <v>4.1399873964615397</v>
      </c>
      <c r="AN36" s="49">
        <f>VLOOKUP($A36,'ADR Raw Data'!$B$6:$BE$43,'ADR Raw Data'!Y$1,FALSE)</f>
        <v>8.2635806886229997</v>
      </c>
      <c r="AO36" s="48">
        <f>VLOOKUP($A36,'ADR Raw Data'!$B$6:$BE$43,'ADR Raw Data'!AA$1,FALSE)</f>
        <v>1.57251079287826</v>
      </c>
      <c r="AP36" s="48">
        <f>VLOOKUP($A36,'ADR Raw Data'!$B$6:$BE$43,'ADR Raw Data'!AB$1,FALSE)</f>
        <v>-0.70998745733177804</v>
      </c>
      <c r="AQ36" s="49">
        <f>VLOOKUP($A36,'ADR Raw Data'!$B$6:$BE$43,'ADR Raw Data'!AC$1,FALSE)</f>
        <v>0.39759029346467301</v>
      </c>
      <c r="AR36" s="50">
        <f>VLOOKUP($A36,'ADR Raw Data'!$B$6:$BE$43,'ADR Raw Data'!AE$1,FALSE)</f>
        <v>5.71230889189974</v>
      </c>
      <c r="AS36" s="40"/>
      <c r="AT36" s="51">
        <f>VLOOKUP($A36,'RevPAR Raw Data'!$B$6:$BE$43,'RevPAR Raw Data'!G$1,FALSE)</f>
        <v>72.964157570004701</v>
      </c>
      <c r="AU36" s="52">
        <f>VLOOKUP($A36,'RevPAR Raw Data'!$B$6:$BE$43,'RevPAR Raw Data'!H$1,FALSE)</f>
        <v>89.936570953962899</v>
      </c>
      <c r="AV36" s="52">
        <f>VLOOKUP($A36,'RevPAR Raw Data'!$B$6:$BE$43,'RevPAR Raw Data'!I$1,FALSE)</f>
        <v>87.123792121499704</v>
      </c>
      <c r="AW36" s="52">
        <f>VLOOKUP($A36,'RevPAR Raw Data'!$B$6:$BE$43,'RevPAR Raw Data'!J$1,FALSE)</f>
        <v>103.473554817275</v>
      </c>
      <c r="AX36" s="52">
        <f>VLOOKUP($A36,'RevPAR Raw Data'!$B$6:$BE$43,'RevPAR Raw Data'!K$1,FALSE)</f>
        <v>112.040469862363</v>
      </c>
      <c r="AY36" s="53">
        <f>VLOOKUP($A36,'RevPAR Raw Data'!$B$6:$BE$43,'RevPAR Raw Data'!L$1,FALSE)</f>
        <v>93.107709065021297</v>
      </c>
      <c r="AZ36" s="52">
        <f>VLOOKUP($A36,'RevPAR Raw Data'!$B$6:$BE$43,'RevPAR Raw Data'!N$1,FALSE)</f>
        <v>156.05881110583701</v>
      </c>
      <c r="BA36" s="52">
        <f>VLOOKUP($A36,'RevPAR Raw Data'!$B$6:$BE$43,'RevPAR Raw Data'!O$1,FALSE)</f>
        <v>160.77090887517701</v>
      </c>
      <c r="BB36" s="53">
        <f>VLOOKUP($A36,'RevPAR Raw Data'!$B$6:$BE$43,'RevPAR Raw Data'!P$1,FALSE)</f>
        <v>158.41485999050701</v>
      </c>
      <c r="BC36" s="54">
        <f>VLOOKUP($A36,'RevPAR Raw Data'!$B$6:$BE$43,'RevPAR Raw Data'!R$1,FALSE)</f>
        <v>111.766895043731</v>
      </c>
      <c r="BE36" s="47">
        <f>VLOOKUP($A36,'RevPAR Raw Data'!$B$6:$BE$43,'RevPAR Raw Data'!T$1,FALSE)</f>
        <v>-4.1016755923433701</v>
      </c>
      <c r="BF36" s="48">
        <f>VLOOKUP($A36,'RevPAR Raw Data'!$B$6:$BE$43,'RevPAR Raw Data'!U$1,FALSE)</f>
        <v>13.2050066970587</v>
      </c>
      <c r="BG36" s="48">
        <f>VLOOKUP($A36,'RevPAR Raw Data'!$B$6:$BE$43,'RevPAR Raw Data'!V$1,FALSE)</f>
        <v>-3.30554456251717</v>
      </c>
      <c r="BH36" s="48">
        <f>VLOOKUP($A36,'RevPAR Raw Data'!$B$6:$BE$43,'RevPAR Raw Data'!W$1,FALSE)</f>
        <v>0.12503853606254001</v>
      </c>
      <c r="BI36" s="48">
        <f>VLOOKUP($A36,'RevPAR Raw Data'!$B$6:$BE$43,'RevPAR Raw Data'!X$1,FALSE)</f>
        <v>-1.3612720793538999</v>
      </c>
      <c r="BJ36" s="49">
        <f>VLOOKUP($A36,'RevPAR Raw Data'!$B$6:$BE$43,'RevPAR Raw Data'!Y$1,FALSE)</f>
        <v>0.64308743746742403</v>
      </c>
      <c r="BK36" s="48">
        <f>VLOOKUP($A36,'RevPAR Raw Data'!$B$6:$BE$43,'RevPAR Raw Data'!AA$1,FALSE)</f>
        <v>2.5828789889846502</v>
      </c>
      <c r="BL36" s="48">
        <f>VLOOKUP($A36,'RevPAR Raw Data'!$B$6:$BE$43,'RevPAR Raw Data'!AB$1,FALSE)</f>
        <v>-0.65641489317041002</v>
      </c>
      <c r="BM36" s="49">
        <f>VLOOKUP($A36,'RevPAR Raw Data'!$B$6:$BE$43,'RevPAR Raw Data'!AC$1,FALSE)</f>
        <v>0.91317325560148099</v>
      </c>
      <c r="BN36" s="50">
        <f>VLOOKUP($A36,'RevPAR Raw Data'!$B$6:$BE$43,'RevPAR Raw Data'!AE$1,FALSE)</f>
        <v>0.75228765936558895</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47.681824914827402</v>
      </c>
      <c r="C38" s="48">
        <f>VLOOKUP($A38,'Occupancy Raw Data'!$B$8:$BE$45,'Occupancy Raw Data'!H$3,FALSE)</f>
        <v>65.664346022811401</v>
      </c>
      <c r="D38" s="48">
        <f>VLOOKUP($A38,'Occupancy Raw Data'!$B$8:$BE$45,'Occupancy Raw Data'!I$3,FALSE)</f>
        <v>70.833950525847996</v>
      </c>
      <c r="E38" s="48">
        <f>VLOOKUP($A38,'Occupancy Raw Data'!$B$8:$BE$45,'Occupancy Raw Data'!J$3,FALSE)</f>
        <v>72.552214486742699</v>
      </c>
      <c r="F38" s="48">
        <f>VLOOKUP($A38,'Occupancy Raw Data'!$B$8:$BE$45,'Occupancy Raw Data'!K$3,FALSE)</f>
        <v>78.121759739297801</v>
      </c>
      <c r="G38" s="49">
        <f>VLOOKUP($A38,'Occupancy Raw Data'!$B$8:$BE$45,'Occupancy Raw Data'!L$3,FALSE)</f>
        <v>66.970819137905394</v>
      </c>
      <c r="H38" s="48">
        <f>VLOOKUP($A38,'Occupancy Raw Data'!$B$8:$BE$45,'Occupancy Raw Data'!N$3,FALSE)</f>
        <v>83.083987557398899</v>
      </c>
      <c r="I38" s="48">
        <f>VLOOKUP($A38,'Occupancy Raw Data'!$B$8:$BE$45,'Occupancy Raw Data'!O$3,FALSE)</f>
        <v>80.906532365575401</v>
      </c>
      <c r="J38" s="49">
        <f>VLOOKUP($A38,'Occupancy Raw Data'!$B$8:$BE$45,'Occupancy Raw Data'!P$3,FALSE)</f>
        <v>81.995259961487093</v>
      </c>
      <c r="K38" s="50">
        <f>VLOOKUP($A38,'Occupancy Raw Data'!$B$8:$BE$45,'Occupancy Raw Data'!R$3,FALSE)</f>
        <v>71.263516516071604</v>
      </c>
      <c r="M38" s="47">
        <f>VLOOKUP($A38,'Occupancy Raw Data'!$B$8:$BE$45,'Occupancy Raw Data'!T$3,FALSE)</f>
        <v>2.25102453957438</v>
      </c>
      <c r="N38" s="48">
        <f>VLOOKUP($A38,'Occupancy Raw Data'!$B$8:$BE$45,'Occupancy Raw Data'!U$3,FALSE)</f>
        <v>4.96040165264818</v>
      </c>
      <c r="O38" s="48">
        <f>VLOOKUP($A38,'Occupancy Raw Data'!$B$8:$BE$45,'Occupancy Raw Data'!V$3,FALSE)</f>
        <v>5.1380654366300504</v>
      </c>
      <c r="P38" s="48">
        <f>VLOOKUP($A38,'Occupancy Raw Data'!$B$8:$BE$45,'Occupancy Raw Data'!W$3,FALSE)</f>
        <v>7.8069091196539704</v>
      </c>
      <c r="Q38" s="48">
        <f>VLOOKUP($A38,'Occupancy Raw Data'!$B$8:$BE$45,'Occupancy Raw Data'!X$3,FALSE)</f>
        <v>-1.4174319000640401</v>
      </c>
      <c r="R38" s="49">
        <f>VLOOKUP($A38,'Occupancy Raw Data'!$B$8:$BE$45,'Occupancy Raw Data'!Y$3,FALSE)</f>
        <v>3.6350873445779301</v>
      </c>
      <c r="S38" s="48">
        <f>VLOOKUP($A38,'Occupancy Raw Data'!$B$8:$BE$45,'Occupancy Raw Data'!AA$3,FALSE)</f>
        <v>-2.5807436295383401</v>
      </c>
      <c r="T38" s="48">
        <f>VLOOKUP($A38,'Occupancy Raw Data'!$B$8:$BE$45,'Occupancy Raw Data'!AB$3,FALSE)</f>
        <v>-3.5262795887974701</v>
      </c>
      <c r="U38" s="49">
        <f>VLOOKUP($A38,'Occupancy Raw Data'!$B$8:$BE$45,'Occupancy Raw Data'!AC$3,FALSE)</f>
        <v>-3.04953946440645</v>
      </c>
      <c r="V38" s="50">
        <f>VLOOKUP($A38,'Occupancy Raw Data'!$B$8:$BE$45,'Occupancy Raw Data'!AE$3,FALSE)</f>
        <v>1.33812638224618</v>
      </c>
      <c r="X38" s="51">
        <f>VLOOKUP($A38,'ADR Raw Data'!$B$6:$BE$43,'ADR Raw Data'!G$1,FALSE)</f>
        <v>97.910711401056204</v>
      </c>
      <c r="Y38" s="52">
        <f>VLOOKUP($A38,'ADR Raw Data'!$B$6:$BE$43,'ADR Raw Data'!H$1,FALSE)</f>
        <v>107.632794946988</v>
      </c>
      <c r="Z38" s="52">
        <f>VLOOKUP($A38,'ADR Raw Data'!$B$6:$BE$43,'ADR Raw Data'!I$1,FALSE)</f>
        <v>111.319627770807</v>
      </c>
      <c r="AA38" s="52">
        <f>VLOOKUP($A38,'ADR Raw Data'!$B$6:$BE$43,'ADR Raw Data'!J$1,FALSE)</f>
        <v>112.878834218048</v>
      </c>
      <c r="AB38" s="52">
        <f>VLOOKUP($A38,'ADR Raw Data'!$B$6:$BE$43,'ADR Raw Data'!K$1,FALSE)</f>
        <v>113.137248767538</v>
      </c>
      <c r="AC38" s="53">
        <f>VLOOKUP($A38,'ADR Raw Data'!$B$6:$BE$43,'ADR Raw Data'!L$1,FALSE)</f>
        <v>109.449155091568</v>
      </c>
      <c r="AD38" s="52">
        <f>VLOOKUP($A38,'ADR Raw Data'!$B$6:$BE$43,'ADR Raw Data'!N$1,FALSE)</f>
        <v>128.50782314137899</v>
      </c>
      <c r="AE38" s="52">
        <f>VLOOKUP($A38,'ADR Raw Data'!$B$6:$BE$43,'ADR Raw Data'!O$1,FALSE)</f>
        <v>126.37902416697101</v>
      </c>
      <c r="AF38" s="53">
        <f>VLOOKUP($A38,'ADR Raw Data'!$B$6:$BE$43,'ADR Raw Data'!P$1,FALSE)</f>
        <v>127.45755667961301</v>
      </c>
      <c r="AG38" s="54">
        <f>VLOOKUP($A38,'ADR Raw Data'!$B$6:$BE$43,'ADR Raw Data'!R$1,FALSE)</f>
        <v>115.369249339311</v>
      </c>
      <c r="AH38" s="65"/>
      <c r="AI38" s="47">
        <f>VLOOKUP($A38,'ADR Raw Data'!$B$6:$BE$43,'ADR Raw Data'!T$1,FALSE)</f>
        <v>1.02013025214688</v>
      </c>
      <c r="AJ38" s="48">
        <f>VLOOKUP($A38,'ADR Raw Data'!$B$6:$BE$43,'ADR Raw Data'!U$1,FALSE)</f>
        <v>3.8361558864753</v>
      </c>
      <c r="AK38" s="48">
        <f>VLOOKUP($A38,'ADR Raw Data'!$B$6:$BE$43,'ADR Raw Data'!V$1,FALSE)</f>
        <v>4.2236034627221102</v>
      </c>
      <c r="AL38" s="48">
        <f>VLOOKUP($A38,'ADR Raw Data'!$B$6:$BE$43,'ADR Raw Data'!W$1,FALSE)</f>
        <v>4.3442927852580002</v>
      </c>
      <c r="AM38" s="48">
        <f>VLOOKUP($A38,'ADR Raw Data'!$B$6:$BE$43,'ADR Raw Data'!X$1,FALSE)</f>
        <v>0.49563894906508599</v>
      </c>
      <c r="AN38" s="49">
        <f>VLOOKUP($A38,'ADR Raw Data'!$B$6:$BE$43,'ADR Raw Data'!Y$1,FALSE)</f>
        <v>2.7960528785430698</v>
      </c>
      <c r="AO38" s="48">
        <f>VLOOKUP($A38,'ADR Raw Data'!$B$6:$BE$43,'ADR Raw Data'!AA$1,FALSE)</f>
        <v>1.0761161233260199</v>
      </c>
      <c r="AP38" s="48">
        <f>VLOOKUP($A38,'ADR Raw Data'!$B$6:$BE$43,'ADR Raw Data'!AB$1,FALSE)</f>
        <v>1.1004067256162799</v>
      </c>
      <c r="AQ38" s="49">
        <f>VLOOKUP($A38,'ADR Raw Data'!$B$6:$BE$43,'ADR Raw Data'!AC$1,FALSE)</f>
        <v>1.09217296174969</v>
      </c>
      <c r="AR38" s="50">
        <f>VLOOKUP($A38,'ADR Raw Data'!$B$6:$BE$43,'ADR Raw Data'!AE$1,FALSE)</f>
        <v>1.90734431929968</v>
      </c>
      <c r="AS38" s="40"/>
      <c r="AT38" s="51">
        <f>VLOOKUP($A38,'RevPAR Raw Data'!$B$6:$BE$43,'RevPAR Raw Data'!G$1,FALSE)</f>
        <v>46.685613983113598</v>
      </c>
      <c r="AU38" s="52">
        <f>VLOOKUP($A38,'RevPAR Raw Data'!$B$6:$BE$43,'RevPAR Raw Data'!H$1,FALSE)</f>
        <v>70.676370908013595</v>
      </c>
      <c r="AV38" s="52">
        <f>VLOOKUP($A38,'RevPAR Raw Data'!$B$6:$BE$43,'RevPAR Raw Data'!I$1,FALSE)</f>
        <v>78.852090060731697</v>
      </c>
      <c r="AW38" s="52">
        <f>VLOOKUP($A38,'RevPAR Raw Data'!$B$6:$BE$43,'RevPAR Raw Data'!J$1,FALSE)</f>
        <v>81.896093912013001</v>
      </c>
      <c r="AX38" s="52">
        <f>VLOOKUP($A38,'RevPAR Raw Data'!$B$6:$BE$43,'RevPAR Raw Data'!K$1,FALSE)</f>
        <v>88.384809657828399</v>
      </c>
      <c r="AY38" s="53">
        <f>VLOOKUP($A38,'RevPAR Raw Data'!$B$6:$BE$43,'RevPAR Raw Data'!L$1,FALSE)</f>
        <v>73.298995704340001</v>
      </c>
      <c r="AZ38" s="52">
        <f>VLOOKUP($A38,'RevPAR Raw Data'!$B$6:$BE$43,'RevPAR Raw Data'!N$1,FALSE)</f>
        <v>106.769423789068</v>
      </c>
      <c r="BA38" s="52">
        <f>VLOOKUP($A38,'RevPAR Raw Data'!$B$6:$BE$43,'RevPAR Raw Data'!O$1,FALSE)</f>
        <v>102.248886090949</v>
      </c>
      <c r="BB38" s="53">
        <f>VLOOKUP($A38,'RevPAR Raw Data'!$B$6:$BE$43,'RevPAR Raw Data'!P$1,FALSE)</f>
        <v>104.509154940008</v>
      </c>
      <c r="BC38" s="54">
        <f>VLOOKUP($A38,'RevPAR Raw Data'!$B$6:$BE$43,'RevPAR Raw Data'!R$1,FALSE)</f>
        <v>82.216184057388304</v>
      </c>
      <c r="BE38" s="47">
        <f>VLOOKUP($A38,'RevPAR Raw Data'!$B$6:$BE$43,'RevPAR Raw Data'!T$1,FALSE)</f>
        <v>3.2941181740327101</v>
      </c>
      <c r="BF38" s="48">
        <f>VLOOKUP($A38,'RevPAR Raw Data'!$B$6:$BE$43,'RevPAR Raw Data'!U$1,FALSE)</f>
        <v>8.9868462791143706</v>
      </c>
      <c r="BG38" s="48">
        <f>VLOOKUP($A38,'RevPAR Raw Data'!$B$6:$BE$43,'RevPAR Raw Data'!V$1,FALSE)</f>
        <v>9.5786804090506106</v>
      </c>
      <c r="BH38" s="48">
        <f>VLOOKUP($A38,'RevPAR Raw Data'!$B$6:$BE$43,'RevPAR Raw Data'!W$1,FALSE)</f>
        <v>12.4903568945487</v>
      </c>
      <c r="BI38" s="48">
        <f>VLOOKUP($A38,'RevPAR Raw Data'!$B$6:$BE$43,'RevPAR Raw Data'!X$1,FALSE)</f>
        <v>-0.92881829557214401</v>
      </c>
      <c r="BJ38" s="49">
        <f>VLOOKUP($A38,'RevPAR Raw Data'!$B$6:$BE$43,'RevPAR Raw Data'!Y$1,FALSE)</f>
        <v>6.5327791874566401</v>
      </c>
      <c r="BK38" s="48">
        <f>VLOOKUP($A38,'RevPAR Raw Data'!$B$6:$BE$43,'RevPAR Raw Data'!AA$1,FALSE)</f>
        <v>-1.5323993045114901</v>
      </c>
      <c r="BL38" s="48">
        <f>VLOOKUP($A38,'RevPAR Raw Data'!$B$6:$BE$43,'RevPAR Raw Data'!AB$1,FALSE)</f>
        <v>-2.46467628094035</v>
      </c>
      <c r="BM38" s="49">
        <f>VLOOKUP($A38,'RevPAR Raw Data'!$B$6:$BE$43,'RevPAR Raw Data'!AC$1,FALSE)</f>
        <v>-1.99067274814488</v>
      </c>
      <c r="BN38" s="50">
        <f>VLOOKUP($A38,'RevPAR Raw Data'!$B$6:$BE$43,'RevPAR Raw Data'!AE$1,FALSE)</f>
        <v>3.2709933790826802</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44.769893045755097</v>
      </c>
      <c r="C40" s="48">
        <f>VLOOKUP($A40,'Occupancy Raw Data'!$B$8:$BE$45,'Occupancy Raw Data'!H$3,FALSE)</f>
        <v>59.530466427018098</v>
      </c>
      <c r="D40" s="48">
        <f>VLOOKUP($A40,'Occupancy Raw Data'!$B$8:$BE$45,'Occupancy Raw Data'!I$3,FALSE)</f>
        <v>61.598544357164997</v>
      </c>
      <c r="E40" s="48">
        <f>VLOOKUP($A40,'Occupancy Raw Data'!$B$8:$BE$45,'Occupancy Raw Data'!J$3,FALSE)</f>
        <v>63.821950028846501</v>
      </c>
      <c r="F40" s="48">
        <f>VLOOKUP($A40,'Occupancy Raw Data'!$B$8:$BE$45,'Occupancy Raw Data'!K$3,FALSE)</f>
        <v>65.455110282696396</v>
      </c>
      <c r="G40" s="49">
        <f>VLOOKUP($A40,'Occupancy Raw Data'!$B$8:$BE$45,'Occupancy Raw Data'!L$3,FALSE)</f>
        <v>59.035192828296204</v>
      </c>
      <c r="H40" s="48">
        <f>VLOOKUP($A40,'Occupancy Raw Data'!$B$8:$BE$45,'Occupancy Raw Data'!N$3,FALSE)</f>
        <v>82.239382239382195</v>
      </c>
      <c r="I40" s="48">
        <f>VLOOKUP($A40,'Occupancy Raw Data'!$B$8:$BE$45,'Occupancy Raw Data'!O$3,FALSE)</f>
        <v>86.073758487551501</v>
      </c>
      <c r="J40" s="49">
        <f>VLOOKUP($A40,'Occupancy Raw Data'!$B$8:$BE$45,'Occupancy Raw Data'!P$3,FALSE)</f>
        <v>84.156570363466898</v>
      </c>
      <c r="K40" s="50">
        <f>VLOOKUP($A40,'Occupancy Raw Data'!$B$8:$BE$45,'Occupancy Raw Data'!R$3,FALSE)</f>
        <v>66.212729266916398</v>
      </c>
      <c r="M40" s="47">
        <f>VLOOKUP($A40,'Occupancy Raw Data'!$B$8:$BE$45,'Occupancy Raw Data'!T$3,FALSE)</f>
        <v>-11.541574160123799</v>
      </c>
      <c r="N40" s="48">
        <f>VLOOKUP($A40,'Occupancy Raw Data'!$B$8:$BE$45,'Occupancy Raw Data'!U$3,FALSE)</f>
        <v>-1.43193658157754</v>
      </c>
      <c r="O40" s="48">
        <f>VLOOKUP($A40,'Occupancy Raw Data'!$B$8:$BE$45,'Occupancy Raw Data'!V$3,FALSE)</f>
        <v>-7.0005541410819498</v>
      </c>
      <c r="P40" s="48">
        <f>VLOOKUP($A40,'Occupancy Raw Data'!$B$8:$BE$45,'Occupancy Raw Data'!W$3,FALSE)</f>
        <v>-5.6332747577962001</v>
      </c>
      <c r="Q40" s="48">
        <f>VLOOKUP($A40,'Occupancy Raw Data'!$B$8:$BE$45,'Occupancy Raw Data'!X$3,FALSE)</f>
        <v>1.0406915892809301</v>
      </c>
      <c r="R40" s="49">
        <f>VLOOKUP($A40,'Occupancy Raw Data'!$B$8:$BE$45,'Occupancy Raw Data'!Y$3,FALSE)</f>
        <v>-4.6757620340148698</v>
      </c>
      <c r="S40" s="48">
        <f>VLOOKUP($A40,'Occupancy Raw Data'!$B$8:$BE$45,'Occupancy Raw Data'!AA$3,FALSE)</f>
        <v>4.5851638872915403</v>
      </c>
      <c r="T40" s="48">
        <f>VLOOKUP($A40,'Occupancy Raw Data'!$B$8:$BE$45,'Occupancy Raw Data'!AB$3,FALSE)</f>
        <v>7.4077064213328798</v>
      </c>
      <c r="U40" s="49">
        <f>VLOOKUP($A40,'Occupancy Raw Data'!$B$8:$BE$45,'Occupancy Raw Data'!AC$3,FALSE)</f>
        <v>6.0097995406607696</v>
      </c>
      <c r="V40" s="50">
        <f>VLOOKUP($A40,'Occupancy Raw Data'!$B$8:$BE$45,'Occupancy Raw Data'!AE$3,FALSE)</f>
        <v>-1.0539293427118099</v>
      </c>
      <c r="X40" s="51">
        <f>VLOOKUP($A40,'ADR Raw Data'!$B$6:$BE$43,'ADR Raw Data'!G$1,FALSE)</f>
        <v>97.065531066613701</v>
      </c>
      <c r="Y40" s="52">
        <f>VLOOKUP($A40,'ADR Raw Data'!$B$6:$BE$43,'ADR Raw Data'!H$1,FALSE)</f>
        <v>108.304691501416</v>
      </c>
      <c r="Z40" s="52">
        <f>VLOOKUP($A40,'ADR Raw Data'!$B$6:$BE$43,'ADR Raw Data'!I$1,FALSE)</f>
        <v>107.35508555475499</v>
      </c>
      <c r="AA40" s="52">
        <f>VLOOKUP($A40,'ADR Raw Data'!$B$6:$BE$43,'ADR Raw Data'!J$1,FALSE)</f>
        <v>108.34359247618301</v>
      </c>
      <c r="AB40" s="52">
        <f>VLOOKUP($A40,'ADR Raw Data'!$B$6:$BE$43,'ADR Raw Data'!K$1,FALSE)</f>
        <v>108.816395064072</v>
      </c>
      <c r="AC40" s="53">
        <f>VLOOKUP($A40,'ADR Raw Data'!$B$6:$BE$43,'ADR Raw Data'!L$1,FALSE)</f>
        <v>106.523740240858</v>
      </c>
      <c r="AD40" s="52">
        <f>VLOOKUP($A40,'ADR Raw Data'!$B$6:$BE$43,'ADR Raw Data'!N$1,FALSE)</f>
        <v>128.98271565484799</v>
      </c>
      <c r="AE40" s="52">
        <f>VLOOKUP($A40,'ADR Raw Data'!$B$6:$BE$43,'ADR Raw Data'!O$1,FALSE)</f>
        <v>131.78552437226</v>
      </c>
      <c r="AF40" s="53">
        <f>VLOOKUP($A40,'ADR Raw Data'!$B$6:$BE$43,'ADR Raw Data'!P$1,FALSE)</f>
        <v>130.41604569424601</v>
      </c>
      <c r="AG40" s="54">
        <f>VLOOKUP($A40,'ADR Raw Data'!$B$6:$BE$43,'ADR Raw Data'!R$1,FALSE)</f>
        <v>115.200080046534</v>
      </c>
      <c r="AI40" s="47">
        <f>VLOOKUP($A40,'ADR Raw Data'!$B$6:$BE$43,'ADR Raw Data'!T$1,FALSE)</f>
        <v>-1.4749471401697101</v>
      </c>
      <c r="AJ40" s="48">
        <f>VLOOKUP($A40,'ADR Raw Data'!$B$6:$BE$43,'ADR Raw Data'!U$1,FALSE)</f>
        <v>5.4338114522517804</v>
      </c>
      <c r="AK40" s="48">
        <f>VLOOKUP($A40,'ADR Raw Data'!$B$6:$BE$43,'ADR Raw Data'!V$1,FALSE)</f>
        <v>-2.8243709160939301</v>
      </c>
      <c r="AL40" s="48">
        <f>VLOOKUP($A40,'ADR Raw Data'!$B$6:$BE$43,'ADR Raw Data'!W$1,FALSE)</f>
        <v>-1.3171851830030801</v>
      </c>
      <c r="AM40" s="48">
        <f>VLOOKUP($A40,'ADR Raw Data'!$B$6:$BE$43,'ADR Raw Data'!X$1,FALSE)</f>
        <v>1.4856581495768899</v>
      </c>
      <c r="AN40" s="49">
        <f>VLOOKUP($A40,'ADR Raw Data'!$B$6:$BE$43,'ADR Raw Data'!Y$1,FALSE)</f>
        <v>0.32469250512417402</v>
      </c>
      <c r="AO40" s="48">
        <f>VLOOKUP($A40,'ADR Raw Data'!$B$6:$BE$43,'ADR Raw Data'!AA$1,FALSE)</f>
        <v>2.7046591951530599</v>
      </c>
      <c r="AP40" s="48">
        <f>VLOOKUP($A40,'ADR Raw Data'!$B$6:$BE$43,'ADR Raw Data'!AB$1,FALSE)</f>
        <v>3.2936127680188099</v>
      </c>
      <c r="AQ40" s="49">
        <f>VLOOKUP($A40,'ADR Raw Data'!$B$6:$BE$43,'ADR Raw Data'!AC$1,FALSE)</f>
        <v>3.0189833459814901</v>
      </c>
      <c r="AR40" s="50">
        <f>VLOOKUP($A40,'ADR Raw Data'!$B$6:$BE$43,'ADR Raw Data'!AE$1,FALSE)</f>
        <v>1.8580552089470901</v>
      </c>
      <c r="AS40" s="40"/>
      <c r="AT40" s="51">
        <f>VLOOKUP($A40,'RevPAR Raw Data'!$B$6:$BE$43,'RevPAR Raw Data'!G$1,FALSE)</f>
        <v>43.456134442817202</v>
      </c>
      <c r="AU40" s="52">
        <f>VLOOKUP($A40,'RevPAR Raw Data'!$B$6:$BE$43,'RevPAR Raw Data'!H$1,FALSE)</f>
        <v>64.474288013136203</v>
      </c>
      <c r="AV40" s="52">
        <f>VLOOKUP($A40,'RevPAR Raw Data'!$B$6:$BE$43,'RevPAR Raw Data'!I$1,FALSE)</f>
        <v>66.129169995118204</v>
      </c>
      <c r="AW40" s="52">
        <f>VLOOKUP($A40,'RevPAR Raw Data'!$B$6:$BE$43,'RevPAR Raw Data'!J$1,FALSE)</f>
        <v>69.146993449607194</v>
      </c>
      <c r="AX40" s="52">
        <f>VLOOKUP($A40,'RevPAR Raw Data'!$B$6:$BE$43,'RevPAR Raw Data'!K$1,FALSE)</f>
        <v>71.225891394843103</v>
      </c>
      <c r="AY40" s="53">
        <f>VLOOKUP($A40,'RevPAR Raw Data'!$B$6:$BE$43,'RevPAR Raw Data'!L$1,FALSE)</f>
        <v>62.886495459104403</v>
      </c>
      <c r="AZ40" s="52">
        <f>VLOOKUP($A40,'RevPAR Raw Data'!$B$6:$BE$43,'RevPAR Raw Data'!N$1,FALSE)</f>
        <v>106.07458855012599</v>
      </c>
      <c r="BA40" s="52">
        <f>VLOOKUP($A40,'RevPAR Raw Data'!$B$6:$BE$43,'RevPAR Raw Data'!O$1,FALSE)</f>
        <v>113.432753969733</v>
      </c>
      <c r="BB40" s="53">
        <f>VLOOKUP($A40,'RevPAR Raw Data'!$B$6:$BE$43,'RevPAR Raw Data'!P$1,FALSE)</f>
        <v>109.75367125992901</v>
      </c>
      <c r="BC40" s="54">
        <f>VLOOKUP($A40,'RevPAR Raw Data'!$B$6:$BE$43,'RevPAR Raw Data'!R$1,FALSE)</f>
        <v>76.277117116483097</v>
      </c>
      <c r="BD40" s="65"/>
      <c r="BE40" s="47">
        <f>VLOOKUP($A40,'RevPAR Raw Data'!$B$6:$BE$43,'RevPAR Raw Data'!T$1,FALSE)</f>
        <v>-12.846289182288199</v>
      </c>
      <c r="BF40" s="48">
        <f>VLOOKUP($A40,'RevPAR Raw Data'!$B$6:$BE$43,'RevPAR Raw Data'!U$1,FALSE)</f>
        <v>3.9240661367155001</v>
      </c>
      <c r="BG40" s="48">
        <f>VLOOKUP($A40,'RevPAR Raw Data'!$B$6:$BE$43,'RevPAR Raw Data'!V$1,FALSE)</f>
        <v>-9.6272034420497601</v>
      </c>
      <c r="BH40" s="48">
        <f>VLOOKUP($A40,'RevPAR Raw Data'!$B$6:$BE$43,'RevPAR Raw Data'!W$1,FALSE)</f>
        <v>-6.8762592803717499</v>
      </c>
      <c r="BI40" s="48">
        <f>VLOOKUP($A40,'RevPAR Raw Data'!$B$6:$BE$43,'RevPAR Raw Data'!X$1,FALSE)</f>
        <v>2.5418108582659298</v>
      </c>
      <c r="BJ40" s="49">
        <f>VLOOKUP($A40,'RevPAR Raw Data'!$B$6:$BE$43,'RevPAR Raw Data'!Y$1,FALSE)</f>
        <v>-4.3662513777725804</v>
      </c>
      <c r="BK40" s="48">
        <f>VLOOKUP($A40,'RevPAR Raw Data'!$B$6:$BE$43,'RevPAR Raw Data'!AA$1,FALSE)</f>
        <v>7.4138361391350802</v>
      </c>
      <c r="BL40" s="48">
        <f>VLOOKUP($A40,'RevPAR Raw Data'!$B$6:$BE$43,'RevPAR Raw Data'!AB$1,FALSE)</f>
        <v>10.945300353862001</v>
      </c>
      <c r="BM40" s="49">
        <f>VLOOKUP($A40,'RevPAR Raw Data'!$B$6:$BE$43,'RevPAR Raw Data'!AC$1,FALSE)</f>
        <v>9.2102177339016897</v>
      </c>
      <c r="BN40" s="50">
        <f>VLOOKUP($A40,'RevPAR Raw Data'!$B$6:$BE$43,'RevPAR Raw Data'!AE$1,FALSE)</f>
        <v>0.78454327718439798</v>
      </c>
    </row>
    <row r="41" spans="1:66" x14ac:dyDescent="0.25">
      <c r="A41" s="63" t="s">
        <v>45</v>
      </c>
      <c r="B41" s="47">
        <f>VLOOKUP($A41,'Occupancy Raw Data'!$B$8:$BE$45,'Occupancy Raw Data'!G$3,FALSE)</f>
        <v>53.303273867869002</v>
      </c>
      <c r="C41" s="48">
        <f>VLOOKUP($A41,'Occupancy Raw Data'!$B$8:$BE$45,'Occupancy Raw Data'!H$3,FALSE)</f>
        <v>66.575181336992699</v>
      </c>
      <c r="D41" s="48">
        <f>VLOOKUP($A41,'Occupancy Raw Data'!$B$8:$BE$45,'Occupancy Raw Data'!I$3,FALSE)</f>
        <v>68.790433248382598</v>
      </c>
      <c r="E41" s="48">
        <f>VLOOKUP($A41,'Occupancy Raw Data'!$B$8:$BE$45,'Occupancy Raw Data'!J$3,FALSE)</f>
        <v>68.849245246030094</v>
      </c>
      <c r="F41" s="48">
        <f>VLOOKUP($A41,'Occupancy Raw Data'!$B$8:$BE$45,'Occupancy Raw Data'!K$3,FALSE)</f>
        <v>72.436777102528893</v>
      </c>
      <c r="G41" s="49">
        <f>VLOOKUP($A41,'Occupancy Raw Data'!$B$8:$BE$45,'Occupancy Raw Data'!L$3,FALSE)</f>
        <v>65.990982160360701</v>
      </c>
      <c r="H41" s="48">
        <f>VLOOKUP($A41,'Occupancy Raw Data'!$B$8:$BE$45,'Occupancy Raw Data'!N$3,FALSE)</f>
        <v>83.611056655557704</v>
      </c>
      <c r="I41" s="48">
        <f>VLOOKUP($A41,'Occupancy Raw Data'!$B$8:$BE$45,'Occupancy Raw Data'!O$3,FALSE)</f>
        <v>85.747892570084204</v>
      </c>
      <c r="J41" s="49">
        <f>VLOOKUP($A41,'Occupancy Raw Data'!$B$8:$BE$45,'Occupancy Raw Data'!P$3,FALSE)</f>
        <v>84.679474612820997</v>
      </c>
      <c r="K41" s="50">
        <f>VLOOKUP($A41,'Occupancy Raw Data'!$B$8:$BE$45,'Occupancy Raw Data'!R$3,FALSE)</f>
        <v>71.3305514324922</v>
      </c>
      <c r="M41" s="47">
        <f>VLOOKUP($A41,'Occupancy Raw Data'!$B$8:$BE$45,'Occupancy Raw Data'!T$3,FALSE)</f>
        <v>-11.098183668294499</v>
      </c>
      <c r="N41" s="48">
        <f>VLOOKUP($A41,'Occupancy Raw Data'!$B$8:$BE$45,'Occupancy Raw Data'!U$3,FALSE)</f>
        <v>-3.4146317321384299</v>
      </c>
      <c r="O41" s="48">
        <f>VLOOKUP($A41,'Occupancy Raw Data'!$B$8:$BE$45,'Occupancy Raw Data'!V$3,FALSE)</f>
        <v>-0.396382765779627</v>
      </c>
      <c r="P41" s="48">
        <f>VLOOKUP($A41,'Occupancy Raw Data'!$B$8:$BE$45,'Occupancy Raw Data'!W$3,FALSE)</f>
        <v>-0.143495117086891</v>
      </c>
      <c r="Q41" s="48">
        <f>VLOOKUP($A41,'Occupancy Raw Data'!$B$8:$BE$45,'Occupancy Raw Data'!X$3,FALSE)</f>
        <v>6.7967534704331598</v>
      </c>
      <c r="R41" s="49">
        <f>VLOOKUP($A41,'Occupancy Raw Data'!$B$8:$BE$45,'Occupancy Raw Data'!Y$3,FALSE)</f>
        <v>-1.42520802524676</v>
      </c>
      <c r="S41" s="48">
        <f>VLOOKUP($A41,'Occupancy Raw Data'!$B$8:$BE$45,'Occupancy Raw Data'!AA$3,FALSE)</f>
        <v>11.166165815564099</v>
      </c>
      <c r="T41" s="48">
        <f>VLOOKUP($A41,'Occupancy Raw Data'!$B$8:$BE$45,'Occupancy Raw Data'!AB$3,FALSE)</f>
        <v>16.248519101566401</v>
      </c>
      <c r="U41" s="49">
        <f>VLOOKUP($A41,'Occupancy Raw Data'!$B$8:$BE$45,'Occupancy Raw Data'!AC$3,FALSE)</f>
        <v>13.682606800132399</v>
      </c>
      <c r="V41" s="50">
        <f>VLOOKUP($A41,'Occupancy Raw Data'!$B$8:$BE$45,'Occupancy Raw Data'!AE$3,FALSE)</f>
        <v>3.2278564201122601</v>
      </c>
      <c r="X41" s="51">
        <f>VLOOKUP($A41,'ADR Raw Data'!$B$6:$BE$43,'ADR Raw Data'!G$1,FALSE)</f>
        <v>87.485750937844699</v>
      </c>
      <c r="Y41" s="52">
        <f>VLOOKUP($A41,'ADR Raw Data'!$B$6:$BE$43,'ADR Raw Data'!H$1,FALSE)</f>
        <v>95.179392903415703</v>
      </c>
      <c r="Z41" s="52">
        <f>VLOOKUP($A41,'ADR Raw Data'!$B$6:$BE$43,'ADR Raw Data'!I$1,FALSE)</f>
        <v>96.191615759475596</v>
      </c>
      <c r="AA41" s="52">
        <f>VLOOKUP($A41,'ADR Raw Data'!$B$6:$BE$43,'ADR Raw Data'!J$1,FALSE)</f>
        <v>97.400169191343906</v>
      </c>
      <c r="AB41" s="52">
        <f>VLOOKUP($A41,'ADR Raw Data'!$B$6:$BE$43,'ADR Raw Data'!K$1,FALSE)</f>
        <v>101.639712313937</v>
      </c>
      <c r="AC41" s="53">
        <f>VLOOKUP($A41,'ADR Raw Data'!$B$6:$BE$43,'ADR Raw Data'!L$1,FALSE)</f>
        <v>96.029201235814796</v>
      </c>
      <c r="AD41" s="52">
        <f>VLOOKUP($A41,'ADR Raw Data'!$B$6:$BE$43,'ADR Raw Data'!N$1,FALSE)</f>
        <v>114.74943453692801</v>
      </c>
      <c r="AE41" s="52">
        <f>VLOOKUP($A41,'ADR Raw Data'!$B$6:$BE$43,'ADR Raw Data'!O$1,FALSE)</f>
        <v>114.804163191586</v>
      </c>
      <c r="AF41" s="53">
        <f>VLOOKUP($A41,'ADR Raw Data'!$B$6:$BE$43,'ADR Raw Data'!P$1,FALSE)</f>
        <v>114.77714412547699</v>
      </c>
      <c r="AG41" s="54">
        <f>VLOOKUP($A41,'ADR Raw Data'!$B$6:$BE$43,'ADR Raw Data'!R$1,FALSE)</f>
        <v>102.388191366313</v>
      </c>
      <c r="AI41" s="47">
        <f>VLOOKUP($A41,'ADR Raw Data'!$B$6:$BE$43,'ADR Raw Data'!T$1,FALSE)</f>
        <v>-4.2003907905888997</v>
      </c>
      <c r="AJ41" s="48">
        <f>VLOOKUP($A41,'ADR Raw Data'!$B$6:$BE$43,'ADR Raw Data'!U$1,FALSE)</f>
        <v>6.9226826793619498</v>
      </c>
      <c r="AK41" s="48">
        <f>VLOOKUP($A41,'ADR Raw Data'!$B$6:$BE$43,'ADR Raw Data'!V$1,FALSE)</f>
        <v>3.2138362621329701</v>
      </c>
      <c r="AL41" s="48">
        <f>VLOOKUP($A41,'ADR Raw Data'!$B$6:$BE$43,'ADR Raw Data'!W$1,FALSE)</f>
        <v>6.4432766450223502</v>
      </c>
      <c r="AM41" s="48">
        <f>VLOOKUP($A41,'ADR Raw Data'!$B$6:$BE$43,'ADR Raw Data'!X$1,FALSE)</f>
        <v>14.107306604675699</v>
      </c>
      <c r="AN41" s="49">
        <f>VLOOKUP($A41,'ADR Raw Data'!$B$6:$BE$43,'ADR Raw Data'!Y$1,FALSE)</f>
        <v>5.74037919028902</v>
      </c>
      <c r="AO41" s="48">
        <f>VLOOKUP($A41,'ADR Raw Data'!$B$6:$BE$43,'ADR Raw Data'!AA$1,FALSE)</f>
        <v>17.472083939242999</v>
      </c>
      <c r="AP41" s="48">
        <f>VLOOKUP($A41,'ADR Raw Data'!$B$6:$BE$43,'ADR Raw Data'!AB$1,FALSE)</f>
        <v>17.663000291174999</v>
      </c>
      <c r="AQ41" s="49">
        <f>VLOOKUP($A41,'ADR Raw Data'!$B$6:$BE$43,'ADR Raw Data'!AC$1,FALSE)</f>
        <v>17.567184679981501</v>
      </c>
      <c r="AR41" s="50">
        <f>VLOOKUP($A41,'ADR Raw Data'!$B$6:$BE$43,'ADR Raw Data'!AE$1,FALSE)</f>
        <v>10.1970982933159</v>
      </c>
      <c r="AS41" s="40"/>
      <c r="AT41" s="51">
        <f>VLOOKUP($A41,'RevPAR Raw Data'!$B$6:$BE$43,'RevPAR Raw Data'!G$1,FALSE)</f>
        <v>46.632769417761203</v>
      </c>
      <c r="AU41" s="52">
        <f>VLOOKUP($A41,'RevPAR Raw Data'!$B$6:$BE$43,'RevPAR Raw Data'!H$1,FALSE)</f>
        <v>63.3658534208978</v>
      </c>
      <c r="AV41" s="52">
        <f>VLOOKUP($A41,'RevPAR Raw Data'!$B$6:$BE$43,'RevPAR Raw Data'!I$1,FALSE)</f>
        <v>66.170629229562806</v>
      </c>
      <c r="AW41" s="52">
        <f>VLOOKUP($A41,'RevPAR Raw Data'!$B$6:$BE$43,'RevPAR Raw Data'!J$1,FALSE)</f>
        <v>67.059281356596699</v>
      </c>
      <c r="AX41" s="52">
        <f>VLOOKUP($A41,'RevPAR Raw Data'!$B$6:$BE$43,'RevPAR Raw Data'!K$1,FALSE)</f>
        <v>73.624531856498706</v>
      </c>
      <c r="AY41" s="53">
        <f>VLOOKUP($A41,'RevPAR Raw Data'!$B$6:$BE$43,'RevPAR Raw Data'!L$1,FALSE)</f>
        <v>63.370613056263402</v>
      </c>
      <c r="AZ41" s="52">
        <f>VLOOKUP($A41,'RevPAR Raw Data'!$B$6:$BE$43,'RevPAR Raw Data'!N$1,FALSE)</f>
        <v>95.9432147226034</v>
      </c>
      <c r="BA41" s="52">
        <f>VLOOKUP($A41,'RevPAR Raw Data'!$B$6:$BE$43,'RevPAR Raw Data'!O$1,FALSE)</f>
        <v>98.442150519505901</v>
      </c>
      <c r="BB41" s="53">
        <f>VLOOKUP($A41,'RevPAR Raw Data'!$B$6:$BE$43,'RevPAR Raw Data'!P$1,FALSE)</f>
        <v>97.192682621054601</v>
      </c>
      <c r="BC41" s="54">
        <f>VLOOKUP($A41,'RevPAR Raw Data'!$B$6:$BE$43,'RevPAR Raw Data'!R$1,FALSE)</f>
        <v>73.034061503346607</v>
      </c>
      <c r="BE41" s="47">
        <f>VLOOKUP($A41,'RevPAR Raw Data'!$B$6:$BE$43,'RevPAR Raw Data'!T$1,FALSE)</f>
        <v>-14.8324073741577</v>
      </c>
      <c r="BF41" s="48">
        <f>VLOOKUP($A41,'RevPAR Raw Data'!$B$6:$BE$43,'RevPAR Raw Data'!U$1,FALSE)</f>
        <v>3.2716668277387702</v>
      </c>
      <c r="BG41" s="48">
        <f>VLOOKUP($A41,'RevPAR Raw Data'!$B$6:$BE$43,'RevPAR Raw Data'!V$1,FALSE)</f>
        <v>2.8047144032898701</v>
      </c>
      <c r="BH41" s="48">
        <f>VLOOKUP($A41,'RevPAR Raw Data'!$B$6:$BE$43,'RevPAR Raw Data'!W$1,FALSE)</f>
        <v>6.2905357405694504</v>
      </c>
      <c r="BI41" s="48">
        <f>VLOOKUP($A41,'RevPAR Raw Data'!$B$6:$BE$43,'RevPAR Raw Data'!X$1,FALSE)</f>
        <v>21.862898926346801</v>
      </c>
      <c r="BJ41" s="49">
        <f>VLOOKUP($A41,'RevPAR Raw Data'!$B$6:$BE$43,'RevPAR Raw Data'!Y$1,FALSE)</f>
        <v>4.2333588201426604</v>
      </c>
      <c r="BK41" s="48">
        <f>VLOOKUP($A41,'RevPAR Raw Data'!$B$6:$BE$43,'RevPAR Raw Data'!AA$1,FALSE)</f>
        <v>30.5892116188976</v>
      </c>
      <c r="BL41" s="48">
        <f>VLOOKUP($A41,'RevPAR Raw Data'!$B$6:$BE$43,'RevPAR Raw Data'!AB$1,FALSE)</f>
        <v>36.781495368962702</v>
      </c>
      <c r="BM41" s="49">
        <f>VLOOKUP($A41,'RevPAR Raw Data'!$B$6:$BE$43,'RevPAR Raw Data'!AC$1,FALSE)</f>
        <v>33.653440285728998</v>
      </c>
      <c r="BN41" s="50">
        <f>VLOOKUP($A41,'RevPAR Raw Data'!$B$6:$BE$43,'RevPAR Raw Data'!AE$1,FALSE)</f>
        <v>13.7541024053541</v>
      </c>
    </row>
    <row r="42" spans="1:66" x14ac:dyDescent="0.25">
      <c r="A42" s="63" t="s">
        <v>109</v>
      </c>
      <c r="B42" s="47">
        <f>VLOOKUP($A42,'Occupancy Raw Data'!$B$8:$BE$45,'Occupancy Raw Data'!G$3,FALSE)</f>
        <v>33.721306175234403</v>
      </c>
      <c r="C42" s="48">
        <f>VLOOKUP($A42,'Occupancy Raw Data'!$B$8:$BE$45,'Occupancy Raw Data'!H$3,FALSE)</f>
        <v>53.8958939540898</v>
      </c>
      <c r="D42" s="48">
        <f>VLOOKUP($A42,'Occupancy Raw Data'!$B$8:$BE$45,'Occupancy Raw Data'!I$3,FALSE)</f>
        <v>47.688328483672798</v>
      </c>
      <c r="E42" s="48">
        <f>VLOOKUP($A42,'Occupancy Raw Data'!$B$8:$BE$45,'Occupancy Raw Data'!J$3,FALSE)</f>
        <v>50.921435499514999</v>
      </c>
      <c r="F42" s="48">
        <f>VLOOKUP($A42,'Occupancy Raw Data'!$B$8:$BE$45,'Occupancy Raw Data'!K$3,FALSE)</f>
        <v>57.549304881991503</v>
      </c>
      <c r="G42" s="49">
        <f>VLOOKUP($A42,'Occupancy Raw Data'!$B$8:$BE$45,'Occupancy Raw Data'!L$3,FALSE)</f>
        <v>48.755253798900704</v>
      </c>
      <c r="H42" s="48">
        <f>VLOOKUP($A42,'Occupancy Raw Data'!$B$8:$BE$45,'Occupancy Raw Data'!N$3,FALSE)</f>
        <v>82.961526026511393</v>
      </c>
      <c r="I42" s="48">
        <f>VLOOKUP($A42,'Occupancy Raw Data'!$B$8:$BE$45,'Occupancy Raw Data'!O$3,FALSE)</f>
        <v>89.718719689621693</v>
      </c>
      <c r="J42" s="49">
        <f>VLOOKUP($A42,'Occupancy Raw Data'!$B$8:$BE$45,'Occupancy Raw Data'!P$3,FALSE)</f>
        <v>86.340122858066593</v>
      </c>
      <c r="K42" s="50">
        <f>VLOOKUP($A42,'Occupancy Raw Data'!$B$8:$BE$45,'Occupancy Raw Data'!R$3,FALSE)</f>
        <v>59.493787815805199</v>
      </c>
      <c r="M42" s="47">
        <f>VLOOKUP($A42,'Occupancy Raw Data'!$B$8:$BE$45,'Occupancy Raw Data'!T$3,FALSE)</f>
        <v>-0.94966761633428298</v>
      </c>
      <c r="N42" s="48">
        <f>VLOOKUP($A42,'Occupancy Raw Data'!$B$8:$BE$45,'Occupancy Raw Data'!U$3,FALSE)</f>
        <v>25.527108433734899</v>
      </c>
      <c r="O42" s="48">
        <f>VLOOKUP($A42,'Occupancy Raw Data'!$B$8:$BE$45,'Occupancy Raw Data'!V$3,FALSE)</f>
        <v>-15.5211912943871</v>
      </c>
      <c r="P42" s="48">
        <f>VLOOKUP($A42,'Occupancy Raw Data'!$B$8:$BE$45,'Occupancy Raw Data'!W$3,FALSE)</f>
        <v>-9.2219020172910593</v>
      </c>
      <c r="Q42" s="48">
        <f>VLOOKUP($A42,'Occupancy Raw Data'!$B$8:$BE$45,'Occupancy Raw Data'!X$3,FALSE)</f>
        <v>5.0147492625368697</v>
      </c>
      <c r="R42" s="49">
        <f>VLOOKUP($A42,'Occupancy Raw Data'!$B$8:$BE$45,'Occupancy Raw Data'!Y$3,FALSE)</f>
        <v>-0.224956993515945</v>
      </c>
      <c r="S42" s="48">
        <f>VLOOKUP($A42,'Occupancy Raw Data'!$B$8:$BE$45,'Occupancy Raw Data'!AA$3,FALSE)</f>
        <v>6.9612338474364304</v>
      </c>
      <c r="T42" s="48">
        <f>VLOOKUP($A42,'Occupancy Raw Data'!$B$8:$BE$45,'Occupancy Raw Data'!AB$3,FALSE)</f>
        <v>14.4329896907216</v>
      </c>
      <c r="U42" s="49">
        <f>VLOOKUP($A42,'Occupancy Raw Data'!$B$8:$BE$45,'Occupancy Raw Data'!AC$3,FALSE)</f>
        <v>10.717247097844099</v>
      </c>
      <c r="V42" s="50">
        <f>VLOOKUP($A42,'Occupancy Raw Data'!$B$8:$BE$45,'Occupancy Raw Data'!AE$3,FALSE)</f>
        <v>4.0384460059769003</v>
      </c>
      <c r="X42" s="51">
        <f>VLOOKUP($A42,'ADR Raw Data'!$B$6:$BE$43,'ADR Raw Data'!G$1,FALSE)</f>
        <v>150.58004793863799</v>
      </c>
      <c r="Y42" s="52">
        <f>VLOOKUP($A42,'ADR Raw Data'!$B$6:$BE$43,'ADR Raw Data'!H$1,FALSE)</f>
        <v>171.310581883623</v>
      </c>
      <c r="Z42" s="52">
        <f>VLOOKUP($A42,'ADR Raw Data'!$B$6:$BE$43,'ADR Raw Data'!I$1,FALSE)</f>
        <v>164.81727457627099</v>
      </c>
      <c r="AA42" s="52">
        <f>VLOOKUP($A42,'ADR Raw Data'!$B$6:$BE$43,'ADR Raw Data'!J$1,FALSE)</f>
        <v>161.63579047619001</v>
      </c>
      <c r="AB42" s="52">
        <f>VLOOKUP($A42,'ADR Raw Data'!$B$6:$BE$43,'ADR Raw Data'!K$1,FALSE)</f>
        <v>153.99053932584201</v>
      </c>
      <c r="AC42" s="53">
        <f>VLOOKUP($A42,'ADR Raw Data'!$B$6:$BE$43,'ADR Raw Data'!L$1,FALSE)</f>
        <v>161.06296286472099</v>
      </c>
      <c r="AD42" s="52">
        <f>VLOOKUP($A42,'ADR Raw Data'!$B$6:$BE$43,'ADR Raw Data'!N$1,FALSE)</f>
        <v>169.257934528448</v>
      </c>
      <c r="AE42" s="52">
        <f>VLOOKUP($A42,'ADR Raw Data'!$B$6:$BE$43,'ADR Raw Data'!O$1,FALSE)</f>
        <v>179.81738378378299</v>
      </c>
      <c r="AF42" s="53">
        <f>VLOOKUP($A42,'ADR Raw Data'!$B$6:$BE$43,'ADR Raw Data'!P$1,FALSE)</f>
        <v>174.744261374274</v>
      </c>
      <c r="AG42" s="54">
        <f>VLOOKUP($A42,'ADR Raw Data'!$B$6:$BE$43,'ADR Raw Data'!R$1,FALSE)</f>
        <v>166.735800015526</v>
      </c>
      <c r="AI42" s="47">
        <f>VLOOKUP($A42,'ADR Raw Data'!$B$6:$BE$43,'ADR Raw Data'!T$1,FALSE)</f>
        <v>3.2143738574359699</v>
      </c>
      <c r="AJ42" s="48">
        <f>VLOOKUP($A42,'ADR Raw Data'!$B$6:$BE$43,'ADR Raw Data'!U$1,FALSE)</f>
        <v>13.0348570193645</v>
      </c>
      <c r="AK42" s="48">
        <f>VLOOKUP($A42,'ADR Raw Data'!$B$6:$BE$43,'ADR Raw Data'!V$1,FALSE)</f>
        <v>-0.64011369666139795</v>
      </c>
      <c r="AL42" s="48">
        <f>VLOOKUP($A42,'ADR Raw Data'!$B$6:$BE$43,'ADR Raw Data'!W$1,FALSE)</f>
        <v>-1.35506624662537</v>
      </c>
      <c r="AM42" s="48">
        <f>VLOOKUP($A42,'ADR Raw Data'!$B$6:$BE$43,'ADR Raw Data'!X$1,FALSE)</f>
        <v>-4.7542687026961401</v>
      </c>
      <c r="AN42" s="49">
        <f>VLOOKUP($A42,'ADR Raw Data'!$B$6:$BE$43,'ADR Raw Data'!Y$1,FALSE)</f>
        <v>1.1893687192746201</v>
      </c>
      <c r="AO42" s="48">
        <f>VLOOKUP($A42,'ADR Raw Data'!$B$6:$BE$43,'ADR Raw Data'!AA$1,FALSE)</f>
        <v>-6.21166989055342</v>
      </c>
      <c r="AP42" s="48">
        <f>VLOOKUP($A42,'ADR Raw Data'!$B$6:$BE$43,'ADR Raw Data'!AB$1,FALSE)</f>
        <v>0.82911962759060098</v>
      </c>
      <c r="AQ42" s="49">
        <f>VLOOKUP($A42,'ADR Raw Data'!$B$6:$BE$43,'ADR Raw Data'!AC$1,FALSE)</f>
        <v>-2.5938900553181199</v>
      </c>
      <c r="AR42" s="50">
        <f>VLOOKUP($A42,'ADR Raw Data'!$B$6:$BE$43,'ADR Raw Data'!AE$1,FALSE)</f>
        <v>-0.18879631239160699</v>
      </c>
      <c r="AS42" s="40"/>
      <c r="AT42" s="51">
        <f>VLOOKUP($A42,'RevPAR Raw Data'!$B$6:$BE$43,'RevPAR Raw Data'!G$1,FALSE)</f>
        <v>50.777559004202999</v>
      </c>
      <c r="AU42" s="52">
        <f>VLOOKUP($A42,'RevPAR Raw Data'!$B$6:$BE$43,'RevPAR Raw Data'!H$1,FALSE)</f>
        <v>92.329369544131893</v>
      </c>
      <c r="AV42" s="52">
        <f>VLOOKUP($A42,'RevPAR Raw Data'!$B$6:$BE$43,'RevPAR Raw Data'!I$1,FALSE)</f>
        <v>78.598603297769102</v>
      </c>
      <c r="AW42" s="52">
        <f>VLOOKUP($A42,'RevPAR Raw Data'!$B$6:$BE$43,'RevPAR Raw Data'!J$1,FALSE)</f>
        <v>82.307264791464505</v>
      </c>
      <c r="AX42" s="52">
        <f>VLOOKUP($A42,'RevPAR Raw Data'!$B$6:$BE$43,'RevPAR Raw Data'!K$1,FALSE)</f>
        <v>88.620484966052302</v>
      </c>
      <c r="AY42" s="53">
        <f>VLOOKUP($A42,'RevPAR Raw Data'!$B$6:$BE$43,'RevPAR Raw Data'!L$1,FALSE)</f>
        <v>78.5266563207242</v>
      </c>
      <c r="AZ42" s="52">
        <f>VLOOKUP($A42,'RevPAR Raw Data'!$B$6:$BE$43,'RevPAR Raw Data'!N$1,FALSE)</f>
        <v>140.41896540575399</v>
      </c>
      <c r="BA42" s="52">
        <f>VLOOKUP($A42,'RevPAR Raw Data'!$B$6:$BE$43,'RevPAR Raw Data'!O$1,FALSE)</f>
        <v>161.32985451018399</v>
      </c>
      <c r="BB42" s="53">
        <f>VLOOKUP($A42,'RevPAR Raw Data'!$B$6:$BE$43,'RevPAR Raw Data'!P$1,FALSE)</f>
        <v>150.87440995796899</v>
      </c>
      <c r="BC42" s="54">
        <f>VLOOKUP($A42,'RevPAR Raw Data'!$B$6:$BE$43,'RevPAR Raw Data'!R$1,FALSE)</f>
        <v>99.197443074222804</v>
      </c>
      <c r="BE42" s="47">
        <f>VLOOKUP($A42,'RevPAR Raw Data'!$B$6:$BE$43,'RevPAR Raw Data'!T$1,FALSE)</f>
        <v>2.2341803735096999</v>
      </c>
      <c r="BF42" s="48">
        <f>VLOOKUP($A42,'RevPAR Raw Data'!$B$6:$BE$43,'RevPAR Raw Data'!U$1,FALSE)</f>
        <v>41.889387538614898</v>
      </c>
      <c r="BG42" s="48">
        <f>VLOOKUP($A42,'RevPAR Raw Data'!$B$6:$BE$43,'RevPAR Raw Data'!V$1,FALSE)</f>
        <v>-16.0619517196881</v>
      </c>
      <c r="BH42" s="48">
        <f>VLOOKUP($A42,'RevPAR Raw Data'!$B$6:$BE$43,'RevPAR Raw Data'!W$1,FALSE)</f>
        <v>-10.4520053823832</v>
      </c>
      <c r="BI42" s="48">
        <f>VLOOKUP($A42,'RevPAR Raw Data'!$B$6:$BE$43,'RevPAR Raw Data'!X$1,FALSE)</f>
        <v>2.2065905133247601E-2</v>
      </c>
      <c r="BJ42" s="49">
        <f>VLOOKUP($A42,'RevPAR Raw Data'!$B$6:$BE$43,'RevPAR Raw Data'!Y$1,FALSE)</f>
        <v>0.96173615764597897</v>
      </c>
      <c r="BK42" s="48">
        <f>VLOOKUP($A42,'RevPAR Raw Data'!$B$6:$BE$43,'RevPAR Raw Data'!AA$1,FALSE)</f>
        <v>0.31715508997078501</v>
      </c>
      <c r="BL42" s="48">
        <f>VLOOKUP($A42,'RevPAR Raw Data'!$B$6:$BE$43,'RevPAR Raw Data'!AB$1,FALSE)</f>
        <v>15.381776068686101</v>
      </c>
      <c r="BM42" s="49">
        <f>VLOOKUP($A42,'RevPAR Raw Data'!$B$6:$BE$43,'RevPAR Raw Data'!AC$1,FALSE)</f>
        <v>7.8453634358511302</v>
      </c>
      <c r="BN42" s="50">
        <f>VLOOKUP($A42,'RevPAR Raw Data'!$B$6:$BE$43,'RevPAR Raw Data'!AE$1,FALSE)</f>
        <v>3.8420252564480801</v>
      </c>
    </row>
    <row r="43" spans="1:66" x14ac:dyDescent="0.25">
      <c r="A43" s="63" t="s">
        <v>94</v>
      </c>
      <c r="B43" s="47">
        <f>VLOOKUP($A43,'Occupancy Raw Data'!$B$8:$BE$45,'Occupancy Raw Data'!G$3,FALSE)</f>
        <v>43.751504936190699</v>
      </c>
      <c r="C43" s="48">
        <f>VLOOKUP($A43,'Occupancy Raw Data'!$B$8:$BE$45,'Occupancy Raw Data'!H$3,FALSE)</f>
        <v>58.006260534553299</v>
      </c>
      <c r="D43" s="48">
        <f>VLOOKUP($A43,'Occupancy Raw Data'!$B$8:$BE$45,'Occupancy Raw Data'!I$3,FALSE)</f>
        <v>62.1839633999518</v>
      </c>
      <c r="E43" s="48">
        <f>VLOOKUP($A43,'Occupancy Raw Data'!$B$8:$BE$45,'Occupancy Raw Data'!J$3,FALSE)</f>
        <v>66.6024560558632</v>
      </c>
      <c r="F43" s="48">
        <f>VLOOKUP($A43,'Occupancy Raw Data'!$B$8:$BE$45,'Occupancy Raw Data'!K$3,FALSE)</f>
        <v>66.590416566337495</v>
      </c>
      <c r="G43" s="49">
        <f>VLOOKUP($A43,'Occupancy Raw Data'!$B$8:$BE$45,'Occupancy Raw Data'!L$3,FALSE)</f>
        <v>59.426920298579297</v>
      </c>
      <c r="H43" s="48">
        <f>VLOOKUP($A43,'Occupancy Raw Data'!$B$8:$BE$45,'Occupancy Raw Data'!N$3,FALSE)</f>
        <v>83.361425475559798</v>
      </c>
      <c r="I43" s="48">
        <f>VLOOKUP($A43,'Occupancy Raw Data'!$B$8:$BE$45,'Occupancy Raw Data'!O$3,FALSE)</f>
        <v>87.214062123765899</v>
      </c>
      <c r="J43" s="49">
        <f>VLOOKUP($A43,'Occupancy Raw Data'!$B$8:$BE$45,'Occupancy Raw Data'!P$3,FALSE)</f>
        <v>85.287743799662806</v>
      </c>
      <c r="K43" s="50">
        <f>VLOOKUP($A43,'Occupancy Raw Data'!$B$8:$BE$45,'Occupancy Raw Data'!R$3,FALSE)</f>
        <v>66.815727013174595</v>
      </c>
      <c r="M43" s="47">
        <f>VLOOKUP($A43,'Occupancy Raw Data'!$B$8:$BE$45,'Occupancy Raw Data'!T$3,FALSE)</f>
        <v>-12.085364183678101</v>
      </c>
      <c r="N43" s="48">
        <f>VLOOKUP($A43,'Occupancy Raw Data'!$B$8:$BE$45,'Occupancy Raw Data'!U$3,FALSE)</f>
        <v>-7.9431344351906699</v>
      </c>
      <c r="O43" s="48">
        <f>VLOOKUP($A43,'Occupancy Raw Data'!$B$8:$BE$45,'Occupancy Raw Data'!V$3,FALSE)</f>
        <v>-13.920339936208499</v>
      </c>
      <c r="P43" s="48">
        <f>VLOOKUP($A43,'Occupancy Raw Data'!$B$8:$BE$45,'Occupancy Raw Data'!W$3,FALSE)</f>
        <v>-9.9840910325751793</v>
      </c>
      <c r="Q43" s="48">
        <f>VLOOKUP($A43,'Occupancy Raw Data'!$B$8:$BE$45,'Occupancy Raw Data'!X$3,FALSE)</f>
        <v>-0.96246640051386101</v>
      </c>
      <c r="R43" s="49">
        <f>VLOOKUP($A43,'Occupancy Raw Data'!$B$8:$BE$45,'Occupancy Raw Data'!Y$3,FALSE)</f>
        <v>-8.9227122246261104</v>
      </c>
      <c r="S43" s="48">
        <f>VLOOKUP($A43,'Occupancy Raw Data'!$B$8:$BE$45,'Occupancy Raw Data'!AA$3,FALSE)</f>
        <v>3.2445184128862499</v>
      </c>
      <c r="T43" s="48">
        <f>VLOOKUP($A43,'Occupancy Raw Data'!$B$8:$BE$45,'Occupancy Raw Data'!AB$3,FALSE)</f>
        <v>1.87526312557346</v>
      </c>
      <c r="U43" s="49">
        <f>VLOOKUP($A43,'Occupancy Raw Data'!$B$8:$BE$45,'Occupancy Raw Data'!AC$3,FALSE)</f>
        <v>2.5398605552276199</v>
      </c>
      <c r="V43" s="50">
        <f>VLOOKUP($A43,'Occupancy Raw Data'!$B$8:$BE$45,'Occupancy Raw Data'!AE$3,FALSE)</f>
        <v>-5.0517751051182396</v>
      </c>
      <c r="X43" s="51">
        <f>VLOOKUP($A43,'ADR Raw Data'!$B$6:$BE$43,'ADR Raw Data'!G$1,FALSE)</f>
        <v>93.035148596587703</v>
      </c>
      <c r="Y43" s="52">
        <f>VLOOKUP($A43,'ADR Raw Data'!$B$6:$BE$43,'ADR Raw Data'!H$1,FALSE)</f>
        <v>101.917521793275</v>
      </c>
      <c r="Z43" s="52">
        <f>VLOOKUP($A43,'ADR Raw Data'!$B$6:$BE$43,'ADR Raw Data'!I$1,FALSE)</f>
        <v>103.798242013552</v>
      </c>
      <c r="AA43" s="52">
        <f>VLOOKUP($A43,'ADR Raw Data'!$B$6:$BE$43,'ADR Raw Data'!J$1,FALSE)</f>
        <v>105.997402386117</v>
      </c>
      <c r="AB43" s="52">
        <f>VLOOKUP($A43,'ADR Raw Data'!$B$6:$BE$43,'ADR Raw Data'!K$1,FALSE)</f>
        <v>106.57585246790801</v>
      </c>
      <c r="AC43" s="53">
        <f>VLOOKUP($A43,'ADR Raw Data'!$B$6:$BE$43,'ADR Raw Data'!L$1,FALSE)</f>
        <v>102.96170745542901</v>
      </c>
      <c r="AD43" s="52">
        <f>VLOOKUP($A43,'ADR Raw Data'!$B$6:$BE$43,'ADR Raw Data'!N$1,FALSE)</f>
        <v>127.600735124205</v>
      </c>
      <c r="AE43" s="52">
        <f>VLOOKUP($A43,'ADR Raw Data'!$B$6:$BE$43,'ADR Raw Data'!O$1,FALSE)</f>
        <v>129.18635146327901</v>
      </c>
      <c r="AF43" s="53">
        <f>VLOOKUP($A43,'ADR Raw Data'!$B$6:$BE$43,'ADR Raw Data'!P$1,FALSE)</f>
        <v>128.411449745906</v>
      </c>
      <c r="AG43" s="54">
        <f>VLOOKUP($A43,'ADR Raw Data'!$B$6:$BE$43,'ADR Raw Data'!R$1,FALSE)</f>
        <v>112.24331651564999</v>
      </c>
      <c r="AI43" s="47">
        <f>VLOOKUP($A43,'ADR Raw Data'!$B$6:$BE$43,'ADR Raw Data'!T$1,FALSE)</f>
        <v>-4.6574870525647398</v>
      </c>
      <c r="AJ43" s="48">
        <f>VLOOKUP($A43,'ADR Raw Data'!$B$6:$BE$43,'ADR Raw Data'!U$1,FALSE)</f>
        <v>-2.501479492349</v>
      </c>
      <c r="AK43" s="48">
        <f>VLOOKUP($A43,'ADR Raw Data'!$B$6:$BE$43,'ADR Raw Data'!V$1,FALSE)</f>
        <v>-8.5390507026341798</v>
      </c>
      <c r="AL43" s="48">
        <f>VLOOKUP($A43,'ADR Raw Data'!$B$6:$BE$43,'ADR Raw Data'!W$1,FALSE)</f>
        <v>-5.6935352627401699</v>
      </c>
      <c r="AM43" s="48">
        <f>VLOOKUP($A43,'ADR Raw Data'!$B$6:$BE$43,'ADR Raw Data'!X$1,FALSE)</f>
        <v>-1.85430020505933</v>
      </c>
      <c r="AN43" s="49">
        <f>VLOOKUP($A43,'ADR Raw Data'!$B$6:$BE$43,'ADR Raw Data'!Y$1,FALSE)</f>
        <v>-4.7311057194692703</v>
      </c>
      <c r="AO43" s="48">
        <f>VLOOKUP($A43,'ADR Raw Data'!$B$6:$BE$43,'ADR Raw Data'!AA$1,FALSE)</f>
        <v>-0.86888464878399096</v>
      </c>
      <c r="AP43" s="48">
        <f>VLOOKUP($A43,'ADR Raw Data'!$B$6:$BE$43,'ADR Raw Data'!AB$1,FALSE)</f>
        <v>-1.87990209764762</v>
      </c>
      <c r="AQ43" s="49">
        <f>VLOOKUP($A43,'ADR Raw Data'!$B$6:$BE$43,'ADR Raw Data'!AC$1,FALSE)</f>
        <v>-1.3989495885263601</v>
      </c>
      <c r="AR43" s="50">
        <f>VLOOKUP($A43,'ADR Raw Data'!$B$6:$BE$43,'ADR Raw Data'!AE$1,FALSE)</f>
        <v>-2.86826483551501</v>
      </c>
      <c r="AS43" s="40"/>
      <c r="AT43" s="51">
        <f>VLOOKUP($A43,'RevPAR Raw Data'!$B$6:$BE$43,'RevPAR Raw Data'!G$1,FALSE)</f>
        <v>40.704277630628397</v>
      </c>
      <c r="AU43" s="52">
        <f>VLOOKUP($A43,'RevPAR Raw Data'!$B$6:$BE$43,'RevPAR Raw Data'!H$1,FALSE)</f>
        <v>59.118543221767297</v>
      </c>
      <c r="AV43" s="52">
        <f>VLOOKUP($A43,'RevPAR Raw Data'!$B$6:$BE$43,'RevPAR Raw Data'!I$1,FALSE)</f>
        <v>64.545860823501002</v>
      </c>
      <c r="AW43" s="52">
        <f>VLOOKUP($A43,'RevPAR Raw Data'!$B$6:$BE$43,'RevPAR Raw Data'!J$1,FALSE)</f>
        <v>70.596873344570099</v>
      </c>
      <c r="AX43" s="52">
        <f>VLOOKUP($A43,'RevPAR Raw Data'!$B$6:$BE$43,'RevPAR Raw Data'!K$1,FALSE)</f>
        <v>70.969304117505402</v>
      </c>
      <c r="AY43" s="53">
        <f>VLOOKUP($A43,'RevPAR Raw Data'!$B$6:$BE$43,'RevPAR Raw Data'!L$1,FALSE)</f>
        <v>61.186971827594498</v>
      </c>
      <c r="AZ43" s="52">
        <f>VLOOKUP($A43,'RevPAR Raw Data'!$B$6:$BE$43,'RevPAR Raw Data'!N$1,FALSE)</f>
        <v>106.369791716831</v>
      </c>
      <c r="BA43" s="52">
        <f>VLOOKUP($A43,'RevPAR Raw Data'!$B$6:$BE$43,'RevPAR Raw Data'!O$1,FALSE)</f>
        <v>112.668664820611</v>
      </c>
      <c r="BB43" s="53">
        <f>VLOOKUP($A43,'RevPAR Raw Data'!$B$6:$BE$43,'RevPAR Raw Data'!P$1,FALSE)</f>
        <v>109.51922826872099</v>
      </c>
      <c r="BC43" s="54">
        <f>VLOOKUP($A43,'RevPAR Raw Data'!$B$6:$BE$43,'RevPAR Raw Data'!R$1,FALSE)</f>
        <v>74.996187953630695</v>
      </c>
      <c r="BE43" s="47">
        <f>VLOOKUP($A43,'RevPAR Raw Data'!$B$6:$BE$43,'RevPAR Raw Data'!T$1,FALSE)</f>
        <v>-16.179976964132798</v>
      </c>
      <c r="BF43" s="48">
        <f>VLOOKUP($A43,'RevPAR Raw Data'!$B$6:$BE$43,'RevPAR Raw Data'!U$1,FALSE)</f>
        <v>-10.2459180485936</v>
      </c>
      <c r="BG43" s="48">
        <f>VLOOKUP($A43,'RevPAR Raw Data'!$B$6:$BE$43,'RevPAR Raw Data'!V$1,FALSE)</f>
        <v>-21.270725753710799</v>
      </c>
      <c r="BH43" s="48">
        <f>VLOOKUP($A43,'RevPAR Raw Data'!$B$6:$BE$43,'RevPAR Raw Data'!W$1,FALSE)</f>
        <v>-15.109178551711601</v>
      </c>
      <c r="BI43" s="48">
        <f>VLOOKUP($A43,'RevPAR Raw Data'!$B$6:$BE$43,'RevPAR Raw Data'!X$1,FALSE)</f>
        <v>-2.79891958913483</v>
      </c>
      <c r="BJ43" s="49">
        <f>VLOOKUP($A43,'RevPAR Raw Data'!$B$6:$BE$43,'RevPAR Raw Data'!Y$1,FALSE)</f>
        <v>-13.231674995704299</v>
      </c>
      <c r="BK43" s="48">
        <f>VLOOKUP($A43,'RevPAR Raw Data'!$B$6:$BE$43,'RevPAR Raw Data'!AA$1,FALSE)</f>
        <v>2.3474426416857201</v>
      </c>
      <c r="BL43" s="48">
        <f>VLOOKUP($A43,'RevPAR Raw Data'!$B$6:$BE$43,'RevPAR Raw Data'!AB$1,FALSE)</f>
        <v>-3.9892082908223402E-2</v>
      </c>
      <c r="BM43" s="49">
        <f>VLOOKUP($A43,'RevPAR Raw Data'!$B$6:$BE$43,'RevPAR Raw Data'!AC$1,FALSE)</f>
        <v>1.10537959791475</v>
      </c>
      <c r="BN43" s="50">
        <f>VLOOKUP($A43,'RevPAR Raw Data'!$B$6:$BE$43,'RevPAR Raw Data'!AE$1,FALSE)</f>
        <v>-7.7751416517238496</v>
      </c>
    </row>
    <row r="44" spans="1:66" x14ac:dyDescent="0.25">
      <c r="A44" s="63" t="s">
        <v>44</v>
      </c>
      <c r="B44" s="47">
        <f>VLOOKUP($A44,'Occupancy Raw Data'!$B$8:$BE$45,'Occupancy Raw Data'!G$3,FALSE)</f>
        <v>43.5933940774487</v>
      </c>
      <c r="C44" s="48">
        <f>VLOOKUP($A44,'Occupancy Raw Data'!$B$8:$BE$45,'Occupancy Raw Data'!H$3,FALSE)</f>
        <v>55.580865603644597</v>
      </c>
      <c r="D44" s="48">
        <f>VLOOKUP($A44,'Occupancy Raw Data'!$B$8:$BE$45,'Occupancy Raw Data'!I$3,FALSE)</f>
        <v>58.456719817767599</v>
      </c>
      <c r="E44" s="48">
        <f>VLOOKUP($A44,'Occupancy Raw Data'!$B$8:$BE$45,'Occupancy Raw Data'!J$3,FALSE)</f>
        <v>60.392938496583099</v>
      </c>
      <c r="F44" s="48">
        <f>VLOOKUP($A44,'Occupancy Raw Data'!$B$8:$BE$45,'Occupancy Raw Data'!K$3,FALSE)</f>
        <v>60.677676537585398</v>
      </c>
      <c r="G44" s="49">
        <f>VLOOKUP($A44,'Occupancy Raw Data'!$B$8:$BE$45,'Occupancy Raw Data'!L$3,FALSE)</f>
        <v>55.7403189066059</v>
      </c>
      <c r="H44" s="48">
        <f>VLOOKUP($A44,'Occupancy Raw Data'!$B$8:$BE$45,'Occupancy Raw Data'!N$3,FALSE)</f>
        <v>80.837129840546595</v>
      </c>
      <c r="I44" s="48">
        <f>VLOOKUP($A44,'Occupancy Raw Data'!$B$8:$BE$45,'Occupancy Raw Data'!O$3,FALSE)</f>
        <v>83.599088838268699</v>
      </c>
      <c r="J44" s="49">
        <f>VLOOKUP($A44,'Occupancy Raw Data'!$B$8:$BE$45,'Occupancy Raw Data'!P$3,FALSE)</f>
        <v>82.218109339407704</v>
      </c>
      <c r="K44" s="50">
        <f>VLOOKUP($A44,'Occupancy Raw Data'!$B$8:$BE$45,'Occupancy Raw Data'!R$3,FALSE)</f>
        <v>63.305401887406397</v>
      </c>
      <c r="M44" s="47">
        <f>VLOOKUP($A44,'Occupancy Raw Data'!$B$8:$BE$45,'Occupancy Raw Data'!T$3,FALSE)</f>
        <v>-17.332613390928699</v>
      </c>
      <c r="N44" s="48">
        <f>VLOOKUP($A44,'Occupancy Raw Data'!$B$8:$BE$45,'Occupancy Raw Data'!U$3,FALSE)</f>
        <v>-6.1538461538461497</v>
      </c>
      <c r="O44" s="48">
        <f>VLOOKUP($A44,'Occupancy Raw Data'!$B$8:$BE$45,'Occupancy Raw Data'!V$3,FALSE)</f>
        <v>-4.9976862563627904</v>
      </c>
      <c r="P44" s="48">
        <f>VLOOKUP($A44,'Occupancy Raw Data'!$B$8:$BE$45,'Occupancy Raw Data'!W$3,FALSE)</f>
        <v>-3.7221970040853298</v>
      </c>
      <c r="Q44" s="48">
        <f>VLOOKUP($A44,'Occupancy Raw Data'!$B$8:$BE$45,'Occupancy Raw Data'!X$3,FALSE)</f>
        <v>-2.6496116948378199</v>
      </c>
      <c r="R44" s="49">
        <f>VLOOKUP($A44,'Occupancy Raw Data'!$B$8:$BE$45,'Occupancy Raw Data'!Y$3,FALSE)</f>
        <v>-6.6475917978063901</v>
      </c>
      <c r="S44" s="48">
        <f>VLOOKUP($A44,'Occupancy Raw Data'!$B$8:$BE$45,'Occupancy Raw Data'!AA$3,FALSE)</f>
        <v>-1.90048375950241</v>
      </c>
      <c r="T44" s="48">
        <f>VLOOKUP($A44,'Occupancy Raw Data'!$B$8:$BE$45,'Occupancy Raw Data'!AB$3,FALSE)</f>
        <v>-0.47457627118644002</v>
      </c>
      <c r="U44" s="49">
        <f>VLOOKUP($A44,'Occupancy Raw Data'!$B$8:$BE$45,'Occupancy Raw Data'!AC$3,FALSE)</f>
        <v>-1.18069815195071</v>
      </c>
      <c r="V44" s="50">
        <f>VLOOKUP($A44,'Occupancy Raw Data'!$B$8:$BE$45,'Occupancy Raw Data'!AE$3,FALSE)</f>
        <v>-4.6910404801273797</v>
      </c>
      <c r="X44" s="51">
        <f>VLOOKUP($A44,'ADR Raw Data'!$B$6:$BE$43,'ADR Raw Data'!G$1,FALSE)</f>
        <v>87.5633968647942</v>
      </c>
      <c r="Y44" s="52">
        <f>VLOOKUP($A44,'ADR Raw Data'!$B$6:$BE$43,'ADR Raw Data'!H$1,FALSE)</f>
        <v>93.354827612704895</v>
      </c>
      <c r="Z44" s="52">
        <f>VLOOKUP($A44,'ADR Raw Data'!$B$6:$BE$43,'ADR Raw Data'!I$1,FALSE)</f>
        <v>93.9150159766195</v>
      </c>
      <c r="AA44" s="52">
        <f>VLOOKUP($A44,'ADR Raw Data'!$B$6:$BE$43,'ADR Raw Data'!J$1,FALSE)</f>
        <v>93.972668175388904</v>
      </c>
      <c r="AB44" s="52">
        <f>VLOOKUP($A44,'ADR Raw Data'!$B$6:$BE$43,'ADR Raw Data'!K$1,FALSE)</f>
        <v>94.162043078366906</v>
      </c>
      <c r="AC44" s="53">
        <f>VLOOKUP($A44,'ADR Raw Data'!$B$6:$BE$43,'ADR Raw Data'!L$1,FALSE)</f>
        <v>92.876078351041997</v>
      </c>
      <c r="AD44" s="52">
        <f>VLOOKUP($A44,'ADR Raw Data'!$B$6:$BE$43,'ADR Raw Data'!N$1,FALSE)</f>
        <v>128.562083656216</v>
      </c>
      <c r="AE44" s="52">
        <f>VLOOKUP($A44,'ADR Raw Data'!$B$6:$BE$43,'ADR Raw Data'!O$1,FALSE)</f>
        <v>130.911119005449</v>
      </c>
      <c r="AF44" s="53">
        <f>VLOOKUP($A44,'ADR Raw Data'!$B$6:$BE$43,'ADR Raw Data'!P$1,FALSE)</f>
        <v>129.75632916017301</v>
      </c>
      <c r="AG44" s="54">
        <f>VLOOKUP($A44,'ADR Raw Data'!$B$6:$BE$43,'ADR Raw Data'!R$1,FALSE)</f>
        <v>106.561322097282</v>
      </c>
      <c r="AI44" s="47">
        <f>VLOOKUP($A44,'ADR Raw Data'!$B$6:$BE$43,'ADR Raw Data'!T$1,FALSE)</f>
        <v>2.6866675992001898</v>
      </c>
      <c r="AJ44" s="48">
        <f>VLOOKUP($A44,'ADR Raw Data'!$B$6:$BE$43,'ADR Raw Data'!U$1,FALSE)</f>
        <v>5.8223947518166899</v>
      </c>
      <c r="AK44" s="48">
        <f>VLOOKUP($A44,'ADR Raw Data'!$B$6:$BE$43,'ADR Raw Data'!V$1,FALSE)</f>
        <v>6.02496021234104</v>
      </c>
      <c r="AL44" s="48">
        <f>VLOOKUP($A44,'ADR Raw Data'!$B$6:$BE$43,'ADR Raw Data'!W$1,FALSE)</f>
        <v>4.8923843352513998</v>
      </c>
      <c r="AM44" s="48">
        <f>VLOOKUP($A44,'ADR Raw Data'!$B$6:$BE$43,'ADR Raw Data'!X$1,FALSE)</f>
        <v>8.6212331611975106</v>
      </c>
      <c r="AN44" s="49">
        <f>VLOOKUP($A44,'ADR Raw Data'!$B$6:$BE$43,'ADR Raw Data'!Y$1,FALSE)</f>
        <v>5.8526810978750596</v>
      </c>
      <c r="AO44" s="48">
        <f>VLOOKUP($A44,'ADR Raw Data'!$B$6:$BE$43,'ADR Raw Data'!AA$1,FALSE)</f>
        <v>9.2024171552429301</v>
      </c>
      <c r="AP44" s="48">
        <f>VLOOKUP($A44,'ADR Raw Data'!$B$6:$BE$43,'ADR Raw Data'!AB$1,FALSE)</f>
        <v>6.5654072218570203</v>
      </c>
      <c r="AQ44" s="49">
        <f>VLOOKUP($A44,'ADR Raw Data'!$B$6:$BE$43,'ADR Raw Data'!AC$1,FALSE)</f>
        <v>7.8502809420390598</v>
      </c>
      <c r="AR44" s="50">
        <f>VLOOKUP($A44,'ADR Raw Data'!$B$6:$BE$43,'ADR Raw Data'!AE$1,FALSE)</f>
        <v>7.2071131527660803</v>
      </c>
      <c r="AS44" s="40"/>
      <c r="AT44" s="51">
        <f>VLOOKUP($A44,'RevPAR Raw Data'!$B$6:$BE$43,'RevPAR Raw Data'!G$1,FALSE)</f>
        <v>38.171856662870098</v>
      </c>
      <c r="AU44" s="52">
        <f>VLOOKUP($A44,'RevPAR Raw Data'!$B$6:$BE$43,'RevPAR Raw Data'!H$1,FALSE)</f>
        <v>51.8874212699316</v>
      </c>
      <c r="AV44" s="52">
        <f>VLOOKUP($A44,'RevPAR Raw Data'!$B$6:$BE$43,'RevPAR Raw Data'!I$1,FALSE)</f>
        <v>54.899637756264198</v>
      </c>
      <c r="AW44" s="52">
        <f>VLOOKUP($A44,'RevPAR Raw Data'!$B$6:$BE$43,'RevPAR Raw Data'!J$1,FALSE)</f>
        <v>56.752855694760797</v>
      </c>
      <c r="AX44" s="52">
        <f>VLOOKUP($A44,'RevPAR Raw Data'!$B$6:$BE$43,'RevPAR Raw Data'!K$1,FALSE)</f>
        <v>57.135339920273303</v>
      </c>
      <c r="AY44" s="53">
        <f>VLOOKUP($A44,'RevPAR Raw Data'!$B$6:$BE$43,'RevPAR Raw Data'!L$1,FALSE)</f>
        <v>51.769422260820001</v>
      </c>
      <c r="AZ44" s="52">
        <f>VLOOKUP($A44,'RevPAR Raw Data'!$B$6:$BE$43,'RevPAR Raw Data'!N$1,FALSE)</f>
        <v>103.925898490888</v>
      </c>
      <c r="BA44" s="52">
        <f>VLOOKUP($A44,'RevPAR Raw Data'!$B$6:$BE$43,'RevPAR Raw Data'!O$1,FALSE)</f>
        <v>109.44050267653699</v>
      </c>
      <c r="BB44" s="53">
        <f>VLOOKUP($A44,'RevPAR Raw Data'!$B$6:$BE$43,'RevPAR Raw Data'!P$1,FALSE)</f>
        <v>106.68320058371199</v>
      </c>
      <c r="BC44" s="54">
        <f>VLOOKUP($A44,'RevPAR Raw Data'!$B$6:$BE$43,'RevPAR Raw Data'!R$1,FALSE)</f>
        <v>67.459073210217994</v>
      </c>
      <c r="BE44" s="47">
        <f>VLOOKUP($A44,'RevPAR Raw Data'!$B$6:$BE$43,'RevPAR Raw Data'!T$1,FALSE)</f>
        <v>-15.1116154997972</v>
      </c>
      <c r="BF44" s="48">
        <f>VLOOKUP($A44,'RevPAR Raw Data'!$B$6:$BE$43,'RevPAR Raw Data'!U$1,FALSE)</f>
        <v>-0.68975261752586903</v>
      </c>
      <c r="BG44" s="48">
        <f>VLOOKUP($A44,'RevPAR Raw Data'!$B$6:$BE$43,'RevPAR Raw Data'!V$1,FALSE)</f>
        <v>0.72616534749475103</v>
      </c>
      <c r="BH44" s="48">
        <f>VLOOKUP($A44,'RevPAR Raw Data'!$B$6:$BE$43,'RevPAR Raw Data'!W$1,FALSE)</f>
        <v>0.98808314801099395</v>
      </c>
      <c r="BI44" s="48">
        <f>VLOOKUP($A44,'RevPAR Raw Data'!$B$6:$BE$43,'RevPAR Raw Data'!X$1,FALSE)</f>
        <v>5.7431922642813502</v>
      </c>
      <c r="BJ44" s="49">
        <f>VLOOKUP($A44,'RevPAR Raw Data'!$B$6:$BE$43,'RevPAR Raw Data'!Y$1,FALSE)</f>
        <v>-1.1839730485454301</v>
      </c>
      <c r="BK44" s="48">
        <f>VLOOKUP($A44,'RevPAR Raw Data'!$B$6:$BE$43,'RevPAR Raw Data'!AA$1,FALSE)</f>
        <v>7.1270429522234604</v>
      </c>
      <c r="BL44" s="48">
        <f>VLOOKUP($A44,'RevPAR Raw Data'!$B$6:$BE$43,'RevPAR Raw Data'!AB$1,FALSE)</f>
        <v>6.0596730858888801</v>
      </c>
      <c r="BM44" s="49">
        <f>VLOOKUP($A44,'RevPAR Raw Data'!$B$6:$BE$43,'RevPAR Raw Data'!AC$1,FALSE)</f>
        <v>6.5768946680827503</v>
      </c>
      <c r="BN44" s="50">
        <f>VLOOKUP($A44,'RevPAR Raw Data'!$B$6:$BE$43,'RevPAR Raw Data'!AE$1,FALSE)</f>
        <v>2.1779840771938601</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44.739862873452601</v>
      </c>
      <c r="C47" s="48">
        <f>VLOOKUP($A47,'Occupancy Raw Data'!$B$8:$BE$45,'Occupancy Raw Data'!H$3,FALSE)</f>
        <v>59.8548071851828</v>
      </c>
      <c r="D47" s="48">
        <f>VLOOKUP($A47,'Occupancy Raw Data'!$B$8:$BE$45,'Occupancy Raw Data'!I$3,FALSE)</f>
        <v>61.607669158936403</v>
      </c>
      <c r="E47" s="48">
        <f>VLOOKUP($A47,'Occupancy Raw Data'!$B$8:$BE$45,'Occupancy Raw Data'!J$3,FALSE)</f>
        <v>64.576676077312001</v>
      </c>
      <c r="F47" s="48">
        <f>VLOOKUP($A47,'Occupancy Raw Data'!$B$8:$BE$45,'Occupancy Raw Data'!K$3,FALSE)</f>
        <v>65.690441473024507</v>
      </c>
      <c r="G47" s="49">
        <f>VLOOKUP($A47,'Occupancy Raw Data'!$B$8:$BE$45,'Occupancy Raw Data'!L$3,FALSE)</f>
        <v>59.293891353581699</v>
      </c>
      <c r="H47" s="48">
        <f>VLOOKUP($A47,'Occupancy Raw Data'!$B$8:$BE$45,'Occupancy Raw Data'!N$3,FALSE)</f>
        <v>78.261409114882198</v>
      </c>
      <c r="I47" s="48">
        <f>VLOOKUP($A47,'Occupancy Raw Data'!$B$8:$BE$45,'Occupancy Raw Data'!O$3,FALSE)</f>
        <v>81.500325753110104</v>
      </c>
      <c r="J47" s="49">
        <f>VLOOKUP($A47,'Occupancy Raw Data'!$B$8:$BE$45,'Occupancy Raw Data'!P$3,FALSE)</f>
        <v>79.880867433996201</v>
      </c>
      <c r="K47" s="50">
        <f>VLOOKUP($A47,'Occupancy Raw Data'!$B$8:$BE$45,'Occupancy Raw Data'!R$3,FALSE)</f>
        <v>65.175884519414396</v>
      </c>
      <c r="M47" s="47">
        <f>VLOOKUP($A47,'Occupancy Raw Data'!$B$8:$BE$45,'Occupancy Raw Data'!T$3,FALSE)</f>
        <v>-9.9244921595537008</v>
      </c>
      <c r="N47" s="48">
        <f>VLOOKUP($A47,'Occupancy Raw Data'!$B$8:$BE$45,'Occupancy Raw Data'!U$3,FALSE)</f>
        <v>1.1635878453639401</v>
      </c>
      <c r="O47" s="48">
        <f>VLOOKUP($A47,'Occupancy Raw Data'!$B$8:$BE$45,'Occupancy Raw Data'!V$3,FALSE)</f>
        <v>-4.9552843722452504</v>
      </c>
      <c r="P47" s="48">
        <f>VLOOKUP($A47,'Occupancy Raw Data'!$B$8:$BE$45,'Occupancy Raw Data'!W$3,FALSE)</f>
        <v>-3.4782866242302499</v>
      </c>
      <c r="Q47" s="48">
        <f>VLOOKUP($A47,'Occupancy Raw Data'!$B$8:$BE$45,'Occupancy Raw Data'!X$3,FALSE)</f>
        <v>1.8975961909394801</v>
      </c>
      <c r="R47" s="49">
        <f>VLOOKUP($A47,'Occupancy Raw Data'!$B$8:$BE$45,'Occupancy Raw Data'!Y$3,FALSE)</f>
        <v>-2.80525097093079</v>
      </c>
      <c r="S47" s="48">
        <f>VLOOKUP($A47,'Occupancy Raw Data'!$B$8:$BE$45,'Occupancy Raw Data'!AA$3,FALSE)</f>
        <v>3.6971758970734299</v>
      </c>
      <c r="T47" s="48">
        <f>VLOOKUP($A47,'Occupancy Raw Data'!$B$8:$BE$45,'Occupancy Raw Data'!AB$3,FALSE)</f>
        <v>4.9685944321581204</v>
      </c>
      <c r="U47" s="49">
        <f>VLOOKUP($A47,'Occupancy Raw Data'!$B$8:$BE$45,'Occupancy Raw Data'!AC$3,FALSE)</f>
        <v>4.3419008474385299</v>
      </c>
      <c r="V47" s="50">
        <f>VLOOKUP($A47,'Occupancy Raw Data'!$B$8:$BE$45,'Occupancy Raw Data'!AE$3,FALSE)</f>
        <v>-0.41662078332707703</v>
      </c>
      <c r="X47" s="51">
        <f>VLOOKUP($A47,'ADR Raw Data'!$B$6:$BE$43,'ADR Raw Data'!G$1,FALSE)</f>
        <v>107.04743984467</v>
      </c>
      <c r="Y47" s="52">
        <f>VLOOKUP($A47,'ADR Raw Data'!$B$6:$BE$43,'ADR Raw Data'!H$1,FALSE)</f>
        <v>115.71457316125</v>
      </c>
      <c r="Z47" s="52">
        <f>VLOOKUP($A47,'ADR Raw Data'!$B$6:$BE$43,'ADR Raw Data'!I$1,FALSE)</f>
        <v>115.376483533084</v>
      </c>
      <c r="AA47" s="52">
        <f>VLOOKUP($A47,'ADR Raw Data'!$B$6:$BE$43,'ADR Raw Data'!J$1,FALSE)</f>
        <v>118.02359596444801</v>
      </c>
      <c r="AB47" s="52">
        <f>VLOOKUP($A47,'ADR Raw Data'!$B$6:$BE$43,'ADR Raw Data'!K$1,FALSE)</f>
        <v>119.223408897704</v>
      </c>
      <c r="AC47" s="53">
        <f>VLOOKUP($A47,'ADR Raw Data'!$B$6:$BE$43,'ADR Raw Data'!L$1,FALSE)</f>
        <v>115.616791473509</v>
      </c>
      <c r="AD47" s="52">
        <f>VLOOKUP($A47,'ADR Raw Data'!$B$6:$BE$43,'ADR Raw Data'!N$1,FALSE)</f>
        <v>141.289405771822</v>
      </c>
      <c r="AE47" s="52">
        <f>VLOOKUP($A47,'ADR Raw Data'!$B$6:$BE$43,'ADR Raw Data'!O$1,FALSE)</f>
        <v>143.29233307955801</v>
      </c>
      <c r="AF47" s="53">
        <f>VLOOKUP($A47,'ADR Raw Data'!$B$6:$BE$43,'ADR Raw Data'!P$1,FALSE)</f>
        <v>142.31117251825299</v>
      </c>
      <c r="AG47" s="54">
        <f>VLOOKUP($A47,'ADR Raw Data'!$B$6:$BE$43,'ADR Raw Data'!R$1,FALSE)</f>
        <v>124.964553540463</v>
      </c>
      <c r="AI47" s="47">
        <f>VLOOKUP($A47,'ADR Raw Data'!$B$6:$BE$43,'ADR Raw Data'!T$1,FALSE)</f>
        <v>0.41902120980107999</v>
      </c>
      <c r="AJ47" s="48">
        <f>VLOOKUP($A47,'ADR Raw Data'!$B$6:$BE$43,'ADR Raw Data'!U$1,FALSE)</f>
        <v>6.7997631061486503</v>
      </c>
      <c r="AK47" s="48">
        <f>VLOOKUP($A47,'ADR Raw Data'!$B$6:$BE$43,'ADR Raw Data'!V$1,FALSE)</f>
        <v>0.37245183009169902</v>
      </c>
      <c r="AL47" s="48">
        <f>VLOOKUP($A47,'ADR Raw Data'!$B$6:$BE$43,'ADR Raw Data'!W$1,FALSE)</f>
        <v>1.8989804159915999</v>
      </c>
      <c r="AM47" s="48">
        <f>VLOOKUP($A47,'ADR Raw Data'!$B$6:$BE$43,'ADR Raw Data'!X$1,FALSE)</f>
        <v>1.2914854978049299</v>
      </c>
      <c r="AN47" s="49">
        <f>VLOOKUP($A47,'ADR Raw Data'!$B$6:$BE$43,'ADR Raw Data'!Y$1,FALSE)</f>
        <v>2.2406698502393301</v>
      </c>
      <c r="AO47" s="48">
        <f>VLOOKUP($A47,'ADR Raw Data'!$B$6:$BE$43,'ADR Raw Data'!AA$1,FALSE)</f>
        <v>1.60537449417102</v>
      </c>
      <c r="AP47" s="48">
        <f>VLOOKUP($A47,'ADR Raw Data'!$B$6:$BE$43,'ADR Raw Data'!AB$1,FALSE)</f>
        <v>1.5205733659462699</v>
      </c>
      <c r="AQ47" s="49">
        <f>VLOOKUP($A47,'ADR Raw Data'!$B$6:$BE$43,'ADR Raw Data'!AC$1,FALSE)</f>
        <v>1.5664102792757599</v>
      </c>
      <c r="AR47" s="50">
        <f>VLOOKUP($A47,'ADR Raw Data'!$B$6:$BE$43,'ADR Raw Data'!AE$1,FALSE)</f>
        <v>2.3312085686652702</v>
      </c>
      <c r="AS47" s="40"/>
      <c r="AT47" s="51">
        <f>VLOOKUP($A47,'RevPAR Raw Data'!$B$6:$BE$43,'RevPAR Raw Data'!G$1,FALSE)</f>
        <v>47.8928777960475</v>
      </c>
      <c r="AU47" s="52">
        <f>VLOOKUP($A47,'RevPAR Raw Data'!$B$6:$BE$43,'RevPAR Raw Data'!H$1,FALSE)</f>
        <v>69.260734650823593</v>
      </c>
      <c r="AV47" s="52">
        <f>VLOOKUP($A47,'RevPAR Raw Data'!$B$6:$BE$43,'RevPAR Raw Data'!I$1,FALSE)</f>
        <v>71.080762262277702</v>
      </c>
      <c r="AW47" s="52">
        <f>VLOOKUP($A47,'RevPAR Raw Data'!$B$6:$BE$43,'RevPAR Raw Data'!J$1,FALSE)</f>
        <v>76.215715260757605</v>
      </c>
      <c r="AX47" s="52">
        <f>VLOOKUP($A47,'RevPAR Raw Data'!$B$6:$BE$43,'RevPAR Raw Data'!K$1,FALSE)</f>
        <v>78.318383644091398</v>
      </c>
      <c r="AY47" s="53">
        <f>VLOOKUP($A47,'RevPAR Raw Data'!$B$6:$BE$43,'RevPAR Raw Data'!L$1,FALSE)</f>
        <v>68.553694722799605</v>
      </c>
      <c r="AZ47" s="52">
        <f>VLOOKUP($A47,'RevPAR Raw Data'!$B$6:$BE$43,'RevPAR Raw Data'!N$1,FALSE)</f>
        <v>110.57507988707199</v>
      </c>
      <c r="BA47" s="52">
        <f>VLOOKUP($A47,'RevPAR Raw Data'!$B$6:$BE$43,'RevPAR Raw Data'!O$1,FALSE)</f>
        <v>116.78371823907101</v>
      </c>
      <c r="BB47" s="53">
        <f>VLOOKUP($A47,'RevPAR Raw Data'!$B$6:$BE$43,'RevPAR Raw Data'!P$1,FALSE)</f>
        <v>113.679399063072</v>
      </c>
      <c r="BC47" s="54">
        <f>VLOOKUP($A47,'RevPAR Raw Data'!$B$6:$BE$43,'RevPAR Raw Data'!R$1,FALSE)</f>
        <v>81.446753105734501</v>
      </c>
      <c r="BE47" s="47">
        <f>VLOOKUP($A47,'RevPAR Raw Data'!$B$6:$BE$43,'RevPAR Raw Data'!T$1,FALSE)</f>
        <v>-9.5470566768661893</v>
      </c>
      <c r="BF47" s="48">
        <f>VLOOKUP($A47,'RevPAR Raw Data'!$B$6:$BE$43,'RevPAR Raw Data'!U$1,FALSE)</f>
        <v>8.0424721685292901</v>
      </c>
      <c r="BG47" s="48">
        <f>VLOOKUP($A47,'RevPAR Raw Data'!$B$6:$BE$43,'RevPAR Raw Data'!V$1,FALSE)</f>
        <v>-4.6012885894842297</v>
      </c>
      <c r="BH47" s="48">
        <f>VLOOKUP($A47,'RevPAR Raw Data'!$B$6:$BE$43,'RevPAR Raw Data'!W$1,FALSE)</f>
        <v>-1.64535819004483</v>
      </c>
      <c r="BI47" s="48">
        <f>VLOOKUP($A47,'RevPAR Raw Data'!$B$6:$BE$43,'RevPAR Raw Data'!X$1,FALSE)</f>
        <v>3.2135888683572902</v>
      </c>
      <c r="BJ47" s="49">
        <f>VLOOKUP($A47,'RevPAR Raw Data'!$B$6:$BE$43,'RevPAR Raw Data'!Y$1,FALSE)</f>
        <v>-0.627437533420652</v>
      </c>
      <c r="BK47" s="48">
        <f>VLOOKUP($A47,'RevPAR Raw Data'!$B$6:$BE$43,'RevPAR Raw Data'!AA$1,FALSE)</f>
        <v>5.3619039101007102</v>
      </c>
      <c r="BL47" s="48">
        <f>VLOOKUP($A47,'RevPAR Raw Data'!$B$6:$BE$43,'RevPAR Raw Data'!AB$1,FALSE)</f>
        <v>6.5647189217016804</v>
      </c>
      <c r="BM47" s="49">
        <f>VLOOKUP($A47,'RevPAR Raw Data'!$B$6:$BE$43,'RevPAR Raw Data'!AC$1,FALSE)</f>
        <v>5.9763231079045296</v>
      </c>
      <c r="BN47" s="50">
        <f>VLOOKUP($A47,'RevPAR Raw Data'!$B$6:$BE$43,'RevPAR Raw Data'!AE$1,FALSE)</f>
        <v>1.90487548593843</v>
      </c>
    </row>
    <row r="48" spans="1:66" x14ac:dyDescent="0.25">
      <c r="A48" s="63" t="s">
        <v>78</v>
      </c>
      <c r="B48" s="47">
        <f>VLOOKUP($A48,'Occupancy Raw Data'!$B$8:$BE$45,'Occupancy Raw Data'!G$3,FALSE)</f>
        <v>45.580322828593303</v>
      </c>
      <c r="C48" s="48">
        <f>VLOOKUP($A48,'Occupancy Raw Data'!$B$8:$BE$45,'Occupancy Raw Data'!H$3,FALSE)</f>
        <v>66.0261337432744</v>
      </c>
      <c r="D48" s="48">
        <f>VLOOKUP($A48,'Occupancy Raw Data'!$B$8:$BE$45,'Occupancy Raw Data'!I$3,FALSE)</f>
        <v>69.177555726364304</v>
      </c>
      <c r="E48" s="48">
        <f>VLOOKUP($A48,'Occupancy Raw Data'!$B$8:$BE$45,'Occupancy Raw Data'!J$3,FALSE)</f>
        <v>69.254419677171398</v>
      </c>
      <c r="F48" s="48">
        <f>VLOOKUP($A48,'Occupancy Raw Data'!$B$8:$BE$45,'Occupancy Raw Data'!K$3,FALSE)</f>
        <v>67.102229054573399</v>
      </c>
      <c r="G48" s="49">
        <f>VLOOKUP($A48,'Occupancy Raw Data'!$B$8:$BE$45,'Occupancy Raw Data'!L$3,FALSE)</f>
        <v>63.428132205995297</v>
      </c>
      <c r="H48" s="48">
        <f>VLOOKUP($A48,'Occupancy Raw Data'!$B$8:$BE$45,'Occupancy Raw Data'!N$3,FALSE)</f>
        <v>72.482705611068397</v>
      </c>
      <c r="I48" s="48">
        <f>VLOOKUP($A48,'Occupancy Raw Data'!$B$8:$BE$45,'Occupancy Raw Data'!O$3,FALSE)</f>
        <v>76.863950807071404</v>
      </c>
      <c r="J48" s="49">
        <f>VLOOKUP($A48,'Occupancy Raw Data'!$B$8:$BE$45,'Occupancy Raw Data'!P$3,FALSE)</f>
        <v>74.673328209069894</v>
      </c>
      <c r="K48" s="50">
        <f>VLOOKUP($A48,'Occupancy Raw Data'!$B$8:$BE$45,'Occupancy Raw Data'!R$3,FALSE)</f>
        <v>66.641045349730902</v>
      </c>
      <c r="M48" s="47">
        <f>VLOOKUP($A48,'Occupancy Raw Data'!$B$8:$BE$45,'Occupancy Raw Data'!T$3,FALSE)</f>
        <v>-16.0056657223796</v>
      </c>
      <c r="N48" s="48">
        <f>VLOOKUP($A48,'Occupancy Raw Data'!$B$8:$BE$45,'Occupancy Raw Data'!U$3,FALSE)</f>
        <v>5.5282555282555199</v>
      </c>
      <c r="O48" s="48">
        <f>VLOOKUP($A48,'Occupancy Raw Data'!$B$8:$BE$45,'Occupancy Raw Data'!V$3,FALSE)</f>
        <v>-0.99009900990098998</v>
      </c>
      <c r="P48" s="48">
        <f>VLOOKUP($A48,'Occupancy Raw Data'!$B$8:$BE$45,'Occupancy Raw Data'!W$3,FALSE)</f>
        <v>-7.5897435897435797</v>
      </c>
      <c r="Q48" s="48">
        <f>VLOOKUP($A48,'Occupancy Raw Data'!$B$8:$BE$45,'Occupancy Raw Data'!X$3,FALSE)</f>
        <v>0.34482758620689602</v>
      </c>
      <c r="R48" s="49">
        <f>VLOOKUP($A48,'Occupancy Raw Data'!$B$8:$BE$45,'Occupancy Raw Data'!Y$3,FALSE)</f>
        <v>-3.4627983153954101</v>
      </c>
      <c r="S48" s="48">
        <f>VLOOKUP($A48,'Occupancy Raw Data'!$B$8:$BE$45,'Occupancy Raw Data'!AA$3,FALSE)</f>
        <v>-3.77551020408163</v>
      </c>
      <c r="T48" s="48">
        <f>VLOOKUP($A48,'Occupancy Raw Data'!$B$8:$BE$45,'Occupancy Raw Data'!AB$3,FALSE)</f>
        <v>-3.1945788964181898</v>
      </c>
      <c r="U48" s="49">
        <f>VLOOKUP($A48,'Occupancy Raw Data'!$B$8:$BE$45,'Occupancy Raw Data'!AC$3,FALSE)</f>
        <v>-3.4773969200198702</v>
      </c>
      <c r="V48" s="50">
        <f>VLOOKUP($A48,'Occupancy Raw Data'!$B$8:$BE$45,'Occupancy Raw Data'!AE$3,FALSE)</f>
        <v>-3.4674725624304101</v>
      </c>
      <c r="X48" s="51">
        <f>VLOOKUP($A48,'ADR Raw Data'!$B$6:$BE$43,'ADR Raw Data'!G$1,FALSE)</f>
        <v>121.842394603709</v>
      </c>
      <c r="Y48" s="52">
        <f>VLOOKUP($A48,'ADR Raw Data'!$B$6:$BE$43,'ADR Raw Data'!H$1,FALSE)</f>
        <v>131.22522700814901</v>
      </c>
      <c r="Z48" s="52">
        <f>VLOOKUP($A48,'ADR Raw Data'!$B$6:$BE$43,'ADR Raw Data'!I$1,FALSE)</f>
        <v>127.390488888888</v>
      </c>
      <c r="AA48" s="52">
        <f>VLOOKUP($A48,'ADR Raw Data'!$B$6:$BE$43,'ADR Raw Data'!J$1,FALSE)</f>
        <v>129.58375138734701</v>
      </c>
      <c r="AB48" s="52">
        <f>VLOOKUP($A48,'ADR Raw Data'!$B$6:$BE$43,'ADR Raw Data'!K$1,FALSE)</f>
        <v>130.404215349369</v>
      </c>
      <c r="AC48" s="53">
        <f>VLOOKUP($A48,'ADR Raw Data'!$B$6:$BE$43,'ADR Raw Data'!L$1,FALSE)</f>
        <v>128.508068347067</v>
      </c>
      <c r="AD48" s="52">
        <f>VLOOKUP($A48,'ADR Raw Data'!$B$6:$BE$43,'ADR Raw Data'!N$1,FALSE)</f>
        <v>161.76647932131399</v>
      </c>
      <c r="AE48" s="52">
        <f>VLOOKUP($A48,'ADR Raw Data'!$B$6:$BE$43,'ADR Raw Data'!O$1,FALSE)</f>
        <v>161.76630999999901</v>
      </c>
      <c r="AF48" s="53">
        <f>VLOOKUP($A48,'ADR Raw Data'!$B$6:$BE$43,'ADR Raw Data'!P$1,FALSE)</f>
        <v>161.76639217704499</v>
      </c>
      <c r="AG48" s="54">
        <f>VLOOKUP($A48,'ADR Raw Data'!$B$6:$BE$43,'ADR Raw Data'!R$1,FALSE)</f>
        <v>139.155773603559</v>
      </c>
      <c r="AI48" s="47">
        <f>VLOOKUP($A48,'ADR Raw Data'!$B$6:$BE$43,'ADR Raw Data'!T$1,FALSE)</f>
        <v>-3.5781802142142101</v>
      </c>
      <c r="AJ48" s="48">
        <f>VLOOKUP($A48,'ADR Raw Data'!$B$6:$BE$43,'ADR Raw Data'!U$1,FALSE)</f>
        <v>10.1427765072168</v>
      </c>
      <c r="AK48" s="48">
        <f>VLOOKUP($A48,'ADR Raw Data'!$B$6:$BE$43,'ADR Raw Data'!V$1,FALSE)</f>
        <v>-2.7583489688298002</v>
      </c>
      <c r="AL48" s="48">
        <f>VLOOKUP($A48,'ADR Raw Data'!$B$6:$BE$43,'ADR Raw Data'!W$1,FALSE)</f>
        <v>3.5770516112724802</v>
      </c>
      <c r="AM48" s="48">
        <f>VLOOKUP($A48,'ADR Raw Data'!$B$6:$BE$43,'ADR Raw Data'!X$1,FALSE)</f>
        <v>2.2618117677971599</v>
      </c>
      <c r="AN48" s="49">
        <f>VLOOKUP($A48,'ADR Raw Data'!$B$6:$BE$43,'ADR Raw Data'!Y$1,FALSE)</f>
        <v>2.05200715878768</v>
      </c>
      <c r="AO48" s="48">
        <f>VLOOKUP($A48,'ADR Raw Data'!$B$6:$BE$43,'ADR Raw Data'!AA$1,FALSE)</f>
        <v>4.7065906781947504</v>
      </c>
      <c r="AP48" s="48">
        <f>VLOOKUP($A48,'ADR Raw Data'!$B$6:$BE$43,'ADR Raw Data'!AB$1,FALSE)</f>
        <v>6.7586854553375399</v>
      </c>
      <c r="AQ48" s="49">
        <f>VLOOKUP($A48,'ADR Raw Data'!$B$6:$BE$43,'ADR Raw Data'!AC$1,FALSE)</f>
        <v>5.7496994461003599</v>
      </c>
      <c r="AR48" s="50">
        <f>VLOOKUP($A48,'ADR Raw Data'!$B$6:$BE$43,'ADR Raw Data'!AE$1,FALSE)</f>
        <v>3.3968882031549898</v>
      </c>
      <c r="AS48" s="40"/>
      <c r="AT48" s="51">
        <f>VLOOKUP($A48,'RevPAR Raw Data'!$B$6:$BE$43,'RevPAR Raw Data'!G$1,FALSE)</f>
        <v>55.536156802459601</v>
      </c>
      <c r="AU48" s="52">
        <f>VLOOKUP($A48,'RevPAR Raw Data'!$B$6:$BE$43,'RevPAR Raw Data'!H$1,FALSE)</f>
        <v>86.642943889315902</v>
      </c>
      <c r="AV48" s="52">
        <f>VLOOKUP($A48,'RevPAR Raw Data'!$B$6:$BE$43,'RevPAR Raw Data'!I$1,FALSE)</f>
        <v>88.125626441199003</v>
      </c>
      <c r="AW48" s="52">
        <f>VLOOKUP($A48,'RevPAR Raw Data'!$B$6:$BE$43,'RevPAR Raw Data'!J$1,FALSE)</f>
        <v>89.742475019215902</v>
      </c>
      <c r="AX48" s="52">
        <f>VLOOKUP($A48,'RevPAR Raw Data'!$B$6:$BE$43,'RevPAR Raw Data'!K$1,FALSE)</f>
        <v>87.504135280553399</v>
      </c>
      <c r="AY48" s="53">
        <f>VLOOKUP($A48,'RevPAR Raw Data'!$B$6:$BE$43,'RevPAR Raw Data'!L$1,FALSE)</f>
        <v>81.510267486548798</v>
      </c>
      <c r="AZ48" s="52">
        <f>VLOOKUP($A48,'RevPAR Raw Data'!$B$6:$BE$43,'RevPAR Raw Data'!N$1,FALSE)</f>
        <v>117.252720983858</v>
      </c>
      <c r="BA48" s="52">
        <f>VLOOKUP($A48,'RevPAR Raw Data'!$B$6:$BE$43,'RevPAR Raw Data'!O$1,FALSE)</f>
        <v>124.339976940814</v>
      </c>
      <c r="BB48" s="53">
        <f>VLOOKUP($A48,'RevPAR Raw Data'!$B$6:$BE$43,'RevPAR Raw Data'!P$1,FALSE)</f>
        <v>120.796348962336</v>
      </c>
      <c r="BC48" s="54">
        <f>VLOOKUP($A48,'RevPAR Raw Data'!$B$6:$BE$43,'RevPAR Raw Data'!R$1,FALSE)</f>
        <v>92.734862193916697</v>
      </c>
      <c r="BE48" s="47">
        <f>VLOOKUP($A48,'RevPAR Raw Data'!$B$6:$BE$43,'RevPAR Raw Data'!T$1,FALSE)</f>
        <v>-19.011134372562299</v>
      </c>
      <c r="BF48" s="48">
        <f>VLOOKUP($A48,'RevPAR Raw Data'!$B$6:$BE$43,'RevPAR Raw Data'!U$1,FALSE)</f>
        <v>16.2317506384511</v>
      </c>
      <c r="BG48" s="48">
        <f>VLOOKUP($A48,'RevPAR Raw Data'!$B$6:$BE$43,'RevPAR Raw Data'!V$1,FALSE)</f>
        <v>-3.7211375929007899</v>
      </c>
      <c r="BH48" s="48">
        <f>VLOOKUP($A48,'RevPAR Raw Data'!$B$6:$BE$43,'RevPAR Raw Data'!W$1,FALSE)</f>
        <v>-4.28418102383948</v>
      </c>
      <c r="BI48" s="48">
        <f>VLOOKUP($A48,'RevPAR Raw Data'!$B$6:$BE$43,'RevPAR Raw Data'!X$1,FALSE)</f>
        <v>2.61443870492749</v>
      </c>
      <c r="BJ48" s="49">
        <f>VLOOKUP($A48,'RevPAR Raw Data'!$B$6:$BE$43,'RevPAR Raw Data'!Y$1,FALSE)</f>
        <v>-1.4818480259340201</v>
      </c>
      <c r="BK48" s="48">
        <f>VLOOKUP($A48,'RevPAR Raw Data'!$B$6:$BE$43,'RevPAR Raw Data'!AA$1,FALSE)</f>
        <v>0.75338266279352595</v>
      </c>
      <c r="BL48" s="48">
        <f>VLOOKUP($A48,'RevPAR Raw Data'!$B$6:$BE$43,'RevPAR Raw Data'!AB$1,FALSE)</f>
        <v>3.3481950196878398</v>
      </c>
      <c r="BM48" s="49">
        <f>VLOOKUP($A48,'RevPAR Raw Data'!$B$6:$BE$43,'RevPAR Raw Data'!AC$1,FALSE)</f>
        <v>2.0723626546313998</v>
      </c>
      <c r="BN48" s="50">
        <f>VLOOKUP($A48,'RevPAR Raw Data'!$B$6:$BE$43,'RevPAR Raw Data'!AE$1,FALSE)</f>
        <v>-0.18837052569625001</v>
      </c>
    </row>
    <row r="49" spans="1:66" x14ac:dyDescent="0.25">
      <c r="A49" s="63" t="s">
        <v>79</v>
      </c>
      <c r="B49" s="47">
        <f>VLOOKUP($A49,'Occupancy Raw Data'!$B$8:$BE$45,'Occupancy Raw Data'!G$3,FALSE)</f>
        <v>52.286689419795202</v>
      </c>
      <c r="C49" s="48">
        <f>VLOOKUP($A49,'Occupancy Raw Data'!$B$8:$BE$45,'Occupancy Raw Data'!H$3,FALSE)</f>
        <v>68.941979522184297</v>
      </c>
      <c r="D49" s="48">
        <f>VLOOKUP($A49,'Occupancy Raw Data'!$B$8:$BE$45,'Occupancy Raw Data'!I$3,FALSE)</f>
        <v>73.174061433446994</v>
      </c>
      <c r="E49" s="48">
        <f>VLOOKUP($A49,'Occupancy Raw Data'!$B$8:$BE$45,'Occupancy Raw Data'!J$3,FALSE)</f>
        <v>75.290102389078399</v>
      </c>
      <c r="F49" s="48">
        <f>VLOOKUP($A49,'Occupancy Raw Data'!$B$8:$BE$45,'Occupancy Raw Data'!K$3,FALSE)</f>
        <v>68.8054607508532</v>
      </c>
      <c r="G49" s="49">
        <f>VLOOKUP($A49,'Occupancy Raw Data'!$B$8:$BE$45,'Occupancy Raw Data'!L$3,FALSE)</f>
        <v>67.699658703071606</v>
      </c>
      <c r="H49" s="48">
        <f>VLOOKUP($A49,'Occupancy Raw Data'!$B$8:$BE$45,'Occupancy Raw Data'!N$3,FALSE)</f>
        <v>78.225255972696203</v>
      </c>
      <c r="I49" s="48">
        <f>VLOOKUP($A49,'Occupancy Raw Data'!$B$8:$BE$45,'Occupancy Raw Data'!O$3,FALSE)</f>
        <v>80.204778156996497</v>
      </c>
      <c r="J49" s="49">
        <f>VLOOKUP($A49,'Occupancy Raw Data'!$B$8:$BE$45,'Occupancy Raw Data'!P$3,FALSE)</f>
        <v>79.215017064846407</v>
      </c>
      <c r="K49" s="50">
        <f>VLOOKUP($A49,'Occupancy Raw Data'!$B$8:$BE$45,'Occupancy Raw Data'!R$3,FALSE)</f>
        <v>70.989761092150104</v>
      </c>
      <c r="M49" s="47">
        <f>VLOOKUP($A49,'Occupancy Raw Data'!$B$8:$BE$45,'Occupancy Raw Data'!T$3,FALSE)</f>
        <v>-11.629749090499899</v>
      </c>
      <c r="N49" s="48">
        <f>VLOOKUP($A49,'Occupancy Raw Data'!$B$8:$BE$45,'Occupancy Raw Data'!U$3,FALSE)</f>
        <v>13.891261552222799</v>
      </c>
      <c r="O49" s="48">
        <f>VLOOKUP($A49,'Occupancy Raw Data'!$B$8:$BE$45,'Occupancy Raw Data'!V$3,FALSE)</f>
        <v>15.783648646750599</v>
      </c>
      <c r="P49" s="48">
        <f>VLOOKUP($A49,'Occupancy Raw Data'!$B$8:$BE$45,'Occupancy Raw Data'!W$3,FALSE)</f>
        <v>18.0389168954156</v>
      </c>
      <c r="Q49" s="48">
        <f>VLOOKUP($A49,'Occupancy Raw Data'!$B$8:$BE$45,'Occupancy Raw Data'!X$3,FALSE)</f>
        <v>10.9253654452958</v>
      </c>
      <c r="R49" s="49">
        <f>VLOOKUP($A49,'Occupancy Raw Data'!$B$8:$BE$45,'Occupancy Raw Data'!Y$3,FALSE)</f>
        <v>9.6483520275107697</v>
      </c>
      <c r="S49" s="48">
        <f>VLOOKUP($A49,'Occupancy Raw Data'!$B$8:$BE$45,'Occupancy Raw Data'!AA$3,FALSE)</f>
        <v>7.2285594349436897</v>
      </c>
      <c r="T49" s="48">
        <f>VLOOKUP($A49,'Occupancy Raw Data'!$B$8:$BE$45,'Occupancy Raw Data'!AB$3,FALSE)</f>
        <v>7.1719798483585997</v>
      </c>
      <c r="U49" s="49">
        <f>VLOOKUP($A49,'Occupancy Raw Data'!$B$8:$BE$45,'Occupancy Raw Data'!AC$3,FALSE)</f>
        <v>7.1999087072008603</v>
      </c>
      <c r="V49" s="50">
        <f>VLOOKUP($A49,'Occupancy Raw Data'!$B$8:$BE$45,'Occupancy Raw Data'!AE$3,FALSE)</f>
        <v>8.8556855032173107</v>
      </c>
      <c r="X49" s="51">
        <f>VLOOKUP($A49,'ADR Raw Data'!$B$6:$BE$43,'ADR Raw Data'!G$1,FALSE)</f>
        <v>143.55702349869401</v>
      </c>
      <c r="Y49" s="52">
        <f>VLOOKUP($A49,'ADR Raw Data'!$B$6:$BE$43,'ADR Raw Data'!H$1,FALSE)</f>
        <v>143.16292079207901</v>
      </c>
      <c r="Z49" s="52">
        <f>VLOOKUP($A49,'ADR Raw Data'!$B$6:$BE$43,'ADR Raw Data'!I$1,FALSE)</f>
        <v>145.74035447761099</v>
      </c>
      <c r="AA49" s="52">
        <f>VLOOKUP($A49,'ADR Raw Data'!$B$6:$BE$43,'ADR Raw Data'!J$1,FALSE)</f>
        <v>150.07187669990901</v>
      </c>
      <c r="AB49" s="52">
        <f>VLOOKUP($A49,'ADR Raw Data'!$B$6:$BE$43,'ADR Raw Data'!K$1,FALSE)</f>
        <v>147.651587301587</v>
      </c>
      <c r="AC49" s="53">
        <f>VLOOKUP($A49,'ADR Raw Data'!$B$6:$BE$43,'ADR Raw Data'!L$1,FALSE)</f>
        <v>146.23008066142299</v>
      </c>
      <c r="AD49" s="52">
        <f>VLOOKUP($A49,'ADR Raw Data'!$B$6:$BE$43,'ADR Raw Data'!N$1,FALSE)</f>
        <v>170.601134380453</v>
      </c>
      <c r="AE49" s="52">
        <f>VLOOKUP($A49,'ADR Raw Data'!$B$6:$BE$43,'ADR Raw Data'!O$1,FALSE)</f>
        <v>178.56570212765899</v>
      </c>
      <c r="AF49" s="53">
        <f>VLOOKUP($A49,'ADR Raw Data'!$B$6:$BE$43,'ADR Raw Data'!P$1,FALSE)</f>
        <v>174.63317535544999</v>
      </c>
      <c r="AG49" s="54">
        <f>VLOOKUP($A49,'ADR Raw Data'!$B$6:$BE$43,'ADR Raw Data'!R$1,FALSE)</f>
        <v>155.285517857142</v>
      </c>
      <c r="AI49" s="47">
        <f>VLOOKUP($A49,'ADR Raw Data'!$B$6:$BE$43,'ADR Raw Data'!T$1,FALSE)</f>
        <v>-11.705061268364201</v>
      </c>
      <c r="AJ49" s="48">
        <f>VLOOKUP($A49,'ADR Raw Data'!$B$6:$BE$43,'ADR Raw Data'!U$1,FALSE)</f>
        <v>-1.6644527503691</v>
      </c>
      <c r="AK49" s="48">
        <f>VLOOKUP($A49,'ADR Raw Data'!$B$6:$BE$43,'ADR Raw Data'!V$1,FALSE)</f>
        <v>-2.77326539644343</v>
      </c>
      <c r="AL49" s="48">
        <f>VLOOKUP($A49,'ADR Raw Data'!$B$6:$BE$43,'ADR Raw Data'!W$1,FALSE)</f>
        <v>1.40904042248576E-2</v>
      </c>
      <c r="AM49" s="48">
        <f>VLOOKUP($A49,'ADR Raw Data'!$B$6:$BE$43,'ADR Raw Data'!X$1,FALSE)</f>
        <v>3.0910374705508201</v>
      </c>
      <c r="AN49" s="49">
        <f>VLOOKUP($A49,'ADR Raw Data'!$B$6:$BE$43,'ADR Raw Data'!Y$1,FALSE)</f>
        <v>-2.6270331144825301</v>
      </c>
      <c r="AO49" s="48">
        <f>VLOOKUP($A49,'ADR Raw Data'!$B$6:$BE$43,'ADR Raw Data'!AA$1,FALSE)</f>
        <v>-6.5978037236995597</v>
      </c>
      <c r="AP49" s="48">
        <f>VLOOKUP($A49,'ADR Raw Data'!$B$6:$BE$43,'ADR Raw Data'!AB$1,FALSE)</f>
        <v>-5.3450007532474704</v>
      </c>
      <c r="AQ49" s="49">
        <f>VLOOKUP($A49,'ADR Raw Data'!$B$6:$BE$43,'ADR Raw Data'!AC$1,FALSE)</f>
        <v>-5.9538629964811598</v>
      </c>
      <c r="AR49" s="50">
        <f>VLOOKUP($A49,'ADR Raw Data'!$B$6:$BE$43,'ADR Raw Data'!AE$1,FALSE)</f>
        <v>-3.9505771539286099</v>
      </c>
      <c r="AS49" s="40"/>
      <c r="AT49" s="51">
        <f>VLOOKUP($A49,'RevPAR Raw Data'!$B$6:$BE$43,'RevPAR Raw Data'!G$1,FALSE)</f>
        <v>75.061215017064796</v>
      </c>
      <c r="AU49" s="52">
        <f>VLOOKUP($A49,'RevPAR Raw Data'!$B$6:$BE$43,'RevPAR Raw Data'!H$1,FALSE)</f>
        <v>98.699351535836101</v>
      </c>
      <c r="AV49" s="52">
        <f>VLOOKUP($A49,'RevPAR Raw Data'!$B$6:$BE$43,'RevPAR Raw Data'!I$1,FALSE)</f>
        <v>106.64413651877101</v>
      </c>
      <c r="AW49" s="52">
        <f>VLOOKUP($A49,'RevPAR Raw Data'!$B$6:$BE$43,'RevPAR Raw Data'!J$1,FALSE)</f>
        <v>112.989269624573</v>
      </c>
      <c r="AX49" s="52">
        <f>VLOOKUP($A49,'RevPAR Raw Data'!$B$6:$BE$43,'RevPAR Raw Data'!K$1,FALSE)</f>
        <v>101.592354948805</v>
      </c>
      <c r="AY49" s="53">
        <f>VLOOKUP($A49,'RevPAR Raw Data'!$B$6:$BE$43,'RevPAR Raw Data'!L$1,FALSE)</f>
        <v>98.997265529010207</v>
      </c>
      <c r="AZ49" s="52">
        <f>VLOOKUP($A49,'RevPAR Raw Data'!$B$6:$BE$43,'RevPAR Raw Data'!N$1,FALSE)</f>
        <v>133.453174061433</v>
      </c>
      <c r="BA49" s="52">
        <f>VLOOKUP($A49,'RevPAR Raw Data'!$B$6:$BE$43,'RevPAR Raw Data'!O$1,FALSE)</f>
        <v>143.21822525597199</v>
      </c>
      <c r="BB49" s="53">
        <f>VLOOKUP($A49,'RevPAR Raw Data'!$B$6:$BE$43,'RevPAR Raw Data'!P$1,FALSE)</f>
        <v>138.33569965870299</v>
      </c>
      <c r="BC49" s="54">
        <f>VLOOKUP($A49,'RevPAR Raw Data'!$B$6:$BE$43,'RevPAR Raw Data'!R$1,FALSE)</f>
        <v>110.236818137493</v>
      </c>
      <c r="BE49" s="47">
        <f>VLOOKUP($A49,'RevPAR Raw Data'!$B$6:$BE$43,'RevPAR Raw Data'!T$1,FALSE)</f>
        <v>-21.9735411024641</v>
      </c>
      <c r="BF49" s="48">
        <f>VLOOKUP($A49,'RevPAR Raw Data'!$B$6:$BE$43,'RevPAR Raw Data'!U$1,FALSE)</f>
        <v>11.9955953168867</v>
      </c>
      <c r="BG49" s="48">
        <f>VLOOKUP($A49,'RevPAR Raw Data'!$B$6:$BE$43,'RevPAR Raw Data'!V$1,FALSE)</f>
        <v>12.5726607840906</v>
      </c>
      <c r="BH49" s="48">
        <f>VLOOKUP($A49,'RevPAR Raw Data'!$B$6:$BE$43,'RevPAR Raw Data'!W$1,FALSE)</f>
        <v>18.055549055948799</v>
      </c>
      <c r="BI49" s="48">
        <f>VLOOKUP($A49,'RevPAR Raw Data'!$B$6:$BE$43,'RevPAR Raw Data'!X$1,FALSE)</f>
        <v>14.354110055555401</v>
      </c>
      <c r="BJ49" s="49">
        <f>VLOOKUP($A49,'RevPAR Raw Data'!$B$6:$BE$43,'RevPAR Raw Data'!Y$1,FALSE)</f>
        <v>6.7678535102636799</v>
      </c>
      <c r="BK49" s="48">
        <f>VLOOKUP($A49,'RevPAR Raw Data'!$B$6:$BE$43,'RevPAR Raw Data'!AA$1,FALSE)</f>
        <v>0.15382954767557599</v>
      </c>
      <c r="BL49" s="48">
        <f>VLOOKUP($A49,'RevPAR Raw Data'!$B$6:$BE$43,'RevPAR Raw Data'!AB$1,FALSE)</f>
        <v>1.4436367181936001</v>
      </c>
      <c r="BM49" s="49">
        <f>VLOOKUP($A49,'RevPAR Raw Data'!$B$6:$BE$43,'RevPAR Raw Data'!AC$1,FALSE)</f>
        <v>0.81737301042124999</v>
      </c>
      <c r="BN49" s="50">
        <f>VLOOKUP($A49,'RevPAR Raw Data'!$B$6:$BE$43,'RevPAR Raw Data'!AE$1,FALSE)</f>
        <v>4.5552576609748199</v>
      </c>
    </row>
    <row r="50" spans="1:66" x14ac:dyDescent="0.25">
      <c r="A50" s="63" t="s">
        <v>80</v>
      </c>
      <c r="B50" s="47">
        <f>VLOOKUP($A50,'Occupancy Raw Data'!$B$8:$BE$45,'Occupancy Raw Data'!G$3,FALSE)</f>
        <v>60.199820673754303</v>
      </c>
      <c r="C50" s="48">
        <f>VLOOKUP($A50,'Occupancy Raw Data'!$B$8:$BE$45,'Occupancy Raw Data'!H$3,FALSE)</f>
        <v>68.351479441526806</v>
      </c>
      <c r="D50" s="48">
        <f>VLOOKUP($A50,'Occupancy Raw Data'!$B$8:$BE$45,'Occupancy Raw Data'!I$3,FALSE)</f>
        <v>69.371077238375804</v>
      </c>
      <c r="E50" s="48">
        <f>VLOOKUP($A50,'Occupancy Raw Data'!$B$8:$BE$45,'Occupancy Raw Data'!J$3,FALSE)</f>
        <v>74.886640194696994</v>
      </c>
      <c r="F50" s="48">
        <f>VLOOKUP($A50,'Occupancy Raw Data'!$B$8:$BE$45,'Occupancy Raw Data'!K$3,FALSE)</f>
        <v>77.110285641091295</v>
      </c>
      <c r="G50" s="49">
        <f>VLOOKUP($A50,'Occupancy Raw Data'!$B$8:$BE$45,'Occupancy Raw Data'!L$3,FALSE)</f>
        <v>69.983860637888995</v>
      </c>
      <c r="H50" s="48">
        <f>VLOOKUP($A50,'Occupancy Raw Data'!$B$8:$BE$45,'Occupancy Raw Data'!N$3,FALSE)</f>
        <v>84.296144485717903</v>
      </c>
      <c r="I50" s="48">
        <f>VLOOKUP($A50,'Occupancy Raw Data'!$B$8:$BE$45,'Occupancy Raw Data'!O$3,FALSE)</f>
        <v>84.639426156013798</v>
      </c>
      <c r="J50" s="49">
        <f>VLOOKUP($A50,'Occupancy Raw Data'!$B$8:$BE$45,'Occupancy Raw Data'!P$3,FALSE)</f>
        <v>84.467785320865801</v>
      </c>
      <c r="K50" s="50">
        <f>VLOOKUP($A50,'Occupancy Raw Data'!$B$8:$BE$45,'Occupancy Raw Data'!R$3,FALSE)</f>
        <v>74.122124833025296</v>
      </c>
      <c r="M50" s="47">
        <f>VLOOKUP($A50,'Occupancy Raw Data'!$B$8:$BE$45,'Occupancy Raw Data'!T$3,FALSE)</f>
        <v>-12.790484620291201</v>
      </c>
      <c r="N50" s="48">
        <f>VLOOKUP($A50,'Occupancy Raw Data'!$B$8:$BE$45,'Occupancy Raw Data'!U$3,FALSE)</f>
        <v>0.55320652551220295</v>
      </c>
      <c r="O50" s="48">
        <f>VLOOKUP($A50,'Occupancy Raw Data'!$B$8:$BE$45,'Occupancy Raw Data'!V$3,FALSE)</f>
        <v>-4.4518063038091702</v>
      </c>
      <c r="P50" s="48">
        <f>VLOOKUP($A50,'Occupancy Raw Data'!$B$8:$BE$45,'Occupancy Raw Data'!W$3,FALSE)</f>
        <v>1.19317279364672</v>
      </c>
      <c r="Q50" s="48">
        <f>VLOOKUP($A50,'Occupancy Raw Data'!$B$8:$BE$45,'Occupancy Raw Data'!X$3,FALSE)</f>
        <v>3.0847784787314398</v>
      </c>
      <c r="R50" s="49">
        <f>VLOOKUP($A50,'Occupancy Raw Data'!$B$8:$BE$45,'Occupancy Raw Data'!Y$3,FALSE)</f>
        <v>-2.3700960524243202</v>
      </c>
      <c r="S50" s="48">
        <f>VLOOKUP($A50,'Occupancy Raw Data'!$B$8:$BE$45,'Occupancy Raw Data'!AA$3,FALSE)</f>
        <v>0.88732216842529299</v>
      </c>
      <c r="T50" s="48">
        <f>VLOOKUP($A50,'Occupancy Raw Data'!$B$8:$BE$45,'Occupancy Raw Data'!AB$3,FALSE)</f>
        <v>-1.71825905673309</v>
      </c>
      <c r="U50" s="49">
        <f>VLOOKUP($A50,'Occupancy Raw Data'!$B$8:$BE$45,'Occupancy Raw Data'!AC$3,FALSE)</f>
        <v>-0.43515867057978402</v>
      </c>
      <c r="V50" s="50">
        <f>VLOOKUP($A50,'Occupancy Raw Data'!$B$8:$BE$45,'Occupancy Raw Data'!AE$3,FALSE)</f>
        <v>-1.74840340952567</v>
      </c>
      <c r="X50" s="51">
        <f>VLOOKUP($A50,'ADR Raw Data'!$B$6:$BE$43,'ADR Raw Data'!G$1,FALSE)</f>
        <v>137.463507808842</v>
      </c>
      <c r="Y50" s="52">
        <f>VLOOKUP($A50,'ADR Raw Data'!$B$6:$BE$43,'ADR Raw Data'!H$1,FALSE)</f>
        <v>142.439245155728</v>
      </c>
      <c r="Z50" s="52">
        <f>VLOOKUP($A50,'ADR Raw Data'!$B$6:$BE$43,'ADR Raw Data'!I$1,FALSE)</f>
        <v>139.42258281324999</v>
      </c>
      <c r="AA50" s="52">
        <f>VLOOKUP($A50,'ADR Raw Data'!$B$6:$BE$43,'ADR Raw Data'!J$1,FALSE)</f>
        <v>142.791067323481</v>
      </c>
      <c r="AB50" s="52">
        <f>VLOOKUP($A50,'ADR Raw Data'!$B$6:$BE$43,'ADR Raw Data'!K$1,FALSE)</f>
        <v>146.98510365448499</v>
      </c>
      <c r="AC50" s="53">
        <f>VLOOKUP($A50,'ADR Raw Data'!$B$6:$BE$43,'ADR Raw Data'!L$1,FALSE)</f>
        <v>142.06221998521099</v>
      </c>
      <c r="AD50" s="52">
        <f>VLOOKUP($A50,'ADR Raw Data'!$B$6:$BE$43,'ADR Raw Data'!N$1,FALSE)</f>
        <v>183.228873727397</v>
      </c>
      <c r="AE50" s="52">
        <f>VLOOKUP($A50,'ADR Raw Data'!$B$6:$BE$43,'ADR Raw Data'!O$1,FALSE)</f>
        <v>188.817828626774</v>
      </c>
      <c r="AF50" s="53">
        <f>VLOOKUP($A50,'ADR Raw Data'!$B$6:$BE$43,'ADR Raw Data'!P$1,FALSE)</f>
        <v>186.02902963120201</v>
      </c>
      <c r="AG50" s="54">
        <f>VLOOKUP($A50,'ADR Raw Data'!$B$6:$BE$43,'ADR Raw Data'!R$1,FALSE)</f>
        <v>156.37751015873701</v>
      </c>
      <c r="AI50" s="47">
        <f>VLOOKUP($A50,'ADR Raw Data'!$B$6:$BE$43,'ADR Raw Data'!T$1,FALSE)</f>
        <v>-4.6689660188351496</v>
      </c>
      <c r="AJ50" s="48">
        <f>VLOOKUP($A50,'ADR Raw Data'!$B$6:$BE$43,'ADR Raw Data'!U$1,FALSE)</f>
        <v>3.16318671504769</v>
      </c>
      <c r="AK50" s="48">
        <f>VLOOKUP($A50,'ADR Raw Data'!$B$6:$BE$43,'ADR Raw Data'!V$1,FALSE)</f>
        <v>-3.7329747241900502</v>
      </c>
      <c r="AL50" s="48">
        <f>VLOOKUP($A50,'ADR Raw Data'!$B$6:$BE$43,'ADR Raw Data'!W$1,FALSE)</f>
        <v>-4.0129987234086899</v>
      </c>
      <c r="AM50" s="48">
        <f>VLOOKUP($A50,'ADR Raw Data'!$B$6:$BE$43,'ADR Raw Data'!X$1,FALSE)</f>
        <v>-1.3156101157897799</v>
      </c>
      <c r="AN50" s="49">
        <f>VLOOKUP($A50,'ADR Raw Data'!$B$6:$BE$43,'ADR Raw Data'!Y$1,FALSE)</f>
        <v>-2.0910905182636701</v>
      </c>
      <c r="AO50" s="48">
        <f>VLOOKUP($A50,'ADR Raw Data'!$B$6:$BE$43,'ADR Raw Data'!AA$1,FALSE)</f>
        <v>-5.4919322843002503</v>
      </c>
      <c r="AP50" s="48">
        <f>VLOOKUP($A50,'ADR Raw Data'!$B$6:$BE$43,'ADR Raw Data'!AB$1,FALSE)</f>
        <v>-4.9498282779756799</v>
      </c>
      <c r="AQ50" s="49">
        <f>VLOOKUP($A50,'ADR Raw Data'!$B$6:$BE$43,'ADR Raw Data'!AC$1,FALSE)</f>
        <v>-5.2321112546436899</v>
      </c>
      <c r="AR50" s="50">
        <f>VLOOKUP($A50,'ADR Raw Data'!$B$6:$BE$43,'ADR Raw Data'!AE$1,FALSE)</f>
        <v>-3.2005142307166601</v>
      </c>
      <c r="AS50" s="40"/>
      <c r="AT50" s="51">
        <f>VLOOKUP($A50,'RevPAR Raw Data'!$B$6:$BE$43,'RevPAR Raw Data'!G$1,FALSE)</f>
        <v>82.752785192775704</v>
      </c>
      <c r="AU50" s="52">
        <f>VLOOKUP($A50,'RevPAR Raw Data'!$B$6:$BE$43,'RevPAR Raw Data'!H$1,FALSE)</f>
        <v>97.359331369283893</v>
      </c>
      <c r="AV50" s="52">
        <f>VLOOKUP($A50,'RevPAR Raw Data'!$B$6:$BE$43,'RevPAR Raw Data'!I$1,FALSE)</f>
        <v>96.718947611118196</v>
      </c>
      <c r="AW50" s="52">
        <f>VLOOKUP($A50,'RevPAR Raw Data'!$B$6:$BE$43,'RevPAR Raw Data'!J$1,FALSE)</f>
        <v>106.931432816702</v>
      </c>
      <c r="AX50" s="52">
        <f>VLOOKUP($A50,'RevPAR Raw Data'!$B$6:$BE$43,'RevPAR Raw Data'!K$1,FALSE)</f>
        <v>113.340633277827</v>
      </c>
      <c r="AY50" s="53">
        <f>VLOOKUP($A50,'RevPAR Raw Data'!$B$6:$BE$43,'RevPAR Raw Data'!L$1,FALSE)</f>
        <v>99.420626053541596</v>
      </c>
      <c r="AZ50" s="52">
        <f>VLOOKUP($A50,'RevPAR Raw Data'!$B$6:$BE$43,'RevPAR Raw Data'!N$1,FALSE)</f>
        <v>154.45487613680001</v>
      </c>
      <c r="BA50" s="52">
        <f>VLOOKUP($A50,'RevPAR Raw Data'!$B$6:$BE$43,'RevPAR Raw Data'!O$1,FALSE)</f>
        <v>159.814326629947</v>
      </c>
      <c r="BB50" s="53">
        <f>VLOOKUP($A50,'RevPAR Raw Data'!$B$6:$BE$43,'RevPAR Raw Data'!P$1,FALSE)</f>
        <v>157.134601383373</v>
      </c>
      <c r="BC50" s="54">
        <f>VLOOKUP($A50,'RevPAR Raw Data'!$B$6:$BE$43,'RevPAR Raw Data'!R$1,FALSE)</f>
        <v>115.910333290636</v>
      </c>
      <c r="BE50" s="47">
        <f>VLOOKUP($A50,'RevPAR Raw Data'!$B$6:$BE$43,'RevPAR Raw Data'!T$1,FALSE)</f>
        <v>-16.8622672585606</v>
      </c>
      <c r="BF50" s="48">
        <f>VLOOKUP($A50,'RevPAR Raw Data'!$B$6:$BE$43,'RevPAR Raw Data'!U$1,FALSE)</f>
        <v>3.73389219588167</v>
      </c>
      <c r="BG50" s="48">
        <f>VLOOKUP($A50,'RevPAR Raw Data'!$B$6:$BE$43,'RevPAR Raw Data'!V$1,FALSE)</f>
        <v>-8.0185962239081299</v>
      </c>
      <c r="BH50" s="48">
        <f>VLOOKUP($A50,'RevPAR Raw Data'!$B$6:$BE$43,'RevPAR Raw Data'!W$1,FALSE)</f>
        <v>-2.8677079387390698</v>
      </c>
      <c r="BI50" s="48">
        <f>VLOOKUP($A50,'RevPAR Raw Data'!$B$6:$BE$43,'RevPAR Raw Data'!X$1,FALSE)</f>
        <v>1.7285847052257699</v>
      </c>
      <c r="BJ50" s="49">
        <f>VLOOKUP($A50,'RevPAR Raw Data'!$B$6:$BE$43,'RevPAR Raw Data'!Y$1,FALSE)</f>
        <v>-4.4116257168620097</v>
      </c>
      <c r="BK50" s="48">
        <f>VLOOKUP($A50,'RevPAR Raw Data'!$B$6:$BE$43,'RevPAR Raw Data'!AA$1,FALSE)</f>
        <v>-4.6533412485084602</v>
      </c>
      <c r="BL50" s="48">
        <f>VLOOKUP($A50,'RevPAR Raw Data'!$B$6:$BE$43,'RevPAR Raw Data'!AB$1,FALSE)</f>
        <v>-6.5830364620297201</v>
      </c>
      <c r="BM50" s="49">
        <f>VLOOKUP($A50,'RevPAR Raw Data'!$B$6:$BE$43,'RevPAR Raw Data'!AC$1,FALSE)</f>
        <v>-5.6445019394445097</v>
      </c>
      <c r="BN50" s="50">
        <f>VLOOKUP($A50,'RevPAR Raw Data'!$B$6:$BE$43,'RevPAR Raw Data'!AE$1,FALSE)</f>
        <v>-4.8929597403101299</v>
      </c>
    </row>
    <row r="51" spans="1:66" x14ac:dyDescent="0.25">
      <c r="A51" s="66" t="s">
        <v>81</v>
      </c>
      <c r="B51" s="47">
        <f>VLOOKUP($A51,'Occupancy Raw Data'!$B$8:$BE$45,'Occupancy Raw Data'!G$3,FALSE)</f>
        <v>55.6257349872918</v>
      </c>
      <c r="C51" s="48">
        <f>VLOOKUP($A51,'Occupancy Raw Data'!$B$8:$BE$45,'Occupancy Raw Data'!H$3,FALSE)</f>
        <v>67.992488904062796</v>
      </c>
      <c r="D51" s="48">
        <f>VLOOKUP($A51,'Occupancy Raw Data'!$B$8:$BE$45,'Occupancy Raw Data'!I$3,FALSE)</f>
        <v>68.589962444520296</v>
      </c>
      <c r="E51" s="48">
        <f>VLOOKUP($A51,'Occupancy Raw Data'!$B$8:$BE$45,'Occupancy Raw Data'!J$3,FALSE)</f>
        <v>69.212093623155397</v>
      </c>
      <c r="F51" s="48">
        <f>VLOOKUP($A51,'Occupancy Raw Data'!$B$8:$BE$45,'Occupancy Raw Data'!K$3,FALSE)</f>
        <v>67.848336557793701</v>
      </c>
      <c r="G51" s="49">
        <f>VLOOKUP($A51,'Occupancy Raw Data'!$B$8:$BE$45,'Occupancy Raw Data'!L$3,FALSE)</f>
        <v>65.853723303364802</v>
      </c>
      <c r="H51" s="48">
        <f>VLOOKUP($A51,'Occupancy Raw Data'!$B$8:$BE$45,'Occupancy Raw Data'!N$3,FALSE)</f>
        <v>72.408102879253406</v>
      </c>
      <c r="I51" s="48">
        <f>VLOOKUP($A51,'Occupancy Raw Data'!$B$8:$BE$45,'Occupancy Raw Data'!O$3,FALSE)</f>
        <v>77.527407913205096</v>
      </c>
      <c r="J51" s="49">
        <f>VLOOKUP($A51,'Occupancy Raw Data'!$B$8:$BE$45,'Occupancy Raw Data'!P$3,FALSE)</f>
        <v>74.967755396229194</v>
      </c>
      <c r="K51" s="50">
        <f>VLOOKUP($A51,'Occupancy Raw Data'!$B$8:$BE$45,'Occupancy Raw Data'!R$3,FALSE)</f>
        <v>68.4577324727546</v>
      </c>
      <c r="M51" s="47">
        <f>VLOOKUP($A51,'Occupancy Raw Data'!$B$8:$BE$45,'Occupancy Raw Data'!T$3,FALSE)</f>
        <v>1.64013278259118</v>
      </c>
      <c r="N51" s="48">
        <f>VLOOKUP($A51,'Occupancy Raw Data'!$B$8:$BE$45,'Occupancy Raw Data'!U$3,FALSE)</f>
        <v>3.8771388223533698</v>
      </c>
      <c r="O51" s="48">
        <f>VLOOKUP($A51,'Occupancy Raw Data'!$B$8:$BE$45,'Occupancy Raw Data'!V$3,FALSE)</f>
        <v>-11.1510132941174</v>
      </c>
      <c r="P51" s="48">
        <f>VLOOKUP($A51,'Occupancy Raw Data'!$B$8:$BE$45,'Occupancy Raw Data'!W$3,FALSE)</f>
        <v>-13.431297925490099</v>
      </c>
      <c r="Q51" s="48">
        <f>VLOOKUP($A51,'Occupancy Raw Data'!$B$8:$BE$45,'Occupancy Raw Data'!X$3,FALSE)</f>
        <v>-12.517450186219399</v>
      </c>
      <c r="R51" s="49">
        <f>VLOOKUP($A51,'Occupancy Raw Data'!$B$8:$BE$45,'Occupancy Raw Data'!Y$3,FALSE)</f>
        <v>-7.2190329718899902</v>
      </c>
      <c r="S51" s="48">
        <f>VLOOKUP($A51,'Occupancy Raw Data'!$B$8:$BE$45,'Occupancy Raw Data'!AA$3,FALSE)</f>
        <v>-10.5482825892284</v>
      </c>
      <c r="T51" s="48">
        <f>VLOOKUP($A51,'Occupancy Raw Data'!$B$8:$BE$45,'Occupancy Raw Data'!AB$3,FALSE)</f>
        <v>-8.2397476954343993</v>
      </c>
      <c r="U51" s="49">
        <f>VLOOKUP($A51,'Occupancy Raw Data'!$B$8:$BE$45,'Occupancy Raw Data'!AC$3,FALSE)</f>
        <v>-9.3692984946462605</v>
      </c>
      <c r="V51" s="50">
        <f>VLOOKUP($A51,'Occupancy Raw Data'!$B$8:$BE$45,'Occupancy Raw Data'!AE$3,FALSE)</f>
        <v>-7.9027046355953701</v>
      </c>
      <c r="X51" s="51">
        <f>VLOOKUP($A51,'ADR Raw Data'!$B$6:$BE$43,'ADR Raw Data'!G$1,FALSE)</f>
        <v>139.218849865311</v>
      </c>
      <c r="Y51" s="52">
        <f>VLOOKUP($A51,'ADR Raw Data'!$B$6:$BE$43,'ADR Raw Data'!H$1,FALSE)</f>
        <v>156.25537506625301</v>
      </c>
      <c r="Z51" s="52">
        <f>VLOOKUP($A51,'ADR Raw Data'!$B$6:$BE$43,'ADR Raw Data'!I$1,FALSE)</f>
        <v>157.401935457109</v>
      </c>
      <c r="AA51" s="52">
        <f>VLOOKUP($A51,'ADR Raw Data'!$B$6:$BE$43,'ADR Raw Data'!J$1,FALSE)</f>
        <v>156.017063305015</v>
      </c>
      <c r="AB51" s="52">
        <f>VLOOKUP($A51,'ADR Raw Data'!$B$6:$BE$43,'ADR Raw Data'!K$1,FALSE)</f>
        <v>145.05460512705801</v>
      </c>
      <c r="AC51" s="53">
        <f>VLOOKUP($A51,'ADR Raw Data'!$B$6:$BE$43,'ADR Raw Data'!L$1,FALSE)</f>
        <v>151.25801338732799</v>
      </c>
      <c r="AD51" s="52">
        <f>VLOOKUP($A51,'ADR Raw Data'!$B$6:$BE$43,'ADR Raw Data'!N$1,FALSE)</f>
        <v>140.122745776031</v>
      </c>
      <c r="AE51" s="52">
        <f>VLOOKUP($A51,'ADR Raw Data'!$B$6:$BE$43,'ADR Raw Data'!O$1,FALSE)</f>
        <v>139.92799310074801</v>
      </c>
      <c r="AF51" s="53">
        <f>VLOOKUP($A51,'ADR Raw Data'!$B$6:$BE$43,'ADR Raw Data'!P$1,FALSE)</f>
        <v>140.02204468114701</v>
      </c>
      <c r="AG51" s="54">
        <f>VLOOKUP($A51,'ADR Raw Data'!$B$6:$BE$43,'ADR Raw Data'!R$1,FALSE)</f>
        <v>147.74245370993401</v>
      </c>
      <c r="AI51" s="47">
        <f>VLOOKUP($A51,'ADR Raw Data'!$B$6:$BE$43,'ADR Raw Data'!T$1,FALSE)</f>
        <v>1.0508217708114</v>
      </c>
      <c r="AJ51" s="48">
        <f>VLOOKUP($A51,'ADR Raw Data'!$B$6:$BE$43,'ADR Raw Data'!U$1,FALSE)</f>
        <v>0.71574540112719098</v>
      </c>
      <c r="AK51" s="48">
        <f>VLOOKUP($A51,'ADR Raw Data'!$B$6:$BE$43,'ADR Raw Data'!V$1,FALSE)</f>
        <v>-7.6741985237627599</v>
      </c>
      <c r="AL51" s="48">
        <f>VLOOKUP($A51,'ADR Raw Data'!$B$6:$BE$43,'ADR Raw Data'!W$1,FALSE)</f>
        <v>-9.8439233492151796</v>
      </c>
      <c r="AM51" s="48">
        <f>VLOOKUP($A51,'ADR Raw Data'!$B$6:$BE$43,'ADR Raw Data'!X$1,FALSE)</f>
        <v>-8.5222672838122193</v>
      </c>
      <c r="AN51" s="49">
        <f>VLOOKUP($A51,'ADR Raw Data'!$B$6:$BE$43,'ADR Raw Data'!Y$1,FALSE)</f>
        <v>-5.8081178433926004</v>
      </c>
      <c r="AO51" s="48">
        <f>VLOOKUP($A51,'ADR Raw Data'!$B$6:$BE$43,'ADR Raw Data'!AA$1,FALSE)</f>
        <v>-2.4331607220706202</v>
      </c>
      <c r="AP51" s="48">
        <f>VLOOKUP($A51,'ADR Raw Data'!$B$6:$BE$43,'ADR Raw Data'!AB$1,FALSE)</f>
        <v>-3.5486992641573298</v>
      </c>
      <c r="AQ51" s="49">
        <f>VLOOKUP($A51,'ADR Raw Data'!$B$6:$BE$43,'ADR Raw Data'!AC$1,FALSE)</f>
        <v>-3.00654985505561</v>
      </c>
      <c r="AR51" s="50">
        <f>VLOOKUP($A51,'ADR Raw Data'!$B$6:$BE$43,'ADR Raw Data'!AE$1,FALSE)</f>
        <v>-4.9441759237148402</v>
      </c>
      <c r="AS51" s="40"/>
      <c r="AT51" s="51">
        <f>VLOOKUP($A51,'RevPAR Raw Data'!$B$6:$BE$43,'RevPAR Raw Data'!G$1,FALSE)</f>
        <v>77.441508478434002</v>
      </c>
      <c r="AU51" s="52">
        <f>VLOOKUP($A51,'RevPAR Raw Data'!$B$6:$BE$43,'RevPAR Raw Data'!H$1,FALSE)</f>
        <v>106.24191855392399</v>
      </c>
      <c r="AV51" s="52">
        <f>VLOOKUP($A51,'RevPAR Raw Data'!$B$6:$BE$43,'RevPAR Raw Data'!I$1,FALSE)</f>
        <v>107.96192841697901</v>
      </c>
      <c r="AW51" s="52">
        <f>VLOOKUP($A51,'RevPAR Raw Data'!$B$6:$BE$43,'RevPAR Raw Data'!J$1,FALSE)</f>
        <v>107.982675922764</v>
      </c>
      <c r="AX51" s="52">
        <f>VLOOKUP($A51,'RevPAR Raw Data'!$B$6:$BE$43,'RevPAR Raw Data'!K$1,FALSE)</f>
        <v>98.417136679185106</v>
      </c>
      <c r="AY51" s="53">
        <f>VLOOKUP($A51,'RevPAR Raw Data'!$B$6:$BE$43,'RevPAR Raw Data'!L$1,FALSE)</f>
        <v>99.609033610257498</v>
      </c>
      <c r="AZ51" s="52">
        <f>VLOOKUP($A51,'RevPAR Raw Data'!$B$6:$BE$43,'RevPAR Raw Data'!N$1,FALSE)</f>
        <v>101.460221918743</v>
      </c>
      <c r="BA51" s="52">
        <f>VLOOKUP($A51,'RevPAR Raw Data'!$B$6:$BE$43,'RevPAR Raw Data'!O$1,FALSE)</f>
        <v>108.482545995978</v>
      </c>
      <c r="BB51" s="53">
        <f>VLOOKUP($A51,'RevPAR Raw Data'!$B$6:$BE$43,'RevPAR Raw Data'!P$1,FALSE)</f>
        <v>104.971383957361</v>
      </c>
      <c r="BC51" s="54">
        <f>VLOOKUP($A51,'RevPAR Raw Data'!$B$6:$BE$43,'RevPAR Raw Data'!R$1,FALSE)</f>
        <v>101.14113370942999</v>
      </c>
      <c r="BE51" s="47">
        <f>VLOOKUP($A51,'RevPAR Raw Data'!$B$6:$BE$43,'RevPAR Raw Data'!T$1,FALSE)</f>
        <v>2.7081894257522698</v>
      </c>
      <c r="BF51" s="48">
        <f>VLOOKUP($A51,'RevPAR Raw Data'!$B$6:$BE$43,'RevPAR Raw Data'!U$1,FALSE)</f>
        <v>4.62063466629687</v>
      </c>
      <c r="BG51" s="48">
        <f>VLOOKUP($A51,'RevPAR Raw Data'!$B$6:$BE$43,'RevPAR Raw Data'!V$1,FALSE)</f>
        <v>-17.969460920278401</v>
      </c>
      <c r="BH51" s="48">
        <f>VLOOKUP($A51,'RevPAR Raw Data'!$B$6:$BE$43,'RevPAR Raw Data'!W$1,FALSE)</f>
        <v>-21.953054602115301</v>
      </c>
      <c r="BI51" s="48">
        <f>VLOOKUP($A51,'RevPAR Raw Data'!$B$6:$BE$43,'RevPAR Raw Data'!X$1,FALSE)</f>
        <v>-19.972946908043902</v>
      </c>
      <c r="BJ51" s="49">
        <f>VLOOKUP($A51,'RevPAR Raw Data'!$B$6:$BE$43,'RevPAR Raw Data'!Y$1,FALSE)</f>
        <v>-12.607860873121799</v>
      </c>
      <c r="BK51" s="48">
        <f>VLOOKUP($A51,'RevPAR Raw Data'!$B$6:$BE$43,'RevPAR Raw Data'!AA$1,FALSE)</f>
        <v>-12.724786642484901</v>
      </c>
      <c r="BL51" s="48">
        <f>VLOOKUP($A51,'RevPAR Raw Data'!$B$6:$BE$43,'RevPAR Raw Data'!AB$1,FALSE)</f>
        <v>-11.4960430937554</v>
      </c>
      <c r="BM51" s="49">
        <f>VLOOKUP($A51,'RevPAR Raw Data'!$B$6:$BE$43,'RevPAR Raw Data'!AC$1,FALSE)</f>
        <v>-12.094155719391299</v>
      </c>
      <c r="BN51" s="50">
        <f>VLOOKUP($A51,'RevPAR Raw Data'!$B$6:$BE$43,'RevPAR Raw Data'!AE$1,FALSE)</f>
        <v>-12.4561569393948</v>
      </c>
    </row>
    <row r="52" spans="1:66" x14ac:dyDescent="0.25">
      <c r="A52" s="63" t="s">
        <v>82</v>
      </c>
      <c r="B52" s="47">
        <f>VLOOKUP($A52,'Occupancy Raw Data'!$B$8:$BE$45,'Occupancy Raw Data'!G$3,FALSE)</f>
        <v>44.395936529258599</v>
      </c>
      <c r="C52" s="48">
        <f>VLOOKUP($A52,'Occupancy Raw Data'!$B$8:$BE$45,'Occupancy Raw Data'!H$3,FALSE)</f>
        <v>56.871799177231097</v>
      </c>
      <c r="D52" s="48">
        <f>VLOOKUP($A52,'Occupancy Raw Data'!$B$8:$BE$45,'Occupancy Raw Data'!I$3,FALSE)</f>
        <v>60.095709848039597</v>
      </c>
      <c r="E52" s="48">
        <f>VLOOKUP($A52,'Occupancy Raw Data'!$B$8:$BE$45,'Occupancy Raw Data'!J$3,FALSE)</f>
        <v>63.2860381160272</v>
      </c>
      <c r="F52" s="48">
        <f>VLOOKUP($A52,'Occupancy Raw Data'!$B$8:$BE$45,'Occupancy Raw Data'!K$3,FALSE)</f>
        <v>64.998740659894196</v>
      </c>
      <c r="G52" s="49">
        <f>VLOOKUP($A52,'Occupancy Raw Data'!$B$8:$BE$45,'Occupancy Raw Data'!L$3,FALSE)</f>
        <v>57.929644866090101</v>
      </c>
      <c r="H52" s="48">
        <f>VLOOKUP($A52,'Occupancy Raw Data'!$B$8:$BE$45,'Occupancy Raw Data'!N$3,FALSE)</f>
        <v>75.274955923096201</v>
      </c>
      <c r="I52" s="48">
        <f>VLOOKUP($A52,'Occupancy Raw Data'!$B$8:$BE$45,'Occupancy Raw Data'!O$3,FALSE)</f>
        <v>76.895306859205704</v>
      </c>
      <c r="J52" s="49">
        <f>VLOOKUP($A52,'Occupancy Raw Data'!$B$8:$BE$45,'Occupancy Raw Data'!P$3,FALSE)</f>
        <v>76.085131391150995</v>
      </c>
      <c r="K52" s="50">
        <f>VLOOKUP($A52,'Occupancy Raw Data'!$B$8:$BE$45,'Occupancy Raw Data'!R$3,FALSE)</f>
        <v>63.116926730393203</v>
      </c>
      <c r="M52" s="47">
        <f>VLOOKUP($A52,'Occupancy Raw Data'!$B$8:$BE$45,'Occupancy Raw Data'!T$3,FALSE)</f>
        <v>-14.2942467869103</v>
      </c>
      <c r="N52" s="48">
        <f>VLOOKUP($A52,'Occupancy Raw Data'!$B$8:$BE$45,'Occupancy Raw Data'!U$3,FALSE)</f>
        <v>-2.84367309188743</v>
      </c>
      <c r="O52" s="48">
        <f>VLOOKUP($A52,'Occupancy Raw Data'!$B$8:$BE$45,'Occupancy Raw Data'!V$3,FALSE)</f>
        <v>-1.3176415509113</v>
      </c>
      <c r="P52" s="48">
        <f>VLOOKUP($A52,'Occupancy Raw Data'!$B$8:$BE$45,'Occupancy Raw Data'!W$3,FALSE)</f>
        <v>0.146678292568377</v>
      </c>
      <c r="Q52" s="48">
        <f>VLOOKUP($A52,'Occupancy Raw Data'!$B$8:$BE$45,'Occupancy Raw Data'!X$3,FALSE)</f>
        <v>-1.0369895625186101</v>
      </c>
      <c r="R52" s="49">
        <f>VLOOKUP($A52,'Occupancy Raw Data'!$B$8:$BE$45,'Occupancy Raw Data'!Y$3,FALSE)</f>
        <v>-3.4853719359988999</v>
      </c>
      <c r="S52" s="48">
        <f>VLOOKUP($A52,'Occupancy Raw Data'!$B$8:$BE$45,'Occupancy Raw Data'!AA$3,FALSE)</f>
        <v>2.4656265536827</v>
      </c>
      <c r="T52" s="48">
        <f>VLOOKUP($A52,'Occupancy Raw Data'!$B$8:$BE$45,'Occupancy Raw Data'!AB$3,FALSE)</f>
        <v>3.4996714777198799</v>
      </c>
      <c r="U52" s="49">
        <f>VLOOKUP($A52,'Occupancy Raw Data'!$B$8:$BE$45,'Occupancy Raw Data'!AC$3,FALSE)</f>
        <v>2.98555886746861</v>
      </c>
      <c r="V52" s="50">
        <f>VLOOKUP($A52,'Occupancy Raw Data'!$B$8:$BE$45,'Occupancy Raw Data'!AE$3,FALSE)</f>
        <v>-1.3505030538685701</v>
      </c>
      <c r="X52" s="51">
        <f>VLOOKUP($A52,'ADR Raw Data'!$B$6:$BE$43,'ADR Raw Data'!G$1,FALSE)</f>
        <v>96.510255295007497</v>
      </c>
      <c r="Y52" s="52">
        <f>VLOOKUP($A52,'ADR Raw Data'!$B$6:$BE$43,'ADR Raw Data'!H$1,FALSE)</f>
        <v>101.22914083259499</v>
      </c>
      <c r="Z52" s="52">
        <f>VLOOKUP($A52,'ADR Raw Data'!$B$6:$BE$43,'ADR Raw Data'!I$1,FALSE)</f>
        <v>101.628939647946</v>
      </c>
      <c r="AA52" s="52">
        <f>VLOOKUP($A52,'ADR Raw Data'!$B$6:$BE$43,'ADR Raw Data'!J$1,FALSE)</f>
        <v>103.946619793048</v>
      </c>
      <c r="AB52" s="52">
        <f>VLOOKUP($A52,'ADR Raw Data'!$B$6:$BE$43,'ADR Raw Data'!K$1,FALSE)</f>
        <v>106.420071041074</v>
      </c>
      <c r="AC52" s="53">
        <f>VLOOKUP($A52,'ADR Raw Data'!$B$6:$BE$43,'ADR Raw Data'!L$1,FALSE)</f>
        <v>102.347425797101</v>
      </c>
      <c r="AD52" s="52">
        <f>VLOOKUP($A52,'ADR Raw Data'!$B$6:$BE$43,'ADR Raw Data'!N$1,FALSE)</f>
        <v>123.979289538255</v>
      </c>
      <c r="AE52" s="52">
        <f>VLOOKUP($A52,'ADR Raw Data'!$B$6:$BE$43,'ADR Raw Data'!O$1,FALSE)</f>
        <v>126.3833562616</v>
      </c>
      <c r="AF52" s="53">
        <f>VLOOKUP($A52,'ADR Raw Data'!$B$6:$BE$43,'ADR Raw Data'!P$1,FALSE)</f>
        <v>125.194122482758</v>
      </c>
      <c r="AG52" s="54">
        <f>VLOOKUP($A52,'ADR Raw Data'!$B$6:$BE$43,'ADR Raw Data'!R$1,FALSE)</f>
        <v>110.21624057007099</v>
      </c>
      <c r="AI52" s="47">
        <f>VLOOKUP($A52,'ADR Raw Data'!$B$6:$BE$43,'ADR Raw Data'!T$1,FALSE)</f>
        <v>-4.7558844120680899</v>
      </c>
      <c r="AJ52" s="48">
        <f>VLOOKUP($A52,'ADR Raw Data'!$B$6:$BE$43,'ADR Raw Data'!U$1,FALSE)</f>
        <v>-0.98228665076990196</v>
      </c>
      <c r="AK52" s="48">
        <f>VLOOKUP($A52,'ADR Raw Data'!$B$6:$BE$43,'ADR Raw Data'!V$1,FALSE)</f>
        <v>-1.42859641779873</v>
      </c>
      <c r="AL52" s="48">
        <f>VLOOKUP($A52,'ADR Raw Data'!$B$6:$BE$43,'ADR Raw Data'!W$1,FALSE)</f>
        <v>2.1356072263984198</v>
      </c>
      <c r="AM52" s="48">
        <f>VLOOKUP($A52,'ADR Raw Data'!$B$6:$BE$43,'ADR Raw Data'!X$1,FALSE)</f>
        <v>-0.16582443672080899</v>
      </c>
      <c r="AN52" s="49">
        <f>VLOOKUP($A52,'ADR Raw Data'!$B$6:$BE$43,'ADR Raw Data'!Y$1,FALSE)</f>
        <v>-0.74112995894387701</v>
      </c>
      <c r="AO52" s="48">
        <f>VLOOKUP($A52,'ADR Raw Data'!$B$6:$BE$43,'ADR Raw Data'!AA$1,FALSE)</f>
        <v>-2.50534357048413</v>
      </c>
      <c r="AP52" s="48">
        <f>VLOOKUP($A52,'ADR Raw Data'!$B$6:$BE$43,'ADR Raw Data'!AB$1,FALSE)</f>
        <v>-1.4117587854090901</v>
      </c>
      <c r="AQ52" s="49">
        <f>VLOOKUP($A52,'ADR Raw Data'!$B$6:$BE$43,'ADR Raw Data'!AC$1,FALSE)</f>
        <v>-1.9485467076707901</v>
      </c>
      <c r="AR52" s="50">
        <f>VLOOKUP($A52,'ADR Raw Data'!$B$6:$BE$43,'ADR Raw Data'!AE$1,FALSE)</f>
        <v>-0.90055803455875905</v>
      </c>
      <c r="AS52" s="40"/>
      <c r="AT52" s="51">
        <f>VLOOKUP($A52,'RevPAR Raw Data'!$B$6:$BE$43,'RevPAR Raw Data'!G$1,FALSE)</f>
        <v>42.846631684997</v>
      </c>
      <c r="AU52" s="52">
        <f>VLOOKUP($A52,'RevPAR Raw Data'!$B$6:$BE$43,'RevPAR Raw Data'!H$1,FALSE)</f>
        <v>57.570833683149999</v>
      </c>
      <c r="AV52" s="52">
        <f>VLOOKUP($A52,'RevPAR Raw Data'!$B$6:$BE$43,'RevPAR Raw Data'!I$1,FALSE)</f>
        <v>61.074632692469102</v>
      </c>
      <c r="AW52" s="52">
        <f>VLOOKUP($A52,'RevPAR Raw Data'!$B$6:$BE$43,'RevPAR Raw Data'!J$1,FALSE)</f>
        <v>65.783697422550503</v>
      </c>
      <c r="AX52" s="52">
        <f>VLOOKUP($A52,'RevPAR Raw Data'!$B$6:$BE$43,'RevPAR Raw Data'!K$1,FALSE)</f>
        <v>69.171705986063301</v>
      </c>
      <c r="AY52" s="53">
        <f>VLOOKUP($A52,'RevPAR Raw Data'!$B$6:$BE$43,'RevPAR Raw Data'!L$1,FALSE)</f>
        <v>59.289500293845997</v>
      </c>
      <c r="AZ52" s="52">
        <f>VLOOKUP($A52,'RevPAR Raw Data'!$B$6:$BE$43,'RevPAR Raw Data'!N$1,FALSE)</f>
        <v>93.325355553689803</v>
      </c>
      <c r="BA52" s="52">
        <f>VLOOKUP($A52,'RevPAR Raw Data'!$B$6:$BE$43,'RevPAR Raw Data'!O$1,FALSE)</f>
        <v>97.182869616321</v>
      </c>
      <c r="BB52" s="53">
        <f>VLOOKUP($A52,'RevPAR Raw Data'!$B$6:$BE$43,'RevPAR Raw Data'!P$1,FALSE)</f>
        <v>95.254112585005402</v>
      </c>
      <c r="BC52" s="54">
        <f>VLOOKUP($A52,'RevPAR Raw Data'!$B$6:$BE$43,'RevPAR Raw Data'!R$1,FALSE)</f>
        <v>69.565103805605801</v>
      </c>
      <c r="BE52" s="47">
        <f>VLOOKUP($A52,'RevPAR Raw Data'!$B$6:$BE$43,'RevPAR Raw Data'!T$1,FALSE)</f>
        <v>-18.370313344217202</v>
      </c>
      <c r="BF52" s="48">
        <f>VLOOKUP($A52,'RevPAR Raw Data'!$B$6:$BE$43,'RevPAR Raw Data'!U$1,FALSE)</f>
        <v>-3.7980267214841898</v>
      </c>
      <c r="BG52" s="48">
        <f>VLOOKUP($A52,'RevPAR Raw Data'!$B$6:$BE$43,'RevPAR Raw Data'!V$1,FALSE)</f>
        <v>-2.72741418871429</v>
      </c>
      <c r="BH52" s="48">
        <f>VLOOKUP($A52,'RevPAR Raw Data'!$B$6:$BE$43,'RevPAR Raw Data'!W$1,FALSE)</f>
        <v>2.2854179911824501</v>
      </c>
      <c r="BI52" s="48">
        <f>VLOOKUP($A52,'RevPAR Raw Data'!$B$6:$BE$43,'RevPAR Raw Data'!X$1,FALSE)</f>
        <v>-1.2010944171385201</v>
      </c>
      <c r="BJ52" s="49">
        <f>VLOOKUP($A52,'RevPAR Raw Data'!$B$6:$BE$43,'RevPAR Raw Data'!Y$1,FALSE)</f>
        <v>-4.2006707593444697</v>
      </c>
      <c r="BK52" s="48">
        <f>VLOOKUP($A52,'RevPAR Raw Data'!$B$6:$BE$43,'RevPAR Raw Data'!AA$1,FALSE)</f>
        <v>-0.10148943313627</v>
      </c>
      <c r="BL52" s="48">
        <f>VLOOKUP($A52,'RevPAR Raw Data'!$B$6:$BE$43,'RevPAR Raw Data'!AB$1,FALSE)</f>
        <v>2.03850577276362</v>
      </c>
      <c r="BM52" s="49">
        <f>VLOOKUP($A52,'RevPAR Raw Data'!$B$6:$BE$43,'RevPAR Raw Data'!AC$1,FALSE)</f>
        <v>0.97883715078019295</v>
      </c>
      <c r="BN52" s="50">
        <f>VLOOKUP($A52,'RevPAR Raw Data'!$B$6:$BE$43,'RevPAR Raw Data'!AE$1,FALSE)</f>
        <v>-2.2388990246687599</v>
      </c>
    </row>
    <row r="53" spans="1:66" x14ac:dyDescent="0.25">
      <c r="A53" s="63" t="s">
        <v>83</v>
      </c>
      <c r="B53" s="47">
        <f>VLOOKUP($A53,'Occupancy Raw Data'!$B$8:$BE$45,'Occupancy Raw Data'!G$3,FALSE)</f>
        <v>47.368421052631497</v>
      </c>
      <c r="C53" s="48">
        <f>VLOOKUP($A53,'Occupancy Raw Data'!$B$8:$BE$45,'Occupancy Raw Data'!H$3,FALSE)</f>
        <v>64.181948082876801</v>
      </c>
      <c r="D53" s="48">
        <f>VLOOKUP($A53,'Occupancy Raw Data'!$B$8:$BE$45,'Occupancy Raw Data'!I$3,FALSE)</f>
        <v>67.230292926887302</v>
      </c>
      <c r="E53" s="48">
        <f>VLOOKUP($A53,'Occupancy Raw Data'!$B$8:$BE$45,'Occupancy Raw Data'!J$3,FALSE)</f>
        <v>68.802095737080194</v>
      </c>
      <c r="F53" s="48">
        <f>VLOOKUP($A53,'Occupancy Raw Data'!$B$8:$BE$45,'Occupancy Raw Data'!K$3,FALSE)</f>
        <v>68.587758990235699</v>
      </c>
      <c r="G53" s="49">
        <f>VLOOKUP($A53,'Occupancy Raw Data'!$B$8:$BE$45,'Occupancy Raw Data'!L$3,FALSE)</f>
        <v>63.234103357942303</v>
      </c>
      <c r="H53" s="48">
        <f>VLOOKUP($A53,'Occupancy Raw Data'!$B$8:$BE$45,'Occupancy Raw Data'!N$3,FALSE)</f>
        <v>73.612764944034197</v>
      </c>
      <c r="I53" s="48">
        <f>VLOOKUP($A53,'Occupancy Raw Data'!$B$8:$BE$45,'Occupancy Raw Data'!O$3,FALSE)</f>
        <v>74.6844486782567</v>
      </c>
      <c r="J53" s="49">
        <f>VLOOKUP($A53,'Occupancy Raw Data'!$B$8:$BE$45,'Occupancy Raw Data'!P$3,FALSE)</f>
        <v>74.148606811145498</v>
      </c>
      <c r="K53" s="50">
        <f>VLOOKUP($A53,'Occupancy Raw Data'!$B$8:$BE$45,'Occupancy Raw Data'!R$3,FALSE)</f>
        <v>66.352532916000399</v>
      </c>
      <c r="M53" s="47">
        <f>VLOOKUP($A53,'Occupancy Raw Data'!$B$8:$BE$45,'Occupancy Raw Data'!T$3,FALSE)</f>
        <v>-0.66928826271517405</v>
      </c>
      <c r="N53" s="48">
        <f>VLOOKUP($A53,'Occupancy Raw Data'!$B$8:$BE$45,'Occupancy Raw Data'!U$3,FALSE)</f>
        <v>6.8354658190228497</v>
      </c>
      <c r="O53" s="48">
        <f>VLOOKUP($A53,'Occupancy Raw Data'!$B$8:$BE$45,'Occupancy Raw Data'!V$3,FALSE)</f>
        <v>6.9125633861720797</v>
      </c>
      <c r="P53" s="48">
        <f>VLOOKUP($A53,'Occupancy Raw Data'!$B$8:$BE$45,'Occupancy Raw Data'!W$3,FALSE)</f>
        <v>10.3228459075846</v>
      </c>
      <c r="Q53" s="48">
        <f>VLOOKUP($A53,'Occupancy Raw Data'!$B$8:$BE$45,'Occupancy Raw Data'!X$3,FALSE)</f>
        <v>15.530573370675301</v>
      </c>
      <c r="R53" s="49">
        <f>VLOOKUP($A53,'Occupancy Raw Data'!$B$8:$BE$45,'Occupancy Raw Data'!Y$3,FALSE)</f>
        <v>8.1374102295858801</v>
      </c>
      <c r="S53" s="48">
        <f>VLOOKUP($A53,'Occupancy Raw Data'!$B$8:$BE$45,'Occupancy Raw Data'!AA$3,FALSE)</f>
        <v>6.5474377844321499</v>
      </c>
      <c r="T53" s="48">
        <f>VLOOKUP($A53,'Occupancy Raw Data'!$B$8:$BE$45,'Occupancy Raw Data'!AB$3,FALSE)</f>
        <v>10.206369602524999</v>
      </c>
      <c r="U53" s="49">
        <f>VLOOKUP($A53,'Occupancy Raw Data'!$B$8:$BE$45,'Occupancy Raw Data'!AC$3,FALSE)</f>
        <v>8.3592398847016103</v>
      </c>
      <c r="V53" s="50">
        <f>VLOOKUP($A53,'Occupancy Raw Data'!$B$8:$BE$45,'Occupancy Raw Data'!AE$3,FALSE)</f>
        <v>8.2081381719569002</v>
      </c>
      <c r="X53" s="51">
        <f>VLOOKUP($A53,'ADR Raw Data'!$B$6:$BE$43,'ADR Raw Data'!G$1,FALSE)</f>
        <v>100.274906988436</v>
      </c>
      <c r="Y53" s="52">
        <f>VLOOKUP($A53,'ADR Raw Data'!$B$6:$BE$43,'ADR Raw Data'!H$1,FALSE)</f>
        <v>105.688397031539</v>
      </c>
      <c r="Z53" s="52">
        <f>VLOOKUP($A53,'ADR Raw Data'!$B$6:$BE$43,'ADR Raw Data'!I$1,FALSE)</f>
        <v>109.583166843783</v>
      </c>
      <c r="AA53" s="52">
        <f>VLOOKUP($A53,'ADR Raw Data'!$B$6:$BE$43,'ADR Raw Data'!J$1,FALSE)</f>
        <v>110.82668397369299</v>
      </c>
      <c r="AB53" s="52">
        <f>VLOOKUP($A53,'ADR Raw Data'!$B$6:$BE$43,'ADR Raw Data'!K$1,FALSE)</f>
        <v>108.846850694444</v>
      </c>
      <c r="AC53" s="53">
        <f>VLOOKUP($A53,'ADR Raw Data'!$B$6:$BE$43,'ADR Raw Data'!L$1,FALSE)</f>
        <v>107.508852063874</v>
      </c>
      <c r="AD53" s="52">
        <f>VLOOKUP($A53,'ADR Raw Data'!$B$6:$BE$43,'ADR Raw Data'!N$1,FALSE)</f>
        <v>117.155331607893</v>
      </c>
      <c r="AE53" s="52">
        <f>VLOOKUP($A53,'ADR Raw Data'!$B$6:$BE$43,'ADR Raw Data'!O$1,FALSE)</f>
        <v>117.012786989795</v>
      </c>
      <c r="AF53" s="53">
        <f>VLOOKUP($A53,'ADR Raw Data'!$B$6:$BE$43,'ADR Raw Data'!P$1,FALSE)</f>
        <v>117.08354424281301</v>
      </c>
      <c r="AG53" s="54">
        <f>VLOOKUP($A53,'ADR Raw Data'!$B$6:$BE$43,'ADR Raw Data'!R$1,FALSE)</f>
        <v>110.56590011793</v>
      </c>
      <c r="AI53" s="47">
        <f>VLOOKUP($A53,'ADR Raw Data'!$B$6:$BE$43,'ADR Raw Data'!T$1,FALSE)</f>
        <v>-2.02173079068243</v>
      </c>
      <c r="AJ53" s="48">
        <f>VLOOKUP($A53,'ADR Raw Data'!$B$6:$BE$43,'ADR Raw Data'!U$1,FALSE)</f>
        <v>1.87715505452882</v>
      </c>
      <c r="AK53" s="48">
        <f>VLOOKUP($A53,'ADR Raw Data'!$B$6:$BE$43,'ADR Raw Data'!V$1,FALSE)</f>
        <v>1.6288714675240601</v>
      </c>
      <c r="AL53" s="48">
        <f>VLOOKUP($A53,'ADR Raw Data'!$B$6:$BE$43,'ADR Raw Data'!W$1,FALSE)</f>
        <v>5.4325011150012799</v>
      </c>
      <c r="AM53" s="48">
        <f>VLOOKUP($A53,'ADR Raw Data'!$B$6:$BE$43,'ADR Raw Data'!X$1,FALSE)</f>
        <v>5.88934774430248</v>
      </c>
      <c r="AN53" s="49">
        <f>VLOOKUP($A53,'ADR Raw Data'!$B$6:$BE$43,'ADR Raw Data'!Y$1,FALSE)</f>
        <v>2.8864116172211398</v>
      </c>
      <c r="AO53" s="48">
        <f>VLOOKUP($A53,'ADR Raw Data'!$B$6:$BE$43,'ADR Raw Data'!AA$1,FALSE)</f>
        <v>3.5885657035154099</v>
      </c>
      <c r="AP53" s="48">
        <f>VLOOKUP($A53,'ADR Raw Data'!$B$6:$BE$43,'ADR Raw Data'!AB$1,FALSE)</f>
        <v>2.29773509135146</v>
      </c>
      <c r="AQ53" s="49">
        <f>VLOOKUP($A53,'ADR Raw Data'!$B$6:$BE$43,'ADR Raw Data'!AC$1,FALSE)</f>
        <v>2.9446705833300499</v>
      </c>
      <c r="AR53" s="50">
        <f>VLOOKUP($A53,'ADR Raw Data'!$B$6:$BE$43,'ADR Raw Data'!AE$1,FALSE)</f>
        <v>2.91004293530432</v>
      </c>
      <c r="AS53" s="40"/>
      <c r="AT53" s="51">
        <f>VLOOKUP($A53,'RevPAR Raw Data'!$B$6:$BE$43,'RevPAR Raw Data'!G$1,FALSE)</f>
        <v>47.498640152417202</v>
      </c>
      <c r="AU53" s="52">
        <f>VLOOKUP($A53,'RevPAR Raw Data'!$B$6:$BE$43,'RevPAR Raw Data'!H$1,FALSE)</f>
        <v>67.832872112407699</v>
      </c>
      <c r="AV53" s="52">
        <f>VLOOKUP($A53,'RevPAR Raw Data'!$B$6:$BE$43,'RevPAR Raw Data'!I$1,FALSE)</f>
        <v>73.673084067635102</v>
      </c>
      <c r="AW53" s="52">
        <f>VLOOKUP($A53,'RevPAR Raw Data'!$B$6:$BE$43,'RevPAR Raw Data'!J$1,FALSE)</f>
        <v>76.251081209811801</v>
      </c>
      <c r="AX53" s="52">
        <f>VLOOKUP($A53,'RevPAR Raw Data'!$B$6:$BE$43,'RevPAR Raw Data'!K$1,FALSE)</f>
        <v>74.6556156227673</v>
      </c>
      <c r="AY53" s="53">
        <f>VLOOKUP($A53,'RevPAR Raw Data'!$B$6:$BE$43,'RevPAR Raw Data'!L$1,FALSE)</f>
        <v>67.982258633007802</v>
      </c>
      <c r="AZ53" s="52">
        <f>VLOOKUP($A53,'RevPAR Raw Data'!$B$6:$BE$43,'RevPAR Raw Data'!N$1,FALSE)</f>
        <v>86.241278875922802</v>
      </c>
      <c r="BA53" s="52">
        <f>VLOOKUP($A53,'RevPAR Raw Data'!$B$6:$BE$43,'RevPAR Raw Data'!O$1,FALSE)</f>
        <v>87.390354846391901</v>
      </c>
      <c r="BB53" s="53">
        <f>VLOOKUP($A53,'RevPAR Raw Data'!$B$6:$BE$43,'RevPAR Raw Data'!P$1,FALSE)</f>
        <v>86.815816861157401</v>
      </c>
      <c r="BC53" s="54">
        <f>VLOOKUP($A53,'RevPAR Raw Data'!$B$6:$BE$43,'RevPAR Raw Data'!R$1,FALSE)</f>
        <v>73.363275269621994</v>
      </c>
      <c r="BE53" s="47">
        <f>VLOOKUP($A53,'RevPAR Raw Data'!$B$6:$BE$43,'RevPAR Raw Data'!T$1,FALSE)</f>
        <v>-2.6774878465118701</v>
      </c>
      <c r="BF53" s="48">
        <f>VLOOKUP($A53,'RevPAR Raw Data'!$B$6:$BE$43,'RevPAR Raw Data'!U$1,FALSE)</f>
        <v>8.8409331656740608</v>
      </c>
      <c r="BG53" s="48">
        <f>VLOOKUP($A53,'RevPAR Raw Data'!$B$6:$BE$43,'RevPAR Raw Data'!V$1,FALSE)</f>
        <v>8.6540316263680097</v>
      </c>
      <c r="BH53" s="48">
        <f>VLOOKUP($A53,'RevPAR Raw Data'!$B$6:$BE$43,'RevPAR Raw Data'!W$1,FALSE)</f>
        <v>16.316135741615199</v>
      </c>
      <c r="BI53" s="48">
        <f>VLOOKUP($A53,'RevPAR Raw Data'!$B$6:$BE$43,'RevPAR Raw Data'!X$1,FALSE)</f>
        <v>22.334570587460899</v>
      </c>
      <c r="BJ53" s="49">
        <f>VLOOKUP($A53,'RevPAR Raw Data'!$B$6:$BE$43,'RevPAR Raw Data'!Y$1,FALSE)</f>
        <v>11.2587010010147</v>
      </c>
      <c r="BK53" s="48">
        <f>VLOOKUP($A53,'RevPAR Raw Data'!$B$6:$BE$43,'RevPAR Raw Data'!AA$1,FALSE)</f>
        <v>10.3709625947387</v>
      </c>
      <c r="BL53" s="48">
        <f>VLOOKUP($A53,'RevPAR Raw Data'!$B$6:$BE$43,'RevPAR Raw Data'!AB$1,FALSE)</f>
        <v>12.7386200297867</v>
      </c>
      <c r="BM53" s="49">
        <f>VLOOKUP($A53,'RevPAR Raw Data'!$B$6:$BE$43,'RevPAR Raw Data'!AC$1,FALSE)</f>
        <v>11.5500625459064</v>
      </c>
      <c r="BN53" s="50">
        <f>VLOOKUP($A53,'RevPAR Raw Data'!$B$6:$BE$43,'RevPAR Raw Data'!AE$1,FALSE)</f>
        <v>11.357041452254199</v>
      </c>
    </row>
    <row r="54" spans="1:66" x14ac:dyDescent="0.25">
      <c r="A54" s="66" t="s">
        <v>84</v>
      </c>
      <c r="B54" s="47">
        <f>VLOOKUP($A54,'Occupancy Raw Data'!$B$8:$BE$45,'Occupancy Raw Data'!G$3,FALSE)</f>
        <v>45.881683731513</v>
      </c>
      <c r="C54" s="48">
        <f>VLOOKUP($A54,'Occupancy Raw Data'!$B$8:$BE$45,'Occupancy Raw Data'!H$3,FALSE)</f>
        <v>57.690557451649603</v>
      </c>
      <c r="D54" s="48">
        <f>VLOOKUP($A54,'Occupancy Raw Data'!$B$8:$BE$45,'Occupancy Raw Data'!I$3,FALSE)</f>
        <v>61.456200227531198</v>
      </c>
      <c r="E54" s="48">
        <f>VLOOKUP($A54,'Occupancy Raw Data'!$B$8:$BE$45,'Occupancy Raw Data'!J$3,FALSE)</f>
        <v>61.831626848691599</v>
      </c>
      <c r="F54" s="48">
        <f>VLOOKUP($A54,'Occupancy Raw Data'!$B$8:$BE$45,'Occupancy Raw Data'!K$3,FALSE)</f>
        <v>62.912400455062503</v>
      </c>
      <c r="G54" s="49">
        <f>VLOOKUP($A54,'Occupancy Raw Data'!$B$8:$BE$45,'Occupancy Raw Data'!L$3,FALSE)</f>
        <v>57.954493742889603</v>
      </c>
      <c r="H54" s="48">
        <f>VLOOKUP($A54,'Occupancy Raw Data'!$B$8:$BE$45,'Occupancy Raw Data'!N$3,FALSE)</f>
        <v>75.415244596131899</v>
      </c>
      <c r="I54" s="48">
        <f>VLOOKUP($A54,'Occupancy Raw Data'!$B$8:$BE$45,'Occupancy Raw Data'!O$3,FALSE)</f>
        <v>71.308304891922603</v>
      </c>
      <c r="J54" s="49">
        <f>VLOOKUP($A54,'Occupancy Raw Data'!$B$8:$BE$45,'Occupancy Raw Data'!P$3,FALSE)</f>
        <v>73.361774744027301</v>
      </c>
      <c r="K54" s="50">
        <f>VLOOKUP($A54,'Occupancy Raw Data'!$B$8:$BE$45,'Occupancy Raw Data'!R$3,FALSE)</f>
        <v>62.356574028928897</v>
      </c>
      <c r="M54" s="47">
        <f>VLOOKUP($A54,'Occupancy Raw Data'!$B$8:$BE$45,'Occupancy Raw Data'!T$3,FALSE)</f>
        <v>1.28641718462988</v>
      </c>
      <c r="N54" s="48">
        <f>VLOOKUP($A54,'Occupancy Raw Data'!$B$8:$BE$45,'Occupancy Raw Data'!U$3,FALSE)</f>
        <v>0.29756903516308397</v>
      </c>
      <c r="O54" s="48">
        <f>VLOOKUP($A54,'Occupancy Raw Data'!$B$8:$BE$45,'Occupancy Raw Data'!V$3,FALSE)</f>
        <v>1.5464062583114899</v>
      </c>
      <c r="P54" s="48">
        <f>VLOOKUP($A54,'Occupancy Raw Data'!$B$8:$BE$45,'Occupancy Raw Data'!W$3,FALSE)</f>
        <v>3.9501971421319801</v>
      </c>
      <c r="Q54" s="48">
        <f>VLOOKUP($A54,'Occupancy Raw Data'!$B$8:$BE$45,'Occupancy Raw Data'!X$3,FALSE)</f>
        <v>-1.40123791341767</v>
      </c>
      <c r="R54" s="49">
        <f>VLOOKUP($A54,'Occupancy Raw Data'!$B$8:$BE$45,'Occupancy Raw Data'!Y$3,FALSE)</f>
        <v>1.0973692600885401</v>
      </c>
      <c r="S54" s="48">
        <f>VLOOKUP($A54,'Occupancy Raw Data'!$B$8:$BE$45,'Occupancy Raw Data'!AA$3,FALSE)</f>
        <v>-1.4112166407367801</v>
      </c>
      <c r="T54" s="48">
        <f>VLOOKUP($A54,'Occupancy Raw Data'!$B$8:$BE$45,'Occupancy Raw Data'!AB$3,FALSE)</f>
        <v>-0.61291601895515002</v>
      </c>
      <c r="U54" s="49">
        <f>VLOOKUP($A54,'Occupancy Raw Data'!$B$8:$BE$45,'Occupancy Raw Data'!AC$3,FALSE)</f>
        <v>-1.0248470048252301</v>
      </c>
      <c r="V54" s="50">
        <f>VLOOKUP($A54,'Occupancy Raw Data'!$B$8:$BE$45,'Occupancy Raw Data'!AE$3,FALSE)</f>
        <v>0.37392693972331298</v>
      </c>
      <c r="X54" s="51">
        <f>VLOOKUP($A54,'ADR Raw Data'!$B$6:$BE$43,'ADR Raw Data'!G$1,FALSE)</f>
        <v>100.15635755021</v>
      </c>
      <c r="Y54" s="52">
        <f>VLOOKUP($A54,'ADR Raw Data'!$B$6:$BE$43,'ADR Raw Data'!H$1,FALSE)</f>
        <v>106.21568329717999</v>
      </c>
      <c r="Z54" s="52">
        <f>VLOOKUP($A54,'ADR Raw Data'!$B$6:$BE$43,'ADR Raw Data'!I$1,FALSE)</f>
        <v>108.140096260644</v>
      </c>
      <c r="AA54" s="52">
        <f>VLOOKUP($A54,'ADR Raw Data'!$B$6:$BE$43,'ADR Raw Data'!J$1,FALSE)</f>
        <v>108.317205151793</v>
      </c>
      <c r="AB54" s="52">
        <f>VLOOKUP($A54,'ADR Raw Data'!$B$6:$BE$43,'ADR Raw Data'!K$1,FALSE)</f>
        <v>107.509137432188</v>
      </c>
      <c r="AC54" s="53">
        <f>VLOOKUP($A54,'ADR Raw Data'!$B$6:$BE$43,'ADR Raw Data'!L$1,FALSE)</f>
        <v>106.393650033371</v>
      </c>
      <c r="AD54" s="52">
        <f>VLOOKUP($A54,'ADR Raw Data'!$B$6:$BE$43,'ADR Raw Data'!N$1,FALSE)</f>
        <v>132.167215266254</v>
      </c>
      <c r="AE54" s="52">
        <f>VLOOKUP($A54,'ADR Raw Data'!$B$6:$BE$43,'ADR Raw Data'!O$1,FALSE)</f>
        <v>130.87066847479201</v>
      </c>
      <c r="AF54" s="53">
        <f>VLOOKUP($A54,'ADR Raw Data'!$B$6:$BE$43,'ADR Raw Data'!P$1,FALSE)</f>
        <v>131.53708769481199</v>
      </c>
      <c r="AG54" s="54">
        <f>VLOOKUP($A54,'ADR Raw Data'!$B$6:$BE$43,'ADR Raw Data'!R$1,FALSE)</f>
        <v>114.84535237698</v>
      </c>
      <c r="AI54" s="47">
        <f>VLOOKUP($A54,'ADR Raw Data'!$B$6:$BE$43,'ADR Raw Data'!T$1,FALSE)</f>
        <v>-6.4454280424668697</v>
      </c>
      <c r="AJ54" s="48">
        <f>VLOOKUP($A54,'ADR Raw Data'!$B$6:$BE$43,'ADR Raw Data'!U$1,FALSE)</f>
        <v>-0.33001680358997398</v>
      </c>
      <c r="AK54" s="48">
        <f>VLOOKUP($A54,'ADR Raw Data'!$B$6:$BE$43,'ADR Raw Data'!V$1,FALSE)</f>
        <v>-1.3457532262713501</v>
      </c>
      <c r="AL54" s="48">
        <f>VLOOKUP($A54,'ADR Raw Data'!$B$6:$BE$43,'ADR Raw Data'!W$1,FALSE)</f>
        <v>0.79781571602595103</v>
      </c>
      <c r="AM54" s="48">
        <f>VLOOKUP($A54,'ADR Raw Data'!$B$6:$BE$43,'ADR Raw Data'!X$1,FALSE)</f>
        <v>-5.4280365725210196</v>
      </c>
      <c r="AN54" s="49">
        <f>VLOOKUP($A54,'ADR Raw Data'!$B$6:$BE$43,'ADR Raw Data'!Y$1,FALSE)</f>
        <v>-2.44193532836033</v>
      </c>
      <c r="AO54" s="48">
        <f>VLOOKUP($A54,'ADR Raw Data'!$B$6:$BE$43,'ADR Raw Data'!AA$1,FALSE)</f>
        <v>-2.90932537822242</v>
      </c>
      <c r="AP54" s="48">
        <f>VLOOKUP($A54,'ADR Raw Data'!$B$6:$BE$43,'ADR Raw Data'!AB$1,FALSE)</f>
        <v>0.49530429118313202</v>
      </c>
      <c r="AQ54" s="49">
        <f>VLOOKUP($A54,'ADR Raw Data'!$B$6:$BE$43,'ADR Raw Data'!AC$1,FALSE)</f>
        <v>-1.3011329875881601</v>
      </c>
      <c r="AR54" s="50">
        <f>VLOOKUP($A54,'ADR Raw Data'!$B$6:$BE$43,'ADR Raw Data'!AE$1,FALSE)</f>
        <v>-2.1019581716884401</v>
      </c>
      <c r="AS54" s="40"/>
      <c r="AT54" s="51">
        <f>VLOOKUP($A54,'RevPAR Raw Data'!$B$6:$BE$43,'RevPAR Raw Data'!G$1,FALSE)</f>
        <v>45.953423208191097</v>
      </c>
      <c r="AU54" s="52">
        <f>VLOOKUP($A54,'RevPAR Raw Data'!$B$6:$BE$43,'RevPAR Raw Data'!H$1,FALSE)</f>
        <v>61.276419795221798</v>
      </c>
      <c r="AV54" s="52">
        <f>VLOOKUP($A54,'RevPAR Raw Data'!$B$6:$BE$43,'RevPAR Raw Data'!I$1,FALSE)</f>
        <v>66.458794084186493</v>
      </c>
      <c r="AW54" s="52">
        <f>VLOOKUP($A54,'RevPAR Raw Data'!$B$6:$BE$43,'RevPAR Raw Data'!J$1,FALSE)</f>
        <v>66.974290102389006</v>
      </c>
      <c r="AX54" s="52">
        <f>VLOOKUP($A54,'RevPAR Raw Data'!$B$6:$BE$43,'RevPAR Raw Data'!K$1,FALSE)</f>
        <v>67.636579067121701</v>
      </c>
      <c r="AY54" s="53">
        <f>VLOOKUP($A54,'RevPAR Raw Data'!$B$6:$BE$43,'RevPAR Raw Data'!L$1,FALSE)</f>
        <v>61.659901251421999</v>
      </c>
      <c r="AZ54" s="52">
        <f>VLOOKUP($A54,'RevPAR Raw Data'!$B$6:$BE$43,'RevPAR Raw Data'!N$1,FALSE)</f>
        <v>99.674228668941893</v>
      </c>
      <c r="BA54" s="52">
        <f>VLOOKUP($A54,'RevPAR Raw Data'!$B$6:$BE$43,'RevPAR Raw Data'!O$1,FALSE)</f>
        <v>93.321655290102299</v>
      </c>
      <c r="BB54" s="53">
        <f>VLOOKUP($A54,'RevPAR Raw Data'!$B$6:$BE$43,'RevPAR Raw Data'!P$1,FALSE)</f>
        <v>96.497941979522096</v>
      </c>
      <c r="BC54" s="54">
        <f>VLOOKUP($A54,'RevPAR Raw Data'!$B$6:$BE$43,'RevPAR Raw Data'!R$1,FALSE)</f>
        <v>71.613627173736305</v>
      </c>
      <c r="BE54" s="47">
        <f>VLOOKUP($A54,'RevPAR Raw Data'!$B$6:$BE$43,'RevPAR Raw Data'!T$1,FALSE)</f>
        <v>-5.2419259517982297</v>
      </c>
      <c r="BF54" s="48">
        <f>VLOOKUP($A54,'RevPAR Raw Data'!$B$6:$BE$43,'RevPAR Raw Data'!U$1,FALSE)</f>
        <v>-3.3429796245208102E-2</v>
      </c>
      <c r="BG54" s="48">
        <f>VLOOKUP($A54,'RevPAR Raw Data'!$B$6:$BE$43,'RevPAR Raw Data'!V$1,FALSE)</f>
        <v>0.17984221992764901</v>
      </c>
      <c r="BH54" s="48">
        <f>VLOOKUP($A54,'RevPAR Raw Data'!$B$6:$BE$43,'RevPAR Raw Data'!W$1,FALSE)</f>
        <v>4.77952815177186</v>
      </c>
      <c r="BI54" s="48">
        <f>VLOOKUP($A54,'RevPAR Raw Data'!$B$6:$BE$43,'RevPAR Raw Data'!X$1,FALSE)</f>
        <v>-6.7532147795303503</v>
      </c>
      <c r="BJ54" s="49">
        <f>VLOOKUP($A54,'RevPAR Raw Data'!$B$6:$BE$43,'RevPAR Raw Data'!Y$1,FALSE)</f>
        <v>-1.3713631159164501</v>
      </c>
      <c r="BK54" s="48">
        <f>VLOOKUP($A54,'RevPAR Raw Data'!$B$6:$BE$43,'RevPAR Raw Data'!AA$1,FALSE)</f>
        <v>-4.2794851350885503</v>
      </c>
      <c r="BL54" s="48">
        <f>VLOOKUP($A54,'RevPAR Raw Data'!$B$6:$BE$43,'RevPAR Raw Data'!AB$1,FALSE)</f>
        <v>-0.12064752711525201</v>
      </c>
      <c r="BM54" s="49">
        <f>VLOOKUP($A54,'RevPAR Raw Data'!$B$6:$BE$43,'RevPAR Raw Data'!AC$1,FALSE)</f>
        <v>-2.3126453699613001</v>
      </c>
      <c r="BN54" s="50">
        <f>VLOOKUP($A54,'RevPAR Raw Data'!$B$6:$BE$43,'RevPAR Raw Data'!AE$1,FALSE)</f>
        <v>-1.73589101983078</v>
      </c>
    </row>
    <row r="55" spans="1:66" x14ac:dyDescent="0.25">
      <c r="A55" s="63" t="s">
        <v>85</v>
      </c>
      <c r="B55" s="47">
        <f>VLOOKUP($A55,'Occupancy Raw Data'!$B$8:$BE$45,'Occupancy Raw Data'!G$3,FALSE)</f>
        <v>36.821705426356502</v>
      </c>
      <c r="C55" s="48">
        <f>VLOOKUP($A55,'Occupancy Raw Data'!$B$8:$BE$45,'Occupancy Raw Data'!H$3,FALSE)</f>
        <v>49.612403100775097</v>
      </c>
      <c r="D55" s="48">
        <f>VLOOKUP($A55,'Occupancy Raw Data'!$B$8:$BE$45,'Occupancy Raw Data'!I$3,FALSE)</f>
        <v>53.423772609819103</v>
      </c>
      <c r="E55" s="48">
        <f>VLOOKUP($A55,'Occupancy Raw Data'!$B$8:$BE$45,'Occupancy Raw Data'!J$3,FALSE)</f>
        <v>57.041343669250601</v>
      </c>
      <c r="F55" s="48">
        <f>VLOOKUP($A55,'Occupancy Raw Data'!$B$8:$BE$45,'Occupancy Raw Data'!K$3,FALSE)</f>
        <v>56.007751937984402</v>
      </c>
      <c r="G55" s="49">
        <f>VLOOKUP($A55,'Occupancy Raw Data'!$B$8:$BE$45,'Occupancy Raw Data'!L$3,FALSE)</f>
        <v>50.581395348837198</v>
      </c>
      <c r="H55" s="48">
        <f>VLOOKUP($A55,'Occupancy Raw Data'!$B$8:$BE$45,'Occupancy Raw Data'!N$3,FALSE)</f>
        <v>61.6279069767441</v>
      </c>
      <c r="I55" s="48">
        <f>VLOOKUP($A55,'Occupancy Raw Data'!$B$8:$BE$45,'Occupancy Raw Data'!O$3,FALSE)</f>
        <v>60.206718346253197</v>
      </c>
      <c r="J55" s="49">
        <f>VLOOKUP($A55,'Occupancy Raw Data'!$B$8:$BE$45,'Occupancy Raw Data'!P$3,FALSE)</f>
        <v>60.917312661498698</v>
      </c>
      <c r="K55" s="50">
        <f>VLOOKUP($A55,'Occupancy Raw Data'!$B$8:$BE$45,'Occupancy Raw Data'!R$3,FALSE)</f>
        <v>53.534514581026201</v>
      </c>
      <c r="M55" s="47">
        <f>VLOOKUP($A55,'Occupancy Raw Data'!$B$8:$BE$45,'Occupancy Raw Data'!T$3,FALSE)</f>
        <v>-10.2316476770199</v>
      </c>
      <c r="N55" s="48">
        <f>VLOOKUP($A55,'Occupancy Raw Data'!$B$8:$BE$45,'Occupancy Raw Data'!U$3,FALSE)</f>
        <v>-7.4623598133166098</v>
      </c>
      <c r="O55" s="48">
        <f>VLOOKUP($A55,'Occupancy Raw Data'!$B$8:$BE$45,'Occupancy Raw Data'!V$3,FALSE)</f>
        <v>-5.4509846503444699</v>
      </c>
      <c r="P55" s="48">
        <f>VLOOKUP($A55,'Occupancy Raw Data'!$B$8:$BE$45,'Occupancy Raw Data'!W$3,FALSE)</f>
        <v>2.7026918852802799</v>
      </c>
      <c r="Q55" s="48">
        <f>VLOOKUP($A55,'Occupancy Raw Data'!$B$8:$BE$45,'Occupancy Raw Data'!X$3,FALSE)</f>
        <v>9.7495160998121597E-2</v>
      </c>
      <c r="R55" s="49">
        <f>VLOOKUP($A55,'Occupancy Raw Data'!$B$8:$BE$45,'Occupancy Raw Data'!Y$3,FALSE)</f>
        <v>-3.7018246306859699</v>
      </c>
      <c r="S55" s="48">
        <f>VLOOKUP($A55,'Occupancy Raw Data'!$B$8:$BE$45,'Occupancy Raw Data'!AA$3,FALSE)</f>
        <v>-8.0643235757604597</v>
      </c>
      <c r="T55" s="48">
        <f>VLOOKUP($A55,'Occupancy Raw Data'!$B$8:$BE$45,'Occupancy Raw Data'!AB$3,FALSE)</f>
        <v>-8.4933454423577999</v>
      </c>
      <c r="U55" s="49">
        <f>VLOOKUP($A55,'Occupancy Raw Data'!$B$8:$BE$45,'Occupancy Raw Data'!AC$3,FALSE)</f>
        <v>-8.2768338889558297</v>
      </c>
      <c r="V55" s="50">
        <f>VLOOKUP($A55,'Occupancy Raw Data'!$B$8:$BE$45,'Occupancy Raw Data'!AE$3,FALSE)</f>
        <v>-5.23850542923467</v>
      </c>
      <c r="X55" s="51">
        <f>VLOOKUP($A55,'ADR Raw Data'!$B$6:$BE$43,'ADR Raw Data'!G$1,FALSE)</f>
        <v>79.3907192982456</v>
      </c>
      <c r="Y55" s="52">
        <f>VLOOKUP($A55,'ADR Raw Data'!$B$6:$BE$43,'ADR Raw Data'!H$1,FALSE)</f>
        <v>84.436927083333302</v>
      </c>
      <c r="Z55" s="52">
        <f>VLOOKUP($A55,'ADR Raw Data'!$B$6:$BE$43,'ADR Raw Data'!I$1,FALSE)</f>
        <v>92.699891172914107</v>
      </c>
      <c r="AA55" s="52">
        <f>VLOOKUP($A55,'ADR Raw Data'!$B$6:$BE$43,'ADR Raw Data'!J$1,FALSE)</f>
        <v>89.264360135900304</v>
      </c>
      <c r="AB55" s="52">
        <f>VLOOKUP($A55,'ADR Raw Data'!$B$6:$BE$43,'ADR Raw Data'!K$1,FALSE)</f>
        <v>88.044013840830402</v>
      </c>
      <c r="AC55" s="53">
        <f>VLOOKUP($A55,'ADR Raw Data'!$B$6:$BE$43,'ADR Raw Data'!L$1,FALSE)</f>
        <v>87.335292464878606</v>
      </c>
      <c r="AD55" s="52">
        <f>VLOOKUP($A55,'ADR Raw Data'!$B$6:$BE$43,'ADR Raw Data'!N$1,FALSE)</f>
        <v>97.276362683438094</v>
      </c>
      <c r="AE55" s="52">
        <f>VLOOKUP($A55,'ADR Raw Data'!$B$6:$BE$43,'ADR Raw Data'!O$1,FALSE)</f>
        <v>98.034613733905502</v>
      </c>
      <c r="AF55" s="53">
        <f>VLOOKUP($A55,'ADR Raw Data'!$B$6:$BE$43,'ADR Raw Data'!P$1,FALSE)</f>
        <v>97.651065747613899</v>
      </c>
      <c r="AG55" s="54">
        <f>VLOOKUP($A55,'ADR Raw Data'!$B$6:$BE$43,'ADR Raw Data'!R$1,FALSE)</f>
        <v>90.689119117393503</v>
      </c>
      <c r="AI55" s="47">
        <f>VLOOKUP($A55,'ADR Raw Data'!$B$6:$BE$43,'ADR Raw Data'!T$1,FALSE)</f>
        <v>-6.3287533896617703</v>
      </c>
      <c r="AJ55" s="48">
        <f>VLOOKUP($A55,'ADR Raw Data'!$B$6:$BE$43,'ADR Raw Data'!U$1,FALSE)</f>
        <v>-4.0679923974764201</v>
      </c>
      <c r="AK55" s="48">
        <f>VLOOKUP($A55,'ADR Raw Data'!$B$6:$BE$43,'ADR Raw Data'!V$1,FALSE)</f>
        <v>3.3971513950100798</v>
      </c>
      <c r="AL55" s="48">
        <f>VLOOKUP($A55,'ADR Raw Data'!$B$6:$BE$43,'ADR Raw Data'!W$1,FALSE)</f>
        <v>0.930118354665185</v>
      </c>
      <c r="AM55" s="48">
        <f>VLOOKUP($A55,'ADR Raw Data'!$B$6:$BE$43,'ADR Raw Data'!X$1,FALSE)</f>
        <v>0.69036444957547605</v>
      </c>
      <c r="AN55" s="49">
        <f>VLOOKUP($A55,'ADR Raw Data'!$B$6:$BE$43,'ADR Raw Data'!Y$1,FALSE)</f>
        <v>-0.55960343428525905</v>
      </c>
      <c r="AO55" s="48">
        <f>VLOOKUP($A55,'ADR Raw Data'!$B$6:$BE$43,'ADR Raw Data'!AA$1,FALSE)</f>
        <v>-3.0139680899091199</v>
      </c>
      <c r="AP55" s="48">
        <f>VLOOKUP($A55,'ADR Raw Data'!$B$6:$BE$43,'ADR Raw Data'!AB$1,FALSE)</f>
        <v>9.28301384139293E-2</v>
      </c>
      <c r="AQ55" s="49">
        <f>VLOOKUP($A55,'ADR Raw Data'!$B$6:$BE$43,'ADR Raw Data'!AC$1,FALSE)</f>
        <v>-1.4944058792638</v>
      </c>
      <c r="AR55" s="50">
        <f>VLOOKUP($A55,'ADR Raw Data'!$B$6:$BE$43,'ADR Raw Data'!AE$1,FALSE)</f>
        <v>-1.0205717123412901</v>
      </c>
      <c r="AS55" s="40"/>
      <c r="AT55" s="51">
        <f>VLOOKUP($A55,'RevPAR Raw Data'!$B$6:$BE$43,'RevPAR Raw Data'!G$1,FALSE)</f>
        <v>29.233016795865598</v>
      </c>
      <c r="AU55" s="52">
        <f>VLOOKUP($A55,'RevPAR Raw Data'!$B$6:$BE$43,'RevPAR Raw Data'!H$1,FALSE)</f>
        <v>41.891188630490902</v>
      </c>
      <c r="AV55" s="52">
        <f>VLOOKUP($A55,'RevPAR Raw Data'!$B$6:$BE$43,'RevPAR Raw Data'!I$1,FALSE)</f>
        <v>49.5237790697674</v>
      </c>
      <c r="AW55" s="52">
        <f>VLOOKUP($A55,'RevPAR Raw Data'!$B$6:$BE$43,'RevPAR Raw Data'!J$1,FALSE)</f>
        <v>50.917590439276402</v>
      </c>
      <c r="AX55" s="52">
        <f>VLOOKUP($A55,'RevPAR Raw Data'!$B$6:$BE$43,'RevPAR Raw Data'!K$1,FALSE)</f>
        <v>49.311472868217002</v>
      </c>
      <c r="AY55" s="53">
        <f>VLOOKUP($A55,'RevPAR Raw Data'!$B$6:$BE$43,'RevPAR Raw Data'!L$1,FALSE)</f>
        <v>44.175409560723502</v>
      </c>
      <c r="AZ55" s="52">
        <f>VLOOKUP($A55,'RevPAR Raw Data'!$B$6:$BE$43,'RevPAR Raw Data'!N$1,FALSE)</f>
        <v>59.949386304909503</v>
      </c>
      <c r="BA55" s="52">
        <f>VLOOKUP($A55,'RevPAR Raw Data'!$B$6:$BE$43,'RevPAR Raw Data'!O$1,FALSE)</f>
        <v>59.023423772609803</v>
      </c>
      <c r="BB55" s="53">
        <f>VLOOKUP($A55,'RevPAR Raw Data'!$B$6:$BE$43,'RevPAR Raw Data'!P$1,FALSE)</f>
        <v>59.4864050387596</v>
      </c>
      <c r="BC55" s="54">
        <f>VLOOKUP($A55,'RevPAR Raw Data'!$B$6:$BE$43,'RevPAR Raw Data'!R$1,FALSE)</f>
        <v>48.549979697305197</v>
      </c>
      <c r="BE55" s="47">
        <f>VLOOKUP($A55,'RevPAR Raw Data'!$B$6:$BE$43,'RevPAR Raw Data'!T$1,FALSE)</f>
        <v>-15.912865317504</v>
      </c>
      <c r="BF55" s="48">
        <f>VLOOKUP($A55,'RevPAR Raw Data'!$B$6:$BE$43,'RevPAR Raw Data'!U$1,FALSE)</f>
        <v>-11.226783980914901</v>
      </c>
      <c r="BG55" s="48">
        <f>VLOOKUP($A55,'RevPAR Raw Data'!$B$6:$BE$43,'RevPAR Raw Data'!V$1,FALSE)</f>
        <v>-2.2390114564253598</v>
      </c>
      <c r="BH55" s="48">
        <f>VLOOKUP($A55,'RevPAR Raw Data'!$B$6:$BE$43,'RevPAR Raw Data'!W$1,FALSE)</f>
        <v>3.6579484732404999</v>
      </c>
      <c r="BI55" s="48">
        <f>VLOOKUP($A55,'RevPAR Raw Data'!$B$6:$BE$43,'RevPAR Raw Data'!X$1,FALSE)</f>
        <v>0.78853268250518505</v>
      </c>
      <c r="BJ55" s="49">
        <f>VLOOKUP($A55,'RevPAR Raw Data'!$B$6:$BE$43,'RevPAR Raw Data'!Y$1,FALSE)</f>
        <v>-4.2407125272066901</v>
      </c>
      <c r="BK55" s="48">
        <f>VLOOKUP($A55,'RevPAR Raw Data'!$B$6:$BE$43,'RevPAR Raw Data'!AA$1,FALSE)</f>
        <v>-10.8352355264291</v>
      </c>
      <c r="BL55" s="48">
        <f>VLOOKUP($A55,'RevPAR Raw Data'!$B$6:$BE$43,'RevPAR Raw Data'!AB$1,FALSE)</f>
        <v>-8.4083996882739793</v>
      </c>
      <c r="BM55" s="49">
        <f>VLOOKUP($A55,'RevPAR Raw Data'!$B$6:$BE$43,'RevPAR Raw Data'!AC$1,FALSE)</f>
        <v>-9.6475502759661804</v>
      </c>
      <c r="BN55" s="50">
        <f>VLOOKUP($A55,'RevPAR Raw Data'!$B$6:$BE$43,'RevPAR Raw Data'!AE$1,FALSE)</f>
        <v>-6.2056144370157398</v>
      </c>
    </row>
    <row r="56" spans="1:66" ht="15" thickBot="1" x14ac:dyDescent="0.3">
      <c r="A56" s="63" t="s">
        <v>86</v>
      </c>
      <c r="B56" s="67">
        <f>VLOOKUP($A56,'Occupancy Raw Data'!$B$8:$BE$45,'Occupancy Raw Data'!G$3,FALSE)</f>
        <v>44.936358605423301</v>
      </c>
      <c r="C56" s="68">
        <f>VLOOKUP($A56,'Occupancy Raw Data'!$B$8:$BE$45,'Occupancy Raw Data'!H$3,FALSE)</f>
        <v>65.038738240176997</v>
      </c>
      <c r="D56" s="68">
        <f>VLOOKUP($A56,'Occupancy Raw Data'!$B$8:$BE$45,'Occupancy Raw Data'!I$3,FALSE)</f>
        <v>68.815716657443204</v>
      </c>
      <c r="E56" s="68">
        <f>VLOOKUP($A56,'Occupancy Raw Data'!$B$8:$BE$45,'Occupancy Raw Data'!J$3,FALSE)</f>
        <v>71.167681239623604</v>
      </c>
      <c r="F56" s="68">
        <f>VLOOKUP($A56,'Occupancy Raw Data'!$B$8:$BE$45,'Occupancy Raw Data'!K$3,FALSE)</f>
        <v>70.738793580520095</v>
      </c>
      <c r="G56" s="69">
        <f>VLOOKUP($A56,'Occupancy Raw Data'!$B$8:$BE$45,'Occupancy Raw Data'!L$3,FALSE)</f>
        <v>64.139457664637504</v>
      </c>
      <c r="H56" s="68">
        <f>VLOOKUP($A56,'Occupancy Raw Data'!$B$8:$BE$45,'Occupancy Raw Data'!N$3,FALSE)</f>
        <v>72.371333702268899</v>
      </c>
      <c r="I56" s="68">
        <f>VLOOKUP($A56,'Occupancy Raw Data'!$B$8:$BE$45,'Occupancy Raw Data'!O$3,FALSE)</f>
        <v>70.5727725511898</v>
      </c>
      <c r="J56" s="69">
        <f>VLOOKUP($A56,'Occupancy Raw Data'!$B$8:$BE$45,'Occupancy Raw Data'!P$3,FALSE)</f>
        <v>71.472053126729307</v>
      </c>
      <c r="K56" s="70">
        <f>VLOOKUP($A56,'Occupancy Raw Data'!$B$8:$BE$45,'Occupancy Raw Data'!R$3,FALSE)</f>
        <v>66.234484939520897</v>
      </c>
      <c r="M56" s="67">
        <f>VLOOKUP($A56,'Occupancy Raw Data'!$B$8:$BE$45,'Occupancy Raw Data'!T$3,FALSE)</f>
        <v>-8.5803552469010995</v>
      </c>
      <c r="N56" s="68">
        <f>VLOOKUP($A56,'Occupancy Raw Data'!$B$8:$BE$45,'Occupancy Raw Data'!U$3,FALSE)</f>
        <v>10.744105942339401</v>
      </c>
      <c r="O56" s="68">
        <f>VLOOKUP($A56,'Occupancy Raw Data'!$B$8:$BE$45,'Occupancy Raw Data'!V$3,FALSE)</f>
        <v>5.4874408230609797</v>
      </c>
      <c r="P56" s="68">
        <f>VLOOKUP($A56,'Occupancy Raw Data'!$B$8:$BE$45,'Occupancy Raw Data'!W$3,FALSE)</f>
        <v>6.7074824527278398</v>
      </c>
      <c r="Q56" s="68">
        <f>VLOOKUP($A56,'Occupancy Raw Data'!$B$8:$BE$45,'Occupancy Raw Data'!X$3,FALSE)</f>
        <v>9.2880532490544692</v>
      </c>
      <c r="R56" s="69">
        <f>VLOOKUP($A56,'Occupancy Raw Data'!$B$8:$BE$45,'Occupancy Raw Data'!Y$3,FALSE)</f>
        <v>5.3055332168428704</v>
      </c>
      <c r="S56" s="68">
        <f>VLOOKUP($A56,'Occupancy Raw Data'!$B$8:$BE$45,'Occupancy Raw Data'!AA$3,FALSE)</f>
        <v>6.7506543591300696</v>
      </c>
      <c r="T56" s="68">
        <f>VLOOKUP($A56,'Occupancy Raw Data'!$B$8:$BE$45,'Occupancy Raw Data'!AB$3,FALSE)</f>
        <v>1.7238714405311799</v>
      </c>
      <c r="U56" s="69">
        <f>VLOOKUP($A56,'Occupancy Raw Data'!$B$8:$BE$45,'Occupancy Raw Data'!AC$3,FALSE)</f>
        <v>4.2082748326538697</v>
      </c>
      <c r="V56" s="70">
        <f>VLOOKUP($A56,'Occupancy Raw Data'!$B$8:$BE$45,'Occupancy Raw Data'!AE$3,FALSE)</f>
        <v>4.9647843894868098</v>
      </c>
      <c r="X56" s="71">
        <f>VLOOKUP($A56,'ADR Raw Data'!$B$6:$BE$43,'ADR Raw Data'!G$1,FALSE)</f>
        <v>112.070754310344</v>
      </c>
      <c r="Y56" s="72">
        <f>VLOOKUP($A56,'ADR Raw Data'!$B$6:$BE$43,'ADR Raw Data'!H$1,FALSE)</f>
        <v>124.85580514784</v>
      </c>
      <c r="Z56" s="72">
        <f>VLOOKUP($A56,'ADR Raw Data'!$B$6:$BE$43,'ADR Raw Data'!I$1,FALSE)</f>
        <v>132.19048451950101</v>
      </c>
      <c r="AA56" s="72">
        <f>VLOOKUP($A56,'ADR Raw Data'!$B$6:$BE$43,'ADR Raw Data'!J$1,FALSE)</f>
        <v>140.63256026438501</v>
      </c>
      <c r="AB56" s="72">
        <f>VLOOKUP($A56,'ADR Raw Data'!$B$6:$BE$43,'ADR Raw Data'!K$1,FALSE)</f>
        <v>138.15186974379</v>
      </c>
      <c r="AC56" s="73">
        <f>VLOOKUP($A56,'ADR Raw Data'!$B$6:$BE$43,'ADR Raw Data'!L$1,FALSE)</f>
        <v>131.07216652286399</v>
      </c>
      <c r="AD56" s="72">
        <f>VLOOKUP($A56,'ADR Raw Data'!$B$6:$BE$43,'ADR Raw Data'!N$1,FALSE)</f>
        <v>139.614331867711</v>
      </c>
      <c r="AE56" s="72">
        <f>VLOOKUP($A56,'ADR Raw Data'!$B$6:$BE$43,'ADR Raw Data'!O$1,FALSE)</f>
        <v>139.558080768476</v>
      </c>
      <c r="AF56" s="73">
        <f>VLOOKUP($A56,'ADR Raw Data'!$B$6:$BE$43,'ADR Raw Data'!P$1,FALSE)</f>
        <v>139.58656020131599</v>
      </c>
      <c r="AG56" s="74">
        <f>VLOOKUP($A56,'ADR Raw Data'!$B$6:$BE$43,'ADR Raw Data'!R$1,FALSE)</f>
        <v>133.697217713058</v>
      </c>
      <c r="AI56" s="67">
        <f>VLOOKUP($A56,'ADR Raw Data'!$B$6:$BE$43,'ADR Raw Data'!T$1,FALSE)</f>
        <v>0.71987778629259003</v>
      </c>
      <c r="AJ56" s="68">
        <f>VLOOKUP($A56,'ADR Raw Data'!$B$6:$BE$43,'ADR Raw Data'!U$1,FALSE)</f>
        <v>10.4221116461181</v>
      </c>
      <c r="AK56" s="68">
        <f>VLOOKUP($A56,'ADR Raw Data'!$B$6:$BE$43,'ADR Raw Data'!V$1,FALSE)</f>
        <v>7.7309012856829602</v>
      </c>
      <c r="AL56" s="68">
        <f>VLOOKUP($A56,'ADR Raw Data'!$B$6:$BE$43,'ADR Raw Data'!W$1,FALSE)</f>
        <v>10.0092254596636</v>
      </c>
      <c r="AM56" s="68">
        <f>VLOOKUP($A56,'ADR Raw Data'!$B$6:$BE$43,'ADR Raw Data'!X$1,FALSE)</f>
        <v>9.3062335049905993</v>
      </c>
      <c r="AN56" s="69">
        <f>VLOOKUP($A56,'ADR Raw Data'!$B$6:$BE$43,'ADR Raw Data'!Y$1,FALSE)</f>
        <v>8.40612822843838</v>
      </c>
      <c r="AO56" s="68">
        <f>VLOOKUP($A56,'ADR Raw Data'!$B$6:$BE$43,'ADR Raw Data'!AA$1,FALSE)</f>
        <v>-5.4446267424725496</v>
      </c>
      <c r="AP56" s="68">
        <f>VLOOKUP($A56,'ADR Raw Data'!$B$6:$BE$43,'ADR Raw Data'!AB$1,FALSE)</f>
        <v>-4.7389678695111499</v>
      </c>
      <c r="AQ56" s="69">
        <f>VLOOKUP($A56,'ADR Raw Data'!$B$6:$BE$43,'ADR Raw Data'!AC$1,FALSE)</f>
        <v>-5.08864942464285</v>
      </c>
      <c r="AR56" s="70">
        <f>VLOOKUP($A56,'ADR Raw Data'!$B$6:$BE$43,'ADR Raw Data'!AE$1,FALSE)</f>
        <v>3.6147905592717602</v>
      </c>
      <c r="AS56" s="40"/>
      <c r="AT56" s="71">
        <f>VLOOKUP($A56,'RevPAR Raw Data'!$B$6:$BE$43,'RevPAR Raw Data'!G$1,FALSE)</f>
        <v>50.360516048699502</v>
      </c>
      <c r="AU56" s="72">
        <f>VLOOKUP($A56,'RevPAR Raw Data'!$B$6:$BE$43,'RevPAR Raw Data'!H$1,FALSE)</f>
        <v>81.204640287769706</v>
      </c>
      <c r="AV56" s="72">
        <f>VLOOKUP($A56,'RevPAR Raw Data'!$B$6:$BE$43,'RevPAR Raw Data'!I$1,FALSE)</f>
        <v>90.967829275041495</v>
      </c>
      <c r="AW56" s="72">
        <f>VLOOKUP($A56,'RevPAR Raw Data'!$B$6:$BE$43,'RevPAR Raw Data'!J$1,FALSE)</f>
        <v>100.084932208079</v>
      </c>
      <c r="AX56" s="72">
        <f>VLOOKUP($A56,'RevPAR Raw Data'!$B$6:$BE$43,'RevPAR Raw Data'!K$1,FALSE)</f>
        <v>97.726965965688905</v>
      </c>
      <c r="AY56" s="73">
        <f>VLOOKUP($A56,'RevPAR Raw Data'!$B$6:$BE$43,'RevPAR Raw Data'!L$1,FALSE)</f>
        <v>84.068976757055793</v>
      </c>
      <c r="AZ56" s="72">
        <f>VLOOKUP($A56,'RevPAR Raw Data'!$B$6:$BE$43,'RevPAR Raw Data'!N$1,FALSE)</f>
        <v>101.04075401217401</v>
      </c>
      <c r="BA56" s="72">
        <f>VLOOKUP($A56,'RevPAR Raw Data'!$B$6:$BE$43,'RevPAR Raw Data'!O$1,FALSE)</f>
        <v>98.4900069175428</v>
      </c>
      <c r="BB56" s="73">
        <f>VLOOKUP($A56,'RevPAR Raw Data'!$B$6:$BE$43,'RevPAR Raw Data'!P$1,FALSE)</f>
        <v>99.765380464858794</v>
      </c>
      <c r="BC56" s="74">
        <f>VLOOKUP($A56,'RevPAR Raw Data'!$B$6:$BE$43,'RevPAR Raw Data'!R$1,FALSE)</f>
        <v>88.553663530713806</v>
      </c>
      <c r="BE56" s="67">
        <f>VLOOKUP($A56,'RevPAR Raw Data'!$B$6:$BE$43,'RevPAR Raw Data'!T$1,FALSE)</f>
        <v>-7.92224553201594</v>
      </c>
      <c r="BF56" s="68">
        <f>VLOOKUP($A56,'RevPAR Raw Data'!$B$6:$BE$43,'RevPAR Raw Data'!U$1,FALSE)</f>
        <v>22.285980305145401</v>
      </c>
      <c r="BG56" s="68">
        <f>VLOOKUP($A56,'RevPAR Raw Data'!$B$6:$BE$43,'RevPAR Raw Data'!V$1,FALSE)</f>
        <v>13.642570741885001</v>
      </c>
      <c r="BH56" s="68">
        <f>VLOOKUP($A56,'RevPAR Raw Data'!$B$6:$BE$43,'RevPAR Raw Data'!W$1,FALSE)</f>
        <v>17.388074953752401</v>
      </c>
      <c r="BI56" s="68">
        <f>VLOOKUP($A56,'RevPAR Raw Data'!$B$6:$BE$43,'RevPAR Raw Data'!X$1,FALSE)</f>
        <v>19.458654677469902</v>
      </c>
      <c r="BJ56" s="69">
        <f>VLOOKUP($A56,'RevPAR Raw Data'!$B$6:$BE$43,'RevPAR Raw Data'!Y$1,FALSE)</f>
        <v>14.157651370691401</v>
      </c>
      <c r="BK56" s="68">
        <f>VLOOKUP($A56,'RevPAR Raw Data'!$B$6:$BE$43,'RevPAR Raw Data'!AA$1,FALSE)</f>
        <v>0.93847968412843896</v>
      </c>
      <c r="BL56" s="68">
        <f>VLOOKUP($A56,'RevPAR Raw Data'!$B$6:$BE$43,'RevPAR Raw Data'!AB$1,FALSE)</f>
        <v>-3.0967901426584099</v>
      </c>
      <c r="BM56" s="69">
        <f>VLOOKUP($A56,'RevPAR Raw Data'!$B$6:$BE$43,'RevPAR Raw Data'!AC$1,FALSE)</f>
        <v>-1.0945189450482</v>
      </c>
      <c r="BN56" s="70">
        <f>VLOOKUP($A56,'RevPAR Raw Data'!$B$6:$BE$43,'RevPAR Raw Data'!AE$1,FALSE)</f>
        <v>8.7590415061579403</v>
      </c>
    </row>
    <row r="57" spans="1:66" ht="14.25" customHeight="1" x14ac:dyDescent="0.25">
      <c r="A57" s="170" t="s">
        <v>123</v>
      </c>
      <c r="B57" s="170"/>
      <c r="C57" s="170"/>
      <c r="D57" s="170"/>
      <c r="E57" s="170"/>
      <c r="F57" s="170"/>
      <c r="G57" s="170"/>
      <c r="H57" s="170"/>
      <c r="I57" s="170"/>
      <c r="J57" s="170"/>
      <c r="K57" s="170"/>
      <c r="AS57" s="40"/>
    </row>
    <row r="58" spans="1:66" x14ac:dyDescent="0.25">
      <c r="A58" s="170"/>
      <c r="B58" s="170"/>
      <c r="C58" s="170"/>
      <c r="D58" s="170"/>
      <c r="E58" s="170"/>
      <c r="F58" s="170"/>
      <c r="G58" s="170"/>
      <c r="H58" s="170"/>
      <c r="I58" s="170"/>
      <c r="J58" s="170"/>
      <c r="K58" s="170"/>
      <c r="AS58" s="40"/>
    </row>
    <row r="59" spans="1:66" x14ac:dyDescent="0.25">
      <c r="A59" s="170"/>
      <c r="B59" s="170"/>
      <c r="C59" s="170"/>
      <c r="D59" s="170"/>
      <c r="E59" s="170"/>
      <c r="F59" s="170"/>
      <c r="G59" s="170"/>
      <c r="H59" s="170"/>
      <c r="I59" s="170"/>
      <c r="J59" s="170"/>
      <c r="K59" s="170"/>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0SVnWOnIWznF33fWQxWFe53OfTAj0pwgTA5Wi278vXh5tZk2jWRPpDIgcWFXlYg8uUwwrVKLA4SRQ9K7xuekLQ==" saltValue="x/jSrZAXSjS5McfUVn6V5g=="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A34" sqref="A34"/>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7" t="str">
        <f>'Occupancy Raw Data'!B2</f>
        <v>May 26, 2024 - June 22, 2024
Rolling-28 Day Period</v>
      </c>
      <c r="B1" s="174" t="s">
        <v>66</v>
      </c>
      <c r="C1" s="175"/>
      <c r="D1" s="175"/>
      <c r="E1" s="175"/>
      <c r="F1" s="175"/>
      <c r="G1" s="175"/>
      <c r="H1" s="175"/>
      <c r="I1" s="175"/>
      <c r="J1" s="175"/>
      <c r="K1" s="176"/>
      <c r="L1" s="40"/>
      <c r="M1" s="174" t="s">
        <v>73</v>
      </c>
      <c r="N1" s="175"/>
      <c r="O1" s="175"/>
      <c r="P1" s="175"/>
      <c r="Q1" s="175"/>
      <c r="R1" s="175"/>
      <c r="S1" s="175"/>
      <c r="T1" s="175"/>
      <c r="U1" s="175"/>
      <c r="V1" s="176"/>
      <c r="X1" s="174" t="s">
        <v>67</v>
      </c>
      <c r="Y1" s="175"/>
      <c r="Z1" s="175"/>
      <c r="AA1" s="175"/>
      <c r="AB1" s="175"/>
      <c r="AC1" s="175"/>
      <c r="AD1" s="175"/>
      <c r="AE1" s="175"/>
      <c r="AF1" s="175"/>
      <c r="AG1" s="176"/>
      <c r="AI1" s="174" t="s">
        <v>74</v>
      </c>
      <c r="AJ1" s="175"/>
      <c r="AK1" s="175"/>
      <c r="AL1" s="175"/>
      <c r="AM1" s="175"/>
      <c r="AN1" s="175"/>
      <c r="AO1" s="175"/>
      <c r="AP1" s="175"/>
      <c r="AQ1" s="175"/>
      <c r="AR1" s="176"/>
      <c r="AS1" s="40"/>
      <c r="AT1" s="174" t="s">
        <v>68</v>
      </c>
      <c r="AU1" s="175"/>
      <c r="AV1" s="175"/>
      <c r="AW1" s="175"/>
      <c r="AX1" s="175"/>
      <c r="AY1" s="175"/>
      <c r="AZ1" s="175"/>
      <c r="BA1" s="175"/>
      <c r="BB1" s="175"/>
      <c r="BC1" s="176"/>
      <c r="BE1" s="174" t="s">
        <v>75</v>
      </c>
      <c r="BF1" s="175"/>
      <c r="BG1" s="175"/>
      <c r="BH1" s="175"/>
      <c r="BI1" s="175"/>
      <c r="BJ1" s="175"/>
      <c r="BK1" s="175"/>
      <c r="BL1" s="175"/>
      <c r="BM1" s="175"/>
      <c r="BN1" s="176"/>
    </row>
    <row r="2" spans="1:66" x14ac:dyDescent="0.25">
      <c r="A2" s="177"/>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X2" s="42"/>
      <c r="Y2" s="43"/>
      <c r="Z2" s="43"/>
      <c r="AA2" s="43"/>
      <c r="AB2" s="43"/>
      <c r="AC2" s="172" t="s">
        <v>64</v>
      </c>
      <c r="AD2" s="43"/>
      <c r="AE2" s="43"/>
      <c r="AF2" s="172" t="s">
        <v>65</v>
      </c>
      <c r="AG2" s="173" t="s">
        <v>56</v>
      </c>
      <c r="AI2" s="42"/>
      <c r="AJ2" s="43"/>
      <c r="AK2" s="43"/>
      <c r="AL2" s="43"/>
      <c r="AM2" s="43"/>
      <c r="AN2" s="172" t="s">
        <v>64</v>
      </c>
      <c r="AO2" s="43"/>
      <c r="AP2" s="43"/>
      <c r="AQ2" s="172" t="s">
        <v>65</v>
      </c>
      <c r="AR2" s="173" t="s">
        <v>56</v>
      </c>
      <c r="AS2" s="44"/>
      <c r="AT2" s="42"/>
      <c r="AU2" s="43"/>
      <c r="AV2" s="43"/>
      <c r="AW2" s="43"/>
      <c r="AX2" s="43"/>
      <c r="AY2" s="172" t="s">
        <v>64</v>
      </c>
      <c r="AZ2" s="43"/>
      <c r="BA2" s="43"/>
      <c r="BB2" s="172" t="s">
        <v>65</v>
      </c>
      <c r="BC2" s="173" t="s">
        <v>56</v>
      </c>
      <c r="BE2" s="42"/>
      <c r="BF2" s="43"/>
      <c r="BG2" s="43"/>
      <c r="BH2" s="43"/>
      <c r="BI2" s="43"/>
      <c r="BJ2" s="172" t="s">
        <v>64</v>
      </c>
      <c r="BK2" s="43"/>
      <c r="BL2" s="43"/>
      <c r="BM2" s="172" t="s">
        <v>65</v>
      </c>
      <c r="BN2" s="173" t="s">
        <v>56</v>
      </c>
    </row>
    <row r="3" spans="1:66" x14ac:dyDescent="0.25">
      <c r="A3" s="177"/>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X3" s="45" t="s">
        <v>57</v>
      </c>
      <c r="Y3" s="44" t="s">
        <v>58</v>
      </c>
      <c r="Z3" s="44" t="s">
        <v>59</v>
      </c>
      <c r="AA3" s="44" t="s">
        <v>60</v>
      </c>
      <c r="AB3" s="44" t="s">
        <v>61</v>
      </c>
      <c r="AC3" s="172"/>
      <c r="AD3" s="44" t="s">
        <v>62</v>
      </c>
      <c r="AE3" s="44" t="s">
        <v>63</v>
      </c>
      <c r="AF3" s="172"/>
      <c r="AG3" s="173"/>
      <c r="AI3" s="45" t="s">
        <v>57</v>
      </c>
      <c r="AJ3" s="44" t="s">
        <v>58</v>
      </c>
      <c r="AK3" s="44" t="s">
        <v>59</v>
      </c>
      <c r="AL3" s="44" t="s">
        <v>60</v>
      </c>
      <c r="AM3" s="44" t="s">
        <v>61</v>
      </c>
      <c r="AN3" s="172"/>
      <c r="AO3" s="44" t="s">
        <v>62</v>
      </c>
      <c r="AP3" s="44" t="s">
        <v>63</v>
      </c>
      <c r="AQ3" s="172"/>
      <c r="AR3" s="173"/>
      <c r="AS3" s="44"/>
      <c r="AT3" s="45" t="s">
        <v>57</v>
      </c>
      <c r="AU3" s="44" t="s">
        <v>58</v>
      </c>
      <c r="AV3" s="44" t="s">
        <v>59</v>
      </c>
      <c r="AW3" s="44" t="s">
        <v>60</v>
      </c>
      <c r="AX3" s="44" t="s">
        <v>61</v>
      </c>
      <c r="AY3" s="172"/>
      <c r="AZ3" s="44" t="s">
        <v>62</v>
      </c>
      <c r="BA3" s="44" t="s">
        <v>63</v>
      </c>
      <c r="BB3" s="172"/>
      <c r="BC3" s="173"/>
      <c r="BE3" s="45" t="s">
        <v>57</v>
      </c>
      <c r="BF3" s="44" t="s">
        <v>58</v>
      </c>
      <c r="BG3" s="44" t="s">
        <v>59</v>
      </c>
      <c r="BH3" s="44" t="s">
        <v>60</v>
      </c>
      <c r="BI3" s="44" t="s">
        <v>61</v>
      </c>
      <c r="BJ3" s="172"/>
      <c r="BK3" s="44" t="s">
        <v>62</v>
      </c>
      <c r="BL3" s="44" t="s">
        <v>63</v>
      </c>
      <c r="BM3" s="172"/>
      <c r="BN3" s="173"/>
    </row>
    <row r="4" spans="1:66" x14ac:dyDescent="0.25">
      <c r="A4" s="46" t="s">
        <v>15</v>
      </c>
      <c r="B4" s="47">
        <f>VLOOKUP($A4,'Occupancy Raw Data'!$B$8:$BE$45,'Occupancy Raw Data'!AG$3,FALSE)</f>
        <v>57.559357175885602</v>
      </c>
      <c r="C4" s="48">
        <f>VLOOKUP($A4,'Occupancy Raw Data'!$B$8:$BE$45,'Occupancy Raw Data'!AH$3,FALSE)</f>
        <v>61.0248760289386</v>
      </c>
      <c r="D4" s="48">
        <f>VLOOKUP($A4,'Occupancy Raw Data'!$B$8:$BE$45,'Occupancy Raw Data'!AI$3,FALSE)</f>
        <v>67.405373662902306</v>
      </c>
      <c r="E4" s="48">
        <f>VLOOKUP($A4,'Occupancy Raw Data'!$B$8:$BE$45,'Occupancy Raw Data'!AJ$3,FALSE)</f>
        <v>69.244028739645202</v>
      </c>
      <c r="F4" s="48">
        <f>VLOOKUP($A4,'Occupancy Raw Data'!$B$8:$BE$45,'Occupancy Raw Data'!AK$3,FALSE)</f>
        <v>68.516280992228801</v>
      </c>
      <c r="G4" s="49">
        <f>VLOOKUP($A4,'Occupancy Raw Data'!$B$8:$BE$45,'Occupancy Raw Data'!AL$3,FALSE)</f>
        <v>64.749987503198497</v>
      </c>
      <c r="H4" s="48">
        <f>VLOOKUP($A4,'Occupancy Raw Data'!$B$8:$BE$45,'Occupancy Raw Data'!AN$3,FALSE)</f>
        <v>73.951824986338295</v>
      </c>
      <c r="I4" s="48">
        <f>VLOOKUP($A4,'Occupancy Raw Data'!$B$8:$BE$45,'Occupancy Raw Data'!AO$3,FALSE)</f>
        <v>76.244125681283805</v>
      </c>
      <c r="J4" s="49">
        <f>VLOOKUP($A4,'Occupancy Raw Data'!$B$8:$BE$45,'Occupancy Raw Data'!AP$3,FALSE)</f>
        <v>75.0981298076793</v>
      </c>
      <c r="K4" s="50">
        <f>VLOOKUP($A4,'Occupancy Raw Data'!$B$8:$BE$45,'Occupancy Raw Data'!AR$3,FALSE)</f>
        <v>67.706893239006405</v>
      </c>
      <c r="M4" s="47">
        <f>VLOOKUP($A4,'Occupancy Raw Data'!$B$8:$BE$45,'Occupancy Raw Data'!AT$3,FALSE)</f>
        <v>-1.00948254193138</v>
      </c>
      <c r="N4" s="48">
        <f>VLOOKUP($A4,'Occupancy Raw Data'!$B$8:$BE$45,'Occupancy Raw Data'!AU$3,FALSE)</f>
        <v>1.10244264859401</v>
      </c>
      <c r="O4" s="48">
        <f>VLOOKUP($A4,'Occupancy Raw Data'!$B$8:$BE$45,'Occupancy Raw Data'!AV$3,FALSE)</f>
        <v>-0.17135944759880201</v>
      </c>
      <c r="P4" s="48">
        <f>VLOOKUP($A4,'Occupancy Raw Data'!$B$8:$BE$45,'Occupancy Raw Data'!AW$3,FALSE)</f>
        <v>-0.30305190420929601</v>
      </c>
      <c r="Q4" s="48">
        <f>VLOOKUP($A4,'Occupancy Raw Data'!$B$8:$BE$45,'Occupancy Raw Data'!AX$3,FALSE)</f>
        <v>-0.413918515252509</v>
      </c>
      <c r="R4" s="49">
        <f>VLOOKUP($A4,'Occupancy Raw Data'!$B$8:$BE$45,'Occupancy Raw Data'!AY$3,FALSE)</f>
        <v>-0.16470114013245199</v>
      </c>
      <c r="S4" s="48">
        <f>VLOOKUP($A4,'Occupancy Raw Data'!$B$8:$BE$45,'Occupancy Raw Data'!BA$3,FALSE)</f>
        <v>-1.3199801887981399</v>
      </c>
      <c r="T4" s="48">
        <f>VLOOKUP($A4,'Occupancy Raw Data'!$B$8:$BE$45,'Occupancy Raw Data'!BB$3,FALSE)</f>
        <v>-1.89507110632343</v>
      </c>
      <c r="U4" s="49">
        <f>VLOOKUP($A4,'Occupancy Raw Data'!$B$8:$BE$45,'Occupancy Raw Data'!BC$3,FALSE)</f>
        <v>-1.6125519455478801</v>
      </c>
      <c r="V4" s="50">
        <f>VLOOKUP($A4,'Occupancy Raw Data'!$B$8:$BE$45,'Occupancy Raw Data'!BE$3,FALSE)</f>
        <v>-0.62886919145296005</v>
      </c>
      <c r="X4" s="51">
        <f>VLOOKUP($A4,'ADR Raw Data'!$B$6:$BE$43,'ADR Raw Data'!AG$1,FALSE)</f>
        <v>149.767267862484</v>
      </c>
      <c r="Y4" s="52">
        <f>VLOOKUP($A4,'ADR Raw Data'!$B$6:$BE$43,'ADR Raw Data'!AH$1,FALSE)</f>
        <v>150.98939653404801</v>
      </c>
      <c r="Z4" s="52">
        <f>VLOOKUP($A4,'ADR Raw Data'!$B$6:$BE$43,'ADR Raw Data'!AI$1,FALSE)</f>
        <v>155.520835727334</v>
      </c>
      <c r="AA4" s="52">
        <f>VLOOKUP($A4,'ADR Raw Data'!$B$6:$BE$43,'ADR Raw Data'!AJ$1,FALSE)</f>
        <v>155.495658680308</v>
      </c>
      <c r="AB4" s="52">
        <f>VLOOKUP($A4,'ADR Raw Data'!$B$6:$BE$43,'ADR Raw Data'!AK$1,FALSE)</f>
        <v>153.29616741679001</v>
      </c>
      <c r="AC4" s="53">
        <f>VLOOKUP($A4,'ADR Raw Data'!$B$6:$BE$43,'ADR Raw Data'!AL$1,FALSE)</f>
        <v>153.167565624433</v>
      </c>
      <c r="AD4" s="52">
        <f>VLOOKUP($A4,'ADR Raw Data'!$B$6:$BE$43,'ADR Raw Data'!AN$1,FALSE)</f>
        <v>168.26834808813501</v>
      </c>
      <c r="AE4" s="52">
        <f>VLOOKUP($A4,'ADR Raw Data'!$B$6:$BE$43,'ADR Raw Data'!AO$1,FALSE)</f>
        <v>172.516171148269</v>
      </c>
      <c r="AF4" s="53">
        <f>VLOOKUP($A4,'ADR Raw Data'!$B$6:$BE$43,'ADR Raw Data'!AP$1,FALSE)</f>
        <v>170.42496108434599</v>
      </c>
      <c r="AG4" s="54">
        <f>VLOOKUP($A4,'ADR Raw Data'!$B$6:$BE$43,'ADR Raw Data'!AR$1,FALSE)</f>
        <v>158.637052366001</v>
      </c>
      <c r="AI4" s="47">
        <f>VLOOKUP($A4,'ADR Raw Data'!$B$6:$BE$43,'ADR Raw Data'!AT$1,FALSE)</f>
        <v>-0.194691780822286</v>
      </c>
      <c r="AJ4" s="48">
        <f>VLOOKUP($A4,'ADR Raw Data'!$B$6:$BE$43,'ADR Raw Data'!AU$1,FALSE)</f>
        <v>1.92147313314206</v>
      </c>
      <c r="AK4" s="48">
        <f>VLOOKUP($A4,'ADR Raw Data'!$B$6:$BE$43,'ADR Raw Data'!AV$1,FALSE)</f>
        <v>1.55630077384095</v>
      </c>
      <c r="AL4" s="48">
        <f>VLOOKUP($A4,'ADR Raw Data'!$B$6:$BE$43,'ADR Raw Data'!AW$1,FALSE)</f>
        <v>1.3960845494623499</v>
      </c>
      <c r="AM4" s="48">
        <f>VLOOKUP($A4,'ADR Raw Data'!$B$6:$BE$43,'ADR Raw Data'!AX$1,FALSE)</f>
        <v>1.0075402856892901</v>
      </c>
      <c r="AN4" s="49">
        <f>VLOOKUP($A4,'ADR Raw Data'!$B$6:$BE$43,'ADR Raw Data'!AY$1,FALSE)</f>
        <v>1.15965570006348</v>
      </c>
      <c r="AO4" s="48">
        <f>VLOOKUP($A4,'ADR Raw Data'!$B$6:$BE$43,'ADR Raw Data'!BA$1,FALSE)</f>
        <v>-9.1988946765618099E-2</v>
      </c>
      <c r="AP4" s="48">
        <f>VLOOKUP($A4,'ADR Raw Data'!$B$6:$BE$43,'ADR Raw Data'!BB$1,FALSE)</f>
        <v>-0.25227401222721302</v>
      </c>
      <c r="AQ4" s="49">
        <f>VLOOKUP($A4,'ADR Raw Data'!$B$6:$BE$43,'ADR Raw Data'!BC$1,FALSE)</f>
        <v>-0.178118424302528</v>
      </c>
      <c r="AR4" s="50">
        <f>VLOOKUP($A4,'ADR Raw Data'!$B$6:$BE$43,'ADR Raw Data'!BE$1,FALSE)</f>
        <v>0.66046182857525704</v>
      </c>
      <c r="AT4" s="51">
        <f>VLOOKUP($A4,'RevPAR Raw Data'!$B$6:$BE$43,'RevPAR Raw Data'!AG$1,FALSE)</f>
        <v>86.2050766415326</v>
      </c>
      <c r="AU4" s="52">
        <f>VLOOKUP($A4,'RevPAR Raw Data'!$B$6:$BE$43,'RevPAR Raw Data'!AH$1,FALSE)</f>
        <v>92.141092051745503</v>
      </c>
      <c r="AV4" s="52">
        <f>VLOOKUP($A4,'RevPAR Raw Data'!$B$6:$BE$43,'RevPAR Raw Data'!AI$1,FALSE)</f>
        <v>104.829400445678</v>
      </c>
      <c r="AW4" s="52">
        <f>VLOOKUP($A4,'RevPAR Raw Data'!$B$6:$BE$43,'RevPAR Raw Data'!AJ$1,FALSE)</f>
        <v>107.671458585493</v>
      </c>
      <c r="AX4" s="52">
        <f>VLOOKUP($A4,'RevPAR Raw Data'!$B$6:$BE$43,'RevPAR Raw Data'!AK$1,FALSE)</f>
        <v>105.03283281760601</v>
      </c>
      <c r="AY4" s="53">
        <f>VLOOKUP($A4,'RevPAR Raw Data'!$B$6:$BE$43,'RevPAR Raw Data'!AL$1,FALSE)</f>
        <v>99.175979600774397</v>
      </c>
      <c r="AZ4" s="52">
        <f>VLOOKUP($A4,'RevPAR Raw Data'!$B$6:$BE$43,'RevPAR Raw Data'!AN$1,FALSE)</f>
        <v>124.43751428554</v>
      </c>
      <c r="BA4" s="52">
        <f>VLOOKUP($A4,'RevPAR Raw Data'!$B$6:$BE$43,'RevPAR Raw Data'!AO$1,FALSE)</f>
        <v>131.53344635082499</v>
      </c>
      <c r="BB4" s="53">
        <f>VLOOKUP($A4,'RevPAR Raw Data'!$B$6:$BE$43,'RevPAR Raw Data'!AP$1,FALSE)</f>
        <v>127.985958499809</v>
      </c>
      <c r="BC4" s="54">
        <f>VLOOKUP($A4,'RevPAR Raw Data'!$B$6:$BE$43,'RevPAR Raw Data'!AR$1,FALSE)</f>
        <v>107.40821968295501</v>
      </c>
      <c r="BE4" s="47">
        <f>VLOOKUP($A4,'RevPAR Raw Data'!$B$6:$BE$43,'RevPAR Raw Data'!AT$1,FALSE)</f>
        <v>-1.2022089432156899</v>
      </c>
      <c r="BF4" s="48">
        <f>VLOOKUP($A4,'RevPAR Raw Data'!$B$6:$BE$43,'RevPAR Raw Data'!AU$1,FALSE)</f>
        <v>3.04509892103711</v>
      </c>
      <c r="BG4" s="48">
        <f>VLOOKUP($A4,'RevPAR Raw Data'!$B$6:$BE$43,'RevPAR Raw Data'!AV$1,FALSE)</f>
        <v>1.3822744578331201</v>
      </c>
      <c r="BH4" s="48">
        <f>VLOOKUP($A4,'RevPAR Raw Data'!$B$6:$BE$43,'RevPAR Raw Data'!AW$1,FALSE)</f>
        <v>1.0888017844415301</v>
      </c>
      <c r="BI4" s="48">
        <f>VLOOKUP($A4,'RevPAR Raw Data'!$B$6:$BE$43,'RevPAR Raw Data'!AX$1,FALSE)</f>
        <v>0.58945137464569197</v>
      </c>
      <c r="BJ4" s="49">
        <f>VLOOKUP($A4,'RevPAR Raw Data'!$B$6:$BE$43,'RevPAR Raw Data'!AY$1,FALSE)</f>
        <v>0.99304459377141496</v>
      </c>
      <c r="BK4" s="48">
        <f>VLOOKUP($A4,'RevPAR Raw Data'!$B$6:$BE$43,'RevPAR Raw Data'!BA$1,FALSE)</f>
        <v>-1.4107548996905701</v>
      </c>
      <c r="BL4" s="48">
        <f>VLOOKUP($A4,'RevPAR Raw Data'!$B$6:$BE$43,'RevPAR Raw Data'!BB$1,FALSE)</f>
        <v>-2.1425643466361701</v>
      </c>
      <c r="BM4" s="49">
        <f>VLOOKUP($A4,'RevPAR Raw Data'!$B$6:$BE$43,'RevPAR Raw Data'!BC$1,FALSE)</f>
        <v>-1.7877981177339399</v>
      </c>
      <c r="BN4" s="50">
        <f>VLOOKUP($A4,'RevPAR Raw Data'!$B$6:$BE$43,'RevPAR Raw Data'!BE$1,FALSE)</f>
        <v>2.7439196161080801E-2</v>
      </c>
    </row>
    <row r="5" spans="1:66" x14ac:dyDescent="0.25">
      <c r="A5" s="46" t="s">
        <v>69</v>
      </c>
      <c r="B5" s="47">
        <f>VLOOKUP($A5,'Occupancy Raw Data'!$B$8:$BE$45,'Occupancy Raw Data'!AG$3,FALSE)</f>
        <v>57.472565034641903</v>
      </c>
      <c r="C5" s="48">
        <f>VLOOKUP($A5,'Occupancy Raw Data'!$B$8:$BE$45,'Occupancy Raw Data'!AH$3,FALSE)</f>
        <v>62.065063516763701</v>
      </c>
      <c r="D5" s="48">
        <f>VLOOKUP($A5,'Occupancy Raw Data'!$B$8:$BE$45,'Occupancy Raw Data'!AI$3,FALSE)</f>
        <v>68.928214116813393</v>
      </c>
      <c r="E5" s="48">
        <f>VLOOKUP($A5,'Occupancy Raw Data'!$B$8:$BE$45,'Occupancy Raw Data'!AJ$3,FALSE)</f>
        <v>71.288924405764305</v>
      </c>
      <c r="F5" s="48">
        <f>VLOOKUP($A5,'Occupancy Raw Data'!$B$8:$BE$45,'Occupancy Raw Data'!AK$3,FALSE)</f>
        <v>69.279081999759597</v>
      </c>
      <c r="G5" s="49">
        <f>VLOOKUP($A5,'Occupancy Raw Data'!$B$8:$BE$45,'Occupancy Raw Data'!AL$3,FALSE)</f>
        <v>65.806769814748606</v>
      </c>
      <c r="H5" s="48">
        <f>VLOOKUP($A5,'Occupancy Raw Data'!$B$8:$BE$45,'Occupancy Raw Data'!AN$3,FALSE)</f>
        <v>74.232749952335496</v>
      </c>
      <c r="I5" s="48">
        <f>VLOOKUP($A5,'Occupancy Raw Data'!$B$8:$BE$45,'Occupancy Raw Data'!AO$3,FALSE)</f>
        <v>75.392728974879006</v>
      </c>
      <c r="J5" s="49">
        <f>VLOOKUP($A5,'Occupancy Raw Data'!$B$8:$BE$45,'Occupancy Raw Data'!AP$3,FALSE)</f>
        <v>74.812831331699002</v>
      </c>
      <c r="K5" s="50">
        <f>VLOOKUP($A5,'Occupancy Raw Data'!$B$8:$BE$45,'Occupancy Raw Data'!AR$3,FALSE)</f>
        <v>68.380221408708096</v>
      </c>
      <c r="M5" s="47">
        <f>VLOOKUP($A5,'Occupancy Raw Data'!$B$8:$BE$45,'Occupancy Raw Data'!AT$3,FALSE)</f>
        <v>0.24444322033742499</v>
      </c>
      <c r="N5" s="48">
        <f>VLOOKUP($A5,'Occupancy Raw Data'!$B$8:$BE$45,'Occupancy Raw Data'!AU$3,FALSE)</f>
        <v>2.0804150369071199</v>
      </c>
      <c r="O5" s="48">
        <f>VLOOKUP($A5,'Occupancy Raw Data'!$B$8:$BE$45,'Occupancy Raw Data'!AV$3,FALSE)</f>
        <v>0.87052260838816198</v>
      </c>
      <c r="P5" s="48">
        <f>VLOOKUP($A5,'Occupancy Raw Data'!$B$8:$BE$45,'Occupancy Raw Data'!AW$3,FALSE)</f>
        <v>1.55825340174282</v>
      </c>
      <c r="Q5" s="48">
        <f>VLOOKUP($A5,'Occupancy Raw Data'!$B$8:$BE$45,'Occupancy Raw Data'!AX$3,FALSE)</f>
        <v>0.75381675412538196</v>
      </c>
      <c r="R5" s="49">
        <f>VLOOKUP($A5,'Occupancy Raw Data'!$B$8:$BE$45,'Occupancy Raw Data'!AY$3,FALSE)</f>
        <v>1.1097277415695701</v>
      </c>
      <c r="S5" s="48">
        <f>VLOOKUP($A5,'Occupancy Raw Data'!$B$8:$BE$45,'Occupancy Raw Data'!BA$3,FALSE)</f>
        <v>-2.0014225688239198</v>
      </c>
      <c r="T5" s="48">
        <f>VLOOKUP($A5,'Occupancy Raw Data'!$B$8:$BE$45,'Occupancy Raw Data'!BB$3,FALSE)</f>
        <v>-3.2977502003603099</v>
      </c>
      <c r="U5" s="49">
        <f>VLOOKUP($A5,'Occupancy Raw Data'!$B$8:$BE$45,'Occupancy Raw Data'!BC$3,FALSE)</f>
        <v>-2.6588067990443598</v>
      </c>
      <c r="V5" s="50">
        <f>VLOOKUP($A5,'Occupancy Raw Data'!$B$8:$BE$45,'Occupancy Raw Data'!BE$3,FALSE)</f>
        <v>-9.9406199798829198E-2</v>
      </c>
      <c r="X5" s="51">
        <f>VLOOKUP($A5,'ADR Raw Data'!$B$6:$BE$43,'ADR Raw Data'!AG$1,FALSE)</f>
        <v>131.66807938298501</v>
      </c>
      <c r="Y5" s="52">
        <f>VLOOKUP($A5,'ADR Raw Data'!$B$6:$BE$43,'ADR Raw Data'!AH$1,FALSE)</f>
        <v>137.138301227212</v>
      </c>
      <c r="Z5" s="52">
        <f>VLOOKUP($A5,'ADR Raw Data'!$B$6:$BE$43,'ADR Raw Data'!AI$1,FALSE)</f>
        <v>143.19985664472401</v>
      </c>
      <c r="AA5" s="52">
        <f>VLOOKUP($A5,'ADR Raw Data'!$B$6:$BE$43,'ADR Raw Data'!AJ$1,FALSE)</f>
        <v>142.42315500540701</v>
      </c>
      <c r="AB5" s="52">
        <f>VLOOKUP($A5,'ADR Raw Data'!$B$6:$BE$43,'ADR Raw Data'!AK$1,FALSE)</f>
        <v>135.70212810063299</v>
      </c>
      <c r="AC5" s="53">
        <f>VLOOKUP($A5,'ADR Raw Data'!$B$6:$BE$43,'ADR Raw Data'!AL$1,FALSE)</f>
        <v>138.29526211668201</v>
      </c>
      <c r="AD5" s="52">
        <f>VLOOKUP($A5,'ADR Raw Data'!$B$6:$BE$43,'ADR Raw Data'!AN$1,FALSE)</f>
        <v>149.21050167606001</v>
      </c>
      <c r="AE5" s="52">
        <f>VLOOKUP($A5,'ADR Raw Data'!$B$6:$BE$43,'ADR Raw Data'!AO$1,FALSE)</f>
        <v>151.47468304669701</v>
      </c>
      <c r="AF5" s="53">
        <f>VLOOKUP($A5,'ADR Raw Data'!$B$6:$BE$43,'ADR Raw Data'!AP$1,FALSE)</f>
        <v>150.351548258923</v>
      </c>
      <c r="AG5" s="54">
        <f>VLOOKUP($A5,'ADR Raw Data'!$B$6:$BE$43,'ADR Raw Data'!AR$1,FALSE)</f>
        <v>142.064384419677</v>
      </c>
      <c r="AI5" s="47">
        <f>VLOOKUP($A5,'ADR Raw Data'!$B$6:$BE$43,'ADR Raw Data'!AT$1,FALSE)</f>
        <v>1.0754946192497601</v>
      </c>
      <c r="AJ5" s="48">
        <f>VLOOKUP($A5,'ADR Raw Data'!$B$6:$BE$43,'ADR Raw Data'!AU$1,FALSE)</f>
        <v>3.4769920231152298</v>
      </c>
      <c r="AK5" s="48">
        <f>VLOOKUP($A5,'ADR Raw Data'!$B$6:$BE$43,'ADR Raw Data'!AV$1,FALSE)</f>
        <v>3.3224855036357099</v>
      </c>
      <c r="AL5" s="48">
        <f>VLOOKUP($A5,'ADR Raw Data'!$B$6:$BE$43,'ADR Raw Data'!AW$1,FALSE)</f>
        <v>3.2068713039563201</v>
      </c>
      <c r="AM5" s="48">
        <f>VLOOKUP($A5,'ADR Raw Data'!$B$6:$BE$43,'ADR Raw Data'!AX$1,FALSE)</f>
        <v>1.49271256365032</v>
      </c>
      <c r="AN5" s="49">
        <f>VLOOKUP($A5,'ADR Raw Data'!$B$6:$BE$43,'ADR Raw Data'!AY$1,FALSE)</f>
        <v>2.5679343073350598</v>
      </c>
      <c r="AO5" s="48">
        <f>VLOOKUP($A5,'ADR Raw Data'!$B$6:$BE$43,'ADR Raw Data'!BA$1,FALSE)</f>
        <v>2.3636879957713099E-2</v>
      </c>
      <c r="AP5" s="48">
        <f>VLOOKUP($A5,'ADR Raw Data'!$B$6:$BE$43,'ADR Raw Data'!BB$1,FALSE)</f>
        <v>-0.67097343708619195</v>
      </c>
      <c r="AQ5" s="49">
        <f>VLOOKUP($A5,'ADR Raw Data'!$B$6:$BE$43,'ADR Raw Data'!BC$1,FALSE)</f>
        <v>-0.33737368527114198</v>
      </c>
      <c r="AR5" s="50">
        <f>VLOOKUP($A5,'ADR Raw Data'!$B$6:$BE$43,'ADR Raw Data'!BE$1,FALSE)</f>
        <v>1.49247739265907</v>
      </c>
      <c r="AT5" s="51">
        <f>VLOOKUP($A5,'RevPAR Raw Data'!$B$6:$BE$43,'RevPAR Raw Data'!AG$1,FALSE)</f>
        <v>75.673022553250604</v>
      </c>
      <c r="AU5" s="52">
        <f>VLOOKUP($A5,'RevPAR Raw Data'!$B$6:$BE$43,'RevPAR Raw Data'!AH$1,FALSE)</f>
        <v>85.114973762480503</v>
      </c>
      <c r="AV5" s="52">
        <f>VLOOKUP($A5,'RevPAR Raw Data'!$B$6:$BE$43,'RevPAR Raw Data'!AI$1,FALSE)</f>
        <v>98.705103803045702</v>
      </c>
      <c r="AW5" s="52">
        <f>VLOOKUP($A5,'RevPAR Raw Data'!$B$6:$BE$43,'RevPAR Raw Data'!AJ$1,FALSE)</f>
        <v>101.531935308109</v>
      </c>
      <c r="AX5" s="52">
        <f>VLOOKUP($A5,'RevPAR Raw Data'!$B$6:$BE$43,'RevPAR Raw Data'!AK$1,FALSE)</f>
        <v>94.013188602256605</v>
      </c>
      <c r="AY5" s="53">
        <f>VLOOKUP($A5,'RevPAR Raw Data'!$B$6:$BE$43,'RevPAR Raw Data'!AL$1,FALSE)</f>
        <v>91.007644805828605</v>
      </c>
      <c r="AZ5" s="52">
        <f>VLOOKUP($A5,'RevPAR Raw Data'!$B$6:$BE$43,'RevPAR Raw Data'!AN$1,FALSE)</f>
        <v>110.763058611815</v>
      </c>
      <c r="BA5" s="52">
        <f>VLOOKUP($A5,'RevPAR Raw Data'!$B$6:$BE$43,'RevPAR Raw Data'!AO$1,FALSE)</f>
        <v>114.20089725495301</v>
      </c>
      <c r="BB5" s="53">
        <f>VLOOKUP($A5,'RevPAR Raw Data'!$B$6:$BE$43,'RevPAR Raw Data'!AP$1,FALSE)</f>
        <v>112.482250203546</v>
      </c>
      <c r="BC5" s="54">
        <f>VLOOKUP($A5,'RevPAR Raw Data'!$B$6:$BE$43,'RevPAR Raw Data'!AR$1,FALSE)</f>
        <v>97.143940609093505</v>
      </c>
      <c r="BE5" s="47">
        <f>VLOOKUP($A5,'RevPAR Raw Data'!$B$6:$BE$43,'RevPAR Raw Data'!AT$1,FALSE)</f>
        <v>1.32256681326903</v>
      </c>
      <c r="BF5" s="48">
        <f>VLOOKUP($A5,'RevPAR Raw Data'!$B$6:$BE$43,'RevPAR Raw Data'!AU$1,FALSE)</f>
        <v>5.6297429249033097</v>
      </c>
      <c r="BG5" s="48">
        <f>VLOOKUP($A5,'RevPAR Raw Data'!$B$6:$BE$43,'RevPAR Raw Data'!AV$1,FALSE)</f>
        <v>4.2219310994934496</v>
      </c>
      <c r="BH5" s="48">
        <f>VLOOKUP($A5,'RevPAR Raw Data'!$B$6:$BE$43,'RevPAR Raw Data'!AW$1,FALSE)</f>
        <v>4.8150958868825597</v>
      </c>
      <c r="BI5" s="48">
        <f>VLOOKUP($A5,'RevPAR Raw Data'!$B$6:$BE$43,'RevPAR Raw Data'!AX$1,FALSE)</f>
        <v>2.2577816351714399</v>
      </c>
      <c r="BJ5" s="49">
        <f>VLOOKUP($A5,'RevPAR Raw Data'!$B$6:$BE$43,'RevPAR Raw Data'!AY$1,FALSE)</f>
        <v>3.7061591282984199</v>
      </c>
      <c r="BK5" s="48">
        <f>VLOOKUP($A5,'RevPAR Raw Data'!$B$6:$BE$43,'RevPAR Raw Data'!BA$1,FALSE)</f>
        <v>-1.97825876271624</v>
      </c>
      <c r="BL5" s="48">
        <f>VLOOKUP($A5,'RevPAR Raw Data'!$B$6:$BE$43,'RevPAR Raw Data'!BB$1,FALSE)</f>
        <v>-3.9465966095806202</v>
      </c>
      <c r="BM5" s="49">
        <f>VLOOKUP($A5,'RevPAR Raw Data'!$B$6:$BE$43,'RevPAR Raw Data'!BC$1,FALSE)</f>
        <v>-2.9872103698333299</v>
      </c>
      <c r="BN5" s="50">
        <f>VLOOKUP($A5,'RevPAR Raw Data'!$B$6:$BE$43,'RevPAR Raw Data'!BE$1,FALSE)</f>
        <v>1.39158757780134</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117</v>
      </c>
      <c r="B8" s="47">
        <f>VLOOKUP($A8,'Occupancy Raw Data'!$B$8:$BE$51,'Occupancy Raw Data'!AG$3,FALSE)</f>
        <v>58.603300733496297</v>
      </c>
      <c r="C8" s="48">
        <f>VLOOKUP($A8,'Occupancy Raw Data'!$B$8:$BE$51,'Occupancy Raw Data'!AH$3,FALSE)</f>
        <v>60.062652811735902</v>
      </c>
      <c r="D8" s="48">
        <f>VLOOKUP($A8,'Occupancy Raw Data'!$B$8:$BE$51,'Occupancy Raw Data'!AI$3,FALSE)</f>
        <v>68.528422982885004</v>
      </c>
      <c r="E8" s="48">
        <f>VLOOKUP($A8,'Occupancy Raw Data'!$B$8:$BE$51,'Occupancy Raw Data'!AJ$3,FALSE)</f>
        <v>69.926650366748106</v>
      </c>
      <c r="F8" s="48">
        <f>VLOOKUP($A8,'Occupancy Raw Data'!$B$8:$BE$51,'Occupancy Raw Data'!AK$3,FALSE)</f>
        <v>67.443459657701695</v>
      </c>
      <c r="G8" s="49">
        <f>VLOOKUP($A8,'Occupancy Raw Data'!$B$8:$BE$51,'Occupancy Raw Data'!AL$3,FALSE)</f>
        <v>64.912897310513401</v>
      </c>
      <c r="H8" s="48">
        <f>VLOOKUP($A8,'Occupancy Raw Data'!$B$8:$BE$51,'Occupancy Raw Data'!AN$3,FALSE)</f>
        <v>73.731662591686998</v>
      </c>
      <c r="I8" s="48">
        <f>VLOOKUP($A8,'Occupancy Raw Data'!$B$8:$BE$51,'Occupancy Raw Data'!AO$3,FALSE)</f>
        <v>75.297982885085503</v>
      </c>
      <c r="J8" s="49">
        <f>VLOOKUP($A8,'Occupancy Raw Data'!$B$8:$BE$51,'Occupancy Raw Data'!AP$3,FALSE)</f>
        <v>74.5148227383863</v>
      </c>
      <c r="K8" s="50">
        <f>VLOOKUP($A8,'Occupancy Raw Data'!$B$8:$BE$51,'Occupancy Raw Data'!AR$3,FALSE)</f>
        <v>67.656304575619899</v>
      </c>
      <c r="M8" s="47">
        <f>VLOOKUP($A8,'Occupancy Raw Data'!$B$8:$BE$51,'Occupancy Raw Data'!AT$3,FALSE)</f>
        <v>-1.33779264214046</v>
      </c>
      <c r="N8" s="48">
        <f>VLOOKUP($A8,'Occupancy Raw Data'!$B$8:$BE$51,'Occupancy Raw Data'!AU$3,FALSE)</f>
        <v>1.5239571225623101</v>
      </c>
      <c r="O8" s="48">
        <f>VLOOKUP($A8,'Occupancy Raw Data'!$B$8:$BE$51,'Occupancy Raw Data'!AV$3,FALSE)</f>
        <v>5.6046155657600298</v>
      </c>
      <c r="P8" s="48">
        <f>VLOOKUP($A8,'Occupancy Raw Data'!$B$8:$BE$51,'Occupancy Raw Data'!AW$3,FALSE)</f>
        <v>6.2826617117640202</v>
      </c>
      <c r="Q8" s="48">
        <f>VLOOKUP($A8,'Occupancy Raw Data'!$B$8:$BE$51,'Occupancy Raw Data'!AX$3,FALSE)</f>
        <v>3.0349013657056099</v>
      </c>
      <c r="R8" s="49">
        <f>VLOOKUP($A8,'Occupancy Raw Data'!$B$8:$BE$51,'Occupancy Raw Data'!AY$3,FALSE)</f>
        <v>3.1344080800233001</v>
      </c>
      <c r="S8" s="48">
        <f>VLOOKUP($A8,'Occupancy Raw Data'!$B$8:$BE$51,'Occupancy Raw Data'!BA$3,FALSE)</f>
        <v>4.5730385782401299</v>
      </c>
      <c r="T8" s="48">
        <f>VLOOKUP($A8,'Occupancy Raw Data'!$B$8:$BE$51,'Occupancy Raw Data'!BB$3,FALSE)</f>
        <v>0.50994390617032104</v>
      </c>
      <c r="U8" s="49">
        <f>VLOOKUP($A8,'Occupancy Raw Data'!$B$8:$BE$51,'Occupancy Raw Data'!BC$3,FALSE)</f>
        <v>2.47990332580255</v>
      </c>
      <c r="V8" s="50">
        <f>VLOOKUP($A8,'Occupancy Raw Data'!$B$8:$BE$51,'Occupancy Raw Data'!BE$3,FALSE)</f>
        <v>2.9275501901330099</v>
      </c>
      <c r="X8" s="51">
        <f>VLOOKUP($A8,'ADR Raw Data'!$B$6:$BE$49,'ADR Raw Data'!AG$1,FALSE)</f>
        <v>311.28459322033802</v>
      </c>
      <c r="Y8" s="52">
        <f>VLOOKUP($A8,'ADR Raw Data'!$B$6:$BE$49,'ADR Raw Data'!AH$1,FALSE)</f>
        <v>309.80663147182202</v>
      </c>
      <c r="Z8" s="52">
        <f>VLOOKUP($A8,'ADR Raw Data'!$B$6:$BE$49,'ADR Raw Data'!AI$1,FALSE)</f>
        <v>311.093832088304</v>
      </c>
      <c r="AA8" s="52">
        <f>VLOOKUP($A8,'ADR Raw Data'!$B$6:$BE$49,'ADR Raw Data'!AJ$1,FALSE)</f>
        <v>308.09233063811098</v>
      </c>
      <c r="AB8" s="52">
        <f>VLOOKUP($A8,'ADR Raw Data'!$B$6:$BE$49,'ADR Raw Data'!AK$1,FALSE)</f>
        <v>309.60854423926497</v>
      </c>
      <c r="AC8" s="53">
        <f>VLOOKUP($A8,'ADR Raw Data'!$B$6:$BE$49,'ADR Raw Data'!AL$1,FALSE)</f>
        <v>309.93476706137102</v>
      </c>
      <c r="AD8" s="52">
        <f>VLOOKUP($A8,'ADR Raw Data'!$B$6:$BE$49,'ADR Raw Data'!AN$1,FALSE)</f>
        <v>376.36188911916997</v>
      </c>
      <c r="AE8" s="52">
        <f>VLOOKUP($A8,'ADR Raw Data'!$B$6:$BE$49,'ADR Raw Data'!AO$1,FALSE)</f>
        <v>381.13212886859401</v>
      </c>
      <c r="AF8" s="53">
        <f>VLOOKUP($A8,'ADR Raw Data'!$B$6:$BE$49,'ADR Raw Data'!AP$1,FALSE)</f>
        <v>378.77207690335803</v>
      </c>
      <c r="AG8" s="54">
        <f>VLOOKUP($A8,'ADR Raw Data'!$B$6:$BE$49,'ADR Raw Data'!AR$1,FALSE)</f>
        <v>331.59635276845597</v>
      </c>
      <c r="AI8" s="47">
        <f>VLOOKUP($A8,'ADR Raw Data'!$B$6:$BE$49,'ADR Raw Data'!AT$1,FALSE)</f>
        <v>-3.9737338235447801</v>
      </c>
      <c r="AJ8" s="48">
        <f>VLOOKUP($A8,'ADR Raw Data'!$B$6:$BE$49,'ADR Raw Data'!AU$1,FALSE)</f>
        <v>3.0320170665870401</v>
      </c>
      <c r="AK8" s="48">
        <f>VLOOKUP($A8,'ADR Raw Data'!$B$6:$BE$49,'ADR Raw Data'!AV$1,FALSE)</f>
        <v>5.3904079243371097</v>
      </c>
      <c r="AL8" s="48">
        <f>VLOOKUP($A8,'ADR Raw Data'!$B$6:$BE$49,'ADR Raw Data'!AW$1,FALSE)</f>
        <v>4.11422727468518</v>
      </c>
      <c r="AM8" s="48">
        <f>VLOOKUP($A8,'ADR Raw Data'!$B$6:$BE$49,'ADR Raw Data'!AX$1,FALSE)</f>
        <v>-3.7917116020885002</v>
      </c>
      <c r="AN8" s="49">
        <f>VLOOKUP($A8,'ADR Raw Data'!$B$6:$BE$49,'ADR Raw Data'!AY$1,FALSE)</f>
        <v>0.83096976110310505</v>
      </c>
      <c r="AO8" s="48">
        <f>VLOOKUP($A8,'ADR Raw Data'!$B$6:$BE$49,'ADR Raw Data'!BA$1,FALSE)</f>
        <v>0.63225943593547596</v>
      </c>
      <c r="AP8" s="48">
        <f>VLOOKUP($A8,'ADR Raw Data'!$B$6:$BE$49,'ADR Raw Data'!BB$1,FALSE)</f>
        <v>0.98189199442506103</v>
      </c>
      <c r="AQ8" s="49">
        <f>VLOOKUP($A8,'ADR Raw Data'!$B$6:$BE$49,'ADR Raw Data'!BC$1,FALSE)</f>
        <v>0.80060087805256197</v>
      </c>
      <c r="AR8" s="50">
        <f>VLOOKUP($A8,'ADR Raw Data'!$B$6:$BE$49,'ADR Raw Data'!BE$1,FALSE)</f>
        <v>0.791246352906811</v>
      </c>
      <c r="AT8" s="51">
        <f>VLOOKUP($A8,'RevPAR Raw Data'!$B$6:$BE$49,'RevPAR Raw Data'!AG$1,FALSE)</f>
        <v>182.423046301955</v>
      </c>
      <c r="AU8" s="52">
        <f>VLOOKUP($A8,'RevPAR Raw Data'!$B$6:$BE$49,'RevPAR Raw Data'!AH$1,FALSE)</f>
        <v>186.07808144865501</v>
      </c>
      <c r="AV8" s="52">
        <f>VLOOKUP($A8,'RevPAR Raw Data'!$B$6:$BE$49,'RevPAR Raw Data'!AI$1,FALSE)</f>
        <v>213.18769712713899</v>
      </c>
      <c r="AW8" s="52">
        <f>VLOOKUP($A8,'RevPAR Raw Data'!$B$6:$BE$49,'RevPAR Raw Data'!AJ$1,FALSE)</f>
        <v>215.43864685207799</v>
      </c>
      <c r="AX8" s="52">
        <f>VLOOKUP($A8,'RevPAR Raw Data'!$B$6:$BE$49,'RevPAR Raw Data'!AK$1,FALSE)</f>
        <v>208.81071363080599</v>
      </c>
      <c r="AY8" s="53">
        <f>VLOOKUP($A8,'RevPAR Raw Data'!$B$6:$BE$49,'RevPAR Raw Data'!AL$1,FALSE)</f>
        <v>201.18763707212699</v>
      </c>
      <c r="AZ8" s="52">
        <f>VLOOKUP($A8,'RevPAR Raw Data'!$B$6:$BE$49,'RevPAR Raw Data'!AN$1,FALSE)</f>
        <v>277.49787820904601</v>
      </c>
      <c r="BA8" s="52">
        <f>VLOOKUP($A8,'RevPAR Raw Data'!$B$6:$BE$49,'RevPAR Raw Data'!AO$1,FALSE)</f>
        <v>286.98480516503599</v>
      </c>
      <c r="BB8" s="53">
        <f>VLOOKUP($A8,'RevPAR Raw Data'!$B$6:$BE$49,'RevPAR Raw Data'!AP$1,FALSE)</f>
        <v>282.24134168704097</v>
      </c>
      <c r="BC8" s="54">
        <f>VLOOKUP($A8,'RevPAR Raw Data'!$B$6:$BE$49,'RevPAR Raw Data'!AR$1,FALSE)</f>
        <v>224.345838390674</v>
      </c>
      <c r="BE8" s="47">
        <f>VLOOKUP($A8,'RevPAR Raw Data'!$B$6:$BE$49,'RevPAR Raw Data'!AT$1,FALSE)</f>
        <v>-5.2583661469756198</v>
      </c>
      <c r="BF8" s="48">
        <f>VLOOKUP($A8,'RevPAR Raw Data'!$B$6:$BE$49,'RevPAR Raw Data'!AU$1,FALSE)</f>
        <v>4.6021808291929096</v>
      </c>
      <c r="BG8" s="48">
        <f>VLOOKUP($A8,'RevPAR Raw Data'!$B$6:$BE$49,'RevPAR Raw Data'!AV$1,FALSE)</f>
        <v>11.2971351316825</v>
      </c>
      <c r="BH8" s="48">
        <f>VLOOKUP($A8,'RevPAR Raw Data'!$B$6:$BE$49,'RevPAR Raw Data'!AW$1,FALSE)</f>
        <v>10.655371968170799</v>
      </c>
      <c r="BI8" s="48">
        <f>VLOOKUP($A8,'RevPAR Raw Data'!$B$6:$BE$49,'RevPAR Raw Data'!AX$1,FALSE)</f>
        <v>-0.87188494357829005</v>
      </c>
      <c r="BJ8" s="49">
        <f>VLOOKUP($A8,'RevPAR Raw Data'!$B$6:$BE$49,'RevPAR Raw Data'!AY$1,FALSE)</f>
        <v>3.9914238244609699</v>
      </c>
      <c r="BK8" s="48">
        <f>VLOOKUP($A8,'RevPAR Raw Data'!$B$6:$BE$49,'RevPAR Raw Data'!BA$1,FALSE)</f>
        <v>5.2342114820954997</v>
      </c>
      <c r="BL8" s="48">
        <f>VLOOKUP($A8,'RevPAR Raw Data'!$B$6:$BE$49,'RevPAR Raw Data'!BB$1,FALSE)</f>
        <v>1.4968429989861201</v>
      </c>
      <c r="BM8" s="49">
        <f>VLOOKUP($A8,'RevPAR Raw Data'!$B$6:$BE$49,'RevPAR Raw Data'!BC$1,FALSE)</f>
        <v>3.3003583316563398</v>
      </c>
      <c r="BN8" s="50">
        <f>VLOOKUP($A8,'RevPAR Raw Data'!$B$6:$BE$49,'RevPAR Raw Data'!BE$1,FALSE)</f>
        <v>3.7419606771487599</v>
      </c>
    </row>
    <row r="9" spans="1:66" x14ac:dyDescent="0.25">
      <c r="A9" s="63" t="s">
        <v>118</v>
      </c>
      <c r="B9" s="47">
        <f>VLOOKUP($A9,'Occupancy Raw Data'!$B$8:$BE$51,'Occupancy Raw Data'!AG$3,FALSE)</f>
        <v>60.444087302686803</v>
      </c>
      <c r="C9" s="48">
        <f>VLOOKUP($A9,'Occupancy Raw Data'!$B$8:$BE$51,'Occupancy Raw Data'!AH$3,FALSE)</f>
        <v>67.932056859430801</v>
      </c>
      <c r="D9" s="48">
        <f>VLOOKUP($A9,'Occupancy Raw Data'!$B$8:$BE$51,'Occupancy Raw Data'!AI$3,FALSE)</f>
        <v>77.1592451993682</v>
      </c>
      <c r="E9" s="48">
        <f>VLOOKUP($A9,'Occupancy Raw Data'!$B$8:$BE$51,'Occupancy Raw Data'!AJ$3,FALSE)</f>
        <v>80.205418086766898</v>
      </c>
      <c r="F9" s="48">
        <f>VLOOKUP($A9,'Occupancy Raw Data'!$B$8:$BE$51,'Occupancy Raw Data'!AK$3,FALSE)</f>
        <v>73.303961502581501</v>
      </c>
      <c r="G9" s="49">
        <f>VLOOKUP($A9,'Occupancy Raw Data'!$B$8:$BE$51,'Occupancy Raw Data'!AL$3,FALSE)</f>
        <v>71.808953790166896</v>
      </c>
      <c r="H9" s="48">
        <f>VLOOKUP($A9,'Occupancy Raw Data'!$B$8:$BE$51,'Occupancy Raw Data'!AN$3,FALSE)</f>
        <v>74.0068534271754</v>
      </c>
      <c r="I9" s="48">
        <f>VLOOKUP($A9,'Occupancy Raw Data'!$B$8:$BE$51,'Occupancy Raw Data'!AO$3,FALSE)</f>
        <v>75.058118081180794</v>
      </c>
      <c r="J9" s="49">
        <f>VLOOKUP($A9,'Occupancy Raw Data'!$B$8:$BE$51,'Occupancy Raw Data'!AP$3,FALSE)</f>
        <v>74.532808411063897</v>
      </c>
      <c r="K9" s="50">
        <f>VLOOKUP($A9,'Occupancy Raw Data'!$B$8:$BE$51,'Occupancy Raw Data'!AR$3,FALSE)</f>
        <v>72.587539346861803</v>
      </c>
      <c r="M9" s="47">
        <f>VLOOKUP($A9,'Occupancy Raw Data'!$B$8:$BE$51,'Occupancy Raw Data'!AT$3,FALSE)</f>
        <v>3.3453289592430999</v>
      </c>
      <c r="N9" s="48">
        <f>VLOOKUP($A9,'Occupancy Raw Data'!$B$8:$BE$51,'Occupancy Raw Data'!AU$3,FALSE)</f>
        <v>5.5979274074393599</v>
      </c>
      <c r="O9" s="48">
        <f>VLOOKUP($A9,'Occupancy Raw Data'!$B$8:$BE$51,'Occupancy Raw Data'!AV$3,FALSE)</f>
        <v>2.3616514251337901</v>
      </c>
      <c r="P9" s="48">
        <f>VLOOKUP($A9,'Occupancy Raw Data'!$B$8:$BE$51,'Occupancy Raw Data'!AW$3,FALSE)</f>
        <v>2.2044831598719399</v>
      </c>
      <c r="Q9" s="48">
        <f>VLOOKUP($A9,'Occupancy Raw Data'!$B$8:$BE$51,'Occupancy Raw Data'!AX$3,FALSE)</f>
        <v>0.76691483480759504</v>
      </c>
      <c r="R9" s="49">
        <f>VLOOKUP($A9,'Occupancy Raw Data'!$B$8:$BE$51,'Occupancy Raw Data'!AY$3,FALSE)</f>
        <v>2.7548201828404202</v>
      </c>
      <c r="S9" s="48">
        <f>VLOOKUP($A9,'Occupancy Raw Data'!$B$8:$BE$51,'Occupancy Raw Data'!BA$3,FALSE)</f>
        <v>-2.90790340090915</v>
      </c>
      <c r="T9" s="48">
        <f>VLOOKUP($A9,'Occupancy Raw Data'!$B$8:$BE$51,'Occupancy Raw Data'!BB$3,FALSE)</f>
        <v>-4.0145666256662498</v>
      </c>
      <c r="U9" s="49">
        <f>VLOOKUP($A9,'Occupancy Raw Data'!$B$8:$BE$51,'Occupancy Raw Data'!BC$3,FALSE)</f>
        <v>-3.4678906787443999</v>
      </c>
      <c r="V9" s="50">
        <f>VLOOKUP($A9,'Occupancy Raw Data'!$B$8:$BE$51,'Occupancy Raw Data'!BE$3,FALSE)</f>
        <v>0.84810890360913105</v>
      </c>
      <c r="X9" s="51">
        <f>VLOOKUP($A9,'ADR Raw Data'!$B$6:$BE$49,'ADR Raw Data'!AG$1,FALSE)</f>
        <v>193.022378019895</v>
      </c>
      <c r="Y9" s="52">
        <f>VLOOKUP($A9,'ADR Raw Data'!$B$6:$BE$49,'ADR Raw Data'!AH$1,FALSE)</f>
        <v>211.59871063795001</v>
      </c>
      <c r="Z9" s="52">
        <f>VLOOKUP($A9,'ADR Raw Data'!$B$6:$BE$49,'ADR Raw Data'!AI$1,FALSE)</f>
        <v>222.741892791304</v>
      </c>
      <c r="AA9" s="52">
        <f>VLOOKUP($A9,'ADR Raw Data'!$B$6:$BE$49,'ADR Raw Data'!AJ$1,FALSE)</f>
        <v>218.57353067852</v>
      </c>
      <c r="AB9" s="52">
        <f>VLOOKUP($A9,'ADR Raw Data'!$B$6:$BE$49,'ADR Raw Data'!AK$1,FALSE)</f>
        <v>201.92139950103299</v>
      </c>
      <c r="AC9" s="53">
        <f>VLOOKUP($A9,'ADR Raw Data'!$B$6:$BE$49,'ADR Raw Data'!AL$1,FALSE)</f>
        <v>210.448445078422</v>
      </c>
      <c r="AD9" s="52">
        <f>VLOOKUP($A9,'ADR Raw Data'!$B$6:$BE$49,'ADR Raw Data'!AN$1,FALSE)</f>
        <v>200.82509420715601</v>
      </c>
      <c r="AE9" s="52">
        <f>VLOOKUP($A9,'ADR Raw Data'!$B$6:$BE$49,'ADR Raw Data'!AO$1,FALSE)</f>
        <v>204.672436119612</v>
      </c>
      <c r="AF9" s="53">
        <f>VLOOKUP($A9,'ADR Raw Data'!$B$6:$BE$49,'ADR Raw Data'!AP$1,FALSE)</f>
        <v>202.76351241794001</v>
      </c>
      <c r="AG9" s="54">
        <f>VLOOKUP($A9,'ADR Raw Data'!$B$6:$BE$49,'ADR Raw Data'!AR$1,FALSE)</f>
        <v>208.19291877420301</v>
      </c>
      <c r="AI9" s="47">
        <f>VLOOKUP($A9,'ADR Raw Data'!$B$6:$BE$49,'ADR Raw Data'!AT$1,FALSE)</f>
        <v>3.40143764327666</v>
      </c>
      <c r="AJ9" s="48">
        <f>VLOOKUP($A9,'ADR Raw Data'!$B$6:$BE$49,'ADR Raw Data'!AU$1,FALSE)</f>
        <v>6.9242223066157598</v>
      </c>
      <c r="AK9" s="48">
        <f>VLOOKUP($A9,'ADR Raw Data'!$B$6:$BE$49,'ADR Raw Data'!AV$1,FALSE)</f>
        <v>6.7564151185444903</v>
      </c>
      <c r="AL9" s="48">
        <f>VLOOKUP($A9,'ADR Raw Data'!$B$6:$BE$49,'ADR Raw Data'!AW$1,FALSE)</f>
        <v>5.99066422104287</v>
      </c>
      <c r="AM9" s="48">
        <f>VLOOKUP($A9,'ADR Raw Data'!$B$6:$BE$49,'ADR Raw Data'!AX$1,FALSE)</f>
        <v>4.3158156293075898</v>
      </c>
      <c r="AN9" s="49">
        <f>VLOOKUP($A9,'ADR Raw Data'!$B$6:$BE$49,'ADR Raw Data'!AY$1,FALSE)</f>
        <v>5.5914448281411504</v>
      </c>
      <c r="AO9" s="48">
        <f>VLOOKUP($A9,'ADR Raw Data'!$B$6:$BE$49,'ADR Raw Data'!BA$1,FALSE)</f>
        <v>1.9909283660503401</v>
      </c>
      <c r="AP9" s="48">
        <f>VLOOKUP($A9,'ADR Raw Data'!$B$6:$BE$49,'ADR Raw Data'!BB$1,FALSE)</f>
        <v>2.5422723657967201</v>
      </c>
      <c r="AQ9" s="49">
        <f>VLOOKUP($A9,'ADR Raw Data'!$B$6:$BE$49,'ADR Raw Data'!BC$1,FALSE)</f>
        <v>2.2670314232237199</v>
      </c>
      <c r="AR9" s="50">
        <f>VLOOKUP($A9,'ADR Raw Data'!$B$6:$BE$49,'ADR Raw Data'!BE$1,FALSE)</f>
        <v>4.6263906904863799</v>
      </c>
      <c r="AT9" s="51">
        <f>VLOOKUP($A9,'RevPAR Raw Data'!$B$6:$BE$49,'RevPAR Raw Data'!AG$1,FALSE)</f>
        <v>116.670614684068</v>
      </c>
      <c r="AU9" s="52">
        <f>VLOOKUP($A9,'RevPAR Raw Data'!$B$6:$BE$49,'RevPAR Raw Data'!AH$1,FALSE)</f>
        <v>143.74335642439499</v>
      </c>
      <c r="AV9" s="52">
        <f>VLOOKUP($A9,'RevPAR Raw Data'!$B$6:$BE$49,'RevPAR Raw Data'!AI$1,FALSE)</f>
        <v>171.86596322055601</v>
      </c>
      <c r="AW9" s="52">
        <f>VLOOKUP($A9,'RevPAR Raw Data'!$B$6:$BE$49,'RevPAR Raw Data'!AJ$1,FALSE)</f>
        <v>175.30781410771499</v>
      </c>
      <c r="AX9" s="52">
        <f>VLOOKUP($A9,'RevPAR Raw Data'!$B$6:$BE$49,'RevPAR Raw Data'!AK$1,FALSE)</f>
        <v>148.016384955711</v>
      </c>
      <c r="AY9" s="53">
        <f>VLOOKUP($A9,'RevPAR Raw Data'!$B$6:$BE$49,'RevPAR Raw Data'!AL$1,FALSE)</f>
        <v>151.12082667848901</v>
      </c>
      <c r="AZ9" s="52">
        <f>VLOOKUP($A9,'RevPAR Raw Data'!$B$6:$BE$49,'RevPAR Raw Data'!AN$1,FALSE)</f>
        <v>148.624333114877</v>
      </c>
      <c r="BA9" s="52">
        <f>VLOOKUP($A9,'RevPAR Raw Data'!$B$6:$BE$49,'RevPAR Raw Data'!AO$1,FALSE)</f>
        <v>153.623278782287</v>
      </c>
      <c r="BB9" s="53">
        <f>VLOOKUP($A9,'RevPAR Raw Data'!$B$6:$BE$49,'RevPAR Raw Data'!AP$1,FALSE)</f>
        <v>151.125340238007</v>
      </c>
      <c r="BC9" s="54">
        <f>VLOOKUP($A9,'RevPAR Raw Data'!$B$6:$BE$49,'RevPAR Raw Data'!AR$1,FALSE)</f>
        <v>151.122116832605</v>
      </c>
      <c r="BE9" s="47">
        <f>VLOOKUP($A9,'RevPAR Raw Data'!$B$6:$BE$49,'RevPAR Raw Data'!AT$1,FALSE)</f>
        <v>6.8605558810309004</v>
      </c>
      <c r="BF9" s="48">
        <f>VLOOKUP($A9,'RevPAR Raw Data'!$B$6:$BE$49,'RevPAR Raw Data'!AU$1,FALSE)</f>
        <v>12.909762652309199</v>
      </c>
      <c r="BG9" s="48">
        <f>VLOOKUP($A9,'RevPAR Raw Data'!$B$6:$BE$49,'RevPAR Raw Data'!AV$1,FALSE)</f>
        <v>9.2776295176133399</v>
      </c>
      <c r="BH9" s="48">
        <f>VLOOKUP($A9,'RevPAR Raw Data'!$B$6:$BE$49,'RevPAR Raw Data'!AW$1,FALSE)</f>
        <v>8.3272105648321695</v>
      </c>
      <c r="BI9" s="48">
        <f>VLOOKUP($A9,'RevPAR Raw Data'!$B$6:$BE$49,'RevPAR Raw Data'!AX$1,FALSE)</f>
        <v>5.1158290944192899</v>
      </c>
      <c r="BJ9" s="49">
        <f>VLOOKUP($A9,'RevPAR Raw Data'!$B$6:$BE$49,'RevPAR Raw Data'!AY$1,FALSE)</f>
        <v>8.50029926161959</v>
      </c>
      <c r="BK9" s="48">
        <f>VLOOKUP($A9,'RevPAR Raw Data'!$B$6:$BE$49,'RevPAR Raw Data'!BA$1,FALSE)</f>
        <v>-0.97486930852485398</v>
      </c>
      <c r="BL9" s="48">
        <f>VLOOKUP($A9,'RevPAR Raw Data'!$B$6:$BE$49,'RevPAR Raw Data'!BB$1,FALSE)</f>
        <v>-1.5743554778003399</v>
      </c>
      <c r="BM9" s="49">
        <f>VLOOKUP($A9,'RevPAR Raw Data'!$B$6:$BE$49,'RevPAR Raw Data'!BC$1,FALSE)</f>
        <v>-1.27947742693086</v>
      </c>
      <c r="BN9" s="50">
        <f>VLOOKUP($A9,'RevPAR Raw Data'!$B$6:$BE$49,'RevPAR Raw Data'!BE$1,FALSE)</f>
        <v>5.5137364254572701</v>
      </c>
    </row>
    <row r="10" spans="1:66" x14ac:dyDescent="0.25">
      <c r="A10" s="63" t="s">
        <v>119</v>
      </c>
      <c r="B10" s="47">
        <f>VLOOKUP($A10,'Occupancy Raw Data'!$B$8:$BE$51,'Occupancy Raw Data'!AG$3,FALSE)</f>
        <v>61.458875682430097</v>
      </c>
      <c r="C10" s="48">
        <f>VLOOKUP($A10,'Occupancy Raw Data'!$B$8:$BE$51,'Occupancy Raw Data'!AH$3,FALSE)</f>
        <v>67.145917319964795</v>
      </c>
      <c r="D10" s="48">
        <f>VLOOKUP($A10,'Occupancy Raw Data'!$B$8:$BE$51,'Occupancy Raw Data'!AI$3,FALSE)</f>
        <v>74.711036401231695</v>
      </c>
      <c r="E10" s="48">
        <f>VLOOKUP($A10,'Occupancy Raw Data'!$B$8:$BE$51,'Occupancy Raw Data'!AJ$3,FALSE)</f>
        <v>77.380509646995804</v>
      </c>
      <c r="F10" s="48">
        <f>VLOOKUP($A10,'Occupancy Raw Data'!$B$8:$BE$51,'Occupancy Raw Data'!AK$3,FALSE)</f>
        <v>74.910372937833699</v>
      </c>
      <c r="G10" s="49">
        <f>VLOOKUP($A10,'Occupancy Raw Data'!$B$8:$BE$51,'Occupancy Raw Data'!AL$3,FALSE)</f>
        <v>71.121342397691194</v>
      </c>
      <c r="H10" s="48">
        <f>VLOOKUP($A10,'Occupancy Raw Data'!$B$8:$BE$51,'Occupancy Raw Data'!AN$3,FALSE)</f>
        <v>79.913124972107695</v>
      </c>
      <c r="I10" s="48">
        <f>VLOOKUP($A10,'Occupancy Raw Data'!$B$8:$BE$51,'Occupancy Raw Data'!AO$3,FALSE)</f>
        <v>81.596602403903304</v>
      </c>
      <c r="J10" s="49">
        <f>VLOOKUP($A10,'Occupancy Raw Data'!$B$8:$BE$51,'Occupancy Raw Data'!AP$3,FALSE)</f>
        <v>80.754869948752997</v>
      </c>
      <c r="K10" s="50">
        <f>VLOOKUP($A10,'Occupancy Raw Data'!$B$8:$BE$51,'Occupancy Raw Data'!AR$3,FALSE)</f>
        <v>73.873793463985606</v>
      </c>
      <c r="M10" s="47">
        <f>VLOOKUP($A10,'Occupancy Raw Data'!$B$8:$BE$51,'Occupancy Raw Data'!AT$3,FALSE)</f>
        <v>8.3381447443246104E-2</v>
      </c>
      <c r="N10" s="48">
        <f>VLOOKUP($A10,'Occupancy Raw Data'!$B$8:$BE$51,'Occupancy Raw Data'!AU$3,FALSE)</f>
        <v>1.8737411854358399</v>
      </c>
      <c r="O10" s="48">
        <f>VLOOKUP($A10,'Occupancy Raw Data'!$B$8:$BE$51,'Occupancy Raw Data'!AV$3,FALSE)</f>
        <v>-1.46357984990398</v>
      </c>
      <c r="P10" s="48">
        <f>VLOOKUP($A10,'Occupancy Raw Data'!$B$8:$BE$51,'Occupancy Raw Data'!AW$3,FALSE)</f>
        <v>0.29048964702254898</v>
      </c>
      <c r="Q10" s="48">
        <f>VLOOKUP($A10,'Occupancy Raw Data'!$B$8:$BE$51,'Occupancy Raw Data'!AX$3,FALSE)</f>
        <v>1.50384989071965</v>
      </c>
      <c r="R10" s="49">
        <f>VLOOKUP($A10,'Occupancy Raw Data'!$B$8:$BE$51,'Occupancy Raw Data'!AY$3,FALSE)</f>
        <v>0.426575013191693</v>
      </c>
      <c r="S10" s="48">
        <f>VLOOKUP($A10,'Occupancy Raw Data'!$B$8:$BE$51,'Occupancy Raw Data'!BA$3,FALSE)</f>
        <v>-1.0094321124921</v>
      </c>
      <c r="T10" s="48">
        <f>VLOOKUP($A10,'Occupancy Raw Data'!$B$8:$BE$51,'Occupancy Raw Data'!BB$3,FALSE)</f>
        <v>-2.78085579040585</v>
      </c>
      <c r="U10" s="49">
        <f>VLOOKUP($A10,'Occupancy Raw Data'!$B$8:$BE$51,'Occupancy Raw Data'!BC$3,FALSE)</f>
        <v>-1.9123632356673701</v>
      </c>
      <c r="V10" s="50">
        <f>VLOOKUP($A10,'Occupancy Raw Data'!$B$8:$BE$51,'Occupancy Raw Data'!BE$3,FALSE)</f>
        <v>-0.315810520488427</v>
      </c>
      <c r="X10" s="51">
        <f>VLOOKUP($A10,'ADR Raw Data'!$B$6:$BE$49,'ADR Raw Data'!AG$1,FALSE)</f>
        <v>152.03067409747101</v>
      </c>
      <c r="Y10" s="52">
        <f>VLOOKUP($A10,'ADR Raw Data'!$B$6:$BE$49,'ADR Raw Data'!AH$1,FALSE)</f>
        <v>158.67104081971701</v>
      </c>
      <c r="Z10" s="52">
        <f>VLOOKUP($A10,'ADR Raw Data'!$B$6:$BE$49,'ADR Raw Data'!AI$1,FALSE)</f>
        <v>164.88290484439401</v>
      </c>
      <c r="AA10" s="52">
        <f>VLOOKUP($A10,'ADR Raw Data'!$B$6:$BE$49,'ADR Raw Data'!AJ$1,FALSE)</f>
        <v>164.72588004037101</v>
      </c>
      <c r="AB10" s="52">
        <f>VLOOKUP($A10,'ADR Raw Data'!$B$6:$BE$49,'ADR Raw Data'!AK$1,FALSE)</f>
        <v>156.440775761065</v>
      </c>
      <c r="AC10" s="53">
        <f>VLOOKUP($A10,'ADR Raw Data'!$B$6:$BE$49,'ADR Raw Data'!AL$1,FALSE)</f>
        <v>159.67620149801601</v>
      </c>
      <c r="AD10" s="52">
        <f>VLOOKUP($A10,'ADR Raw Data'!$B$6:$BE$49,'ADR Raw Data'!AN$1,FALSE)</f>
        <v>167.59098790022301</v>
      </c>
      <c r="AE10" s="52">
        <f>VLOOKUP($A10,'ADR Raw Data'!$B$6:$BE$49,'ADR Raw Data'!AO$1,FALSE)</f>
        <v>169.36566546647799</v>
      </c>
      <c r="AF10" s="53">
        <f>VLOOKUP($A10,'ADR Raw Data'!$B$6:$BE$49,'ADR Raw Data'!AP$1,FALSE)</f>
        <v>168.48758235280499</v>
      </c>
      <c r="AG10" s="54">
        <f>VLOOKUP($A10,'ADR Raw Data'!$B$6:$BE$49,'ADR Raw Data'!AR$1,FALSE)</f>
        <v>162.42825300182301</v>
      </c>
      <c r="AI10" s="47">
        <f>VLOOKUP($A10,'ADR Raw Data'!$B$6:$BE$49,'ADR Raw Data'!AT$1,FALSE)</f>
        <v>-0.19938914124950999</v>
      </c>
      <c r="AJ10" s="48">
        <f>VLOOKUP($A10,'ADR Raw Data'!$B$6:$BE$49,'ADR Raw Data'!AU$1,FALSE)</f>
        <v>1.5446713828484799</v>
      </c>
      <c r="AK10" s="48">
        <f>VLOOKUP($A10,'ADR Raw Data'!$B$6:$BE$49,'ADR Raw Data'!AV$1,FALSE)</f>
        <v>1.2408613245705999</v>
      </c>
      <c r="AL10" s="48">
        <f>VLOOKUP($A10,'ADR Raw Data'!$B$6:$BE$49,'ADR Raw Data'!AW$1,FALSE)</f>
        <v>1.4700318865808499</v>
      </c>
      <c r="AM10" s="48">
        <f>VLOOKUP($A10,'ADR Raw Data'!$B$6:$BE$49,'ADR Raw Data'!AX$1,FALSE)</f>
        <v>0.116391142827097</v>
      </c>
      <c r="AN10" s="49">
        <f>VLOOKUP($A10,'ADR Raw Data'!$B$6:$BE$49,'ADR Raw Data'!AY$1,FALSE)</f>
        <v>0.85862859146298498</v>
      </c>
      <c r="AO10" s="48">
        <f>VLOOKUP($A10,'ADR Raw Data'!$B$6:$BE$49,'ADR Raw Data'!BA$1,FALSE)</f>
        <v>-0.96397301931615398</v>
      </c>
      <c r="AP10" s="48">
        <f>VLOOKUP($A10,'ADR Raw Data'!$B$6:$BE$49,'ADR Raw Data'!BB$1,FALSE)</f>
        <v>-1.96884860976942</v>
      </c>
      <c r="AQ10" s="49">
        <f>VLOOKUP($A10,'ADR Raw Data'!$B$6:$BE$49,'ADR Raw Data'!BC$1,FALSE)</f>
        <v>-1.48606742883242</v>
      </c>
      <c r="AR10" s="50">
        <f>VLOOKUP($A10,'ADR Raw Data'!$B$6:$BE$49,'ADR Raw Data'!BE$1,FALSE)</f>
        <v>4.7036460764059998E-2</v>
      </c>
      <c r="AT10" s="51">
        <f>VLOOKUP($A10,'RevPAR Raw Data'!$B$6:$BE$49,'RevPAR Raw Data'!AG$1,FALSE)</f>
        <v>93.436342992725699</v>
      </c>
      <c r="AU10" s="52">
        <f>VLOOKUP($A10,'RevPAR Raw Data'!$B$6:$BE$49,'RevPAR Raw Data'!AH$1,FALSE)</f>
        <v>106.541125879535</v>
      </c>
      <c r="AV10" s="52">
        <f>VLOOKUP($A10,'RevPAR Raw Data'!$B$6:$BE$49,'RevPAR Raw Data'!AI$1,FALSE)</f>
        <v>123.18572705770301</v>
      </c>
      <c r="AW10" s="52">
        <f>VLOOKUP($A10,'RevPAR Raw Data'!$B$6:$BE$49,'RevPAR Raw Data'!AJ$1,FALSE)</f>
        <v>127.465725495738</v>
      </c>
      <c r="AX10" s="52">
        <f>VLOOKUP($A10,'RevPAR Raw Data'!$B$6:$BE$49,'RevPAR Raw Data'!AK$1,FALSE)</f>
        <v>117.19036854945401</v>
      </c>
      <c r="AY10" s="53">
        <f>VLOOKUP($A10,'RevPAR Raw Data'!$B$6:$BE$49,'RevPAR Raw Data'!AL$1,FALSE)</f>
        <v>113.563857995031</v>
      </c>
      <c r="AZ10" s="52">
        <f>VLOOKUP($A10,'RevPAR Raw Data'!$B$6:$BE$49,'RevPAR Raw Data'!AN$1,FALSE)</f>
        <v>133.92719560269501</v>
      </c>
      <c r="BA10" s="52">
        <f>VLOOKUP($A10,'RevPAR Raw Data'!$B$6:$BE$49,'RevPAR Raw Data'!AO$1,FALSE)</f>
        <v>138.196628659407</v>
      </c>
      <c r="BB10" s="53">
        <f>VLOOKUP($A10,'RevPAR Raw Data'!$B$6:$BE$49,'RevPAR Raw Data'!AP$1,FALSE)</f>
        <v>136.06192800880601</v>
      </c>
      <c r="BC10" s="54">
        <f>VLOOKUP($A10,'RevPAR Raw Data'!$B$6:$BE$49,'RevPAR Raw Data'!AR$1,FALSE)</f>
        <v>119.991912149727</v>
      </c>
      <c r="BE10" s="47">
        <f>VLOOKUP($A10,'RevPAR Raw Data'!$B$6:$BE$49,'RevPAR Raw Data'!AT$1,FALSE)</f>
        <v>-0.116173947358283</v>
      </c>
      <c r="BF10" s="48">
        <f>VLOOKUP($A10,'RevPAR Raw Data'!$B$6:$BE$49,'RevPAR Raw Data'!AU$1,FALSE)</f>
        <v>3.4473557121643998</v>
      </c>
      <c r="BG10" s="48">
        <f>VLOOKUP($A10,'RevPAR Raw Data'!$B$6:$BE$49,'RevPAR Raw Data'!AV$1,FALSE)</f>
        <v>-0.24087952164505</v>
      </c>
      <c r="BH10" s="48">
        <f>VLOOKUP($A10,'RevPAR Raw Data'!$B$6:$BE$49,'RevPAR Raw Data'!AW$1,FALSE)</f>
        <v>1.7647918240418501</v>
      </c>
      <c r="BI10" s="48">
        <f>VLOOKUP($A10,'RevPAR Raw Data'!$B$6:$BE$49,'RevPAR Raw Data'!AX$1,FALSE)</f>
        <v>1.6219913816209599</v>
      </c>
      <c r="BJ10" s="49">
        <f>VLOOKUP($A10,'RevPAR Raw Data'!$B$6:$BE$49,'RevPAR Raw Data'!AY$1,FALSE)</f>
        <v>1.28886629968197</v>
      </c>
      <c r="BK10" s="48">
        <f>VLOOKUP($A10,'RevPAR Raw Data'!$B$6:$BE$49,'RevPAR Raw Data'!BA$1,FALSE)</f>
        <v>-1.96367447859552</v>
      </c>
      <c r="BL10" s="48">
        <f>VLOOKUP($A10,'RevPAR Raw Data'!$B$6:$BE$49,'RevPAR Raw Data'!BB$1,FALSE)</f>
        <v>-4.69495355960618</v>
      </c>
      <c r="BM10" s="49">
        <f>VLOOKUP($A10,'RevPAR Raw Data'!$B$6:$BE$49,'RevPAR Raw Data'!BC$1,FALSE)</f>
        <v>-3.3700116573335799</v>
      </c>
      <c r="BN10" s="50">
        <f>VLOOKUP($A10,'RevPAR Raw Data'!$B$6:$BE$49,'RevPAR Raw Data'!BE$1,FALSE)</f>
        <v>-0.26892260581592498</v>
      </c>
    </row>
    <row r="11" spans="1:66" x14ac:dyDescent="0.25">
      <c r="A11" s="63" t="s">
        <v>120</v>
      </c>
      <c r="B11" s="47">
        <f>VLOOKUP($A11,'Occupancy Raw Data'!$B$8:$BE$51,'Occupancy Raw Data'!AG$3,FALSE)</f>
        <v>57.104411345230801</v>
      </c>
      <c r="C11" s="48">
        <f>VLOOKUP($A11,'Occupancy Raw Data'!$B$8:$BE$51,'Occupancy Raw Data'!AH$3,FALSE)</f>
        <v>64.074882492279798</v>
      </c>
      <c r="D11" s="48">
        <f>VLOOKUP($A11,'Occupancy Raw Data'!$B$8:$BE$51,'Occupancy Raw Data'!AI$3,FALSE)</f>
        <v>72.749990698597301</v>
      </c>
      <c r="E11" s="48">
        <f>VLOOKUP($A11,'Occupancy Raw Data'!$B$8:$BE$51,'Occupancy Raw Data'!AJ$3,FALSE)</f>
        <v>75.178896977664195</v>
      </c>
      <c r="F11" s="48">
        <f>VLOOKUP($A11,'Occupancy Raw Data'!$B$8:$BE$51,'Occupancy Raw Data'!AK$3,FALSE)</f>
        <v>73.304974390138</v>
      </c>
      <c r="G11" s="49">
        <f>VLOOKUP($A11,'Occupancy Raw Data'!$B$8:$BE$51,'Occupancy Raw Data'!AL$3,FALSE)</f>
        <v>68.482631180781993</v>
      </c>
      <c r="H11" s="48">
        <f>VLOOKUP($A11,'Occupancy Raw Data'!$B$8:$BE$51,'Occupancy Raw Data'!AN$3,FALSE)</f>
        <v>78.603673433953801</v>
      </c>
      <c r="I11" s="48">
        <f>VLOOKUP($A11,'Occupancy Raw Data'!$B$8:$BE$51,'Occupancy Raw Data'!AO$3,FALSE)</f>
        <v>79.124439378546398</v>
      </c>
      <c r="J11" s="49">
        <f>VLOOKUP($A11,'Occupancy Raw Data'!$B$8:$BE$51,'Occupancy Raw Data'!AP$3,FALSE)</f>
        <v>78.864187124644303</v>
      </c>
      <c r="K11" s="50">
        <f>VLOOKUP($A11,'Occupancy Raw Data'!$B$8:$BE$51,'Occupancy Raw Data'!AR$3,FALSE)</f>
        <v>71.449854033218003</v>
      </c>
      <c r="M11" s="47">
        <f>VLOOKUP($A11,'Occupancy Raw Data'!$B$8:$BE$51,'Occupancy Raw Data'!AT$3,FALSE)</f>
        <v>-1.89255500651817</v>
      </c>
      <c r="N11" s="48">
        <f>VLOOKUP($A11,'Occupancy Raw Data'!$B$8:$BE$51,'Occupancy Raw Data'!AU$3,FALSE)</f>
        <v>1.5064819725801499</v>
      </c>
      <c r="O11" s="48">
        <f>VLOOKUP($A11,'Occupancy Raw Data'!$B$8:$BE$51,'Occupancy Raw Data'!AV$3,FALSE)</f>
        <v>0.26157133782323599</v>
      </c>
      <c r="P11" s="48">
        <f>VLOOKUP($A11,'Occupancy Raw Data'!$B$8:$BE$51,'Occupancy Raw Data'!AW$3,FALSE)</f>
        <v>1.0802721279819001</v>
      </c>
      <c r="Q11" s="48">
        <f>VLOOKUP($A11,'Occupancy Raw Data'!$B$8:$BE$51,'Occupancy Raw Data'!AX$3,FALSE)</f>
        <v>-0.240854711561654</v>
      </c>
      <c r="R11" s="49">
        <f>VLOOKUP($A11,'Occupancy Raw Data'!$B$8:$BE$51,'Occupancy Raw Data'!AY$3,FALSE)</f>
        <v>0.19227998766910701</v>
      </c>
      <c r="S11" s="48">
        <f>VLOOKUP($A11,'Occupancy Raw Data'!$B$8:$BE$51,'Occupancy Raw Data'!BA$3,FALSE)</f>
        <v>-2.51454263572001</v>
      </c>
      <c r="T11" s="48">
        <f>VLOOKUP($A11,'Occupancy Raw Data'!$B$8:$BE$51,'Occupancy Raw Data'!BB$3,FALSE)</f>
        <v>-4.3837050638996002</v>
      </c>
      <c r="U11" s="49">
        <f>VLOOKUP($A11,'Occupancy Raw Data'!$B$8:$BE$51,'Occupancy Raw Data'!BC$3,FALSE)</f>
        <v>-3.46109556849783</v>
      </c>
      <c r="V11" s="50">
        <f>VLOOKUP($A11,'Occupancy Raw Data'!$B$8:$BE$51,'Occupancy Raw Data'!BE$3,FALSE)</f>
        <v>-0.99285381777243897</v>
      </c>
      <c r="X11" s="51">
        <f>VLOOKUP($A11,'ADR Raw Data'!$B$6:$BE$49,'ADR Raw Data'!AG$1,FALSE)</f>
        <v>125.51155326311201</v>
      </c>
      <c r="Y11" s="52">
        <f>VLOOKUP($A11,'ADR Raw Data'!$B$6:$BE$49,'ADR Raw Data'!AH$1,FALSE)</f>
        <v>124.711368514772</v>
      </c>
      <c r="Z11" s="52">
        <f>VLOOKUP($A11,'ADR Raw Data'!$B$6:$BE$49,'ADR Raw Data'!AI$1,FALSE)</f>
        <v>128.56152410906799</v>
      </c>
      <c r="AA11" s="52">
        <f>VLOOKUP($A11,'ADR Raw Data'!$B$6:$BE$49,'ADR Raw Data'!AJ$1,FALSE)</f>
        <v>128.35634990679401</v>
      </c>
      <c r="AB11" s="52">
        <f>VLOOKUP($A11,'ADR Raw Data'!$B$6:$BE$49,'ADR Raw Data'!AK$1,FALSE)</f>
        <v>127.53769921161199</v>
      </c>
      <c r="AC11" s="53">
        <f>VLOOKUP($A11,'ADR Raw Data'!$B$6:$BE$49,'ADR Raw Data'!AL$1,FALSE)</f>
        <v>127.068178201218</v>
      </c>
      <c r="AD11" s="52">
        <f>VLOOKUP($A11,'ADR Raw Data'!$B$6:$BE$49,'ADR Raw Data'!AN$1,FALSE)</f>
        <v>151.25142543842301</v>
      </c>
      <c r="AE11" s="52">
        <f>VLOOKUP($A11,'ADR Raw Data'!$B$6:$BE$49,'ADR Raw Data'!AO$1,FALSE)</f>
        <v>152.50470911069499</v>
      </c>
      <c r="AF11" s="53">
        <f>VLOOKUP($A11,'ADR Raw Data'!$B$6:$BE$49,'ADR Raw Data'!AP$1,FALSE)</f>
        <v>151.880450823215</v>
      </c>
      <c r="AG11" s="54">
        <f>VLOOKUP($A11,'ADR Raw Data'!$B$6:$BE$49,'ADR Raw Data'!AR$1,FALSE)</f>
        <v>134.895852487832</v>
      </c>
      <c r="AI11" s="47">
        <f>VLOOKUP($A11,'ADR Raw Data'!$B$6:$BE$49,'ADR Raw Data'!AT$1,FALSE)</f>
        <v>1.2492082102726101</v>
      </c>
      <c r="AJ11" s="48">
        <f>VLOOKUP($A11,'ADR Raw Data'!$B$6:$BE$49,'ADR Raw Data'!AU$1,FALSE)</f>
        <v>1.9295833142615699</v>
      </c>
      <c r="AK11" s="48">
        <f>VLOOKUP($A11,'ADR Raw Data'!$B$6:$BE$49,'ADR Raw Data'!AV$1,FALSE)</f>
        <v>2.5552123445248802</v>
      </c>
      <c r="AL11" s="48">
        <f>VLOOKUP($A11,'ADR Raw Data'!$B$6:$BE$49,'ADR Raw Data'!AW$1,FALSE)</f>
        <v>2.7139927733278499</v>
      </c>
      <c r="AM11" s="48">
        <f>VLOOKUP($A11,'ADR Raw Data'!$B$6:$BE$49,'ADR Raw Data'!AX$1,FALSE)</f>
        <v>1.6759036545378001</v>
      </c>
      <c r="AN11" s="49">
        <f>VLOOKUP($A11,'ADR Raw Data'!$B$6:$BE$49,'ADR Raw Data'!AY$1,FALSE)</f>
        <v>2.0657431944859299</v>
      </c>
      <c r="AO11" s="48">
        <f>VLOOKUP($A11,'ADR Raw Data'!$B$6:$BE$49,'ADR Raw Data'!BA$1,FALSE)</f>
        <v>-0.56394094232148895</v>
      </c>
      <c r="AP11" s="48">
        <f>VLOOKUP($A11,'ADR Raw Data'!$B$6:$BE$49,'ADR Raw Data'!BB$1,FALSE)</f>
        <v>-1.37769690409172</v>
      </c>
      <c r="AQ11" s="49">
        <f>VLOOKUP($A11,'ADR Raw Data'!$B$6:$BE$49,'ADR Raw Data'!BC$1,FALSE)</f>
        <v>-0.98319928488909503</v>
      </c>
      <c r="AR11" s="50">
        <f>VLOOKUP($A11,'ADR Raw Data'!$B$6:$BE$49,'ADR Raw Data'!BE$1,FALSE)</f>
        <v>0.781569649284937</v>
      </c>
      <c r="AT11" s="51">
        <f>VLOOKUP($A11,'RevPAR Raw Data'!$B$6:$BE$49,'RevPAR Raw Data'!AG$1,FALSE)</f>
        <v>71.672633661156098</v>
      </c>
      <c r="AU11" s="52">
        <f>VLOOKUP($A11,'RevPAR Raw Data'!$B$6:$BE$49,'RevPAR Raw Data'!AH$1,FALSE)</f>
        <v>79.9086628303548</v>
      </c>
      <c r="AV11" s="52">
        <f>VLOOKUP($A11,'RevPAR Raw Data'!$B$6:$BE$49,'RevPAR Raw Data'!AI$1,FALSE)</f>
        <v>93.528496831322101</v>
      </c>
      <c r="AW11" s="52">
        <f>VLOOKUP($A11,'RevPAR Raw Data'!$B$6:$BE$49,'RevPAR Raw Data'!AJ$1,FALSE)</f>
        <v>96.496888060719499</v>
      </c>
      <c r="AX11" s="52">
        <f>VLOOKUP($A11,'RevPAR Raw Data'!$B$6:$BE$49,'RevPAR Raw Data'!AK$1,FALSE)</f>
        <v>93.491477744843905</v>
      </c>
      <c r="AY11" s="53">
        <f>VLOOKUP($A11,'RevPAR Raw Data'!$B$6:$BE$49,'RevPAR Raw Data'!AL$1,FALSE)</f>
        <v>87.019631825679298</v>
      </c>
      <c r="AZ11" s="52">
        <f>VLOOKUP($A11,'RevPAR Raw Data'!$B$6:$BE$49,'RevPAR Raw Data'!AN$1,FALSE)</f>
        <v>118.88917651581799</v>
      </c>
      <c r="BA11" s="52">
        <f>VLOOKUP($A11,'RevPAR Raw Data'!$B$6:$BE$49,'RevPAR Raw Data'!AO$1,FALSE)</f>
        <v>120.66849610972</v>
      </c>
      <c r="BB11" s="53">
        <f>VLOOKUP($A11,'RevPAR Raw Data'!$B$6:$BE$49,'RevPAR Raw Data'!AP$1,FALSE)</f>
        <v>119.779282942973</v>
      </c>
      <c r="BC11" s="54">
        <f>VLOOKUP($A11,'RevPAR Raw Data'!$B$6:$BE$49,'RevPAR Raw Data'!AR$1,FALSE)</f>
        <v>96.382889699421796</v>
      </c>
      <c r="BE11" s="47">
        <f>VLOOKUP($A11,'RevPAR Raw Data'!$B$6:$BE$49,'RevPAR Raw Data'!AT$1,FALSE)</f>
        <v>-0.66698874877091396</v>
      </c>
      <c r="BF11" s="48">
        <f>VLOOKUP($A11,'RevPAR Raw Data'!$B$6:$BE$49,'RevPAR Raw Data'!AU$1,FALSE)</f>
        <v>3.4651341116169898</v>
      </c>
      <c r="BG11" s="48">
        <f>VLOOKUP($A11,'RevPAR Raw Data'!$B$6:$BE$49,'RevPAR Raw Data'!AV$1,FALSE)</f>
        <v>2.8234673854619201</v>
      </c>
      <c r="BH11" s="48">
        <f>VLOOKUP($A11,'RevPAR Raw Data'!$B$6:$BE$49,'RevPAR Raw Data'!AW$1,FALSE)</f>
        <v>3.8235834087954599</v>
      </c>
      <c r="BI11" s="48">
        <f>VLOOKUP($A11,'RevPAR Raw Data'!$B$6:$BE$49,'RevPAR Raw Data'!AX$1,FALSE)</f>
        <v>1.43101245006296</v>
      </c>
      <c r="BJ11" s="49">
        <f>VLOOKUP($A11,'RevPAR Raw Data'!$B$6:$BE$49,'RevPAR Raw Data'!AY$1,FALSE)</f>
        <v>2.2619951929146702</v>
      </c>
      <c r="BK11" s="48">
        <f>VLOOKUP($A11,'RevPAR Raw Data'!$B$6:$BE$49,'RevPAR Raw Data'!BA$1,FALSE)</f>
        <v>-3.0643030426065399</v>
      </c>
      <c r="BL11" s="48">
        <f>VLOOKUP($A11,'RevPAR Raw Data'!$B$6:$BE$49,'RevPAR Raw Data'!BB$1,FALSE)</f>
        <v>-5.70100779904147</v>
      </c>
      <c r="BM11" s="49">
        <f>VLOOKUP($A11,'RevPAR Raw Data'!$B$6:$BE$49,'RevPAR Raw Data'!BC$1,FALSE)</f>
        <v>-4.4102653865081196</v>
      </c>
      <c r="BN11" s="50">
        <f>VLOOKUP($A11,'RevPAR Raw Data'!$B$6:$BE$49,'RevPAR Raw Data'!BE$1,FALSE)</f>
        <v>-0.21904401258897699</v>
      </c>
    </row>
    <row r="12" spans="1:66" x14ac:dyDescent="0.25">
      <c r="A12" s="63" t="s">
        <v>121</v>
      </c>
      <c r="B12" s="47">
        <f>VLOOKUP($A12,'Occupancy Raw Data'!$B$8:$BE$51,'Occupancy Raw Data'!AG$3,FALSE)</f>
        <v>56.206888543094003</v>
      </c>
      <c r="C12" s="48">
        <f>VLOOKUP($A12,'Occupancy Raw Data'!$B$8:$BE$51,'Occupancy Raw Data'!AH$3,FALSE)</f>
        <v>60.354878416982103</v>
      </c>
      <c r="D12" s="48">
        <f>VLOOKUP($A12,'Occupancy Raw Data'!$B$8:$BE$51,'Occupancy Raw Data'!AI$3,FALSE)</f>
        <v>66.089137654736703</v>
      </c>
      <c r="E12" s="48">
        <f>VLOOKUP($A12,'Occupancy Raw Data'!$B$8:$BE$51,'Occupancy Raw Data'!AJ$3,FALSE)</f>
        <v>67.703277051350497</v>
      </c>
      <c r="F12" s="48">
        <f>VLOOKUP($A12,'Occupancy Raw Data'!$B$8:$BE$51,'Occupancy Raw Data'!AK$3,FALSE)</f>
        <v>66.914787374875104</v>
      </c>
      <c r="G12" s="49">
        <f>VLOOKUP($A12,'Occupancy Raw Data'!$B$8:$BE$51,'Occupancy Raw Data'!AL$3,FALSE)</f>
        <v>63.453793808207699</v>
      </c>
      <c r="H12" s="48">
        <f>VLOOKUP($A12,'Occupancy Raw Data'!$B$8:$BE$51,'Occupancy Raw Data'!AN$3,FALSE)</f>
        <v>71.854750679332</v>
      </c>
      <c r="I12" s="48">
        <f>VLOOKUP($A12,'Occupancy Raw Data'!$B$8:$BE$51,'Occupancy Raw Data'!AO$3,FALSE)</f>
        <v>73.001347145445195</v>
      </c>
      <c r="J12" s="49">
        <f>VLOOKUP($A12,'Occupancy Raw Data'!$B$8:$BE$51,'Occupancy Raw Data'!AP$3,FALSE)</f>
        <v>72.428028939392107</v>
      </c>
      <c r="K12" s="50">
        <f>VLOOKUP($A12,'Occupancy Raw Data'!$B$8:$BE$51,'Occupancy Raw Data'!AR$3,FALSE)</f>
        <v>66.017797183771506</v>
      </c>
      <c r="M12" s="47">
        <f>VLOOKUP($A12,'Occupancy Raw Data'!$B$8:$BE$51,'Occupancy Raw Data'!AT$3,FALSE)</f>
        <v>0.14081972712347701</v>
      </c>
      <c r="N12" s="48">
        <f>VLOOKUP($A12,'Occupancy Raw Data'!$B$8:$BE$51,'Occupancy Raw Data'!AU$3,FALSE)</f>
        <v>1.41036772453522</v>
      </c>
      <c r="O12" s="48">
        <f>VLOOKUP($A12,'Occupancy Raw Data'!$B$8:$BE$51,'Occupancy Raw Data'!AV$3,FALSE)</f>
        <v>2.7870208091808801</v>
      </c>
      <c r="P12" s="48">
        <f>VLOOKUP($A12,'Occupancy Raw Data'!$B$8:$BE$51,'Occupancy Raw Data'!AW$3,FALSE)</f>
        <v>3.0050892714980999</v>
      </c>
      <c r="Q12" s="48">
        <f>VLOOKUP($A12,'Occupancy Raw Data'!$B$8:$BE$51,'Occupancy Raw Data'!AX$3,FALSE)</f>
        <v>1.98581352713801</v>
      </c>
      <c r="R12" s="49">
        <f>VLOOKUP($A12,'Occupancy Raw Data'!$B$8:$BE$51,'Occupancy Raw Data'!AY$3,FALSE)</f>
        <v>1.9260012128164801</v>
      </c>
      <c r="S12" s="48">
        <f>VLOOKUP($A12,'Occupancy Raw Data'!$B$8:$BE$51,'Occupancy Raw Data'!BA$3,FALSE)</f>
        <v>-0.69519719303425198</v>
      </c>
      <c r="T12" s="48">
        <f>VLOOKUP($A12,'Occupancy Raw Data'!$B$8:$BE$51,'Occupancy Raw Data'!BB$3,FALSE)</f>
        <v>-1.7751775478997101</v>
      </c>
      <c r="U12" s="49">
        <f>VLOOKUP($A12,'Occupancy Raw Data'!$B$8:$BE$51,'Occupancy Raw Data'!BC$3,FALSE)</f>
        <v>-1.2424409001641501</v>
      </c>
      <c r="V12" s="50">
        <f>VLOOKUP($A12,'Occupancy Raw Data'!$B$8:$BE$51,'Occupancy Raw Data'!BE$3,FALSE)</f>
        <v>0.91658584198369297</v>
      </c>
      <c r="X12" s="51">
        <f>VLOOKUP($A12,'ADR Raw Data'!$B$6:$BE$49,'ADR Raw Data'!AG$1,FALSE)</f>
        <v>88.728280442956901</v>
      </c>
      <c r="Y12" s="52">
        <f>VLOOKUP($A12,'ADR Raw Data'!$B$6:$BE$49,'ADR Raw Data'!AH$1,FALSE)</f>
        <v>88.755640704967803</v>
      </c>
      <c r="Z12" s="52">
        <f>VLOOKUP($A12,'ADR Raw Data'!$B$6:$BE$49,'ADR Raw Data'!AI$1,FALSE)</f>
        <v>91.300121591228503</v>
      </c>
      <c r="AA12" s="52">
        <f>VLOOKUP($A12,'ADR Raw Data'!$B$6:$BE$49,'ADR Raw Data'!AJ$1,FALSE)</f>
        <v>91.465778875510196</v>
      </c>
      <c r="AB12" s="52">
        <f>VLOOKUP($A12,'ADR Raw Data'!$B$6:$BE$49,'ADR Raw Data'!AK$1,FALSE)</f>
        <v>91.267089009596802</v>
      </c>
      <c r="AC12" s="53">
        <f>VLOOKUP($A12,'ADR Raw Data'!$B$6:$BE$49,'ADR Raw Data'!AL$1,FALSE)</f>
        <v>90.3888384886517</v>
      </c>
      <c r="AD12" s="52">
        <f>VLOOKUP($A12,'ADR Raw Data'!$B$6:$BE$49,'ADR Raw Data'!AN$1,FALSE)</f>
        <v>106.625745107228</v>
      </c>
      <c r="AE12" s="52">
        <f>VLOOKUP($A12,'ADR Raw Data'!$B$6:$BE$49,'ADR Raw Data'!AO$1,FALSE)</f>
        <v>107.71135746102399</v>
      </c>
      <c r="AF12" s="53">
        <f>VLOOKUP($A12,'ADR Raw Data'!$B$6:$BE$49,'ADR Raw Data'!AP$1,FALSE)</f>
        <v>107.17282891203</v>
      </c>
      <c r="AG12" s="54">
        <f>VLOOKUP($A12,'ADR Raw Data'!$B$6:$BE$49,'ADR Raw Data'!AR$1,FALSE)</f>
        <v>95.649762256564799</v>
      </c>
      <c r="AI12" s="47">
        <f>VLOOKUP($A12,'ADR Raw Data'!$B$6:$BE$49,'ADR Raw Data'!AT$1,FALSE)</f>
        <v>-1.6094706296272001</v>
      </c>
      <c r="AJ12" s="48">
        <f>VLOOKUP($A12,'ADR Raw Data'!$B$6:$BE$49,'ADR Raw Data'!AU$1,FALSE)</f>
        <v>-0.19644163300790399</v>
      </c>
      <c r="AK12" s="48">
        <f>VLOOKUP($A12,'ADR Raw Data'!$B$6:$BE$49,'ADR Raw Data'!AV$1,FALSE)</f>
        <v>0.98829933883475596</v>
      </c>
      <c r="AL12" s="48">
        <f>VLOOKUP($A12,'ADR Raw Data'!$B$6:$BE$49,'ADR Raw Data'!AW$1,FALSE)</f>
        <v>0.99461064550332101</v>
      </c>
      <c r="AM12" s="48">
        <f>VLOOKUP($A12,'ADR Raw Data'!$B$6:$BE$49,'ADR Raw Data'!AX$1,FALSE)</f>
        <v>-0.52160049644768602</v>
      </c>
      <c r="AN12" s="49">
        <f>VLOOKUP($A12,'ADR Raw Data'!$B$6:$BE$49,'ADR Raw Data'!AY$1,FALSE)</f>
        <v>-1.07645359041463E-2</v>
      </c>
      <c r="AO12" s="48">
        <f>VLOOKUP($A12,'ADR Raw Data'!$B$6:$BE$49,'ADR Raw Data'!BA$1,FALSE)</f>
        <v>-1.6866522153589101</v>
      </c>
      <c r="AP12" s="48">
        <f>VLOOKUP($A12,'ADR Raw Data'!$B$6:$BE$49,'ADR Raw Data'!BB$1,FALSE)</f>
        <v>-2.9232673837607899</v>
      </c>
      <c r="AQ12" s="49">
        <f>VLOOKUP($A12,'ADR Raw Data'!$B$6:$BE$49,'ADR Raw Data'!BC$1,FALSE)</f>
        <v>-2.3229983068223001</v>
      </c>
      <c r="AR12" s="50">
        <f>VLOOKUP($A12,'ADR Raw Data'!$B$6:$BE$49,'ADR Raw Data'!BE$1,FALSE)</f>
        <v>-0.96416244744519297</v>
      </c>
      <c r="AT12" s="51">
        <f>VLOOKUP($A12,'RevPAR Raw Data'!$B$6:$BE$49,'RevPAR Raw Data'!AG$1,FALSE)</f>
        <v>49.871405694776598</v>
      </c>
      <c r="AU12" s="52">
        <f>VLOOKUP($A12,'RevPAR Raw Data'!$B$6:$BE$49,'RevPAR Raw Data'!AH$1,FALSE)</f>
        <v>53.568359035696801</v>
      </c>
      <c r="AV12" s="52">
        <f>VLOOKUP($A12,'RevPAR Raw Data'!$B$6:$BE$49,'RevPAR Raw Data'!AI$1,FALSE)</f>
        <v>60.339463037369001</v>
      </c>
      <c r="AW12" s="52">
        <f>VLOOKUP($A12,'RevPAR Raw Data'!$B$6:$BE$49,'RevPAR Raw Data'!AJ$1,FALSE)</f>
        <v>61.925329679262298</v>
      </c>
      <c r="AX12" s="52">
        <f>VLOOKUP($A12,'RevPAR Raw Data'!$B$6:$BE$49,'RevPAR Raw Data'!AK$1,FALSE)</f>
        <v>61.071178554009798</v>
      </c>
      <c r="AY12" s="53">
        <f>VLOOKUP($A12,'RevPAR Raw Data'!$B$6:$BE$49,'RevPAR Raw Data'!AL$1,FALSE)</f>
        <v>57.355147200222902</v>
      </c>
      <c r="AZ12" s="52">
        <f>VLOOKUP($A12,'RevPAR Raw Data'!$B$6:$BE$49,'RevPAR Raw Data'!AN$1,FALSE)</f>
        <v>76.615663306779297</v>
      </c>
      <c r="BA12" s="52">
        <f>VLOOKUP($A12,'RevPAR Raw Data'!$B$6:$BE$49,'RevPAR Raw Data'!AO$1,FALSE)</f>
        <v>78.630741975193899</v>
      </c>
      <c r="BB12" s="53">
        <f>VLOOKUP($A12,'RevPAR Raw Data'!$B$6:$BE$49,'RevPAR Raw Data'!AP$1,FALSE)</f>
        <v>77.623167539571</v>
      </c>
      <c r="BC12" s="54">
        <f>VLOOKUP($A12,'RevPAR Raw Data'!$B$6:$BE$49,'RevPAR Raw Data'!AR$1,FALSE)</f>
        <v>63.145866053298597</v>
      </c>
      <c r="BE12" s="47">
        <f>VLOOKUP($A12,'RevPAR Raw Data'!$B$6:$BE$49,'RevPAR Raw Data'!AT$1,FALSE)</f>
        <v>-1.4709173546525001</v>
      </c>
      <c r="BF12" s="48">
        <f>VLOOKUP($A12,'RevPAR Raw Data'!$B$6:$BE$49,'RevPAR Raw Data'!AU$1,FALSE)</f>
        <v>1.21115554213782</v>
      </c>
      <c r="BG12" s="48">
        <f>VLOOKUP($A12,'RevPAR Raw Data'!$B$6:$BE$49,'RevPAR Raw Data'!AV$1,FALSE)</f>
        <v>3.80286425624596</v>
      </c>
      <c r="BH12" s="48">
        <f>VLOOKUP($A12,'RevPAR Raw Data'!$B$6:$BE$49,'RevPAR Raw Data'!AW$1,FALSE)</f>
        <v>4.0295888548026202</v>
      </c>
      <c r="BI12" s="48">
        <f>VLOOKUP($A12,'RevPAR Raw Data'!$B$6:$BE$49,'RevPAR Raw Data'!AX$1,FALSE)</f>
        <v>1.45385501747424</v>
      </c>
      <c r="BJ12" s="49">
        <f>VLOOKUP($A12,'RevPAR Raw Data'!$B$6:$BE$49,'RevPAR Raw Data'!AY$1,FALSE)</f>
        <v>1.9150293518202599</v>
      </c>
      <c r="BK12" s="48">
        <f>VLOOKUP($A12,'RevPAR Raw Data'!$B$6:$BE$49,'RevPAR Raw Data'!BA$1,FALSE)</f>
        <v>-2.37012384953574</v>
      </c>
      <c r="BL12" s="48">
        <f>VLOOKUP($A12,'RevPAR Raw Data'!$B$6:$BE$49,'RevPAR Raw Data'!BB$1,FALSE)</f>
        <v>-4.6465517453988996</v>
      </c>
      <c r="BM12" s="49">
        <f>VLOOKUP($A12,'RevPAR Raw Data'!$B$6:$BE$49,'RevPAR Raw Data'!BC$1,FALSE)</f>
        <v>-3.5365773259123801</v>
      </c>
      <c r="BN12" s="50">
        <f>VLOOKUP($A12,'RevPAR Raw Data'!$B$6:$BE$49,'RevPAR Raw Data'!BE$1,FALSE)</f>
        <v>-5.6413981948505797E-2</v>
      </c>
    </row>
    <row r="13" spans="1:66" x14ac:dyDescent="0.25">
      <c r="A13" s="63" t="s">
        <v>122</v>
      </c>
      <c r="B13" s="47">
        <f>VLOOKUP($A13,'Occupancy Raw Data'!$B$8:$BE$51,'Occupancy Raw Data'!AG$3,FALSE)</f>
        <v>52.352453532679803</v>
      </c>
      <c r="C13" s="48">
        <f>VLOOKUP($A13,'Occupancy Raw Data'!$B$8:$BE$51,'Occupancy Raw Data'!AH$3,FALSE)</f>
        <v>51.3831117833561</v>
      </c>
      <c r="D13" s="48">
        <f>VLOOKUP($A13,'Occupancy Raw Data'!$B$8:$BE$51,'Occupancy Raw Data'!AI$3,FALSE)</f>
        <v>54.128246894906702</v>
      </c>
      <c r="E13" s="48">
        <f>VLOOKUP($A13,'Occupancy Raw Data'!$B$8:$BE$51,'Occupancy Raw Data'!AJ$3,FALSE)</f>
        <v>56.126559818493803</v>
      </c>
      <c r="F13" s="48">
        <f>VLOOKUP($A13,'Occupancy Raw Data'!$B$8:$BE$51,'Occupancy Raw Data'!AK$3,FALSE)</f>
        <v>57.538759126210699</v>
      </c>
      <c r="G13" s="49">
        <f>VLOOKUP($A13,'Occupancy Raw Data'!$B$8:$BE$51,'Occupancy Raw Data'!AL$3,FALSE)</f>
        <v>54.305826231129402</v>
      </c>
      <c r="H13" s="48">
        <f>VLOOKUP($A13,'Occupancy Raw Data'!$B$8:$BE$51,'Occupancy Raw Data'!AN$3,FALSE)</f>
        <v>65.270950289420796</v>
      </c>
      <c r="I13" s="48">
        <f>VLOOKUP($A13,'Occupancy Raw Data'!$B$8:$BE$51,'Occupancy Raw Data'!AO$3,FALSE)</f>
        <v>66.711296096865198</v>
      </c>
      <c r="J13" s="49">
        <f>VLOOKUP($A13,'Occupancy Raw Data'!$B$8:$BE$51,'Occupancy Raw Data'!AP$3,FALSE)</f>
        <v>65.990892690875199</v>
      </c>
      <c r="K13" s="50">
        <f>VLOOKUP($A13,'Occupancy Raw Data'!$B$8:$BE$51,'Occupancy Raw Data'!AR$3,FALSE)</f>
        <v>57.643653560846197</v>
      </c>
      <c r="M13" s="47">
        <f>VLOOKUP($A13,'Occupancy Raw Data'!$B$8:$BE$51,'Occupancy Raw Data'!AT$3,FALSE)</f>
        <v>0.64784347785262497</v>
      </c>
      <c r="N13" s="48">
        <f>VLOOKUP($A13,'Occupancy Raw Data'!$B$8:$BE$51,'Occupancy Raw Data'!AU$3,FALSE)</f>
        <v>6.9327920314517705E-2</v>
      </c>
      <c r="O13" s="48">
        <f>VLOOKUP($A13,'Occupancy Raw Data'!$B$8:$BE$51,'Occupancy Raw Data'!AV$3,FALSE)</f>
        <v>1.1278972320051399</v>
      </c>
      <c r="P13" s="48">
        <f>VLOOKUP($A13,'Occupancy Raw Data'!$B$8:$BE$51,'Occupancy Raw Data'!AW$3,FALSE)</f>
        <v>1.40527107509709</v>
      </c>
      <c r="Q13" s="48">
        <f>VLOOKUP($A13,'Occupancy Raw Data'!$B$8:$BE$51,'Occupancy Raw Data'!AX$3,FALSE)</f>
        <v>-6.5898546604587105E-2</v>
      </c>
      <c r="R13" s="49">
        <f>VLOOKUP($A13,'Occupancy Raw Data'!$B$8:$BE$51,'Occupancy Raw Data'!AY$3,FALSE)</f>
        <v>0.63569519966662402</v>
      </c>
      <c r="S13" s="48">
        <f>VLOOKUP($A13,'Occupancy Raw Data'!$B$8:$BE$51,'Occupancy Raw Data'!BA$3,FALSE)</f>
        <v>-3.3262579027906201</v>
      </c>
      <c r="T13" s="48">
        <f>VLOOKUP($A13,'Occupancy Raw Data'!$B$8:$BE$51,'Occupancy Raw Data'!BB$3,FALSE)</f>
        <v>-3.3413939458921198</v>
      </c>
      <c r="U13" s="49">
        <f>VLOOKUP($A13,'Occupancy Raw Data'!$B$8:$BE$51,'Occupancy Raw Data'!BC$3,FALSE)</f>
        <v>-3.3342467556759599</v>
      </c>
      <c r="V13" s="50">
        <f>VLOOKUP($A13,'Occupancy Raw Data'!$B$8:$BE$51,'Occupancy Raw Data'!BE$3,FALSE)</f>
        <v>-0.70057342379799104</v>
      </c>
      <c r="X13" s="51">
        <f>VLOOKUP($A13,'ADR Raw Data'!$B$6:$BE$49,'ADR Raw Data'!AG$1,FALSE)</f>
        <v>70.134881457919505</v>
      </c>
      <c r="Y13" s="52">
        <f>VLOOKUP($A13,'ADR Raw Data'!$B$6:$BE$49,'ADR Raw Data'!AH$1,FALSE)</f>
        <v>66.675518606000495</v>
      </c>
      <c r="Z13" s="52">
        <f>VLOOKUP($A13,'ADR Raw Data'!$B$6:$BE$49,'ADR Raw Data'!AI$1,FALSE)</f>
        <v>67.193977581782704</v>
      </c>
      <c r="AA13" s="52">
        <f>VLOOKUP($A13,'ADR Raw Data'!$B$6:$BE$49,'ADR Raw Data'!AJ$1,FALSE)</f>
        <v>67.630596324320095</v>
      </c>
      <c r="AB13" s="52">
        <f>VLOOKUP($A13,'ADR Raw Data'!$B$6:$BE$49,'ADR Raw Data'!AK$1,FALSE)</f>
        <v>68.043057414217998</v>
      </c>
      <c r="AC13" s="53">
        <f>VLOOKUP($A13,'ADR Raw Data'!$B$6:$BE$49,'ADR Raw Data'!AL$1,FALSE)</f>
        <v>67.933067362264097</v>
      </c>
      <c r="AD13" s="52">
        <f>VLOOKUP($A13,'ADR Raw Data'!$B$6:$BE$49,'ADR Raw Data'!AN$1,FALSE)</f>
        <v>83.058276824349903</v>
      </c>
      <c r="AE13" s="52">
        <f>VLOOKUP($A13,'ADR Raw Data'!$B$6:$BE$49,'ADR Raw Data'!AO$1,FALSE)</f>
        <v>86.739357010253002</v>
      </c>
      <c r="AF13" s="53">
        <f>VLOOKUP($A13,'ADR Raw Data'!$B$6:$BE$49,'ADR Raw Data'!AP$1,FALSE)</f>
        <v>84.918314035097296</v>
      </c>
      <c r="AG13" s="54">
        <f>VLOOKUP($A13,'ADR Raw Data'!$B$6:$BE$49,'ADR Raw Data'!AR$1,FALSE)</f>
        <v>73.487465949635293</v>
      </c>
      <c r="AI13" s="47">
        <f>VLOOKUP($A13,'ADR Raw Data'!$B$6:$BE$49,'ADR Raw Data'!AT$1,FALSE)</f>
        <v>0.70899774630483303</v>
      </c>
      <c r="AJ13" s="48">
        <f>VLOOKUP($A13,'ADR Raw Data'!$B$6:$BE$49,'ADR Raw Data'!AU$1,FALSE)</f>
        <v>7.5974764764698503E-3</v>
      </c>
      <c r="AK13" s="48">
        <f>VLOOKUP($A13,'ADR Raw Data'!$B$6:$BE$49,'ADR Raw Data'!AV$1,FALSE)</f>
        <v>0.18492934524976501</v>
      </c>
      <c r="AL13" s="48">
        <f>VLOOKUP($A13,'ADR Raw Data'!$B$6:$BE$49,'ADR Raw Data'!AW$1,FALSE)</f>
        <v>0.74147734405292498</v>
      </c>
      <c r="AM13" s="48">
        <f>VLOOKUP($A13,'ADR Raw Data'!$B$6:$BE$49,'ADR Raw Data'!AX$1,FALSE)</f>
        <v>-0.45556139474491802</v>
      </c>
      <c r="AN13" s="49">
        <f>VLOOKUP($A13,'ADR Raw Data'!$B$6:$BE$49,'ADR Raw Data'!AY$1,FALSE)</f>
        <v>0.23080099707899401</v>
      </c>
      <c r="AO13" s="48">
        <f>VLOOKUP($A13,'ADR Raw Data'!$B$6:$BE$49,'ADR Raw Data'!BA$1,FALSE)</f>
        <v>-2.04217638578768</v>
      </c>
      <c r="AP13" s="48">
        <f>VLOOKUP($A13,'ADR Raw Data'!$B$6:$BE$49,'ADR Raw Data'!BB$1,FALSE)</f>
        <v>-2.2572695668298799</v>
      </c>
      <c r="AQ13" s="49">
        <f>VLOOKUP($A13,'ADR Raw Data'!$B$6:$BE$49,'ADR Raw Data'!BC$1,FALSE)</f>
        <v>-2.1541985401897699</v>
      </c>
      <c r="AR13" s="50">
        <f>VLOOKUP($A13,'ADR Raw Data'!$B$6:$BE$49,'ADR Raw Data'!BE$1,FALSE)</f>
        <v>-0.91403419857439205</v>
      </c>
      <c r="AT13" s="51">
        <f>VLOOKUP($A13,'RevPAR Raw Data'!$B$6:$BE$49,'RevPAR Raw Data'!AG$1,FALSE)</f>
        <v>36.7173312254574</v>
      </c>
      <c r="AU13" s="52">
        <f>VLOOKUP($A13,'RevPAR Raw Data'!$B$6:$BE$49,'RevPAR Raw Data'!AH$1,FALSE)</f>
        <v>34.259956257453602</v>
      </c>
      <c r="AV13" s="52">
        <f>VLOOKUP($A13,'RevPAR Raw Data'!$B$6:$BE$49,'RevPAR Raw Data'!AI$1,FALSE)</f>
        <v>36.3709220839756</v>
      </c>
      <c r="AW13" s="52">
        <f>VLOOKUP($A13,'RevPAR Raw Data'!$B$6:$BE$49,'RevPAR Raw Data'!AJ$1,FALSE)</f>
        <v>37.958727101573601</v>
      </c>
      <c r="AX13" s="52">
        <f>VLOOKUP($A13,'RevPAR Raw Data'!$B$6:$BE$49,'RevPAR Raw Data'!AK$1,FALSE)</f>
        <v>39.151130907676098</v>
      </c>
      <c r="AY13" s="53">
        <f>VLOOKUP($A13,'RevPAR Raw Data'!$B$6:$BE$49,'RevPAR Raw Data'!AL$1,FALSE)</f>
        <v>36.891613515227299</v>
      </c>
      <c r="AZ13" s="52">
        <f>VLOOKUP($A13,'RevPAR Raw Data'!$B$6:$BE$49,'RevPAR Raw Data'!AN$1,FALSE)</f>
        <v>54.212926577270999</v>
      </c>
      <c r="BA13" s="52">
        <f>VLOOKUP($A13,'RevPAR Raw Data'!$B$6:$BE$49,'RevPAR Raw Data'!AO$1,FALSE)</f>
        <v>57.864949287626899</v>
      </c>
      <c r="BB13" s="53">
        <f>VLOOKUP($A13,'RevPAR Raw Data'!$B$6:$BE$49,'RevPAR Raw Data'!AP$1,FALSE)</f>
        <v>56.038353489801501</v>
      </c>
      <c r="BC13" s="54">
        <f>VLOOKUP($A13,'RevPAR Raw Data'!$B$6:$BE$49,'RevPAR Raw Data'!AR$1,FALSE)</f>
        <v>42.360860282652602</v>
      </c>
      <c r="BE13" s="47">
        <f>VLOOKUP($A13,'RevPAR Raw Data'!$B$6:$BE$49,'RevPAR Raw Data'!AT$1,FALSE)</f>
        <v>1.3614344198150099</v>
      </c>
      <c r="BF13" s="48">
        <f>VLOOKUP($A13,'RevPAR Raw Data'!$B$6:$BE$49,'RevPAR Raw Data'!AU$1,FALSE)</f>
        <v>7.6930663963425003E-2</v>
      </c>
      <c r="BG13" s="48">
        <f>VLOOKUP($A13,'RevPAR Raw Data'!$B$6:$BE$49,'RevPAR Raw Data'!AV$1,FALSE)</f>
        <v>1.3149123902211399</v>
      </c>
      <c r="BH13" s="48">
        <f>VLOOKUP($A13,'RevPAR Raw Data'!$B$6:$BE$49,'RevPAR Raw Data'!AW$1,FALSE)</f>
        <v>2.1571681857943901</v>
      </c>
      <c r="BI13" s="48">
        <f>VLOOKUP($A13,'RevPAR Raw Data'!$B$6:$BE$49,'RevPAR Raw Data'!AX$1,FALSE)</f>
        <v>-0.521159733011477</v>
      </c>
      <c r="BJ13" s="49">
        <f>VLOOKUP($A13,'RevPAR Raw Data'!$B$6:$BE$49,'RevPAR Raw Data'!AY$1,FALSE)</f>
        <v>0.86796338760483205</v>
      </c>
      <c r="BK13" s="48">
        <f>VLOOKUP($A13,'RevPAR Raw Data'!$B$6:$BE$49,'RevPAR Raw Data'!BA$1,FALSE)</f>
        <v>-5.3005062351571199</v>
      </c>
      <c r="BL13" s="48">
        <f>VLOOKUP($A13,'RevPAR Raw Data'!$B$6:$BE$49,'RevPAR Raw Data'!BB$1,FALSE)</f>
        <v>-5.5232392440734799</v>
      </c>
      <c r="BM13" s="49">
        <f>VLOOKUP($A13,'RevPAR Raw Data'!$B$6:$BE$49,'RevPAR Raw Data'!BC$1,FALSE)</f>
        <v>-5.4166190009286401</v>
      </c>
      <c r="BN13" s="50">
        <f>VLOOKUP($A13,'RevPAR Raw Data'!$B$6:$BE$49,'RevPAR Raw Data'!BE$1,FALSE)</f>
        <v>-1.60820414169274</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63.397584326682598</v>
      </c>
      <c r="C15" s="48">
        <f>VLOOKUP($A15,'Occupancy Raw Data'!$B$8:$BE$45,'Occupancy Raw Data'!AH$3,FALSE)</f>
        <v>70.285197080805105</v>
      </c>
      <c r="D15" s="48">
        <f>VLOOKUP($A15,'Occupancy Raw Data'!$B$8:$BE$45,'Occupancy Raw Data'!AI$3,FALSE)</f>
        <v>77.875587112308096</v>
      </c>
      <c r="E15" s="48">
        <f>VLOOKUP($A15,'Occupancy Raw Data'!$B$8:$BE$45,'Occupancy Raw Data'!AJ$3,FALSE)</f>
        <v>79.301133143231198</v>
      </c>
      <c r="F15" s="48">
        <f>VLOOKUP($A15,'Occupancy Raw Data'!$B$8:$BE$45,'Occupancy Raw Data'!AK$3,FALSE)</f>
        <v>73.020953703256097</v>
      </c>
      <c r="G15" s="49">
        <f>VLOOKUP($A15,'Occupancy Raw Data'!$B$8:$BE$45,'Occupancy Raw Data'!AL$3,FALSE)</f>
        <v>72.776091073256595</v>
      </c>
      <c r="H15" s="48">
        <f>VLOOKUP($A15,'Occupancy Raw Data'!$B$8:$BE$45,'Occupancy Raw Data'!AN$3,FALSE)</f>
        <v>72.581395308770993</v>
      </c>
      <c r="I15" s="48">
        <f>VLOOKUP($A15,'Occupancy Raw Data'!$B$8:$BE$45,'Occupancy Raw Data'!AO$3,FALSE)</f>
        <v>75.253652151760804</v>
      </c>
      <c r="J15" s="49">
        <f>VLOOKUP($A15,'Occupancy Raw Data'!$B$8:$BE$45,'Occupancy Raw Data'!AP$3,FALSE)</f>
        <v>73.917749709712098</v>
      </c>
      <c r="K15" s="50">
        <f>VLOOKUP($A15,'Occupancy Raw Data'!$B$8:$BE$45,'Occupancy Raw Data'!AR$3,FALSE)</f>
        <v>73.102318665732497</v>
      </c>
      <c r="M15" s="47">
        <f>VLOOKUP($A15,'Occupancy Raw Data'!$B$8:$BE$45,'Occupancy Raw Data'!AT$3,FALSE)</f>
        <v>2.2521067663019498</v>
      </c>
      <c r="N15" s="48">
        <f>VLOOKUP($A15,'Occupancy Raw Data'!$B$8:$BE$45,'Occupancy Raw Data'!AU$3,FALSE)</f>
        <v>2.6123449466010999</v>
      </c>
      <c r="O15" s="48">
        <f>VLOOKUP($A15,'Occupancy Raw Data'!$B$8:$BE$45,'Occupancy Raw Data'!AV$3,FALSE)</f>
        <v>-2.6953785836329498</v>
      </c>
      <c r="P15" s="48">
        <f>VLOOKUP($A15,'Occupancy Raw Data'!$B$8:$BE$45,'Occupancy Raw Data'!AW$3,FALSE)</f>
        <v>-2.8412958553525098</v>
      </c>
      <c r="Q15" s="48">
        <f>VLOOKUP($A15,'Occupancy Raw Data'!$B$8:$BE$45,'Occupancy Raw Data'!AX$3,FALSE)</f>
        <v>-2.2400701296168801</v>
      </c>
      <c r="R15" s="49">
        <f>VLOOKUP($A15,'Occupancy Raw Data'!$B$8:$BE$45,'Occupancy Raw Data'!AY$3,FALSE)</f>
        <v>-0.80794084703466296</v>
      </c>
      <c r="S15" s="48">
        <f>VLOOKUP($A15,'Occupancy Raw Data'!$B$8:$BE$45,'Occupancy Raw Data'!BA$3,FALSE)</f>
        <v>-3.6220853195874598</v>
      </c>
      <c r="T15" s="48">
        <f>VLOOKUP($A15,'Occupancy Raw Data'!$B$8:$BE$45,'Occupancy Raw Data'!BB$3,FALSE)</f>
        <v>-3.22991840260568</v>
      </c>
      <c r="U15" s="49">
        <f>VLOOKUP($A15,'Occupancy Raw Data'!$B$8:$BE$45,'Occupancy Raw Data'!BC$3,FALSE)</f>
        <v>-3.42256022659073</v>
      </c>
      <c r="V15" s="50">
        <f>VLOOKUP($A15,'Occupancy Raw Data'!$B$8:$BE$45,'Occupancy Raw Data'!BE$3,FALSE)</f>
        <v>-1.5777402520852599</v>
      </c>
      <c r="X15" s="51">
        <f>VLOOKUP($A15,'ADR Raw Data'!$B$6:$BE$43,'ADR Raw Data'!AG$1,FALSE)</f>
        <v>174.83403559473501</v>
      </c>
      <c r="Y15" s="52">
        <f>VLOOKUP($A15,'ADR Raw Data'!$B$6:$BE$43,'ADR Raw Data'!AH$1,FALSE)</f>
        <v>202.52433623809901</v>
      </c>
      <c r="Z15" s="52">
        <f>VLOOKUP($A15,'ADR Raw Data'!$B$6:$BE$43,'ADR Raw Data'!AI$1,FALSE)</f>
        <v>218.252362215608</v>
      </c>
      <c r="AA15" s="52">
        <f>VLOOKUP($A15,'ADR Raw Data'!$B$6:$BE$43,'ADR Raw Data'!AJ$1,FALSE)</f>
        <v>213.74648589649101</v>
      </c>
      <c r="AB15" s="52">
        <f>VLOOKUP($A15,'ADR Raw Data'!$B$6:$BE$43,'ADR Raw Data'!AK$1,FALSE)</f>
        <v>190.186946390803</v>
      </c>
      <c r="AC15" s="53">
        <f>VLOOKUP($A15,'ADR Raw Data'!$B$6:$BE$43,'ADR Raw Data'!AL$1,FALSE)</f>
        <v>201.03585920227499</v>
      </c>
      <c r="AD15" s="52">
        <f>VLOOKUP($A15,'ADR Raw Data'!$B$6:$BE$43,'ADR Raw Data'!AN$1,FALSE)</f>
        <v>170.046702336214</v>
      </c>
      <c r="AE15" s="52">
        <f>VLOOKUP($A15,'ADR Raw Data'!$B$6:$BE$43,'ADR Raw Data'!AO$1,FALSE)</f>
        <v>170.21807048262701</v>
      </c>
      <c r="AF15" s="53">
        <f>VLOOKUP($A15,'ADR Raw Data'!$B$6:$BE$43,'ADR Raw Data'!AP$1,FALSE)</f>
        <v>170.13394971620701</v>
      </c>
      <c r="AG15" s="54">
        <f>VLOOKUP($A15,'ADR Raw Data'!$B$6:$BE$43,'ADR Raw Data'!AR$1,FALSE)</f>
        <v>192.10717781563201</v>
      </c>
      <c r="AI15" s="47">
        <f>VLOOKUP($A15,'ADR Raw Data'!$B$6:$BE$43,'ADR Raw Data'!AT$1,FALSE)</f>
        <v>2.1787522677488802</v>
      </c>
      <c r="AJ15" s="48">
        <f>VLOOKUP($A15,'ADR Raw Data'!$B$6:$BE$43,'ADR Raw Data'!AU$1,FALSE)</f>
        <v>3.6826673913929899</v>
      </c>
      <c r="AK15" s="48">
        <f>VLOOKUP($A15,'ADR Raw Data'!$B$6:$BE$43,'ADR Raw Data'!AV$1,FALSE)</f>
        <v>2.1054115554113499</v>
      </c>
      <c r="AL15" s="48">
        <f>VLOOKUP($A15,'ADR Raw Data'!$B$6:$BE$43,'ADR Raw Data'!AW$1,FALSE)</f>
        <v>0.71252998195747896</v>
      </c>
      <c r="AM15" s="48">
        <f>VLOOKUP($A15,'ADR Raw Data'!$B$6:$BE$43,'ADR Raw Data'!AX$1,FALSE)</f>
        <v>-0.52946422271681104</v>
      </c>
      <c r="AN15" s="49">
        <f>VLOOKUP($A15,'ADR Raw Data'!$B$6:$BE$43,'ADR Raw Data'!AY$1,FALSE)</f>
        <v>1.44361976138908</v>
      </c>
      <c r="AO15" s="48">
        <f>VLOOKUP($A15,'ADR Raw Data'!$B$6:$BE$43,'ADR Raw Data'!BA$1,FALSE)</f>
        <v>-0.57074381850928002</v>
      </c>
      <c r="AP15" s="48">
        <f>VLOOKUP($A15,'ADR Raw Data'!$B$6:$BE$43,'ADR Raw Data'!BB$1,FALSE)</f>
        <v>0.37500976846955097</v>
      </c>
      <c r="AQ15" s="49">
        <f>VLOOKUP($A15,'ADR Raw Data'!$B$6:$BE$43,'ADR Raw Data'!BC$1,FALSE)</f>
        <v>-9.21683284247648E-2</v>
      </c>
      <c r="AR15" s="50">
        <f>VLOOKUP($A15,'ADR Raw Data'!$B$6:$BE$43,'ADR Raw Data'!BE$1,FALSE)</f>
        <v>1.12769121680269</v>
      </c>
      <c r="AT15" s="51">
        <f>VLOOKUP($A15,'RevPAR Raw Data'!$B$6:$BE$43,'RevPAR Raw Data'!AG$1,FALSE)</f>
        <v>110.840555147914</v>
      </c>
      <c r="AU15" s="52">
        <f>VLOOKUP($A15,'RevPAR Raw Data'!$B$6:$BE$43,'RevPAR Raw Data'!AH$1,FALSE)</f>
        <v>142.34462886154</v>
      </c>
      <c r="AV15" s="52">
        <f>VLOOKUP($A15,'RevPAR Raw Data'!$B$6:$BE$43,'RevPAR Raw Data'!AI$1,FALSE)</f>
        <v>169.965308461886</v>
      </c>
      <c r="AW15" s="52">
        <f>VLOOKUP($A15,'RevPAR Raw Data'!$B$6:$BE$43,'RevPAR Raw Data'!AJ$1,FALSE)</f>
        <v>169.503385369754</v>
      </c>
      <c r="AX15" s="52">
        <f>VLOOKUP($A15,'RevPAR Raw Data'!$B$6:$BE$43,'RevPAR Raw Data'!AK$1,FALSE)</f>
        <v>138.87632207366499</v>
      </c>
      <c r="AY15" s="53">
        <f>VLOOKUP($A15,'RevPAR Raw Data'!$B$6:$BE$43,'RevPAR Raw Data'!AL$1,FALSE)</f>
        <v>146.306039982952</v>
      </c>
      <c r="AZ15" s="52">
        <f>VLOOKUP($A15,'RevPAR Raw Data'!$B$6:$BE$43,'RevPAR Raw Data'!AN$1,FALSE)</f>
        <v>123.42226923217601</v>
      </c>
      <c r="BA15" s="52">
        <f>VLOOKUP($A15,'RevPAR Raw Data'!$B$6:$BE$43,'RevPAR Raw Data'!AO$1,FALSE)</f>
        <v>128.09531466043501</v>
      </c>
      <c r="BB15" s="53">
        <f>VLOOKUP($A15,'RevPAR Raw Data'!$B$6:$BE$43,'RevPAR Raw Data'!AP$1,FALSE)</f>
        <v>125.75918712247299</v>
      </c>
      <c r="BC15" s="54">
        <f>VLOOKUP($A15,'RevPAR Raw Data'!$B$6:$BE$43,'RevPAR Raw Data'!AR$1,FALSE)</f>
        <v>140.43480130652901</v>
      </c>
      <c r="BE15" s="47">
        <f>VLOOKUP($A15,'RevPAR Raw Data'!$B$6:$BE$43,'RevPAR Raw Data'!AT$1,FALSE)</f>
        <v>4.4799268612937704</v>
      </c>
      <c r="BF15" s="48">
        <f>VLOOKUP($A15,'RevPAR Raw Data'!$B$6:$BE$43,'RevPAR Raw Data'!AU$1,FALSE)</f>
        <v>6.3912163134932696</v>
      </c>
      <c r="BG15" s="48">
        <f>VLOOKUP($A15,'RevPAR Raw Data'!$B$6:$BE$43,'RevPAR Raw Data'!AV$1,FALSE)</f>
        <v>-0.64671584038348995</v>
      </c>
      <c r="BH15" s="48">
        <f>VLOOKUP($A15,'RevPAR Raw Data'!$B$6:$BE$43,'RevPAR Raw Data'!AW$1,FALSE)</f>
        <v>-2.1490109582405301</v>
      </c>
      <c r="BI15" s="48">
        <f>VLOOKUP($A15,'RevPAR Raw Data'!$B$6:$BE$43,'RevPAR Raw Data'!AX$1,FALSE)</f>
        <v>-2.7576739824335998</v>
      </c>
      <c r="BJ15" s="49">
        <f>VLOOKUP($A15,'RevPAR Raw Data'!$B$6:$BE$43,'RevPAR Raw Data'!AY$1,FALSE)</f>
        <v>0.62401532062629606</v>
      </c>
      <c r="BK15" s="48">
        <f>VLOOKUP($A15,'RevPAR Raw Data'!$B$6:$BE$43,'RevPAR Raw Data'!BA$1,FALSE)</f>
        <v>-4.17215631003406</v>
      </c>
      <c r="BL15" s="48">
        <f>VLOOKUP($A15,'RevPAR Raw Data'!$B$6:$BE$43,'RevPAR Raw Data'!BB$1,FALSE)</f>
        <v>-2.8670211436595001</v>
      </c>
      <c r="BM15" s="49">
        <f>VLOOKUP($A15,'RevPAR Raw Data'!$B$6:$BE$43,'RevPAR Raw Data'!BC$1,FALSE)</f>
        <v>-3.51157403846531</v>
      </c>
      <c r="BN15" s="50">
        <f>VLOOKUP($A15,'RevPAR Raw Data'!$B$6:$BE$43,'RevPAR Raw Data'!BE$1,FALSE)</f>
        <v>-0.467841073529289</v>
      </c>
    </row>
    <row r="16" spans="1:66" x14ac:dyDescent="0.25">
      <c r="A16" s="63" t="s">
        <v>88</v>
      </c>
      <c r="B16" s="47">
        <f>VLOOKUP($A16,'Occupancy Raw Data'!$B$8:$BE$45,'Occupancy Raw Data'!AG$3,FALSE)</f>
        <v>63.0959752321981</v>
      </c>
      <c r="C16" s="48">
        <f>VLOOKUP($A16,'Occupancy Raw Data'!$B$8:$BE$45,'Occupancy Raw Data'!AH$3,FALSE)</f>
        <v>73.526831785345706</v>
      </c>
      <c r="D16" s="48">
        <f>VLOOKUP($A16,'Occupancy Raw Data'!$B$8:$BE$45,'Occupancy Raw Data'!AI$3,FALSE)</f>
        <v>82.213622291021593</v>
      </c>
      <c r="E16" s="48">
        <f>VLOOKUP($A16,'Occupancy Raw Data'!$B$8:$BE$45,'Occupancy Raw Data'!AJ$3,FALSE)</f>
        <v>86.346749226006096</v>
      </c>
      <c r="F16" s="48">
        <f>VLOOKUP($A16,'Occupancy Raw Data'!$B$8:$BE$45,'Occupancy Raw Data'!AK$3,FALSE)</f>
        <v>78.575851393188799</v>
      </c>
      <c r="G16" s="49">
        <f>VLOOKUP($A16,'Occupancy Raw Data'!$B$8:$BE$45,'Occupancy Raw Data'!AL$3,FALSE)</f>
        <v>76.751805985552096</v>
      </c>
      <c r="H16" s="48">
        <f>VLOOKUP($A16,'Occupancy Raw Data'!$B$8:$BE$45,'Occupancy Raw Data'!AN$3,FALSE)</f>
        <v>73.237874097007193</v>
      </c>
      <c r="I16" s="48">
        <f>VLOOKUP($A16,'Occupancy Raw Data'!$B$8:$BE$45,'Occupancy Raw Data'!AO$3,FALSE)</f>
        <v>72.133642930856496</v>
      </c>
      <c r="J16" s="49">
        <f>VLOOKUP($A16,'Occupancy Raw Data'!$B$8:$BE$45,'Occupancy Raw Data'!AP$3,FALSE)</f>
        <v>72.685758513931802</v>
      </c>
      <c r="K16" s="50">
        <f>VLOOKUP($A16,'Occupancy Raw Data'!$B$8:$BE$45,'Occupancy Raw Data'!AR$3,FALSE)</f>
        <v>75.590078136517704</v>
      </c>
      <c r="M16" s="47">
        <f>VLOOKUP($A16,'Occupancy Raw Data'!$B$8:$BE$45,'Occupancy Raw Data'!AT$3,FALSE)</f>
        <v>-2.26591535787075</v>
      </c>
      <c r="N16" s="48">
        <f>VLOOKUP($A16,'Occupancy Raw Data'!$B$8:$BE$45,'Occupancy Raw Data'!AU$3,FALSE)</f>
        <v>-1.0348300170156599</v>
      </c>
      <c r="O16" s="48">
        <f>VLOOKUP($A16,'Occupancy Raw Data'!$B$8:$BE$45,'Occupancy Raw Data'!AV$3,FALSE)</f>
        <v>-2.44006980375348</v>
      </c>
      <c r="P16" s="48">
        <f>VLOOKUP($A16,'Occupancy Raw Data'!$B$8:$BE$45,'Occupancy Raw Data'!AW$3,FALSE)</f>
        <v>-2.71213046132379</v>
      </c>
      <c r="Q16" s="48">
        <f>VLOOKUP($A16,'Occupancy Raw Data'!$B$8:$BE$45,'Occupancy Raw Data'!AX$3,FALSE)</f>
        <v>-1.7326493079082299</v>
      </c>
      <c r="R16" s="49">
        <f>VLOOKUP($A16,'Occupancy Raw Data'!$B$8:$BE$45,'Occupancy Raw Data'!AY$3,FALSE)</f>
        <v>-2.0621950657439898</v>
      </c>
      <c r="S16" s="48">
        <f>VLOOKUP($A16,'Occupancy Raw Data'!$B$8:$BE$45,'Occupancy Raw Data'!BA$3,FALSE)</f>
        <v>-4.9871138333835301</v>
      </c>
      <c r="T16" s="48">
        <f>VLOOKUP($A16,'Occupancy Raw Data'!$B$8:$BE$45,'Occupancy Raw Data'!BB$3,FALSE)</f>
        <v>-4.7231214857727002</v>
      </c>
      <c r="U16" s="49">
        <f>VLOOKUP($A16,'Occupancy Raw Data'!$B$8:$BE$45,'Occupancy Raw Data'!BC$3,FALSE)</f>
        <v>-4.8563034007632204</v>
      </c>
      <c r="V16" s="50">
        <f>VLOOKUP($A16,'Occupancy Raw Data'!$B$8:$BE$45,'Occupancy Raw Data'!BE$3,FALSE)</f>
        <v>-2.8460580106964</v>
      </c>
      <c r="X16" s="51">
        <f>VLOOKUP($A16,'ADR Raw Data'!$B$6:$BE$43,'ADR Raw Data'!AG$1,FALSE)</f>
        <v>192.798637553156</v>
      </c>
      <c r="Y16" s="52">
        <f>VLOOKUP($A16,'ADR Raw Data'!$B$6:$BE$43,'ADR Raw Data'!AH$1,FALSE)</f>
        <v>228.743517316397</v>
      </c>
      <c r="Z16" s="52">
        <f>VLOOKUP($A16,'ADR Raw Data'!$B$6:$BE$43,'ADR Raw Data'!AI$1,FALSE)</f>
        <v>244.93663465762799</v>
      </c>
      <c r="AA16" s="52">
        <f>VLOOKUP($A16,'ADR Raw Data'!$B$6:$BE$43,'ADR Raw Data'!AJ$1,FALSE)</f>
        <v>242.473108641089</v>
      </c>
      <c r="AB16" s="52">
        <f>VLOOKUP($A16,'ADR Raw Data'!$B$6:$BE$43,'ADR Raw Data'!AK$1,FALSE)</f>
        <v>213.19802370632999</v>
      </c>
      <c r="AC16" s="53">
        <f>VLOOKUP($A16,'ADR Raw Data'!$B$6:$BE$43,'ADR Raw Data'!AL$1,FALSE)</f>
        <v>226.20891317355199</v>
      </c>
      <c r="AD16" s="52">
        <f>VLOOKUP($A16,'ADR Raw Data'!$B$6:$BE$43,'ADR Raw Data'!AN$1,FALSE)</f>
        <v>163.717135660689</v>
      </c>
      <c r="AE16" s="52">
        <f>VLOOKUP($A16,'ADR Raw Data'!$B$6:$BE$43,'ADR Raw Data'!AO$1,FALSE)</f>
        <v>161.07945241246099</v>
      </c>
      <c r="AF16" s="53">
        <f>VLOOKUP($A16,'ADR Raw Data'!$B$6:$BE$43,'ADR Raw Data'!AP$1,FALSE)</f>
        <v>162.408311858871</v>
      </c>
      <c r="AG16" s="54">
        <f>VLOOKUP($A16,'ADR Raw Data'!$B$6:$BE$43,'ADR Raw Data'!AR$1,FALSE)</f>
        <v>208.680554144257</v>
      </c>
      <c r="AI16" s="47">
        <f>VLOOKUP($A16,'ADR Raw Data'!$B$6:$BE$43,'ADR Raw Data'!AT$1,FALSE)</f>
        <v>5.2394305196588897</v>
      </c>
      <c r="AJ16" s="48">
        <f>VLOOKUP($A16,'ADR Raw Data'!$B$6:$BE$43,'ADR Raw Data'!AU$1,FALSE)</f>
        <v>4.7416764564182898</v>
      </c>
      <c r="AK16" s="48">
        <f>VLOOKUP($A16,'ADR Raw Data'!$B$6:$BE$43,'ADR Raw Data'!AV$1,FALSE)</f>
        <v>5.0803708191323302</v>
      </c>
      <c r="AL16" s="48">
        <f>VLOOKUP($A16,'ADR Raw Data'!$B$6:$BE$43,'ADR Raw Data'!AW$1,FALSE)</f>
        <v>5.4408131038587397</v>
      </c>
      <c r="AM16" s="48">
        <f>VLOOKUP($A16,'ADR Raw Data'!$B$6:$BE$43,'ADR Raw Data'!AX$1,FALSE)</f>
        <v>3.3158094066705202</v>
      </c>
      <c r="AN16" s="49">
        <f>VLOOKUP($A16,'ADR Raw Data'!$B$6:$BE$43,'ADR Raw Data'!AY$1,FALSE)</f>
        <v>4.7654467179492501</v>
      </c>
      <c r="AO16" s="48">
        <f>VLOOKUP($A16,'ADR Raw Data'!$B$6:$BE$43,'ADR Raw Data'!BA$1,FALSE)</f>
        <v>6.16431679456549E-2</v>
      </c>
      <c r="AP16" s="48">
        <f>VLOOKUP($A16,'ADR Raw Data'!$B$6:$BE$43,'ADR Raw Data'!BB$1,FALSE)</f>
        <v>0.65789008962159501</v>
      </c>
      <c r="AQ16" s="49">
        <f>VLOOKUP($A16,'ADR Raw Data'!$B$6:$BE$43,'ADR Raw Data'!BC$1,FALSE)</f>
        <v>0.35265208643759399</v>
      </c>
      <c r="AR16" s="50">
        <f>VLOOKUP($A16,'ADR Raw Data'!$B$6:$BE$43,'ADR Raw Data'!BE$1,FALSE)</f>
        <v>3.9519087346692499</v>
      </c>
      <c r="AT16" s="51">
        <f>VLOOKUP($A16,'RevPAR Raw Data'!$B$6:$BE$43,'RevPAR Raw Data'!AG$1,FALSE)</f>
        <v>121.648180598555</v>
      </c>
      <c r="AU16" s="52">
        <f>VLOOKUP($A16,'RevPAR Raw Data'!$B$6:$BE$43,'RevPAR Raw Data'!AH$1,FALSE)</f>
        <v>168.18786119711001</v>
      </c>
      <c r="AV16" s="52">
        <f>VLOOKUP($A16,'RevPAR Raw Data'!$B$6:$BE$43,'RevPAR Raw Data'!AI$1,FALSE)</f>
        <v>201.371279669762</v>
      </c>
      <c r="AW16" s="52">
        <f>VLOOKUP($A16,'RevPAR Raw Data'!$B$6:$BE$43,'RevPAR Raw Data'!AJ$1,FALSE)</f>
        <v>209.367647058823</v>
      </c>
      <c r="AX16" s="52">
        <f>VLOOKUP($A16,'RevPAR Raw Data'!$B$6:$BE$43,'RevPAR Raw Data'!AK$1,FALSE)</f>
        <v>167.522162280701</v>
      </c>
      <c r="AY16" s="53">
        <f>VLOOKUP($A16,'RevPAR Raw Data'!$B$6:$BE$43,'RevPAR Raw Data'!AL$1,FALSE)</f>
        <v>173.61942616099</v>
      </c>
      <c r="AZ16" s="52">
        <f>VLOOKUP($A16,'RevPAR Raw Data'!$B$6:$BE$43,'RevPAR Raw Data'!AN$1,FALSE)</f>
        <v>119.902949690402</v>
      </c>
      <c r="BA16" s="52">
        <f>VLOOKUP($A16,'RevPAR Raw Data'!$B$6:$BE$43,'RevPAR Raw Data'!AO$1,FALSE)</f>
        <v>116.192477038183</v>
      </c>
      <c r="BB16" s="53">
        <f>VLOOKUP($A16,'RevPAR Raw Data'!$B$6:$BE$43,'RevPAR Raw Data'!AP$1,FALSE)</f>
        <v>118.047713364293</v>
      </c>
      <c r="BC16" s="54">
        <f>VLOOKUP($A16,'RevPAR Raw Data'!$B$6:$BE$43,'RevPAR Raw Data'!AR$1,FALSE)</f>
        <v>157.741793933362</v>
      </c>
      <c r="BE16" s="47">
        <f>VLOOKUP($A16,'RevPAR Raw Data'!$B$6:$BE$43,'RevPAR Raw Data'!AT$1,FALSE)</f>
        <v>2.8547941009782098</v>
      </c>
      <c r="BF16" s="48">
        <f>VLOOKUP($A16,'RevPAR Raw Data'!$B$6:$BE$43,'RevPAR Raw Data'!AU$1,FALSE)</f>
        <v>3.6577781481218499</v>
      </c>
      <c r="BG16" s="48">
        <f>VLOOKUP($A16,'RevPAR Raw Data'!$B$6:$BE$43,'RevPAR Raw Data'!AV$1,FALSE)</f>
        <v>2.5163364211024999</v>
      </c>
      <c r="BH16" s="48">
        <f>VLOOKUP($A16,'RevPAR Raw Data'!$B$6:$BE$43,'RevPAR Raw Data'!AW$1,FALSE)</f>
        <v>2.5811206930014898</v>
      </c>
      <c r="BI16" s="48">
        <f>VLOOKUP($A16,'RevPAR Raw Data'!$B$6:$BE$43,'RevPAR Raw Data'!AX$1,FALSE)</f>
        <v>1.52570875002605</v>
      </c>
      <c r="BJ16" s="49">
        <f>VLOOKUP($A16,'RevPAR Raw Data'!$B$6:$BE$43,'RevPAR Raw Data'!AY$1,FALSE)</f>
        <v>2.6049788451270501</v>
      </c>
      <c r="BK16" s="48">
        <f>VLOOKUP($A16,'RevPAR Raw Data'!$B$6:$BE$43,'RevPAR Raw Data'!BA$1,FALSE)</f>
        <v>-4.9285448803938303</v>
      </c>
      <c r="BL16" s="48">
        <f>VLOOKUP($A16,'RevPAR Raw Data'!$B$6:$BE$43,'RevPAR Raw Data'!BB$1,FALSE)</f>
        <v>-4.0963043443267901</v>
      </c>
      <c r="BM16" s="49">
        <f>VLOOKUP($A16,'RevPAR Raw Data'!$B$6:$BE$43,'RevPAR Raw Data'!BC$1,FALSE)</f>
        <v>-4.5207771695921597</v>
      </c>
      <c r="BN16" s="50">
        <f>VLOOKUP($A16,'RevPAR Raw Data'!$B$6:$BE$43,'RevPAR Raw Data'!BE$1,FALSE)</f>
        <v>0.99337710885438202</v>
      </c>
    </row>
    <row r="17" spans="1:66" x14ac:dyDescent="0.25">
      <c r="A17" s="63" t="s">
        <v>89</v>
      </c>
      <c r="B17" s="47">
        <f>VLOOKUP($A17,'Occupancy Raw Data'!$B$8:$BE$45,'Occupancy Raw Data'!AG$3,FALSE)</f>
        <v>63.708835807050001</v>
      </c>
      <c r="C17" s="48">
        <f>VLOOKUP($A17,'Occupancy Raw Data'!$B$8:$BE$45,'Occupancy Raw Data'!AH$3,FALSE)</f>
        <v>69.439935064935</v>
      </c>
      <c r="D17" s="48">
        <f>VLOOKUP($A17,'Occupancy Raw Data'!$B$8:$BE$45,'Occupancy Raw Data'!AI$3,FALSE)</f>
        <v>76.240723562152098</v>
      </c>
      <c r="E17" s="48">
        <f>VLOOKUP($A17,'Occupancy Raw Data'!$B$8:$BE$45,'Occupancy Raw Data'!AJ$3,FALSE)</f>
        <v>76.687152133580696</v>
      </c>
      <c r="F17" s="48">
        <f>VLOOKUP($A17,'Occupancy Raw Data'!$B$8:$BE$45,'Occupancy Raw Data'!AK$3,FALSE)</f>
        <v>70.442949907235601</v>
      </c>
      <c r="G17" s="49">
        <f>VLOOKUP($A17,'Occupancy Raw Data'!$B$8:$BE$45,'Occupancy Raw Data'!AL$3,FALSE)</f>
        <v>71.303919294990706</v>
      </c>
      <c r="H17" s="48">
        <f>VLOOKUP($A17,'Occupancy Raw Data'!$B$8:$BE$45,'Occupancy Raw Data'!AN$3,FALSE)</f>
        <v>67.123724489795904</v>
      </c>
      <c r="I17" s="48">
        <f>VLOOKUP($A17,'Occupancy Raw Data'!$B$8:$BE$45,'Occupancy Raw Data'!AO$3,FALSE)</f>
        <v>70.163432663432602</v>
      </c>
      <c r="J17" s="49">
        <f>VLOOKUP($A17,'Occupancy Raw Data'!$B$8:$BE$45,'Occupancy Raw Data'!AP$3,FALSE)</f>
        <v>68.646568684179996</v>
      </c>
      <c r="K17" s="50">
        <f>VLOOKUP($A17,'Occupancy Raw Data'!$B$8:$BE$45,'Occupancy Raw Data'!AR$3,FALSE)</f>
        <v>70.543607827555306</v>
      </c>
      <c r="M17" s="47">
        <f>VLOOKUP($A17,'Occupancy Raw Data'!$B$8:$BE$45,'Occupancy Raw Data'!AT$3,FALSE)</f>
        <v>-0.83294167776676697</v>
      </c>
      <c r="N17" s="48">
        <f>VLOOKUP($A17,'Occupancy Raw Data'!$B$8:$BE$45,'Occupancy Raw Data'!AU$3,FALSE)</f>
        <v>1.13873847484724</v>
      </c>
      <c r="O17" s="48">
        <f>VLOOKUP($A17,'Occupancy Raw Data'!$B$8:$BE$45,'Occupancy Raw Data'!AV$3,FALSE)</f>
        <v>-4.2716875295209098</v>
      </c>
      <c r="P17" s="48">
        <f>VLOOKUP($A17,'Occupancy Raw Data'!$B$8:$BE$45,'Occupancy Raw Data'!AW$3,FALSE)</f>
        <v>-4.4542633376268004</v>
      </c>
      <c r="Q17" s="48">
        <f>VLOOKUP($A17,'Occupancy Raw Data'!$B$8:$BE$45,'Occupancy Raw Data'!AX$3,FALSE)</f>
        <v>-5.7048691001132799</v>
      </c>
      <c r="R17" s="49">
        <f>VLOOKUP($A17,'Occupancy Raw Data'!$B$8:$BE$45,'Occupancy Raw Data'!AY$3,FALSE)</f>
        <v>-2.9909975819364099</v>
      </c>
      <c r="S17" s="48">
        <f>VLOOKUP($A17,'Occupancy Raw Data'!$B$8:$BE$45,'Occupancy Raw Data'!BA$3,FALSE)</f>
        <v>-10.144512024431499</v>
      </c>
      <c r="T17" s="48">
        <f>VLOOKUP($A17,'Occupancy Raw Data'!$B$8:$BE$45,'Occupancy Raw Data'!BB$3,FALSE)</f>
        <v>-8.9335685755401695</v>
      </c>
      <c r="U17" s="49">
        <f>VLOOKUP($A17,'Occupancy Raw Data'!$B$8:$BE$45,'Occupancy Raw Data'!BC$3,FALSE)</f>
        <v>-9.5257446724505694</v>
      </c>
      <c r="V17" s="50">
        <f>VLOOKUP($A17,'Occupancy Raw Data'!$B$8:$BE$45,'Occupancy Raw Data'!BE$3,FALSE)</f>
        <v>-4.9021486639202898</v>
      </c>
      <c r="X17" s="51">
        <f>VLOOKUP($A17,'ADR Raw Data'!$B$6:$BE$43,'ADR Raw Data'!AG$1,FALSE)</f>
        <v>158.72729171406399</v>
      </c>
      <c r="Y17" s="52">
        <f>VLOOKUP($A17,'ADR Raw Data'!$B$6:$BE$43,'ADR Raw Data'!AH$1,FALSE)</f>
        <v>185.633546380562</v>
      </c>
      <c r="Z17" s="52">
        <f>VLOOKUP($A17,'ADR Raw Data'!$B$6:$BE$43,'ADR Raw Data'!AI$1,FALSE)</f>
        <v>191.729476806083</v>
      </c>
      <c r="AA17" s="52">
        <f>VLOOKUP($A17,'ADR Raw Data'!$B$6:$BE$43,'ADR Raw Data'!AJ$1,FALSE)</f>
        <v>181.239814394798</v>
      </c>
      <c r="AB17" s="52">
        <f>VLOOKUP($A17,'ADR Raw Data'!$B$6:$BE$43,'ADR Raw Data'!AK$1,FALSE)</f>
        <v>164.13756296296199</v>
      </c>
      <c r="AC17" s="53">
        <f>VLOOKUP($A17,'ADR Raw Data'!$B$6:$BE$43,'ADR Raw Data'!AL$1,FALSE)</f>
        <v>176.93671366426801</v>
      </c>
      <c r="AD17" s="52">
        <f>VLOOKUP($A17,'ADR Raw Data'!$B$6:$BE$43,'ADR Raw Data'!AN$1,FALSE)</f>
        <v>150.817759447203</v>
      </c>
      <c r="AE17" s="52">
        <f>VLOOKUP($A17,'ADR Raw Data'!$B$6:$BE$43,'ADR Raw Data'!AO$1,FALSE)</f>
        <v>150.81668669492501</v>
      </c>
      <c r="AF17" s="53">
        <f>VLOOKUP($A17,'ADR Raw Data'!$B$6:$BE$43,'ADR Raw Data'!AP$1,FALSE)</f>
        <v>150.81721014034599</v>
      </c>
      <c r="AG17" s="54">
        <f>VLOOKUP($A17,'ADR Raw Data'!$B$6:$BE$43,'ADR Raw Data'!AR$1,FALSE)</f>
        <v>169.66446423647099</v>
      </c>
      <c r="AI17" s="47">
        <f>VLOOKUP($A17,'ADR Raw Data'!$B$6:$BE$43,'ADR Raw Data'!AT$1,FALSE)</f>
        <v>2.4051427994157399</v>
      </c>
      <c r="AJ17" s="48">
        <f>VLOOKUP($A17,'ADR Raw Data'!$B$6:$BE$43,'ADR Raw Data'!AU$1,FALSE)</f>
        <v>7.6935533914565397</v>
      </c>
      <c r="AK17" s="48">
        <f>VLOOKUP($A17,'ADR Raw Data'!$B$6:$BE$43,'ADR Raw Data'!AV$1,FALSE)</f>
        <v>5.51717604805566</v>
      </c>
      <c r="AL17" s="48">
        <f>VLOOKUP($A17,'ADR Raw Data'!$B$6:$BE$43,'ADR Raw Data'!AW$1,FALSE)</f>
        <v>1.6154974005034199</v>
      </c>
      <c r="AM17" s="48">
        <f>VLOOKUP($A17,'ADR Raw Data'!$B$6:$BE$43,'ADR Raw Data'!AX$1,FALSE)</f>
        <v>-9.8018082518083697E-3</v>
      </c>
      <c r="AN17" s="49">
        <f>VLOOKUP($A17,'ADR Raw Data'!$B$6:$BE$43,'ADR Raw Data'!AY$1,FALSE)</f>
        <v>3.4751507945658302</v>
      </c>
      <c r="AO17" s="48">
        <f>VLOOKUP($A17,'ADR Raw Data'!$B$6:$BE$43,'ADR Raw Data'!BA$1,FALSE)</f>
        <v>-2.4623297432850801</v>
      </c>
      <c r="AP17" s="48">
        <f>VLOOKUP($A17,'ADR Raw Data'!$B$6:$BE$43,'ADR Raw Data'!BB$1,FALSE)</f>
        <v>-2.97308441488883</v>
      </c>
      <c r="AQ17" s="49">
        <f>VLOOKUP($A17,'ADR Raw Data'!$B$6:$BE$43,'ADR Raw Data'!BC$1,FALSE)</f>
        <v>-2.7223250432114399</v>
      </c>
      <c r="AR17" s="50">
        <f>VLOOKUP($A17,'ADR Raw Data'!$B$6:$BE$43,'ADR Raw Data'!BE$1,FALSE)</f>
        <v>2.0039519853697598</v>
      </c>
      <c r="AT17" s="51">
        <f>VLOOKUP($A17,'RevPAR Raw Data'!$B$6:$BE$43,'RevPAR Raw Data'!AG$1,FALSE)</f>
        <v>101.12330965909</v>
      </c>
      <c r="AU17" s="52">
        <f>VLOOKUP($A17,'RevPAR Raw Data'!$B$6:$BE$43,'RevPAR Raw Data'!AH$1,FALSE)</f>
        <v>128.903814065398</v>
      </c>
      <c r="AV17" s="52">
        <f>VLOOKUP($A17,'RevPAR Raw Data'!$B$6:$BE$43,'RevPAR Raw Data'!AI$1,FALSE)</f>
        <v>146.17594039888601</v>
      </c>
      <c r="AW17" s="52">
        <f>VLOOKUP($A17,'RevPAR Raw Data'!$B$6:$BE$43,'RevPAR Raw Data'!AJ$1,FALSE)</f>
        <v>138.987652191558</v>
      </c>
      <c r="AX17" s="52">
        <f>VLOOKUP($A17,'RevPAR Raw Data'!$B$6:$BE$43,'RevPAR Raw Data'!AK$1,FALSE)</f>
        <v>115.623341256957</v>
      </c>
      <c r="AY17" s="53">
        <f>VLOOKUP($A17,'RevPAR Raw Data'!$B$6:$BE$43,'RevPAR Raw Data'!AL$1,FALSE)</f>
        <v>126.16281151437801</v>
      </c>
      <c r="AZ17" s="52">
        <f>VLOOKUP($A17,'RevPAR Raw Data'!$B$6:$BE$43,'RevPAR Raw Data'!AN$1,FALSE)</f>
        <v>101.234497333024</v>
      </c>
      <c r="BA17" s="52">
        <f>VLOOKUP($A17,'RevPAR Raw Data'!$B$6:$BE$43,'RevPAR Raw Data'!AO$1,FALSE)</f>
        <v>105.818164414414</v>
      </c>
      <c r="BB17" s="53">
        <f>VLOOKUP($A17,'RevPAR Raw Data'!$B$6:$BE$43,'RevPAR Raw Data'!AP$1,FALSE)</f>
        <v>103.53083974655701</v>
      </c>
      <c r="BC17" s="54">
        <f>VLOOKUP($A17,'RevPAR Raw Data'!$B$6:$BE$43,'RevPAR Raw Data'!AR$1,FALSE)</f>
        <v>119.687434273699</v>
      </c>
      <c r="BE17" s="47">
        <f>VLOOKUP($A17,'RevPAR Raw Data'!$B$6:$BE$43,'RevPAR Raw Data'!AT$1,FALSE)</f>
        <v>1.5521676848628401</v>
      </c>
      <c r="BF17" s="48">
        <f>VLOOKUP($A17,'RevPAR Raw Data'!$B$6:$BE$43,'RevPAR Raw Data'!AU$1,FALSE)</f>
        <v>8.9199013188552208</v>
      </c>
      <c r="BG17" s="48">
        <f>VLOOKUP($A17,'RevPAR Raw Data'!$B$6:$BE$43,'RevPAR Raw Data'!AV$1,FALSE)</f>
        <v>1.00981199730823</v>
      </c>
      <c r="BH17" s="48">
        <f>VLOOKUP($A17,'RevPAR Raw Data'!$B$6:$BE$43,'RevPAR Raw Data'!AW$1,FALSE)</f>
        <v>-2.9107244455543202</v>
      </c>
      <c r="BI17" s="48">
        <f>VLOOKUP($A17,'RevPAR Raw Data'!$B$6:$BE$43,'RevPAR Raw Data'!AX$1,FALSE)</f>
        <v>-5.7141117280348803</v>
      </c>
      <c r="BJ17" s="49">
        <f>VLOOKUP($A17,'RevPAR Raw Data'!$B$6:$BE$43,'RevPAR Raw Data'!AY$1,FALSE)</f>
        <v>0.38021153639531302</v>
      </c>
      <c r="BK17" s="48">
        <f>VLOOKUP($A17,'RevPAR Raw Data'!$B$6:$BE$43,'RevPAR Raw Data'!BA$1,FALSE)</f>
        <v>-12.357050430827901</v>
      </c>
      <c r="BL17" s="48">
        <f>VLOOKUP($A17,'RevPAR Raw Data'!$B$6:$BE$43,'RevPAR Raw Data'!BB$1,FALSE)</f>
        <v>-11.641050455416201</v>
      </c>
      <c r="BM17" s="49">
        <f>VLOOKUP($A17,'RevPAR Raw Data'!$B$6:$BE$43,'RevPAR Raw Data'!BC$1,FALSE)</f>
        <v>-11.9887479828915</v>
      </c>
      <c r="BN17" s="50">
        <f>VLOOKUP($A17,'RevPAR Raw Data'!$B$6:$BE$43,'RevPAR Raw Data'!BE$1,FALSE)</f>
        <v>-2.9964333840269401</v>
      </c>
    </row>
    <row r="18" spans="1:66" x14ac:dyDescent="0.25">
      <c r="A18" s="63" t="s">
        <v>26</v>
      </c>
      <c r="B18" s="47">
        <f>VLOOKUP($A18,'Occupancy Raw Data'!$B$8:$BE$45,'Occupancy Raw Data'!AG$3,FALSE)</f>
        <v>61.148830999119298</v>
      </c>
      <c r="C18" s="48">
        <f>VLOOKUP($A18,'Occupancy Raw Data'!$B$8:$BE$45,'Occupancy Raw Data'!AH$3,FALSE)</f>
        <v>70.594585381097104</v>
      </c>
      <c r="D18" s="48">
        <f>VLOOKUP($A18,'Occupancy Raw Data'!$B$8:$BE$45,'Occupancy Raw Data'!AI$3,FALSE)</f>
        <v>81.435186500383494</v>
      </c>
      <c r="E18" s="48">
        <f>VLOOKUP($A18,'Occupancy Raw Data'!$B$8:$BE$45,'Occupancy Raw Data'!AJ$3,FALSE)</f>
        <v>83.639669327575902</v>
      </c>
      <c r="F18" s="48">
        <f>VLOOKUP($A18,'Occupancy Raw Data'!$B$8:$BE$45,'Occupancy Raw Data'!AK$3,FALSE)</f>
        <v>71.469560523848699</v>
      </c>
      <c r="G18" s="49">
        <f>VLOOKUP($A18,'Occupancy Raw Data'!$B$8:$BE$45,'Occupancy Raw Data'!AL$3,FALSE)</f>
        <v>73.657566546404894</v>
      </c>
      <c r="H18" s="48">
        <f>VLOOKUP($A18,'Occupancy Raw Data'!$B$8:$BE$45,'Occupancy Raw Data'!AN$3,FALSE)</f>
        <v>69.191216158631804</v>
      </c>
      <c r="I18" s="48">
        <f>VLOOKUP($A18,'Occupancy Raw Data'!$B$8:$BE$45,'Occupancy Raw Data'!AO$3,FALSE)</f>
        <v>73.383522727272705</v>
      </c>
      <c r="J18" s="49">
        <f>VLOOKUP($A18,'Occupancy Raw Data'!$B$8:$BE$45,'Occupancy Raw Data'!AP$3,FALSE)</f>
        <v>71.287339668470594</v>
      </c>
      <c r="K18" s="50">
        <f>VLOOKUP($A18,'Occupancy Raw Data'!$B$8:$BE$45,'Occupancy Raw Data'!AR$3,FALSE)</f>
        <v>72.980365737847194</v>
      </c>
      <c r="M18" s="47">
        <f>VLOOKUP($A18,'Occupancy Raw Data'!$B$8:$BE$45,'Occupancy Raw Data'!AT$3,FALSE)</f>
        <v>-5.7948768316888701E-2</v>
      </c>
      <c r="N18" s="48">
        <f>VLOOKUP($A18,'Occupancy Raw Data'!$B$8:$BE$45,'Occupancy Raw Data'!AU$3,FALSE)</f>
        <v>3.35720823367937</v>
      </c>
      <c r="O18" s="48">
        <f>VLOOKUP($A18,'Occupancy Raw Data'!$B$8:$BE$45,'Occupancy Raw Data'!AV$3,FALSE)</f>
        <v>2.18877656469162</v>
      </c>
      <c r="P18" s="48">
        <f>VLOOKUP($A18,'Occupancy Raw Data'!$B$8:$BE$45,'Occupancy Raw Data'!AW$3,FALSE)</f>
        <v>2.9951395077426999</v>
      </c>
      <c r="Q18" s="48">
        <f>VLOOKUP($A18,'Occupancy Raw Data'!$B$8:$BE$45,'Occupancy Raw Data'!AX$3,FALSE)</f>
        <v>-1.0131146849238299</v>
      </c>
      <c r="R18" s="49">
        <f>VLOOKUP($A18,'Occupancy Raw Data'!$B$8:$BE$45,'Occupancy Raw Data'!AY$3,FALSE)</f>
        <v>1.57276736624545</v>
      </c>
      <c r="S18" s="48">
        <f>VLOOKUP($A18,'Occupancy Raw Data'!$B$8:$BE$45,'Occupancy Raw Data'!BA$3,FALSE)</f>
        <v>-4.8840572025160798</v>
      </c>
      <c r="T18" s="48">
        <f>VLOOKUP($A18,'Occupancy Raw Data'!$B$8:$BE$45,'Occupancy Raw Data'!BB$3,FALSE)</f>
        <v>-5.0017740411254596</v>
      </c>
      <c r="U18" s="49">
        <f>VLOOKUP($A18,'Occupancy Raw Data'!$B$8:$BE$45,'Occupancy Raw Data'!BC$3,FALSE)</f>
        <v>-4.94472242484823</v>
      </c>
      <c r="V18" s="50">
        <f>VLOOKUP($A18,'Occupancy Raw Data'!$B$8:$BE$45,'Occupancy Raw Data'!BE$3,FALSE)</f>
        <v>-0.33438619073160902</v>
      </c>
      <c r="X18" s="51">
        <f>VLOOKUP($A18,'ADR Raw Data'!$B$6:$BE$43,'ADR Raw Data'!AG$1,FALSE)</f>
        <v>143.97159488966301</v>
      </c>
      <c r="Y18" s="52">
        <f>VLOOKUP($A18,'ADR Raw Data'!$B$6:$BE$43,'ADR Raw Data'!AH$1,FALSE)</f>
        <v>174.503275251509</v>
      </c>
      <c r="Z18" s="52">
        <f>VLOOKUP($A18,'ADR Raw Data'!$B$6:$BE$43,'ADR Raw Data'!AI$1,FALSE)</f>
        <v>195.775425242447</v>
      </c>
      <c r="AA18" s="52">
        <f>VLOOKUP($A18,'ADR Raw Data'!$B$6:$BE$43,'ADR Raw Data'!AJ$1,FALSE)</f>
        <v>190.57200156239301</v>
      </c>
      <c r="AB18" s="52">
        <f>VLOOKUP($A18,'ADR Raw Data'!$B$6:$BE$43,'ADR Raw Data'!AK$1,FALSE)</f>
        <v>160.74567016455899</v>
      </c>
      <c r="AC18" s="53">
        <f>VLOOKUP($A18,'ADR Raw Data'!$B$6:$BE$43,'ADR Raw Data'!AL$1,FALSE)</f>
        <v>175.11708294443801</v>
      </c>
      <c r="AD18" s="52">
        <f>VLOOKUP($A18,'ADR Raw Data'!$B$6:$BE$43,'ADR Raw Data'!AN$1,FALSE)</f>
        <v>141.36571235013901</v>
      </c>
      <c r="AE18" s="52">
        <f>VLOOKUP($A18,'ADR Raw Data'!$B$6:$BE$43,'ADR Raw Data'!AO$1,FALSE)</f>
        <v>139.86979830436201</v>
      </c>
      <c r="AF18" s="53">
        <f>VLOOKUP($A18,'ADR Raw Data'!$B$6:$BE$43,'ADR Raw Data'!AP$1,FALSE)</f>
        <v>140.595772809691</v>
      </c>
      <c r="AG18" s="54">
        <f>VLOOKUP($A18,'ADR Raw Data'!$B$6:$BE$43,'ADR Raw Data'!AR$1,FALSE)</f>
        <v>165.48276019307301</v>
      </c>
      <c r="AI18" s="47">
        <f>VLOOKUP($A18,'ADR Raw Data'!$B$6:$BE$43,'ADR Raw Data'!AT$1,FALSE)</f>
        <v>-5.74542175691988</v>
      </c>
      <c r="AJ18" s="48">
        <f>VLOOKUP($A18,'ADR Raw Data'!$B$6:$BE$43,'ADR Raw Data'!AU$1,FALSE)</f>
        <v>0.76373930034301996</v>
      </c>
      <c r="AK18" s="48">
        <f>VLOOKUP($A18,'ADR Raw Data'!$B$6:$BE$43,'ADR Raw Data'!AV$1,FALSE)</f>
        <v>3.9727251209940002</v>
      </c>
      <c r="AL18" s="48">
        <f>VLOOKUP($A18,'ADR Raw Data'!$B$6:$BE$43,'ADR Raw Data'!AW$1,FALSE)</f>
        <v>4.2186934650015697</v>
      </c>
      <c r="AM18" s="48">
        <f>VLOOKUP($A18,'ADR Raw Data'!$B$6:$BE$43,'ADR Raw Data'!AX$1,FALSE)</f>
        <v>-1.00728953585676</v>
      </c>
      <c r="AN18" s="49">
        <f>VLOOKUP($A18,'ADR Raw Data'!$B$6:$BE$43,'ADR Raw Data'!AY$1,FALSE)</f>
        <v>1.1819291245727299</v>
      </c>
      <c r="AO18" s="48">
        <f>VLOOKUP($A18,'ADR Raw Data'!$B$6:$BE$43,'ADR Raw Data'!BA$1,FALSE)</f>
        <v>-0.18871227141620001</v>
      </c>
      <c r="AP18" s="48">
        <f>VLOOKUP($A18,'ADR Raw Data'!$B$6:$BE$43,'ADR Raw Data'!BB$1,FALSE)</f>
        <v>-1.68298369838748</v>
      </c>
      <c r="AQ18" s="49">
        <f>VLOOKUP($A18,'ADR Raw Data'!$B$6:$BE$43,'ADR Raw Data'!BC$1,FALSE)</f>
        <v>-0.95960498188389598</v>
      </c>
      <c r="AR18" s="50">
        <f>VLOOKUP($A18,'ADR Raw Data'!$B$6:$BE$43,'ADR Raw Data'!BE$1,FALSE)</f>
        <v>0.92443089373959397</v>
      </c>
      <c r="AT18" s="51">
        <f>VLOOKUP($A18,'RevPAR Raw Data'!$B$6:$BE$43,'RevPAR Raw Data'!AG$1,FALSE)</f>
        <v>88.036947245816805</v>
      </c>
      <c r="AU18" s="52">
        <f>VLOOKUP($A18,'RevPAR Raw Data'!$B$6:$BE$43,'RevPAR Raw Data'!AH$1,FALSE)</f>
        <v>123.18986364023699</v>
      </c>
      <c r="AV18" s="52">
        <f>VLOOKUP($A18,'RevPAR Raw Data'!$B$6:$BE$43,'RevPAR Raw Data'!AI$1,FALSE)</f>
        <v>159.430082668106</v>
      </c>
      <c r="AW18" s="52">
        <f>VLOOKUP($A18,'RevPAR Raw Data'!$B$6:$BE$43,'RevPAR Raw Data'!AJ$1,FALSE)</f>
        <v>159.39379193772899</v>
      </c>
      <c r="AX18" s="52">
        <f>VLOOKUP($A18,'RevPAR Raw Data'!$B$6:$BE$43,'RevPAR Raw Data'!AK$1,FALSE)</f>
        <v>114.88422402772601</v>
      </c>
      <c r="AY18" s="53">
        <f>VLOOKUP($A18,'RevPAR Raw Data'!$B$6:$BE$43,'RevPAR Raw Data'!AL$1,FALSE)</f>
        <v>128.98698190392301</v>
      </c>
      <c r="AZ18" s="52">
        <f>VLOOKUP($A18,'RevPAR Raw Data'!$B$6:$BE$43,'RevPAR Raw Data'!AN$1,FALSE)</f>
        <v>97.812655606374804</v>
      </c>
      <c r="BA18" s="52">
        <f>VLOOKUP($A18,'RevPAR Raw Data'!$B$6:$BE$43,'RevPAR Raw Data'!AO$1,FALSE)</f>
        <v>102.641385227272</v>
      </c>
      <c r="BB18" s="53">
        <f>VLOOKUP($A18,'RevPAR Raw Data'!$B$6:$BE$43,'RevPAR Raw Data'!AP$1,FALSE)</f>
        <v>100.226986122356</v>
      </c>
      <c r="BC18" s="54">
        <f>VLOOKUP($A18,'RevPAR Raw Data'!$B$6:$BE$43,'RevPAR Raw Data'!AR$1,FALSE)</f>
        <v>120.76992362198899</v>
      </c>
      <c r="BE18" s="47">
        <f>VLOOKUP($A18,'RevPAR Raw Data'!$B$6:$BE$43,'RevPAR Raw Data'!AT$1,FALSE)</f>
        <v>-5.8000411240940197</v>
      </c>
      <c r="BF18" s="48">
        <f>VLOOKUP($A18,'RevPAR Raw Data'!$B$6:$BE$43,'RevPAR Raw Data'!AU$1,FALSE)</f>
        <v>4.1465878526973503</v>
      </c>
      <c r="BG18" s="48">
        <f>VLOOKUP($A18,'RevPAR Raw Data'!$B$6:$BE$43,'RevPAR Raw Data'!AV$1,FALSE)</f>
        <v>6.2484557621135499</v>
      </c>
      <c r="BH18" s="48">
        <f>VLOOKUP($A18,'RevPAR Raw Data'!$B$6:$BE$43,'RevPAR Raw Data'!AW$1,FALSE)</f>
        <v>7.3401887274250903</v>
      </c>
      <c r="BI18" s="48">
        <f>VLOOKUP($A18,'RevPAR Raw Data'!$B$6:$BE$43,'RevPAR Raw Data'!AX$1,FALSE)</f>
        <v>-2.01019922257312</v>
      </c>
      <c r="BJ18" s="49">
        <f>VLOOKUP($A18,'RevPAR Raw Data'!$B$6:$BE$43,'RevPAR Raw Data'!AY$1,FALSE)</f>
        <v>2.7732854863816199</v>
      </c>
      <c r="BK18" s="48">
        <f>VLOOKUP($A18,'RevPAR Raw Data'!$B$6:$BE$43,'RevPAR Raw Data'!BA$1,FALSE)</f>
        <v>-5.0635526586481499</v>
      </c>
      <c r="BL18" s="48">
        <f>VLOOKUP($A18,'RevPAR Raw Data'!$B$6:$BE$43,'RevPAR Raw Data'!BB$1,FALSE)</f>
        <v>-6.6005786977706196</v>
      </c>
      <c r="BM18" s="49">
        <f>VLOOKUP($A18,'RevPAR Raw Data'!$B$6:$BE$43,'RevPAR Raw Data'!BC$1,FALSE)</f>
        <v>-5.8568776040029498</v>
      </c>
      <c r="BN18" s="50">
        <f>VLOOKUP($A18,'RevPAR Raw Data'!$B$6:$BE$43,'RevPAR Raw Data'!BE$1,FALSE)</f>
        <v>0.58695353375646198</v>
      </c>
    </row>
    <row r="19" spans="1:66" x14ac:dyDescent="0.25">
      <c r="A19" s="63" t="s">
        <v>24</v>
      </c>
      <c r="B19" s="47">
        <f>VLOOKUP($A19,'Occupancy Raw Data'!$B$8:$BE$45,'Occupancy Raw Data'!AG$3,FALSE)</f>
        <v>56.4856711915535</v>
      </c>
      <c r="C19" s="48">
        <f>VLOOKUP($A19,'Occupancy Raw Data'!$B$8:$BE$45,'Occupancy Raw Data'!AH$3,FALSE)</f>
        <v>61.978381096028102</v>
      </c>
      <c r="D19" s="48">
        <f>VLOOKUP($A19,'Occupancy Raw Data'!$B$8:$BE$45,'Occupancy Raw Data'!AI$3,FALSE)</f>
        <v>70.393413775766703</v>
      </c>
      <c r="E19" s="48">
        <f>VLOOKUP($A19,'Occupancy Raw Data'!$B$8:$BE$45,'Occupancy Raw Data'!AJ$3,FALSE)</f>
        <v>72.024258421317199</v>
      </c>
      <c r="F19" s="48">
        <f>VLOOKUP($A19,'Occupancy Raw Data'!$B$8:$BE$45,'Occupancy Raw Data'!AK$3,FALSE)</f>
        <v>68.008421317244796</v>
      </c>
      <c r="G19" s="49">
        <f>VLOOKUP($A19,'Occupancy Raw Data'!$B$8:$BE$45,'Occupancy Raw Data'!AL$3,FALSE)</f>
        <v>65.778029160382104</v>
      </c>
      <c r="H19" s="48">
        <f>VLOOKUP($A19,'Occupancy Raw Data'!$B$8:$BE$45,'Occupancy Raw Data'!AN$3,FALSE)</f>
        <v>72.329059829059801</v>
      </c>
      <c r="I19" s="48">
        <f>VLOOKUP($A19,'Occupancy Raw Data'!$B$8:$BE$45,'Occupancy Raw Data'!AO$3,FALSE)</f>
        <v>76.561714429361402</v>
      </c>
      <c r="J19" s="49">
        <f>VLOOKUP($A19,'Occupancy Raw Data'!$B$8:$BE$45,'Occupancy Raw Data'!AP$3,FALSE)</f>
        <v>74.445387129210602</v>
      </c>
      <c r="K19" s="50">
        <f>VLOOKUP($A19,'Occupancy Raw Data'!$B$8:$BE$45,'Occupancy Raw Data'!AR$3,FALSE)</f>
        <v>68.254417151475906</v>
      </c>
      <c r="M19" s="47">
        <f>VLOOKUP($A19,'Occupancy Raw Data'!$B$8:$BE$45,'Occupancy Raw Data'!AT$3,FALSE)</f>
        <v>-3.5150664468227699</v>
      </c>
      <c r="N19" s="48">
        <f>VLOOKUP($A19,'Occupancy Raw Data'!$B$8:$BE$45,'Occupancy Raw Data'!AU$3,FALSE)</f>
        <v>-3.6030471945661802</v>
      </c>
      <c r="O19" s="48">
        <f>VLOOKUP($A19,'Occupancy Raw Data'!$B$8:$BE$45,'Occupancy Raw Data'!AV$3,FALSE)</f>
        <v>-1.7061332480048499</v>
      </c>
      <c r="P19" s="48">
        <f>VLOOKUP($A19,'Occupancy Raw Data'!$B$8:$BE$45,'Occupancy Raw Data'!AW$3,FALSE)</f>
        <v>-0.185638806207226</v>
      </c>
      <c r="Q19" s="48">
        <f>VLOOKUP($A19,'Occupancy Raw Data'!$B$8:$BE$45,'Occupancy Raw Data'!AX$3,FALSE)</f>
        <v>-1.45680305413819</v>
      </c>
      <c r="R19" s="49">
        <f>VLOOKUP($A19,'Occupancy Raw Data'!$B$8:$BE$45,'Occupancy Raw Data'!AY$3,FALSE)</f>
        <v>-2.0047418882885899</v>
      </c>
      <c r="S19" s="48">
        <f>VLOOKUP($A19,'Occupancy Raw Data'!$B$8:$BE$45,'Occupancy Raw Data'!BA$3,FALSE)</f>
        <v>-2.4233332492919502</v>
      </c>
      <c r="T19" s="48">
        <f>VLOOKUP($A19,'Occupancy Raw Data'!$B$8:$BE$45,'Occupancy Raw Data'!BB$3,FALSE)</f>
        <v>-6.1134939364655798</v>
      </c>
      <c r="U19" s="49">
        <f>VLOOKUP($A19,'Occupancy Raw Data'!$B$8:$BE$45,'Occupancy Raw Data'!BC$3,FALSE)</f>
        <v>-4.3563782978026397</v>
      </c>
      <c r="V19" s="50">
        <f>VLOOKUP($A19,'Occupancy Raw Data'!$B$8:$BE$45,'Occupancy Raw Data'!BE$3,FALSE)</f>
        <v>-2.7404649356833799</v>
      </c>
      <c r="X19" s="51">
        <f>VLOOKUP($A19,'ADR Raw Data'!$B$6:$BE$43,'ADR Raw Data'!AG$1,FALSE)</f>
        <v>142.54699154428101</v>
      </c>
      <c r="Y19" s="52">
        <f>VLOOKUP($A19,'ADR Raw Data'!$B$6:$BE$43,'ADR Raw Data'!AH$1,FALSE)</f>
        <v>144.36964053944399</v>
      </c>
      <c r="Z19" s="52">
        <f>VLOOKUP($A19,'ADR Raw Data'!$B$6:$BE$43,'ADR Raw Data'!AI$1,FALSE)</f>
        <v>150.77219400053499</v>
      </c>
      <c r="AA19" s="52">
        <f>VLOOKUP($A19,'ADR Raw Data'!$B$6:$BE$43,'ADR Raw Data'!AJ$1,FALSE)</f>
        <v>150.294186117534</v>
      </c>
      <c r="AB19" s="52">
        <f>VLOOKUP($A19,'ADR Raw Data'!$B$6:$BE$43,'ADR Raw Data'!AK$1,FALSE)</f>
        <v>145.835663262948</v>
      </c>
      <c r="AC19" s="53">
        <f>VLOOKUP($A19,'ADR Raw Data'!$B$6:$BE$43,'ADR Raw Data'!AL$1,FALSE)</f>
        <v>147.02753998433101</v>
      </c>
      <c r="AD19" s="52">
        <f>VLOOKUP($A19,'ADR Raw Data'!$B$6:$BE$43,'ADR Raw Data'!AN$1,FALSE)</f>
        <v>166.21927534972599</v>
      </c>
      <c r="AE19" s="52">
        <f>VLOOKUP($A19,'ADR Raw Data'!$B$6:$BE$43,'ADR Raw Data'!AO$1,FALSE)</f>
        <v>170.06096203570601</v>
      </c>
      <c r="AF19" s="53">
        <f>VLOOKUP($A19,'ADR Raw Data'!$B$6:$BE$43,'ADR Raw Data'!AP$1,FALSE)</f>
        <v>168.19472426819701</v>
      </c>
      <c r="AG19" s="54">
        <f>VLOOKUP($A19,'ADR Raw Data'!$B$6:$BE$43,'ADR Raw Data'!AR$1,FALSE)</f>
        <v>153.62386546442201</v>
      </c>
      <c r="AI19" s="47">
        <f>VLOOKUP($A19,'ADR Raw Data'!$B$6:$BE$43,'ADR Raw Data'!AT$1,FALSE)</f>
        <v>1.79486794439685</v>
      </c>
      <c r="AJ19" s="48">
        <f>VLOOKUP($A19,'ADR Raw Data'!$B$6:$BE$43,'ADR Raw Data'!AU$1,FALSE)</f>
        <v>1.95570277172275</v>
      </c>
      <c r="AK19" s="48">
        <f>VLOOKUP($A19,'ADR Raw Data'!$B$6:$BE$43,'ADR Raw Data'!AV$1,FALSE)</f>
        <v>3.50019409686558</v>
      </c>
      <c r="AL19" s="48">
        <f>VLOOKUP($A19,'ADR Raw Data'!$B$6:$BE$43,'ADR Raw Data'!AW$1,FALSE)</f>
        <v>6.0643358780937797</v>
      </c>
      <c r="AM19" s="48">
        <f>VLOOKUP($A19,'ADR Raw Data'!$B$6:$BE$43,'ADR Raw Data'!AX$1,FALSE)</f>
        <v>1.9987737746466601</v>
      </c>
      <c r="AN19" s="49">
        <f>VLOOKUP($A19,'ADR Raw Data'!$B$6:$BE$43,'ADR Raw Data'!AY$1,FALSE)</f>
        <v>3.1767503065703901</v>
      </c>
      <c r="AO19" s="48">
        <f>VLOOKUP($A19,'ADR Raw Data'!$B$6:$BE$43,'ADR Raw Data'!BA$1,FALSE)</f>
        <v>4.6321584211922504</v>
      </c>
      <c r="AP19" s="48">
        <f>VLOOKUP($A19,'ADR Raw Data'!$B$6:$BE$43,'ADR Raw Data'!BB$1,FALSE)</f>
        <v>1.0417301548241</v>
      </c>
      <c r="AQ19" s="49">
        <f>VLOOKUP($A19,'ADR Raw Data'!$B$6:$BE$43,'ADR Raw Data'!BC$1,FALSE)</f>
        <v>2.6771390918645301</v>
      </c>
      <c r="AR19" s="50">
        <f>VLOOKUP($A19,'ADR Raw Data'!$B$6:$BE$43,'ADR Raw Data'!BE$1,FALSE)</f>
        <v>2.9386664929219499</v>
      </c>
      <c r="AT19" s="51">
        <f>VLOOKUP($A19,'RevPAR Raw Data'!$B$6:$BE$43,'RevPAR Raw Data'!AG$1,FALSE)</f>
        <v>80.5186249371543</v>
      </c>
      <c r="AU19" s="52">
        <f>VLOOKUP($A19,'RevPAR Raw Data'!$B$6:$BE$43,'RevPAR Raw Data'!AH$1,FALSE)</f>
        <v>89.477966000502704</v>
      </c>
      <c r="AV19" s="52">
        <f>VLOOKUP($A19,'RevPAR Raw Data'!$B$6:$BE$43,'RevPAR Raw Data'!AI$1,FALSE)</f>
        <v>106.133694381598</v>
      </c>
      <c r="AW19" s="52">
        <f>VLOOKUP($A19,'RevPAR Raw Data'!$B$6:$BE$43,'RevPAR Raw Data'!AJ$1,FALSE)</f>
        <v>108.248273001508</v>
      </c>
      <c r="AX19" s="52">
        <f>VLOOKUP($A19,'RevPAR Raw Data'!$B$6:$BE$43,'RevPAR Raw Data'!AK$1,FALSE)</f>
        <v>99.180532302664602</v>
      </c>
      <c r="AY19" s="53">
        <f>VLOOKUP($A19,'RevPAR Raw Data'!$B$6:$BE$43,'RevPAR Raw Data'!AL$1,FALSE)</f>
        <v>96.711818124685706</v>
      </c>
      <c r="AZ19" s="52">
        <f>VLOOKUP($A19,'RevPAR Raw Data'!$B$6:$BE$43,'RevPAR Raw Data'!AN$1,FALSE)</f>
        <v>120.22483911513299</v>
      </c>
      <c r="BA19" s="52">
        <f>VLOOKUP($A19,'RevPAR Raw Data'!$B$6:$BE$43,'RevPAR Raw Data'!AO$1,FALSE)</f>
        <v>130.201588109602</v>
      </c>
      <c r="BB19" s="53">
        <f>VLOOKUP($A19,'RevPAR Raw Data'!$B$6:$BE$43,'RevPAR Raw Data'!AP$1,FALSE)</f>
        <v>125.21321361236799</v>
      </c>
      <c r="BC19" s="54">
        <f>VLOOKUP($A19,'RevPAR Raw Data'!$B$6:$BE$43,'RevPAR Raw Data'!AR$1,FALSE)</f>
        <v>104.85507397830899</v>
      </c>
      <c r="BE19" s="47">
        <f>VLOOKUP($A19,'RevPAR Raw Data'!$B$6:$BE$43,'RevPAR Raw Data'!AT$1,FALSE)</f>
        <v>-1.7832893033041901</v>
      </c>
      <c r="BF19" s="48">
        <f>VLOOKUP($A19,'RevPAR Raw Data'!$B$6:$BE$43,'RevPAR Raw Data'!AU$1,FALSE)</f>
        <v>-1.71780931669404</v>
      </c>
      <c r="BG19" s="48">
        <f>VLOOKUP($A19,'RevPAR Raw Data'!$B$6:$BE$43,'RevPAR Raw Data'!AV$1,FALSE)</f>
        <v>1.7343428736294</v>
      </c>
      <c r="BH19" s="48">
        <f>VLOOKUP($A19,'RevPAR Raw Data'!$B$6:$BE$43,'RevPAR Raw Data'!AW$1,FALSE)</f>
        <v>5.8674393111580603</v>
      </c>
      <c r="BI19" s="48">
        <f>VLOOKUP($A19,'RevPAR Raw Data'!$B$6:$BE$43,'RevPAR Raw Data'!AX$1,FALSE)</f>
        <v>0.51285252311410101</v>
      </c>
      <c r="BJ19" s="49">
        <f>VLOOKUP($A19,'RevPAR Raw Data'!$B$6:$BE$43,'RevPAR Raw Data'!AY$1,FALSE)</f>
        <v>1.10832277419964</v>
      </c>
      <c r="BK19" s="48">
        <f>VLOOKUP($A19,'RevPAR Raw Data'!$B$6:$BE$43,'RevPAR Raw Data'!BA$1,FALSE)</f>
        <v>2.0965725367196701</v>
      </c>
      <c r="BL19" s="48">
        <f>VLOOKUP($A19,'RevPAR Raw Data'!$B$6:$BE$43,'RevPAR Raw Data'!BB$1,FALSE)</f>
        <v>-5.1354498914909801</v>
      </c>
      <c r="BM19" s="49">
        <f>VLOOKUP($A19,'RevPAR Raw Data'!$B$6:$BE$43,'RevPAR Raw Data'!BC$1,FALSE)</f>
        <v>-1.79586551233808</v>
      </c>
      <c r="BN19" s="50">
        <f>VLOOKUP($A19,'RevPAR Raw Data'!$B$6:$BE$43,'RevPAR Raw Data'!BE$1,FALSE)</f>
        <v>0.117668432423361</v>
      </c>
    </row>
    <row r="20" spans="1:66" x14ac:dyDescent="0.25">
      <c r="A20" s="63" t="s">
        <v>27</v>
      </c>
      <c r="B20" s="47">
        <f>VLOOKUP($A20,'Occupancy Raw Data'!$B$8:$BE$45,'Occupancy Raw Data'!AG$3,FALSE)</f>
        <v>56.698770188175999</v>
      </c>
      <c r="C20" s="48">
        <f>VLOOKUP($A20,'Occupancy Raw Data'!$B$8:$BE$45,'Occupancy Raw Data'!AH$3,FALSE)</f>
        <v>60.376352052155802</v>
      </c>
      <c r="D20" s="48">
        <f>VLOOKUP($A20,'Occupancy Raw Data'!$B$8:$BE$45,'Occupancy Raw Data'!AI$3,FALSE)</f>
        <v>67.853015261520198</v>
      </c>
      <c r="E20" s="48">
        <f>VLOOKUP($A20,'Occupancy Raw Data'!$B$8:$BE$45,'Occupancy Raw Data'!AJ$3,FALSE)</f>
        <v>69.302118832419595</v>
      </c>
      <c r="F20" s="48">
        <f>VLOOKUP($A20,'Occupancy Raw Data'!$B$8:$BE$45,'Occupancy Raw Data'!AK$3,FALSE)</f>
        <v>68.718328641280095</v>
      </c>
      <c r="G20" s="49">
        <f>VLOOKUP($A20,'Occupancy Raw Data'!$B$8:$BE$45,'Occupancy Raw Data'!AL$3,FALSE)</f>
        <v>64.589716995110294</v>
      </c>
      <c r="H20" s="48">
        <f>VLOOKUP($A20,'Occupancy Raw Data'!$B$8:$BE$45,'Occupancy Raw Data'!AN$3,FALSE)</f>
        <v>74.037635205215494</v>
      </c>
      <c r="I20" s="48">
        <f>VLOOKUP($A20,'Occupancy Raw Data'!$B$8:$BE$45,'Occupancy Raw Data'!AO$3,FALSE)</f>
        <v>76.286525493907405</v>
      </c>
      <c r="J20" s="49">
        <f>VLOOKUP($A20,'Occupancy Raw Data'!$B$8:$BE$45,'Occupancy Raw Data'!AP$3,FALSE)</f>
        <v>75.163195523779905</v>
      </c>
      <c r="K20" s="50">
        <f>VLOOKUP($A20,'Occupancy Raw Data'!$B$8:$BE$45,'Occupancy Raw Data'!AR$3,FALSE)</f>
        <v>67.612852439034697</v>
      </c>
      <c r="M20" s="47">
        <f>VLOOKUP($A20,'Occupancy Raw Data'!$B$8:$BE$45,'Occupancy Raw Data'!AT$3,FALSE)</f>
        <v>-2.34250869968217</v>
      </c>
      <c r="N20" s="48">
        <f>VLOOKUP($A20,'Occupancy Raw Data'!$B$8:$BE$45,'Occupancy Raw Data'!AU$3,FALSE)</f>
        <v>-1.57791722636868</v>
      </c>
      <c r="O20" s="48">
        <f>VLOOKUP($A20,'Occupancy Raw Data'!$B$8:$BE$45,'Occupancy Raw Data'!AV$3,FALSE)</f>
        <v>-0.65741442651658899</v>
      </c>
      <c r="P20" s="48">
        <f>VLOOKUP($A20,'Occupancy Raw Data'!$B$8:$BE$45,'Occupancy Raw Data'!AW$3,FALSE)</f>
        <v>-1.3041334524300201</v>
      </c>
      <c r="Q20" s="48">
        <f>VLOOKUP($A20,'Occupancy Raw Data'!$B$8:$BE$45,'Occupancy Raw Data'!AX$3,FALSE)</f>
        <v>-0.63590144049821895</v>
      </c>
      <c r="R20" s="49">
        <f>VLOOKUP($A20,'Occupancy Raw Data'!$B$8:$BE$45,'Occupancy Raw Data'!AY$3,FALSE)</f>
        <v>-1.2634585600278201</v>
      </c>
      <c r="S20" s="48">
        <f>VLOOKUP($A20,'Occupancy Raw Data'!$B$8:$BE$45,'Occupancy Raw Data'!BA$3,FALSE)</f>
        <v>-2.8884914929382699</v>
      </c>
      <c r="T20" s="48">
        <f>VLOOKUP($A20,'Occupancy Raw Data'!$B$8:$BE$45,'Occupancy Raw Data'!BB$3,FALSE)</f>
        <v>-3.1378434171060601</v>
      </c>
      <c r="U20" s="49">
        <f>VLOOKUP($A20,'Occupancy Raw Data'!$B$8:$BE$45,'Occupancy Raw Data'!BC$3,FALSE)</f>
        <v>-3.01375391610381</v>
      </c>
      <c r="V20" s="50">
        <f>VLOOKUP($A20,'Occupancy Raw Data'!$B$8:$BE$45,'Occupancy Raw Data'!BE$3,FALSE)</f>
        <v>-1.82310267913477</v>
      </c>
      <c r="X20" s="51">
        <f>VLOOKUP($A20,'ADR Raw Data'!$B$6:$BE$43,'ADR Raw Data'!AG$1,FALSE)</f>
        <v>98.060903151622796</v>
      </c>
      <c r="Y20" s="52">
        <f>VLOOKUP($A20,'ADR Raw Data'!$B$6:$BE$43,'ADR Raw Data'!AH$1,FALSE)</f>
        <v>101.387895356827</v>
      </c>
      <c r="Z20" s="52">
        <f>VLOOKUP($A20,'ADR Raw Data'!$B$6:$BE$43,'ADR Raw Data'!AI$1,FALSE)</f>
        <v>104.376684281783</v>
      </c>
      <c r="AA20" s="52">
        <f>VLOOKUP($A20,'ADR Raw Data'!$B$6:$BE$43,'ADR Raw Data'!AJ$1,FALSE)</f>
        <v>104.352875224493</v>
      </c>
      <c r="AB20" s="52">
        <f>VLOOKUP($A20,'ADR Raw Data'!$B$6:$BE$43,'ADR Raw Data'!AK$1,FALSE)</f>
        <v>103.698352235973</v>
      </c>
      <c r="AC20" s="53">
        <f>VLOOKUP($A20,'ADR Raw Data'!$B$6:$BE$43,'ADR Raw Data'!AL$1,FALSE)</f>
        <v>102.559636351957</v>
      </c>
      <c r="AD20" s="52">
        <f>VLOOKUP($A20,'ADR Raw Data'!$B$6:$BE$43,'ADR Raw Data'!AN$1,FALSE)</f>
        <v>115.074044988792</v>
      </c>
      <c r="AE20" s="52">
        <f>VLOOKUP($A20,'ADR Raw Data'!$B$6:$BE$43,'ADR Raw Data'!AO$1,FALSE)</f>
        <v>117.175014344421</v>
      </c>
      <c r="AF20" s="53">
        <f>VLOOKUP($A20,'ADR Raw Data'!$B$6:$BE$43,'ADR Raw Data'!AP$1,FALSE)</f>
        <v>116.141286777738</v>
      </c>
      <c r="AG20" s="54">
        <f>VLOOKUP($A20,'ADR Raw Data'!$B$6:$BE$43,'ADR Raw Data'!AR$1,FALSE)</f>
        <v>106.87649912053899</v>
      </c>
      <c r="AI20" s="47">
        <f>VLOOKUP($A20,'ADR Raw Data'!$B$6:$BE$43,'ADR Raw Data'!AT$1,FALSE)</f>
        <v>1.36083053104104</v>
      </c>
      <c r="AJ20" s="48">
        <f>VLOOKUP($A20,'ADR Raw Data'!$B$6:$BE$43,'ADR Raw Data'!AU$1,FALSE)</f>
        <v>2.3324537960338101</v>
      </c>
      <c r="AK20" s="48">
        <f>VLOOKUP($A20,'ADR Raw Data'!$B$6:$BE$43,'ADR Raw Data'!AV$1,FALSE)</f>
        <v>2.39921462521627</v>
      </c>
      <c r="AL20" s="48">
        <f>VLOOKUP($A20,'ADR Raw Data'!$B$6:$BE$43,'ADR Raw Data'!AW$1,FALSE)</f>
        <v>2.6342450088291698</v>
      </c>
      <c r="AM20" s="48">
        <f>VLOOKUP($A20,'ADR Raw Data'!$B$6:$BE$43,'ADR Raw Data'!AX$1,FALSE)</f>
        <v>2.36224702941142</v>
      </c>
      <c r="AN20" s="49">
        <f>VLOOKUP($A20,'ADR Raw Data'!$B$6:$BE$43,'ADR Raw Data'!AY$1,FALSE)</f>
        <v>2.2653862130151499</v>
      </c>
      <c r="AO20" s="48">
        <f>VLOOKUP($A20,'ADR Raw Data'!$B$6:$BE$43,'ADR Raw Data'!BA$1,FALSE)</f>
        <v>0.39808723592057499</v>
      </c>
      <c r="AP20" s="48">
        <f>VLOOKUP($A20,'ADR Raw Data'!$B$6:$BE$43,'ADR Raw Data'!BB$1,FALSE)</f>
        <v>0.72581650098895301</v>
      </c>
      <c r="AQ20" s="49">
        <f>VLOOKUP($A20,'ADR Raw Data'!$B$6:$BE$43,'ADR Raw Data'!BC$1,FALSE)</f>
        <v>0.56556169261058098</v>
      </c>
      <c r="AR20" s="50">
        <f>VLOOKUP($A20,'ADR Raw Data'!$B$6:$BE$43,'ADR Raw Data'!BE$1,FALSE)</f>
        <v>1.6178237518145699</v>
      </c>
      <c r="AT20" s="51">
        <f>VLOOKUP($A20,'RevPAR Raw Data'!$B$6:$BE$43,'RevPAR Raw Data'!AG$1,FALSE)</f>
        <v>55.599326122388497</v>
      </c>
      <c r="AU20" s="52">
        <f>VLOOKUP($A20,'RevPAR Raw Data'!$B$6:$BE$43,'RevPAR Raw Data'!AH$1,FALSE)</f>
        <v>61.214312638909398</v>
      </c>
      <c r="AV20" s="52">
        <f>VLOOKUP($A20,'RevPAR Raw Data'!$B$6:$BE$43,'RevPAR Raw Data'!AI$1,FALSE)</f>
        <v>70.822727515187395</v>
      </c>
      <c r="AW20" s="52">
        <f>VLOOKUP($A20,'RevPAR Raw Data'!$B$6:$BE$43,'RevPAR Raw Data'!AJ$1,FALSE)</f>
        <v>72.318753593124896</v>
      </c>
      <c r="AX20" s="52">
        <f>VLOOKUP($A20,'RevPAR Raw Data'!$B$6:$BE$43,'RevPAR Raw Data'!AK$1,FALSE)</f>
        <v>71.259774485108906</v>
      </c>
      <c r="AY20" s="53">
        <f>VLOOKUP($A20,'RevPAR Raw Data'!$B$6:$BE$43,'RevPAR Raw Data'!AL$1,FALSE)</f>
        <v>66.242978870943801</v>
      </c>
      <c r="AZ20" s="52">
        <f>VLOOKUP($A20,'RevPAR Raw Data'!$B$6:$BE$43,'RevPAR Raw Data'!AN$1,FALSE)</f>
        <v>85.198101644688094</v>
      </c>
      <c r="BA20" s="52">
        <f>VLOOKUP($A20,'RevPAR Raw Data'!$B$6:$BE$43,'RevPAR Raw Data'!AO$1,FALSE)</f>
        <v>89.388747190346606</v>
      </c>
      <c r="BB20" s="53">
        <f>VLOOKUP($A20,'RevPAR Raw Data'!$B$6:$BE$43,'RevPAR Raw Data'!AP$1,FALSE)</f>
        <v>87.295502464585397</v>
      </c>
      <c r="BC20" s="54">
        <f>VLOOKUP($A20,'RevPAR Raw Data'!$B$6:$BE$43,'RevPAR Raw Data'!AR$1,FALSE)</f>
        <v>72.262249642376403</v>
      </c>
      <c r="BE20" s="47">
        <f>VLOOKUP($A20,'RevPAR Raw Data'!$B$6:$BE$43,'RevPAR Raw Data'!AT$1,FALSE)</f>
        <v>-1.0135557422186801</v>
      </c>
      <c r="BF20" s="48">
        <f>VLOOKUP($A20,'RevPAR Raw Data'!$B$6:$BE$43,'RevPAR Raw Data'!AU$1,FALSE)</f>
        <v>0.71773237942043</v>
      </c>
      <c r="BG20" s="48">
        <f>VLOOKUP($A20,'RevPAR Raw Data'!$B$6:$BE$43,'RevPAR Raw Data'!AV$1,FALSE)</f>
        <v>1.7260274156304101</v>
      </c>
      <c r="BH20" s="48">
        <f>VLOOKUP($A20,'RevPAR Raw Data'!$B$6:$BE$43,'RevPAR Raw Data'!AW$1,FALSE)</f>
        <v>1.29575748602003</v>
      </c>
      <c r="BI20" s="48">
        <f>VLOOKUP($A20,'RevPAR Raw Data'!$B$6:$BE$43,'RevPAR Raw Data'!AX$1,FALSE)</f>
        <v>1.71132402602504</v>
      </c>
      <c r="BJ20" s="49">
        <f>VLOOKUP($A20,'RevPAR Raw Data'!$B$6:$BE$43,'RevPAR Raw Data'!AY$1,FALSE)</f>
        <v>0.97330543696129901</v>
      </c>
      <c r="BK20" s="48">
        <f>VLOOKUP($A20,'RevPAR Raw Data'!$B$6:$BE$43,'RevPAR Raw Data'!BA$1,FALSE)</f>
        <v>-2.5019029729617301</v>
      </c>
      <c r="BL20" s="48">
        <f>VLOOKUP($A20,'RevPAR Raw Data'!$B$6:$BE$43,'RevPAR Raw Data'!BB$1,FALSE)</f>
        <v>-2.4348019014136599</v>
      </c>
      <c r="BM20" s="49">
        <f>VLOOKUP($A20,'RevPAR Raw Data'!$B$6:$BE$43,'RevPAR Raw Data'!BC$1,FALSE)</f>
        <v>-2.4652368611522602</v>
      </c>
      <c r="BN20" s="50">
        <f>VLOOKUP($A20,'RevPAR Raw Data'!$B$6:$BE$43,'RevPAR Raw Data'!BE$1,FALSE)</f>
        <v>-0.23477351548320399</v>
      </c>
    </row>
    <row r="21" spans="1:66" x14ac:dyDescent="0.25">
      <c r="A21" s="63" t="s">
        <v>90</v>
      </c>
      <c r="B21" s="47">
        <f>VLOOKUP($A21,'Occupancy Raw Data'!$B$8:$BE$45,'Occupancy Raw Data'!AG$3,FALSE)</f>
        <v>66.318061088977402</v>
      </c>
      <c r="C21" s="48">
        <f>VLOOKUP($A21,'Occupancy Raw Data'!$B$8:$BE$45,'Occupancy Raw Data'!AH$3,FALSE)</f>
        <v>77.006260671599307</v>
      </c>
      <c r="D21" s="48">
        <f>VLOOKUP($A21,'Occupancy Raw Data'!$B$8:$BE$45,'Occupancy Raw Data'!AI$3,FALSE)</f>
        <v>86.311895276038697</v>
      </c>
      <c r="E21" s="48">
        <f>VLOOKUP($A21,'Occupancy Raw Data'!$B$8:$BE$45,'Occupancy Raw Data'!AJ$3,FALSE)</f>
        <v>87.445456270157393</v>
      </c>
      <c r="F21" s="48">
        <f>VLOOKUP($A21,'Occupancy Raw Data'!$B$8:$BE$45,'Occupancy Raw Data'!AK$3,FALSE)</f>
        <v>78.3319104534243</v>
      </c>
      <c r="G21" s="49">
        <f>VLOOKUP($A21,'Occupancy Raw Data'!$B$8:$BE$45,'Occupancy Raw Data'!AL$3,FALSE)</f>
        <v>79.082716752039403</v>
      </c>
      <c r="H21" s="48">
        <f>VLOOKUP($A21,'Occupancy Raw Data'!$B$8:$BE$45,'Occupancy Raw Data'!AN$3,FALSE)</f>
        <v>79.054160695847699</v>
      </c>
      <c r="I21" s="48">
        <f>VLOOKUP($A21,'Occupancy Raw Data'!$B$8:$BE$45,'Occupancy Raw Data'!AO$3,FALSE)</f>
        <v>80.838550559666004</v>
      </c>
      <c r="J21" s="49">
        <f>VLOOKUP($A21,'Occupancy Raw Data'!$B$8:$BE$45,'Occupancy Raw Data'!AP$3,FALSE)</f>
        <v>79.946355627756901</v>
      </c>
      <c r="K21" s="50">
        <f>VLOOKUP($A21,'Occupancy Raw Data'!$B$8:$BE$45,'Occupancy Raw Data'!AR$3,FALSE)</f>
        <v>79.329470716530096</v>
      </c>
      <c r="M21" s="47">
        <f>VLOOKUP($A21,'Occupancy Raw Data'!$B$8:$BE$45,'Occupancy Raw Data'!AT$3,FALSE)</f>
        <v>6.8345048899755501</v>
      </c>
      <c r="N21" s="48">
        <f>VLOOKUP($A21,'Occupancy Raw Data'!$B$8:$BE$45,'Occupancy Raw Data'!AU$3,FALSE)</f>
        <v>7.5018208302986098</v>
      </c>
      <c r="O21" s="48">
        <f>VLOOKUP($A21,'Occupancy Raw Data'!$B$8:$BE$45,'Occupancy Raw Data'!AV$3,FALSE)</f>
        <v>4.9390191159934203</v>
      </c>
      <c r="P21" s="48">
        <f>VLOOKUP($A21,'Occupancy Raw Data'!$B$8:$BE$45,'Occupancy Raw Data'!AW$3,FALSE)</f>
        <v>4.2610342975089699</v>
      </c>
      <c r="Q21" s="48">
        <f>VLOOKUP($A21,'Occupancy Raw Data'!$B$8:$BE$45,'Occupancy Raw Data'!AX$3,FALSE)</f>
        <v>-2.41373197825573</v>
      </c>
      <c r="R21" s="49">
        <f>VLOOKUP($A21,'Occupancy Raw Data'!$B$8:$BE$45,'Occupancy Raw Data'!AY$3,FALSE)</f>
        <v>4.0291989019216299</v>
      </c>
      <c r="S21" s="48">
        <f>VLOOKUP($A21,'Occupancy Raw Data'!$B$8:$BE$45,'Occupancy Raw Data'!BA$3,FALSE)</f>
        <v>-2.4791314916037499</v>
      </c>
      <c r="T21" s="48">
        <f>VLOOKUP($A21,'Occupancy Raw Data'!$B$8:$BE$45,'Occupancy Raw Data'!BB$3,FALSE)</f>
        <v>-3.10679059719735</v>
      </c>
      <c r="U21" s="49">
        <f>VLOOKUP($A21,'Occupancy Raw Data'!$B$8:$BE$45,'Occupancy Raw Data'!BC$3,FALSE)</f>
        <v>-2.7974763822370501</v>
      </c>
      <c r="V21" s="50">
        <f>VLOOKUP($A21,'Occupancy Raw Data'!$B$8:$BE$45,'Occupancy Raw Data'!BE$3,FALSE)</f>
        <v>1.96720074647066</v>
      </c>
      <c r="X21" s="51">
        <f>VLOOKUP($A21,'ADR Raw Data'!$B$6:$BE$43,'ADR Raw Data'!AG$1,FALSE)</f>
        <v>120.404301090649</v>
      </c>
      <c r="Y21" s="52">
        <f>VLOOKUP($A21,'ADR Raw Data'!$B$6:$BE$43,'ADR Raw Data'!AH$1,FALSE)</f>
        <v>141.449013611727</v>
      </c>
      <c r="Z21" s="52">
        <f>VLOOKUP($A21,'ADR Raw Data'!$B$6:$BE$43,'ADR Raw Data'!AI$1,FALSE)</f>
        <v>157.35736097373299</v>
      </c>
      <c r="AA21" s="52">
        <f>VLOOKUP($A21,'ADR Raw Data'!$B$6:$BE$43,'ADR Raw Data'!AJ$1,FALSE)</f>
        <v>154.16088110864001</v>
      </c>
      <c r="AB21" s="52">
        <f>VLOOKUP($A21,'ADR Raw Data'!$B$6:$BE$43,'ADR Raw Data'!AK$1,FALSE)</f>
        <v>134.20568526535601</v>
      </c>
      <c r="AC21" s="53">
        <f>VLOOKUP($A21,'ADR Raw Data'!$B$6:$BE$43,'ADR Raw Data'!AL$1,FALSE)</f>
        <v>142.76825606640301</v>
      </c>
      <c r="AD21" s="52">
        <f>VLOOKUP($A21,'ADR Raw Data'!$B$6:$BE$43,'ADR Raw Data'!AN$1,FALSE)</f>
        <v>119.315810778323</v>
      </c>
      <c r="AE21" s="52">
        <f>VLOOKUP($A21,'ADR Raw Data'!$B$6:$BE$43,'ADR Raw Data'!AO$1,FALSE)</f>
        <v>119.200531272001</v>
      </c>
      <c r="AF21" s="53">
        <f>VLOOKUP($A21,'ADR Raw Data'!$B$6:$BE$43,'ADR Raw Data'!AP$1,FALSE)</f>
        <v>119.257527770129</v>
      </c>
      <c r="AG21" s="54">
        <f>VLOOKUP($A21,'ADR Raw Data'!$B$6:$BE$43,'ADR Raw Data'!AR$1,FALSE)</f>
        <v>135.998669399325</v>
      </c>
      <c r="AI21" s="47">
        <f>VLOOKUP($A21,'ADR Raw Data'!$B$6:$BE$43,'ADR Raw Data'!AT$1,FALSE)</f>
        <v>-1.12850595614689</v>
      </c>
      <c r="AJ21" s="48">
        <f>VLOOKUP($A21,'ADR Raw Data'!$B$6:$BE$43,'ADR Raw Data'!AU$1,FALSE)</f>
        <v>1.8853416850450799</v>
      </c>
      <c r="AK21" s="48">
        <f>VLOOKUP($A21,'ADR Raw Data'!$B$6:$BE$43,'ADR Raw Data'!AV$1,FALSE)</f>
        <v>5.3208656719725704</v>
      </c>
      <c r="AL21" s="48">
        <f>VLOOKUP($A21,'ADR Raw Data'!$B$6:$BE$43,'ADR Raw Data'!AW$1,FALSE)</f>
        <v>4.1421263139341704</v>
      </c>
      <c r="AM21" s="48">
        <f>VLOOKUP($A21,'ADR Raw Data'!$B$6:$BE$43,'ADR Raw Data'!AX$1,FALSE)</f>
        <v>-0.67676467931069395</v>
      </c>
      <c r="AN21" s="49">
        <f>VLOOKUP($A21,'ADR Raw Data'!$B$6:$BE$43,'ADR Raw Data'!AY$1,FALSE)</f>
        <v>2.2835277055776002</v>
      </c>
      <c r="AO21" s="48">
        <f>VLOOKUP($A21,'ADR Raw Data'!$B$6:$BE$43,'ADR Raw Data'!BA$1,FALSE)</f>
        <v>-4.1289403776054598</v>
      </c>
      <c r="AP21" s="48">
        <f>VLOOKUP($A21,'ADR Raw Data'!$B$6:$BE$43,'ADR Raw Data'!BB$1,FALSE)</f>
        <v>-4.8135675882285396</v>
      </c>
      <c r="AQ21" s="49">
        <f>VLOOKUP($A21,'ADR Raw Data'!$B$6:$BE$43,'ADR Raw Data'!BC$1,FALSE)</f>
        <v>-4.4770910367031798</v>
      </c>
      <c r="AR21" s="50">
        <f>VLOOKUP($A21,'ADR Raw Data'!$B$6:$BE$43,'ADR Raw Data'!BE$1,FALSE)</f>
        <v>0.64244635030067998</v>
      </c>
      <c r="AT21" s="51">
        <f>VLOOKUP($A21,'RevPAR Raw Data'!$B$6:$BE$43,'RevPAR Raw Data'!AG$1,FALSE)</f>
        <v>79.849797951052906</v>
      </c>
      <c r="AU21" s="52">
        <f>VLOOKUP($A21,'RevPAR Raw Data'!$B$6:$BE$43,'RevPAR Raw Data'!AH$1,FALSE)</f>
        <v>108.924596139252</v>
      </c>
      <c r="AV21" s="52">
        <f>VLOOKUP($A21,'RevPAR Raw Data'!$B$6:$BE$43,'RevPAR Raw Data'!AI$1,FALSE)</f>
        <v>135.818120612786</v>
      </c>
      <c r="AW21" s="52">
        <f>VLOOKUP($A21,'RevPAR Raw Data'!$B$6:$BE$43,'RevPAR Raw Data'!AJ$1,FALSE)</f>
        <v>134.80668587554501</v>
      </c>
      <c r="AX21" s="52">
        <f>VLOOKUP($A21,'RevPAR Raw Data'!$B$6:$BE$43,'RevPAR Raw Data'!AK$1,FALSE)</f>
        <v>105.125877205463</v>
      </c>
      <c r="AY21" s="53">
        <f>VLOOKUP($A21,'RevPAR Raw Data'!$B$6:$BE$43,'RevPAR Raw Data'!AL$1,FALSE)</f>
        <v>112.90501555682</v>
      </c>
      <c r="AZ21" s="52">
        <f>VLOOKUP($A21,'RevPAR Raw Data'!$B$6:$BE$43,'RevPAR Raw Data'!AN$1,FALSE)</f>
        <v>94.324112788249096</v>
      </c>
      <c r="BA21" s="52">
        <f>VLOOKUP($A21,'RevPAR Raw Data'!$B$6:$BE$43,'RevPAR Raw Data'!AO$1,FALSE)</f>
        <v>96.359981739707806</v>
      </c>
      <c r="BB21" s="53">
        <f>VLOOKUP($A21,'RevPAR Raw Data'!$B$6:$BE$43,'RevPAR Raw Data'!AP$1,FALSE)</f>
        <v>95.342047263978401</v>
      </c>
      <c r="BC21" s="54">
        <f>VLOOKUP($A21,'RevPAR Raw Data'!$B$6:$BE$43,'RevPAR Raw Data'!AR$1,FALSE)</f>
        <v>107.88702461600801</v>
      </c>
      <c r="BE21" s="47">
        <f>VLOOKUP($A21,'RevPAR Raw Data'!$B$6:$BE$43,'RevPAR Raw Data'!AT$1,FALSE)</f>
        <v>5.6288711390721202</v>
      </c>
      <c r="BF21" s="48">
        <f>VLOOKUP($A21,'RevPAR Raw Data'!$B$6:$BE$43,'RevPAR Raw Data'!AU$1,FALSE)</f>
        <v>9.5285974705947094</v>
      </c>
      <c r="BG21" s="48">
        <f>VLOOKUP($A21,'RevPAR Raw Data'!$B$6:$BE$43,'RevPAR Raw Data'!AV$1,FALSE)</f>
        <v>10.522683360641</v>
      </c>
      <c r="BH21" s="48">
        <f>VLOOKUP($A21,'RevPAR Raw Data'!$B$6:$BE$43,'RevPAR Raw Data'!AW$1,FALSE)</f>
        <v>8.5796580343260302</v>
      </c>
      <c r="BI21" s="48">
        <f>VLOOKUP($A21,'RevPAR Raw Data'!$B$6:$BE$43,'RevPAR Raw Data'!AX$1,FALSE)</f>
        <v>-3.0741613720843599</v>
      </c>
      <c r="BJ21" s="49">
        <f>VLOOKUP($A21,'RevPAR Raw Data'!$B$6:$BE$43,'RevPAR Raw Data'!AY$1,FALSE)</f>
        <v>6.4047344807374502</v>
      </c>
      <c r="BK21" s="48">
        <f>VLOOKUP($A21,'RevPAR Raw Data'!$B$6:$BE$43,'RevPAR Raw Data'!BA$1,FALSE)</f>
        <v>-6.5057100080384602</v>
      </c>
      <c r="BL21" s="48">
        <f>VLOOKUP($A21,'RevPAR Raw Data'!$B$6:$BE$43,'RevPAR Raw Data'!BB$1,FALSE)</f>
        <v>-7.7708107202050698</v>
      </c>
      <c r="BM21" s="49">
        <f>VLOOKUP($A21,'RevPAR Raw Data'!$B$6:$BE$43,'RevPAR Raw Data'!BC$1,FALSE)</f>
        <v>-7.1493218545772201</v>
      </c>
      <c r="BN21" s="50">
        <f>VLOOKUP($A21,'RevPAR Raw Data'!$B$6:$BE$43,'RevPAR Raw Data'!BE$1,FALSE)</f>
        <v>2.6222853061701299</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65.739456516155499</v>
      </c>
      <c r="C23" s="48">
        <f>VLOOKUP($A23,'Occupancy Raw Data'!$B$8:$BE$45,'Occupancy Raw Data'!AH$3,FALSE)</f>
        <v>63.897236348692601</v>
      </c>
      <c r="D23" s="48">
        <f>VLOOKUP($A23,'Occupancy Raw Data'!$B$8:$BE$45,'Occupancy Raw Data'!AI$3,FALSE)</f>
        <v>68.447244054040098</v>
      </c>
      <c r="E23" s="48">
        <f>VLOOKUP($A23,'Occupancy Raw Data'!$B$8:$BE$45,'Occupancy Raw Data'!AJ$3,FALSE)</f>
        <v>70.965608465608398</v>
      </c>
      <c r="F23" s="48">
        <f>VLOOKUP($A23,'Occupancy Raw Data'!$B$8:$BE$45,'Occupancy Raw Data'!AK$3,FALSE)</f>
        <v>72.674911388503602</v>
      </c>
      <c r="G23" s="49">
        <f>VLOOKUP($A23,'Occupancy Raw Data'!$B$8:$BE$45,'Occupancy Raw Data'!AL$3,FALSE)</f>
        <v>68.344891354599994</v>
      </c>
      <c r="H23" s="48">
        <f>VLOOKUP($A23,'Occupancy Raw Data'!$B$8:$BE$45,'Occupancy Raw Data'!AN$3,FALSE)</f>
        <v>83.189500179791395</v>
      </c>
      <c r="I23" s="48">
        <f>VLOOKUP($A23,'Occupancy Raw Data'!$B$8:$BE$45,'Occupancy Raw Data'!AO$3,FALSE)</f>
        <v>85.198027431037104</v>
      </c>
      <c r="J23" s="49">
        <f>VLOOKUP($A23,'Occupancy Raw Data'!$B$8:$BE$45,'Occupancy Raw Data'!AP$3,FALSE)</f>
        <v>84.193763805414207</v>
      </c>
      <c r="K23" s="50">
        <f>VLOOKUP($A23,'Occupancy Raw Data'!$B$8:$BE$45,'Occupancy Raw Data'!AR$3,FALSE)</f>
        <v>72.873140626261204</v>
      </c>
      <c r="M23" s="47">
        <f>VLOOKUP($A23,'Occupancy Raw Data'!$B$8:$BE$45,'Occupancy Raw Data'!AT$3,FALSE)</f>
        <v>2.95973638920958</v>
      </c>
      <c r="N23" s="48">
        <f>VLOOKUP($A23,'Occupancy Raw Data'!$B$8:$BE$45,'Occupancy Raw Data'!AU$3,FALSE)</f>
        <v>1.26968742424671</v>
      </c>
      <c r="O23" s="48">
        <f>VLOOKUP($A23,'Occupancy Raw Data'!$B$8:$BE$45,'Occupancy Raw Data'!AV$3,FALSE)</f>
        <v>0.399214921551169</v>
      </c>
      <c r="P23" s="48">
        <f>VLOOKUP($A23,'Occupancy Raw Data'!$B$8:$BE$45,'Occupancy Raw Data'!AW$3,FALSE)</f>
        <v>2.5772186881641499</v>
      </c>
      <c r="Q23" s="48">
        <f>VLOOKUP($A23,'Occupancy Raw Data'!$B$8:$BE$45,'Occupancy Raw Data'!AX$3,FALSE)</f>
        <v>4.2402394670074797</v>
      </c>
      <c r="R23" s="49">
        <f>VLOOKUP($A23,'Occupancy Raw Data'!$B$8:$BE$45,'Occupancy Raw Data'!AY$3,FALSE)</f>
        <v>2.3051529817680501</v>
      </c>
      <c r="S23" s="48">
        <f>VLOOKUP($A23,'Occupancy Raw Data'!$B$8:$BE$45,'Occupancy Raw Data'!BA$3,FALSE)</f>
        <v>2.6735656273063402</v>
      </c>
      <c r="T23" s="48">
        <f>VLOOKUP($A23,'Occupancy Raw Data'!$B$8:$BE$45,'Occupancy Raw Data'!BB$3,FALSE)</f>
        <v>-1.1375853408526599</v>
      </c>
      <c r="U23" s="49">
        <f>VLOOKUP($A23,'Occupancy Raw Data'!$B$8:$BE$45,'Occupancy Raw Data'!BC$3,FALSE)</f>
        <v>0.70923825121218798</v>
      </c>
      <c r="V23" s="50">
        <f>VLOOKUP($A23,'Occupancy Raw Data'!$B$8:$BE$45,'Occupancy Raw Data'!BE$3,FALSE)</f>
        <v>1.7694141921554001</v>
      </c>
      <c r="X23" s="51">
        <f>VLOOKUP($A23,'ADR Raw Data'!$B$6:$BE$43,'ADR Raw Data'!AG$1,FALSE)</f>
        <v>143.02470150224599</v>
      </c>
      <c r="Y23" s="52">
        <f>VLOOKUP($A23,'ADR Raw Data'!$B$6:$BE$43,'ADR Raw Data'!AH$1,FALSE)</f>
        <v>133.18919956487201</v>
      </c>
      <c r="Z23" s="52">
        <f>VLOOKUP($A23,'ADR Raw Data'!$B$6:$BE$43,'ADR Raw Data'!AI$1,FALSE)</f>
        <v>134.13359900559999</v>
      </c>
      <c r="AA23" s="52">
        <f>VLOOKUP($A23,'ADR Raw Data'!$B$6:$BE$43,'ADR Raw Data'!AJ$1,FALSE)</f>
        <v>135.057371957762</v>
      </c>
      <c r="AB23" s="52">
        <f>VLOOKUP($A23,'ADR Raw Data'!$B$6:$BE$43,'ADR Raw Data'!AK$1,FALSE)</f>
        <v>137.72734995449699</v>
      </c>
      <c r="AC23" s="53">
        <f>VLOOKUP($A23,'ADR Raw Data'!$B$6:$BE$43,'ADR Raw Data'!AL$1,FALSE)</f>
        <v>136.62356820803899</v>
      </c>
      <c r="AD23" s="52">
        <f>VLOOKUP($A23,'ADR Raw Data'!$B$6:$BE$43,'ADR Raw Data'!AN$1,FALSE)</f>
        <v>179.73061020716901</v>
      </c>
      <c r="AE23" s="52">
        <f>VLOOKUP($A23,'ADR Raw Data'!$B$6:$BE$43,'ADR Raw Data'!AO$1,FALSE)</f>
        <v>186.81762289951999</v>
      </c>
      <c r="AF23" s="53">
        <f>VLOOKUP($A23,'ADR Raw Data'!$B$6:$BE$43,'ADR Raw Data'!AP$1,FALSE)</f>
        <v>183.31638351433801</v>
      </c>
      <c r="AG23" s="54">
        <f>VLOOKUP($A23,'ADR Raw Data'!$B$6:$BE$43,'ADR Raw Data'!AR$1,FALSE)</f>
        <v>152.036826408812</v>
      </c>
      <c r="AI23" s="47">
        <f>VLOOKUP($A23,'ADR Raw Data'!$B$6:$BE$43,'ADR Raw Data'!AT$1,FALSE)</f>
        <v>1.85748747753016</v>
      </c>
      <c r="AJ23" s="48">
        <f>VLOOKUP($A23,'ADR Raw Data'!$B$6:$BE$43,'ADR Raw Data'!AU$1,FALSE)</f>
        <v>3.5627744671505601</v>
      </c>
      <c r="AK23" s="48">
        <f>VLOOKUP($A23,'ADR Raw Data'!$B$6:$BE$43,'ADR Raw Data'!AV$1,FALSE)</f>
        <v>1.88345241904822</v>
      </c>
      <c r="AL23" s="48">
        <f>VLOOKUP($A23,'ADR Raw Data'!$B$6:$BE$43,'ADR Raw Data'!AW$1,FALSE)</f>
        <v>1.82131958880752</v>
      </c>
      <c r="AM23" s="48">
        <f>VLOOKUP($A23,'ADR Raw Data'!$B$6:$BE$43,'ADR Raw Data'!AX$1,FALSE)</f>
        <v>2.0796610028946598</v>
      </c>
      <c r="AN23" s="49">
        <f>VLOOKUP($A23,'ADR Raw Data'!$B$6:$BE$43,'ADR Raw Data'!AY$1,FALSE)</f>
        <v>2.23238007927604</v>
      </c>
      <c r="AO23" s="48">
        <f>VLOOKUP($A23,'ADR Raw Data'!$B$6:$BE$43,'ADR Raw Data'!BA$1,FALSE)</f>
        <v>-3.0825602737835901E-2</v>
      </c>
      <c r="AP23" s="48">
        <f>VLOOKUP($A23,'ADR Raw Data'!$B$6:$BE$43,'ADR Raw Data'!BB$1,FALSE)</f>
        <v>-3.4578510399318002E-2</v>
      </c>
      <c r="AQ23" s="49">
        <f>VLOOKUP($A23,'ADR Raw Data'!$B$6:$BE$43,'ADR Raw Data'!BC$1,FALSE)</f>
        <v>-6.9311449357719906E-2</v>
      </c>
      <c r="AR23" s="50">
        <f>VLOOKUP($A23,'ADR Raw Data'!$B$6:$BE$43,'ADR Raw Data'!BE$1,FALSE)</f>
        <v>1.1814865799325101</v>
      </c>
      <c r="AT23" s="51">
        <f>VLOOKUP($A23,'RevPAR Raw Data'!$B$6:$BE$43,'RevPAR Raw Data'!AG$1,FALSE)</f>
        <v>94.023661451430598</v>
      </c>
      <c r="AU23" s="52">
        <f>VLOOKUP($A23,'RevPAR Raw Data'!$B$6:$BE$43,'RevPAR Raw Data'!AH$1,FALSE)</f>
        <v>85.104217636898298</v>
      </c>
      <c r="AV23" s="52">
        <f>VLOOKUP($A23,'RevPAR Raw Data'!$B$6:$BE$43,'RevPAR Raw Data'!AI$1,FALSE)</f>
        <v>91.810751869830895</v>
      </c>
      <c r="AW23" s="52">
        <f>VLOOKUP($A23,'RevPAR Raw Data'!$B$6:$BE$43,'RevPAR Raw Data'!AJ$1,FALSE)</f>
        <v>95.844285787486498</v>
      </c>
      <c r="AX23" s="52">
        <f>VLOOKUP($A23,'RevPAR Raw Data'!$B$6:$BE$43,'RevPAR Raw Data'!AK$1,FALSE)</f>
        <v>100.093229537165</v>
      </c>
      <c r="AY23" s="53">
        <f>VLOOKUP($A23,'RevPAR Raw Data'!$B$6:$BE$43,'RevPAR Raw Data'!AL$1,FALSE)</f>
        <v>93.375229256562307</v>
      </c>
      <c r="AZ23" s="52">
        <f>VLOOKUP($A23,'RevPAR Raw Data'!$B$6:$BE$43,'RevPAR Raw Data'!AN$1,FALSE)</f>
        <v>149.51699630143301</v>
      </c>
      <c r="BA23" s="52">
        <f>VLOOKUP($A23,'RevPAR Raw Data'!$B$6:$BE$43,'RevPAR Raw Data'!AO$1,FALSE)</f>
        <v>159.16492960394501</v>
      </c>
      <c r="BB23" s="53">
        <f>VLOOKUP($A23,'RevPAR Raw Data'!$B$6:$BE$43,'RevPAR Raw Data'!AP$1,FALSE)</f>
        <v>154.34096295268901</v>
      </c>
      <c r="BC23" s="54">
        <f>VLOOKUP($A23,'RevPAR Raw Data'!$B$6:$BE$43,'RevPAR Raw Data'!AR$1,FALSE)</f>
        <v>110.794010312598</v>
      </c>
      <c r="BE23" s="47">
        <f>VLOOKUP($A23,'RevPAR Raw Data'!$B$6:$BE$43,'RevPAR Raw Data'!AT$1,FALSE)</f>
        <v>4.8722005995372202</v>
      </c>
      <c r="BF23" s="48">
        <f>VLOOKUP($A23,'RevPAR Raw Data'!$B$6:$BE$43,'RevPAR Raw Data'!AU$1,FALSE)</f>
        <v>4.8776979907609501</v>
      </c>
      <c r="BG23" s="48">
        <f>VLOOKUP($A23,'RevPAR Raw Data'!$B$6:$BE$43,'RevPAR Raw Data'!AV$1,FALSE)</f>
        <v>2.29018636369655</v>
      </c>
      <c r="BH23" s="48">
        <f>VLOOKUP($A23,'RevPAR Raw Data'!$B$6:$BE$43,'RevPAR Raw Data'!AW$1,FALSE)</f>
        <v>4.4454776657856199</v>
      </c>
      <c r="BI23" s="48">
        <f>VLOOKUP($A23,'RevPAR Raw Data'!$B$6:$BE$43,'RevPAR Raw Data'!AX$1,FALSE)</f>
        <v>6.4080830765268502</v>
      </c>
      <c r="BJ23" s="49">
        <f>VLOOKUP($A23,'RevPAR Raw Data'!$B$6:$BE$43,'RevPAR Raw Data'!AY$1,FALSE)</f>
        <v>4.5889928370059296</v>
      </c>
      <c r="BK23" s="48">
        <f>VLOOKUP($A23,'RevPAR Raw Data'!$B$6:$BE$43,'RevPAR Raw Data'!BA$1,FALSE)</f>
        <v>2.6419158818492998</v>
      </c>
      <c r="BL23" s="48">
        <f>VLOOKUP($A23,'RevPAR Raw Data'!$B$6:$BE$43,'RevPAR Raw Data'!BB$1,FALSE)</f>
        <v>-1.17177049118659</v>
      </c>
      <c r="BM23" s="49">
        <f>VLOOKUP($A23,'RevPAR Raw Data'!$B$6:$BE$43,'RevPAR Raw Data'!BC$1,FALSE)</f>
        <v>0.63943521854315299</v>
      </c>
      <c r="BN23" s="50">
        <f>VLOOKUP($A23,'RevPAR Raw Data'!$B$6:$BE$43,'RevPAR Raw Data'!BE$1,FALSE)</f>
        <v>2.9718061633116499</v>
      </c>
    </row>
    <row r="24" spans="1:66" x14ac:dyDescent="0.25">
      <c r="A24" s="63" t="s">
        <v>91</v>
      </c>
      <c r="B24" s="47">
        <f>VLOOKUP($A24,'Occupancy Raw Data'!$B$8:$BE$45,'Occupancy Raw Data'!AG$3,FALSE)</f>
        <v>66.362854686156396</v>
      </c>
      <c r="C24" s="48">
        <f>VLOOKUP($A24,'Occupancy Raw Data'!$B$8:$BE$45,'Occupancy Raw Data'!AH$3,FALSE)</f>
        <v>69.823731728288905</v>
      </c>
      <c r="D24" s="48">
        <f>VLOOKUP($A24,'Occupancy Raw Data'!$B$8:$BE$45,'Occupancy Raw Data'!AI$3,FALSE)</f>
        <v>76.595012897678401</v>
      </c>
      <c r="E24" s="48">
        <f>VLOOKUP($A24,'Occupancy Raw Data'!$B$8:$BE$45,'Occupancy Raw Data'!AJ$3,FALSE)</f>
        <v>78.202923473774703</v>
      </c>
      <c r="F24" s="48">
        <f>VLOOKUP($A24,'Occupancy Raw Data'!$B$8:$BE$45,'Occupancy Raw Data'!AK$3,FALSE)</f>
        <v>77.717110920034301</v>
      </c>
      <c r="G24" s="49">
        <f>VLOOKUP($A24,'Occupancy Raw Data'!$B$8:$BE$45,'Occupancy Raw Data'!AL$3,FALSE)</f>
        <v>73.740326741186493</v>
      </c>
      <c r="H24" s="48">
        <f>VLOOKUP($A24,'Occupancy Raw Data'!$B$8:$BE$45,'Occupancy Raw Data'!AN$3,FALSE)</f>
        <v>84.694754944110002</v>
      </c>
      <c r="I24" s="48">
        <f>VLOOKUP($A24,'Occupancy Raw Data'!$B$8:$BE$45,'Occupancy Raw Data'!AO$3,FALSE)</f>
        <v>84.9871023215821</v>
      </c>
      <c r="J24" s="49">
        <f>VLOOKUP($A24,'Occupancy Raw Data'!$B$8:$BE$45,'Occupancy Raw Data'!AP$3,FALSE)</f>
        <v>84.840928632846001</v>
      </c>
      <c r="K24" s="50">
        <f>VLOOKUP($A24,'Occupancy Raw Data'!$B$8:$BE$45,'Occupancy Raw Data'!AR$3,FALSE)</f>
        <v>76.911927281660695</v>
      </c>
      <c r="M24" s="47">
        <f>VLOOKUP($A24,'Occupancy Raw Data'!$B$8:$BE$45,'Occupancy Raw Data'!AT$3,FALSE)</f>
        <v>0.59156191030721295</v>
      </c>
      <c r="N24" s="48">
        <f>VLOOKUP($A24,'Occupancy Raw Data'!$B$8:$BE$45,'Occupancy Raw Data'!AU$3,FALSE)</f>
        <v>-1.7190754880711301</v>
      </c>
      <c r="O24" s="48">
        <f>VLOOKUP($A24,'Occupancy Raw Data'!$B$8:$BE$45,'Occupancy Raw Data'!AV$3,FALSE)</f>
        <v>-2.3519085391497998</v>
      </c>
      <c r="P24" s="48">
        <f>VLOOKUP($A24,'Occupancy Raw Data'!$B$8:$BE$45,'Occupancy Raw Data'!AW$3,FALSE)</f>
        <v>-1.4537339272109899</v>
      </c>
      <c r="Q24" s="48">
        <f>VLOOKUP($A24,'Occupancy Raw Data'!$B$8:$BE$45,'Occupancy Raw Data'!AX$3,FALSE)</f>
        <v>-0.622742006355127</v>
      </c>
      <c r="R24" s="49">
        <f>VLOOKUP($A24,'Occupancy Raw Data'!$B$8:$BE$45,'Occupancy Raw Data'!AY$3,FALSE)</f>
        <v>-1.1571892086047899</v>
      </c>
      <c r="S24" s="48">
        <f>VLOOKUP($A24,'Occupancy Raw Data'!$B$8:$BE$45,'Occupancy Raw Data'!BA$3,FALSE)</f>
        <v>-1.56329547135092</v>
      </c>
      <c r="T24" s="48">
        <f>VLOOKUP($A24,'Occupancy Raw Data'!$B$8:$BE$45,'Occupancy Raw Data'!BB$3,FALSE)</f>
        <v>-4.35349840418555</v>
      </c>
      <c r="U24" s="49">
        <f>VLOOKUP($A24,'Occupancy Raw Data'!$B$8:$BE$45,'Occupancy Raw Data'!BC$3,FALSE)</f>
        <v>-2.9808564522032599</v>
      </c>
      <c r="V24" s="50">
        <f>VLOOKUP($A24,'Occupancy Raw Data'!$B$8:$BE$45,'Occupancy Raw Data'!BE$3,FALSE)</f>
        <v>-1.73930804695825</v>
      </c>
      <c r="X24" s="51">
        <f>VLOOKUP($A24,'ADR Raw Data'!$B$6:$BE$43,'ADR Raw Data'!AG$1,FALSE)</f>
        <v>102.754696274941</v>
      </c>
      <c r="Y24" s="52">
        <f>VLOOKUP($A24,'ADR Raw Data'!$B$6:$BE$43,'ADR Raw Data'!AH$1,FALSE)</f>
        <v>104.291232738131</v>
      </c>
      <c r="Z24" s="52">
        <f>VLOOKUP($A24,'ADR Raw Data'!$B$6:$BE$43,'ADR Raw Data'!AI$1,FALSE)</f>
        <v>107.816831359452</v>
      </c>
      <c r="AA24" s="52">
        <f>VLOOKUP($A24,'ADR Raw Data'!$B$6:$BE$43,'ADR Raw Data'!AJ$1,FALSE)</f>
        <v>108.423672858713</v>
      </c>
      <c r="AB24" s="52">
        <f>VLOOKUP($A24,'ADR Raw Data'!$B$6:$BE$43,'ADR Raw Data'!AK$1,FALSE)</f>
        <v>107.91286288654</v>
      </c>
      <c r="AC24" s="53">
        <f>VLOOKUP($A24,'ADR Raw Data'!$B$6:$BE$43,'ADR Raw Data'!AL$1,FALSE)</f>
        <v>106.386981131063</v>
      </c>
      <c r="AD24" s="52">
        <f>VLOOKUP($A24,'ADR Raw Data'!$B$6:$BE$43,'ADR Raw Data'!AN$1,FALSE)</f>
        <v>135.31635284263899</v>
      </c>
      <c r="AE24" s="52">
        <f>VLOOKUP($A24,'ADR Raw Data'!$B$6:$BE$43,'ADR Raw Data'!AO$1,FALSE)</f>
        <v>136.525666471064</v>
      </c>
      <c r="AF24" s="53">
        <f>VLOOKUP($A24,'ADR Raw Data'!$B$6:$BE$43,'ADR Raw Data'!AP$1,FALSE)</f>
        <v>135.92205142900499</v>
      </c>
      <c r="AG24" s="54">
        <f>VLOOKUP($A24,'ADR Raw Data'!$B$6:$BE$43,'ADR Raw Data'!AR$1,FALSE)</f>
        <v>115.695523585779</v>
      </c>
      <c r="AI24" s="47">
        <f>VLOOKUP($A24,'ADR Raw Data'!$B$6:$BE$43,'ADR Raw Data'!AT$1,FALSE)</f>
        <v>2.2604733626670401</v>
      </c>
      <c r="AJ24" s="48">
        <f>VLOOKUP($A24,'ADR Raw Data'!$B$6:$BE$43,'ADR Raw Data'!AU$1,FALSE)</f>
        <v>3.1782503526466002</v>
      </c>
      <c r="AK24" s="48">
        <f>VLOOKUP($A24,'ADR Raw Data'!$B$6:$BE$43,'ADR Raw Data'!AV$1,FALSE)</f>
        <v>2.96516314828866</v>
      </c>
      <c r="AL24" s="48">
        <f>VLOOKUP($A24,'ADR Raw Data'!$B$6:$BE$43,'ADR Raw Data'!AW$1,FALSE)</f>
        <v>2.88205812288941</v>
      </c>
      <c r="AM24" s="48">
        <f>VLOOKUP($A24,'ADR Raw Data'!$B$6:$BE$43,'ADR Raw Data'!AX$1,FALSE)</f>
        <v>3.2293878594917498</v>
      </c>
      <c r="AN24" s="49">
        <f>VLOOKUP($A24,'ADR Raw Data'!$B$6:$BE$43,'ADR Raw Data'!AY$1,FALSE)</f>
        <v>2.9097966283715699</v>
      </c>
      <c r="AO24" s="48">
        <f>VLOOKUP($A24,'ADR Raw Data'!$B$6:$BE$43,'ADR Raw Data'!BA$1,FALSE)</f>
        <v>-0.56114063967035899</v>
      </c>
      <c r="AP24" s="48">
        <f>VLOOKUP($A24,'ADR Raw Data'!$B$6:$BE$43,'ADR Raw Data'!BB$1,FALSE)</f>
        <v>-2.1980659320677902</v>
      </c>
      <c r="AQ24" s="49">
        <f>VLOOKUP($A24,'ADR Raw Data'!$B$6:$BE$43,'ADR Raw Data'!BC$1,FALSE)</f>
        <v>-1.4095129495689001</v>
      </c>
      <c r="AR24" s="50">
        <f>VLOOKUP($A24,'ADR Raw Data'!$B$6:$BE$43,'ADR Raw Data'!BE$1,FALSE)</f>
        <v>1.1439353193825901</v>
      </c>
      <c r="AT24" s="51">
        <f>VLOOKUP($A24,'RevPAR Raw Data'!$B$6:$BE$43,'RevPAR Raw Data'!AG$1,FALSE)</f>
        <v>68.190949772140996</v>
      </c>
      <c r="AU24" s="52">
        <f>VLOOKUP($A24,'RevPAR Raw Data'!$B$6:$BE$43,'RevPAR Raw Data'!AH$1,FALSE)</f>
        <v>72.8200305631986</v>
      </c>
      <c r="AV24" s="52">
        <f>VLOOKUP($A24,'RevPAR Raw Data'!$B$6:$BE$43,'RevPAR Raw Data'!AI$1,FALSE)</f>
        <v>82.582315885640497</v>
      </c>
      <c r="AW24" s="52">
        <f>VLOOKUP($A24,'RevPAR Raw Data'!$B$6:$BE$43,'RevPAR Raw Data'!AJ$1,FALSE)</f>
        <v>84.790481913155602</v>
      </c>
      <c r="AX24" s="52">
        <f>VLOOKUP($A24,'RevPAR Raw Data'!$B$6:$BE$43,'RevPAR Raw Data'!AK$1,FALSE)</f>
        <v>83.866759346517597</v>
      </c>
      <c r="AY24" s="53">
        <f>VLOOKUP($A24,'RevPAR Raw Data'!$B$6:$BE$43,'RevPAR Raw Data'!AL$1,FALSE)</f>
        <v>78.450107496130599</v>
      </c>
      <c r="AZ24" s="52">
        <f>VLOOKUP($A24,'RevPAR Raw Data'!$B$6:$BE$43,'RevPAR Raw Data'!AN$1,FALSE)</f>
        <v>114.60585343938</v>
      </c>
      <c r="BA24" s="52">
        <f>VLOOKUP($A24,'RevPAR Raw Data'!$B$6:$BE$43,'RevPAR Raw Data'!AO$1,FALSE)</f>
        <v>116.029207858985</v>
      </c>
      <c r="BB24" s="53">
        <f>VLOOKUP($A24,'RevPAR Raw Data'!$B$6:$BE$43,'RevPAR Raw Data'!AP$1,FALSE)</f>
        <v>115.317530649183</v>
      </c>
      <c r="BC24" s="54">
        <f>VLOOKUP($A24,'RevPAR Raw Data'!$B$6:$BE$43,'RevPAR Raw Data'!AR$1,FALSE)</f>
        <v>88.983656968431305</v>
      </c>
      <c r="BE24" s="47">
        <f>VLOOKUP($A24,'RevPAR Raw Data'!$B$6:$BE$43,'RevPAR Raw Data'!AT$1,FALSE)</f>
        <v>2.8654073723804299</v>
      </c>
      <c r="BF24" s="48">
        <f>VLOOKUP($A24,'RevPAR Raw Data'!$B$6:$BE$43,'RevPAR Raw Data'!AU$1,FALSE)</f>
        <v>1.4045383418135799</v>
      </c>
      <c r="BG24" s="48">
        <f>VLOOKUP($A24,'RevPAR Raw Data'!$B$6:$BE$43,'RevPAR Raw Data'!AV$1,FALSE)</f>
        <v>0.54351668385454199</v>
      </c>
      <c r="BH24" s="48">
        <f>VLOOKUP($A24,'RevPAR Raw Data'!$B$6:$BE$43,'RevPAR Raw Data'!AW$1,FALSE)</f>
        <v>1.3864267389440299</v>
      </c>
      <c r="BI24" s="48">
        <f>VLOOKUP($A24,'RevPAR Raw Data'!$B$6:$BE$43,'RevPAR Raw Data'!AX$1,FALSE)</f>
        <v>2.58653509838744</v>
      </c>
      <c r="BJ24" s="49">
        <f>VLOOKUP($A24,'RevPAR Raw Data'!$B$6:$BE$43,'RevPAR Raw Data'!AY$1,FALSE)</f>
        <v>1.7189355671909099</v>
      </c>
      <c r="BK24" s="48">
        <f>VLOOKUP($A24,'RevPAR Raw Data'!$B$6:$BE$43,'RevPAR Raw Data'!BA$1,FALSE)</f>
        <v>-2.1156638248133999</v>
      </c>
      <c r="BL24" s="48">
        <f>VLOOKUP($A24,'RevPAR Raw Data'!$B$6:$BE$43,'RevPAR Raw Data'!BB$1,FALSE)</f>
        <v>-6.4558715709778198</v>
      </c>
      <c r="BM24" s="49">
        <f>VLOOKUP($A24,'RevPAR Raw Data'!$B$6:$BE$43,'RevPAR Raw Data'!BC$1,FALSE)</f>
        <v>-4.3483538440702896</v>
      </c>
      <c r="BN24" s="50">
        <f>VLOOKUP($A24,'RevPAR Raw Data'!$B$6:$BE$43,'RevPAR Raw Data'!BE$1,FALSE)</f>
        <v>-0.61526928663767699</v>
      </c>
    </row>
    <row r="25" spans="1:66" x14ac:dyDescent="0.25">
      <c r="A25" s="63" t="s">
        <v>32</v>
      </c>
      <c r="B25" s="47">
        <f>VLOOKUP($A25,'Occupancy Raw Data'!$B$8:$BE$45,'Occupancy Raw Data'!AG$3,FALSE)</f>
        <v>61.069458197764803</v>
      </c>
      <c r="C25" s="48">
        <f>VLOOKUP($A25,'Occupancy Raw Data'!$B$8:$BE$45,'Occupancy Raw Data'!AH$3,FALSE)</f>
        <v>64.224076955722097</v>
      </c>
      <c r="D25" s="48">
        <f>VLOOKUP($A25,'Occupancy Raw Data'!$B$8:$BE$45,'Occupancy Raw Data'!AI$3,FALSE)</f>
        <v>68.595275144999206</v>
      </c>
      <c r="E25" s="48">
        <f>VLOOKUP($A25,'Occupancy Raw Data'!$B$8:$BE$45,'Occupancy Raw Data'!AJ$3,FALSE)</f>
        <v>72.425378412788206</v>
      </c>
      <c r="F25" s="48">
        <f>VLOOKUP($A25,'Occupancy Raw Data'!$B$8:$BE$45,'Occupancy Raw Data'!AK$3,FALSE)</f>
        <v>73.330739850049497</v>
      </c>
      <c r="G25" s="49">
        <f>VLOOKUP($A25,'Occupancy Raw Data'!$B$8:$BE$45,'Occupancy Raw Data'!AL$3,FALSE)</f>
        <v>67.928985712264804</v>
      </c>
      <c r="H25" s="48">
        <f>VLOOKUP($A25,'Occupancy Raw Data'!$B$8:$BE$45,'Occupancy Raw Data'!AN$3,FALSE)</f>
        <v>83.215447729523206</v>
      </c>
      <c r="I25" s="48">
        <f>VLOOKUP($A25,'Occupancy Raw Data'!$B$8:$BE$45,'Occupancy Raw Data'!AO$3,FALSE)</f>
        <v>81.468383081058107</v>
      </c>
      <c r="J25" s="49">
        <f>VLOOKUP($A25,'Occupancy Raw Data'!$B$8:$BE$45,'Occupancy Raw Data'!AP$3,FALSE)</f>
        <v>82.341915405290706</v>
      </c>
      <c r="K25" s="50">
        <f>VLOOKUP($A25,'Occupancy Raw Data'!$B$8:$BE$45,'Occupancy Raw Data'!AR$3,FALSE)</f>
        <v>72.046965624557899</v>
      </c>
      <c r="M25" s="47">
        <f>VLOOKUP($A25,'Occupancy Raw Data'!$B$8:$BE$45,'Occupancy Raw Data'!AT$3,FALSE)</f>
        <v>-2.0859361813613799</v>
      </c>
      <c r="N25" s="48">
        <f>VLOOKUP($A25,'Occupancy Raw Data'!$B$8:$BE$45,'Occupancy Raw Data'!AU$3,FALSE)</f>
        <v>-0.77187309576214802</v>
      </c>
      <c r="O25" s="48">
        <f>VLOOKUP($A25,'Occupancy Raw Data'!$B$8:$BE$45,'Occupancy Raw Data'!AV$3,FALSE)</f>
        <v>-1.3965094222705901</v>
      </c>
      <c r="P25" s="48">
        <f>VLOOKUP($A25,'Occupancy Raw Data'!$B$8:$BE$45,'Occupancy Raw Data'!AW$3,FALSE)</f>
        <v>1.92658075998635</v>
      </c>
      <c r="Q25" s="48">
        <f>VLOOKUP($A25,'Occupancy Raw Data'!$B$8:$BE$45,'Occupancy Raw Data'!AX$3,FALSE)</f>
        <v>3.4049379426950099</v>
      </c>
      <c r="R25" s="49">
        <f>VLOOKUP($A25,'Occupancy Raw Data'!$B$8:$BE$45,'Occupancy Raw Data'!AY$3,FALSE)</f>
        <v>0.29870320334405498</v>
      </c>
      <c r="S25" s="48">
        <f>VLOOKUP($A25,'Occupancy Raw Data'!$B$8:$BE$45,'Occupancy Raw Data'!BA$3,FALSE)</f>
        <v>0.50513768627659505</v>
      </c>
      <c r="T25" s="48">
        <f>VLOOKUP($A25,'Occupancy Raw Data'!$B$8:$BE$45,'Occupancy Raw Data'!BB$3,FALSE)</f>
        <v>-5.1020871541653898</v>
      </c>
      <c r="U25" s="49">
        <f>VLOOKUP($A25,'Occupancy Raw Data'!$B$8:$BE$45,'Occupancy Raw Data'!BC$3,FALSE)</f>
        <v>-2.3491993623281702</v>
      </c>
      <c r="V25" s="50">
        <f>VLOOKUP($A25,'Occupancy Raw Data'!$B$8:$BE$45,'Occupancy Raw Data'!BE$3,FALSE)</f>
        <v>-0.58159579194656197</v>
      </c>
      <c r="X25" s="51">
        <f>VLOOKUP($A25,'ADR Raw Data'!$B$6:$BE$43,'ADR Raw Data'!AG$1,FALSE)</f>
        <v>94.023887850359003</v>
      </c>
      <c r="Y25" s="52">
        <f>VLOOKUP($A25,'ADR Raw Data'!$B$6:$BE$43,'ADR Raw Data'!AH$1,FALSE)</f>
        <v>98.508483056167407</v>
      </c>
      <c r="Z25" s="52">
        <f>VLOOKUP($A25,'ADR Raw Data'!$B$6:$BE$43,'ADR Raw Data'!AI$1,FALSE)</f>
        <v>100.228714059599</v>
      </c>
      <c r="AA25" s="52">
        <f>VLOOKUP($A25,'ADR Raw Data'!$B$6:$BE$43,'ADR Raw Data'!AJ$1,FALSE)</f>
        <v>103.232723077298</v>
      </c>
      <c r="AB25" s="52">
        <f>VLOOKUP($A25,'ADR Raw Data'!$B$6:$BE$43,'ADR Raw Data'!AK$1,FALSE)</f>
        <v>102.422924263322</v>
      </c>
      <c r="AC25" s="53">
        <f>VLOOKUP($A25,'ADR Raw Data'!$B$6:$BE$43,'ADR Raw Data'!AL$1,FALSE)</f>
        <v>99.902090381932098</v>
      </c>
      <c r="AD25" s="52">
        <f>VLOOKUP($A25,'ADR Raw Data'!$B$6:$BE$43,'ADR Raw Data'!AN$1,FALSE)</f>
        <v>129.64734242668899</v>
      </c>
      <c r="AE25" s="52">
        <f>VLOOKUP($A25,'ADR Raw Data'!$B$6:$BE$43,'ADR Raw Data'!AO$1,FALSE)</f>
        <v>127.12276560600699</v>
      </c>
      <c r="AF25" s="53">
        <f>VLOOKUP($A25,'ADR Raw Data'!$B$6:$BE$43,'ADR Raw Data'!AP$1,FALSE)</f>
        <v>128.39844512734601</v>
      </c>
      <c r="AG25" s="54">
        <f>VLOOKUP($A25,'ADR Raw Data'!$B$6:$BE$43,'ADR Raw Data'!AR$1,FALSE)</f>
        <v>109.207308013099</v>
      </c>
      <c r="AI25" s="47">
        <f>VLOOKUP($A25,'ADR Raw Data'!$B$6:$BE$43,'ADR Raw Data'!AT$1,FALSE)</f>
        <v>1.65135125383134</v>
      </c>
      <c r="AJ25" s="48">
        <f>VLOOKUP($A25,'ADR Raw Data'!$B$6:$BE$43,'ADR Raw Data'!AU$1,FALSE)</f>
        <v>4.3570441284940102</v>
      </c>
      <c r="AK25" s="48">
        <f>VLOOKUP($A25,'ADR Raw Data'!$B$6:$BE$43,'ADR Raw Data'!AV$1,FALSE)</f>
        <v>4.9022801189672398</v>
      </c>
      <c r="AL25" s="48">
        <f>VLOOKUP($A25,'ADR Raw Data'!$B$6:$BE$43,'ADR Raw Data'!AW$1,FALSE)</f>
        <v>7.7997888109014699</v>
      </c>
      <c r="AM25" s="48">
        <f>VLOOKUP($A25,'ADR Raw Data'!$B$6:$BE$43,'ADR Raw Data'!AX$1,FALSE)</f>
        <v>8.0975856504349704</v>
      </c>
      <c r="AN25" s="49">
        <f>VLOOKUP($A25,'ADR Raw Data'!$B$6:$BE$43,'ADR Raw Data'!AY$1,FALSE)</f>
        <v>5.5565226016352298</v>
      </c>
      <c r="AO25" s="48">
        <f>VLOOKUP($A25,'ADR Raw Data'!$B$6:$BE$43,'ADR Raw Data'!BA$1,FALSE)</f>
        <v>0.37109047077396301</v>
      </c>
      <c r="AP25" s="48">
        <f>VLOOKUP($A25,'ADR Raw Data'!$B$6:$BE$43,'ADR Raw Data'!BB$1,FALSE)</f>
        <v>-3.2986807409868999</v>
      </c>
      <c r="AQ25" s="49">
        <f>VLOOKUP($A25,'ADR Raw Data'!$B$6:$BE$43,'ADR Raw Data'!BC$1,FALSE)</f>
        <v>-1.48531848633113</v>
      </c>
      <c r="AR25" s="50">
        <f>VLOOKUP($A25,'ADR Raw Data'!$B$6:$BE$43,'ADR Raw Data'!BE$1,FALSE)</f>
        <v>2.5336222442210099</v>
      </c>
      <c r="AT25" s="51">
        <f>VLOOKUP($A25,'RevPAR Raw Data'!$B$6:$BE$43,'RevPAR Raw Data'!AG$1,FALSE)</f>
        <v>57.419878886688302</v>
      </c>
      <c r="AU25" s="52">
        <f>VLOOKUP($A25,'RevPAR Raw Data'!$B$6:$BE$43,'RevPAR Raw Data'!AH$1,FALSE)</f>
        <v>63.266163965907403</v>
      </c>
      <c r="AV25" s="52">
        <f>VLOOKUP($A25,'RevPAR Raw Data'!$B$6:$BE$43,'RevPAR Raw Data'!AI$1,FALSE)</f>
        <v>68.752162183477097</v>
      </c>
      <c r="AW25" s="52">
        <f>VLOOKUP($A25,'RevPAR Raw Data'!$B$6:$BE$43,'RevPAR Raw Data'!AJ$1,FALSE)</f>
        <v>74.7666903345593</v>
      </c>
      <c r="AX25" s="52">
        <f>VLOOKUP($A25,'RevPAR Raw Data'!$B$6:$BE$43,'RevPAR Raw Data'!AK$1,FALSE)</f>
        <v>75.107488138350504</v>
      </c>
      <c r="AY25" s="53">
        <f>VLOOKUP($A25,'RevPAR Raw Data'!$B$6:$BE$43,'RevPAR Raw Data'!AL$1,FALSE)</f>
        <v>67.862476701796496</v>
      </c>
      <c r="AZ25" s="52">
        <f>VLOOKUP($A25,'RevPAR Raw Data'!$B$6:$BE$43,'RevPAR Raw Data'!AN$1,FALSE)</f>
        <v>107.886616469797</v>
      </c>
      <c r="BA25" s="52">
        <f>VLOOKUP($A25,'RevPAR Raw Data'!$B$6:$BE$43,'RevPAR Raw Data'!AO$1,FALSE)</f>
        <v>103.564861667138</v>
      </c>
      <c r="BB25" s="53">
        <f>VLOOKUP($A25,'RevPAR Raw Data'!$B$6:$BE$43,'RevPAR Raw Data'!AP$1,FALSE)</f>
        <v>105.72573906846701</v>
      </c>
      <c r="BC25" s="54">
        <f>VLOOKUP($A25,'RevPAR Raw Data'!$B$6:$BE$43,'RevPAR Raw Data'!AR$1,FALSE)</f>
        <v>78.680551663702602</v>
      </c>
      <c r="BE25" s="47">
        <f>VLOOKUP($A25,'RevPAR Raw Data'!$B$6:$BE$43,'RevPAR Raw Data'!AT$1,FALSE)</f>
        <v>-0.46903106081507401</v>
      </c>
      <c r="BF25" s="48">
        <f>VLOOKUP($A25,'RevPAR Raw Data'!$B$6:$BE$43,'RevPAR Raw Data'!AU$1,FALSE)</f>
        <v>3.5515401813335301</v>
      </c>
      <c r="BG25" s="48">
        <f>VLOOKUP($A25,'RevPAR Raw Data'!$B$6:$BE$43,'RevPAR Raw Data'!AV$1,FALSE)</f>
        <v>3.4373098929291701</v>
      </c>
      <c r="BH25" s="48">
        <f>VLOOKUP($A25,'RevPAR Raw Data'!$B$6:$BE$43,'RevPAR Raw Data'!AW$1,FALSE)</f>
        <v>9.8766388014382205</v>
      </c>
      <c r="BI25" s="48">
        <f>VLOOKUP($A25,'RevPAR Raw Data'!$B$6:$BE$43,'RevPAR Raw Data'!AX$1,FALSE)</f>
        <v>11.7782413593838</v>
      </c>
      <c r="BJ25" s="49">
        <f>VLOOKUP($A25,'RevPAR Raw Data'!$B$6:$BE$43,'RevPAR Raw Data'!AY$1,FALSE)</f>
        <v>5.8718233159849103</v>
      </c>
      <c r="BK25" s="48">
        <f>VLOOKUP($A25,'RevPAR Raw Data'!$B$6:$BE$43,'RevPAR Raw Data'!BA$1,FALSE)</f>
        <v>0.87810267486861904</v>
      </c>
      <c r="BL25" s="48">
        <f>VLOOKUP($A25,'RevPAR Raw Data'!$B$6:$BE$43,'RevPAR Raw Data'!BB$1,FALSE)</f>
        <v>-8.2324663288094708</v>
      </c>
      <c r="BM25" s="49">
        <f>VLOOKUP($A25,'RevPAR Raw Data'!$B$6:$BE$43,'RevPAR Raw Data'!BC$1,FALSE)</f>
        <v>-3.79962475624987</v>
      </c>
      <c r="BN25" s="50">
        <f>VLOOKUP($A25,'RevPAR Raw Data'!$B$6:$BE$43,'RevPAR Raw Data'!BE$1,FALSE)</f>
        <v>1.93729101191824</v>
      </c>
    </row>
    <row r="26" spans="1:66" x14ac:dyDescent="0.25">
      <c r="A26" s="63" t="s">
        <v>92</v>
      </c>
      <c r="B26" s="47">
        <f>VLOOKUP($A26,'Occupancy Raw Data'!$B$8:$BE$45,'Occupancy Raw Data'!AG$3,FALSE)</f>
        <v>63.563268892794298</v>
      </c>
      <c r="C26" s="48">
        <f>VLOOKUP($A26,'Occupancy Raw Data'!$B$8:$BE$45,'Occupancy Raw Data'!AH$3,FALSE)</f>
        <v>63.299648506151101</v>
      </c>
      <c r="D26" s="48">
        <f>VLOOKUP($A26,'Occupancy Raw Data'!$B$8:$BE$45,'Occupancy Raw Data'!AI$3,FALSE)</f>
        <v>69.165202108963001</v>
      </c>
      <c r="E26" s="48">
        <f>VLOOKUP($A26,'Occupancy Raw Data'!$B$8:$BE$45,'Occupancy Raw Data'!AJ$3,FALSE)</f>
        <v>72.530755711775001</v>
      </c>
      <c r="F26" s="48">
        <f>VLOOKUP($A26,'Occupancy Raw Data'!$B$8:$BE$45,'Occupancy Raw Data'!AK$3,FALSE)</f>
        <v>73.993848857644906</v>
      </c>
      <c r="G26" s="49">
        <f>VLOOKUP($A26,'Occupancy Raw Data'!$B$8:$BE$45,'Occupancy Raw Data'!AL$3,FALSE)</f>
        <v>68.510544815465707</v>
      </c>
      <c r="H26" s="48">
        <f>VLOOKUP($A26,'Occupancy Raw Data'!$B$8:$BE$45,'Occupancy Raw Data'!AN$3,FALSE)</f>
        <v>81.779437609841807</v>
      </c>
      <c r="I26" s="48">
        <f>VLOOKUP($A26,'Occupancy Raw Data'!$B$8:$BE$45,'Occupancy Raw Data'!AO$3,FALSE)</f>
        <v>83.075571177504301</v>
      </c>
      <c r="J26" s="49">
        <f>VLOOKUP($A26,'Occupancy Raw Data'!$B$8:$BE$45,'Occupancy Raw Data'!AP$3,FALSE)</f>
        <v>82.427504393673104</v>
      </c>
      <c r="K26" s="50">
        <f>VLOOKUP($A26,'Occupancy Raw Data'!$B$8:$BE$45,'Occupancy Raw Data'!AR$3,FALSE)</f>
        <v>72.486818980667806</v>
      </c>
      <c r="M26" s="47">
        <f>VLOOKUP($A26,'Occupancy Raw Data'!$B$8:$BE$45,'Occupancy Raw Data'!AT$3,FALSE)</f>
        <v>-3.2767952404468002</v>
      </c>
      <c r="N26" s="48">
        <f>VLOOKUP($A26,'Occupancy Raw Data'!$B$8:$BE$45,'Occupancy Raw Data'!AU$3,FALSE)</f>
        <v>-6.9665937923019303</v>
      </c>
      <c r="O26" s="48">
        <f>VLOOKUP($A26,'Occupancy Raw Data'!$B$8:$BE$45,'Occupancy Raw Data'!AV$3,FALSE)</f>
        <v>-6.8911100481610497</v>
      </c>
      <c r="P26" s="48">
        <f>VLOOKUP($A26,'Occupancy Raw Data'!$B$8:$BE$45,'Occupancy Raw Data'!AW$3,FALSE)</f>
        <v>-0.51377128848685005</v>
      </c>
      <c r="Q26" s="48">
        <f>VLOOKUP($A26,'Occupancy Raw Data'!$B$8:$BE$45,'Occupancy Raw Data'!AX$3,FALSE)</f>
        <v>1.7197661446599199</v>
      </c>
      <c r="R26" s="49">
        <f>VLOOKUP($A26,'Occupancy Raw Data'!$B$8:$BE$45,'Occupancy Raw Data'!AY$3,FALSE)</f>
        <v>-3.1485357616035299</v>
      </c>
      <c r="S26" s="48">
        <f>VLOOKUP($A26,'Occupancy Raw Data'!$B$8:$BE$45,'Occupancy Raw Data'!BA$3,FALSE)</f>
        <v>0.30060608883061801</v>
      </c>
      <c r="T26" s="48">
        <f>VLOOKUP($A26,'Occupancy Raw Data'!$B$8:$BE$45,'Occupancy Raw Data'!BB$3,FALSE)</f>
        <v>-3.3416663164658602</v>
      </c>
      <c r="U26" s="49">
        <f>VLOOKUP($A26,'Occupancy Raw Data'!$B$8:$BE$45,'Occupancy Raw Data'!BC$3,FALSE)</f>
        <v>-1.56851883621887</v>
      </c>
      <c r="V26" s="50">
        <f>VLOOKUP($A26,'Occupancy Raw Data'!$B$8:$BE$45,'Occupancy Raw Data'!BE$3,FALSE)</f>
        <v>-2.64078586467609</v>
      </c>
      <c r="X26" s="51">
        <f>VLOOKUP($A26,'ADR Raw Data'!$B$6:$BE$43,'ADR Raw Data'!AG$1,FALSE)</f>
        <v>119.325780638694</v>
      </c>
      <c r="Y26" s="52">
        <f>VLOOKUP($A26,'ADR Raw Data'!$B$6:$BE$43,'ADR Raw Data'!AH$1,FALSE)</f>
        <v>121.42602214201401</v>
      </c>
      <c r="Z26" s="52">
        <f>VLOOKUP($A26,'ADR Raw Data'!$B$6:$BE$43,'ADR Raw Data'!AI$1,FALSE)</f>
        <v>129.04208289925</v>
      </c>
      <c r="AA26" s="52">
        <f>VLOOKUP($A26,'ADR Raw Data'!$B$6:$BE$43,'ADR Raw Data'!AJ$1,FALSE)</f>
        <v>128.28892213472199</v>
      </c>
      <c r="AB26" s="52">
        <f>VLOOKUP($A26,'ADR Raw Data'!$B$6:$BE$43,'ADR Raw Data'!AK$1,FALSE)</f>
        <v>127.18899440057</v>
      </c>
      <c r="AC26" s="53">
        <f>VLOOKUP($A26,'ADR Raw Data'!$B$6:$BE$43,'ADR Raw Data'!AL$1,FALSE)</f>
        <v>125.272040271916</v>
      </c>
      <c r="AD26" s="52">
        <f>VLOOKUP($A26,'ADR Raw Data'!$B$6:$BE$43,'ADR Raw Data'!AN$1,FALSE)</f>
        <v>152.67104973942901</v>
      </c>
      <c r="AE26" s="52">
        <f>VLOOKUP($A26,'ADR Raw Data'!$B$6:$BE$43,'ADR Raw Data'!AO$1,FALSE)</f>
        <v>154.72896423735901</v>
      </c>
      <c r="AF26" s="53">
        <f>VLOOKUP($A26,'ADR Raw Data'!$B$6:$BE$43,'ADR Raw Data'!AP$1,FALSE)</f>
        <v>153.70809692172301</v>
      </c>
      <c r="AG26" s="54">
        <f>VLOOKUP($A26,'ADR Raw Data'!$B$6:$BE$43,'ADR Raw Data'!AR$1,FALSE)</f>
        <v>134.51081624092899</v>
      </c>
      <c r="AI26" s="47">
        <f>VLOOKUP($A26,'ADR Raw Data'!$B$6:$BE$43,'ADR Raw Data'!AT$1,FALSE)</f>
        <v>3.9062876379240401</v>
      </c>
      <c r="AJ26" s="48">
        <f>VLOOKUP($A26,'ADR Raw Data'!$B$6:$BE$43,'ADR Raw Data'!AU$1,FALSE)</f>
        <v>5.7820490386502001</v>
      </c>
      <c r="AK26" s="48">
        <f>VLOOKUP($A26,'ADR Raw Data'!$B$6:$BE$43,'ADR Raw Data'!AV$1,FALSE)</f>
        <v>5.6553631374896298</v>
      </c>
      <c r="AL26" s="48">
        <f>VLOOKUP($A26,'ADR Raw Data'!$B$6:$BE$43,'ADR Raw Data'!AW$1,FALSE)</f>
        <v>8.7226759531850693</v>
      </c>
      <c r="AM26" s="48">
        <f>VLOOKUP($A26,'ADR Raw Data'!$B$6:$BE$43,'ADR Raw Data'!AX$1,FALSE)</f>
        <v>8.4424328501672701</v>
      </c>
      <c r="AN26" s="49">
        <f>VLOOKUP($A26,'ADR Raw Data'!$B$6:$BE$43,'ADR Raw Data'!AY$1,FALSE)</f>
        <v>6.5998133868177602</v>
      </c>
      <c r="AO26" s="48">
        <f>VLOOKUP($A26,'ADR Raw Data'!$B$6:$BE$43,'ADR Raw Data'!BA$1,FALSE)</f>
        <v>2.3418598316603298</v>
      </c>
      <c r="AP26" s="48">
        <f>VLOOKUP($A26,'ADR Raw Data'!$B$6:$BE$43,'ADR Raw Data'!BB$1,FALSE)</f>
        <v>0.36751595840002599</v>
      </c>
      <c r="AQ26" s="49">
        <f>VLOOKUP($A26,'ADR Raw Data'!$B$6:$BE$43,'ADR Raw Data'!BC$1,FALSE)</f>
        <v>1.2999330905736199</v>
      </c>
      <c r="AR26" s="50">
        <f>VLOOKUP($A26,'ADR Raw Data'!$B$6:$BE$43,'ADR Raw Data'!BE$1,FALSE)</f>
        <v>4.6672051615588703</v>
      </c>
      <c r="AT26" s="51">
        <f>VLOOKUP($A26,'RevPAR Raw Data'!$B$6:$BE$43,'RevPAR Raw Data'!AG$1,FALSE)</f>
        <v>75.847366805799595</v>
      </c>
      <c r="AU26" s="52">
        <f>VLOOKUP($A26,'RevPAR Raw Data'!$B$6:$BE$43,'RevPAR Raw Data'!AH$1,FALSE)</f>
        <v>76.862245210896305</v>
      </c>
      <c r="AV26" s="52">
        <f>VLOOKUP($A26,'RevPAR Raw Data'!$B$6:$BE$43,'RevPAR Raw Data'!AI$1,FALSE)</f>
        <v>89.252217442882198</v>
      </c>
      <c r="AW26" s="52">
        <f>VLOOKUP($A26,'RevPAR Raw Data'!$B$6:$BE$43,'RevPAR Raw Data'!AJ$1,FALSE)</f>
        <v>93.048924718804898</v>
      </c>
      <c r="AX26" s="52">
        <f>VLOOKUP($A26,'RevPAR Raw Data'!$B$6:$BE$43,'RevPAR Raw Data'!AK$1,FALSE)</f>
        <v>94.112032280316299</v>
      </c>
      <c r="AY26" s="53">
        <f>VLOOKUP($A26,'RevPAR Raw Data'!$B$6:$BE$43,'RevPAR Raw Data'!AL$1,FALSE)</f>
        <v>85.824557291739794</v>
      </c>
      <c r="AZ26" s="52">
        <f>VLOOKUP($A26,'RevPAR Raw Data'!$B$6:$BE$43,'RevPAR Raw Data'!AN$1,FALSE)</f>
        <v>124.85352586994701</v>
      </c>
      <c r="BA26" s="52">
        <f>VLOOKUP($A26,'RevPAR Raw Data'!$B$6:$BE$43,'RevPAR Raw Data'!AO$1,FALSE)</f>
        <v>128.54197081722299</v>
      </c>
      <c r="BB26" s="53">
        <f>VLOOKUP($A26,'RevPAR Raw Data'!$B$6:$BE$43,'RevPAR Raw Data'!AP$1,FALSE)</f>
        <v>126.697748343585</v>
      </c>
      <c r="BC26" s="54">
        <f>VLOOKUP($A26,'RevPAR Raw Data'!$B$6:$BE$43,'RevPAR Raw Data'!AR$1,FALSE)</f>
        <v>97.502611877981394</v>
      </c>
      <c r="BE26" s="47">
        <f>VLOOKUP($A26,'RevPAR Raw Data'!$B$6:$BE$43,'RevPAR Raw Data'!AT$1,FALSE)</f>
        <v>0.50149135007958401</v>
      </c>
      <c r="BF26" s="48">
        <f>VLOOKUP($A26,'RevPAR Raw Data'!$B$6:$BE$43,'RevPAR Raw Data'!AU$1,FALSE)</f>
        <v>-1.58735662304619</v>
      </c>
      <c r="BG26" s="48">
        <f>VLOOKUP($A26,'RevPAR Raw Data'!$B$6:$BE$43,'RevPAR Raw Data'!AV$1,FALSE)</f>
        <v>-1.6254642080989601</v>
      </c>
      <c r="BH26" s="48">
        <f>VLOOKUP($A26,'RevPAR Raw Data'!$B$6:$BE$43,'RevPAR Raw Data'!AW$1,FALSE)</f>
        <v>8.1640900600630104</v>
      </c>
      <c r="BI26" s="48">
        <f>VLOOKUP($A26,'RevPAR Raw Data'!$B$6:$BE$43,'RevPAR Raw Data'!AX$1,FALSE)</f>
        <v>10.307389096770001</v>
      </c>
      <c r="BJ26" s="49">
        <f>VLOOKUP($A26,'RevPAR Raw Data'!$B$6:$BE$43,'RevPAR Raw Data'!AY$1,FALSE)</f>
        <v>3.2434801405311702</v>
      </c>
      <c r="BK26" s="48">
        <f>VLOOKUP($A26,'RevPAR Raw Data'!$B$6:$BE$43,'RevPAR Raw Data'!BA$1,FALSE)</f>
        <v>2.6495056937368</v>
      </c>
      <c r="BL26" s="48">
        <f>VLOOKUP($A26,'RevPAR Raw Data'!$B$6:$BE$43,'RevPAR Raw Data'!BB$1,FALSE)</f>
        <v>-2.98643151505533</v>
      </c>
      <c r="BM26" s="49">
        <f>VLOOKUP($A26,'RevPAR Raw Data'!$B$6:$BE$43,'RevPAR Raw Data'!BC$1,FALSE)</f>
        <v>-0.28897544102914102</v>
      </c>
      <c r="BN26" s="50">
        <f>VLOOKUP($A26,'RevPAR Raw Data'!$B$6:$BE$43,'RevPAR Raw Data'!BE$1,FALSE)</f>
        <v>1.9031684027008999</v>
      </c>
    </row>
    <row r="27" spans="1:66" x14ac:dyDescent="0.25">
      <c r="A27" s="63" t="s">
        <v>93</v>
      </c>
      <c r="B27" s="47">
        <f>VLOOKUP($A27,'Occupancy Raw Data'!$B$8:$BE$45,'Occupancy Raw Data'!AG$3,FALSE)</f>
        <v>73.345125786163507</v>
      </c>
      <c r="C27" s="48">
        <f>VLOOKUP($A27,'Occupancy Raw Data'!$B$8:$BE$45,'Occupancy Raw Data'!AH$3,FALSE)</f>
        <v>66.5290880503144</v>
      </c>
      <c r="D27" s="48">
        <f>VLOOKUP($A27,'Occupancy Raw Data'!$B$8:$BE$45,'Occupancy Raw Data'!AI$3,FALSE)</f>
        <v>71.405267295597397</v>
      </c>
      <c r="E27" s="48">
        <f>VLOOKUP($A27,'Occupancy Raw Data'!$B$8:$BE$45,'Occupancy Raw Data'!AJ$3,FALSE)</f>
        <v>73.376572327044002</v>
      </c>
      <c r="F27" s="48">
        <f>VLOOKUP($A27,'Occupancy Raw Data'!$B$8:$BE$45,'Occupancy Raw Data'!AK$3,FALSE)</f>
        <v>75.882468553459105</v>
      </c>
      <c r="G27" s="49">
        <f>VLOOKUP($A27,'Occupancy Raw Data'!$B$8:$BE$45,'Occupancy Raw Data'!AL$3,FALSE)</f>
        <v>72.107704402515694</v>
      </c>
      <c r="H27" s="48">
        <f>VLOOKUP($A27,'Occupancy Raw Data'!$B$8:$BE$45,'Occupancy Raw Data'!AN$3,FALSE)</f>
        <v>85.982704402515694</v>
      </c>
      <c r="I27" s="48">
        <f>VLOOKUP($A27,'Occupancy Raw Data'!$B$8:$BE$45,'Occupancy Raw Data'!AO$3,FALSE)</f>
        <v>90.733097484276698</v>
      </c>
      <c r="J27" s="49">
        <f>VLOOKUP($A27,'Occupancy Raw Data'!$B$8:$BE$45,'Occupancy Raw Data'!AP$3,FALSE)</f>
        <v>88.357900943396203</v>
      </c>
      <c r="K27" s="50">
        <f>VLOOKUP($A27,'Occupancy Raw Data'!$B$8:$BE$45,'Occupancy Raw Data'!AR$3,FALSE)</f>
        <v>76.750617699910094</v>
      </c>
      <c r="M27" s="47">
        <f>VLOOKUP($A27,'Occupancy Raw Data'!$B$8:$BE$45,'Occupancy Raw Data'!AT$3,FALSE)</f>
        <v>11.306598839504201</v>
      </c>
      <c r="N27" s="48">
        <f>VLOOKUP($A27,'Occupancy Raw Data'!$B$8:$BE$45,'Occupancy Raw Data'!AU$3,FALSE)</f>
        <v>8.8657804459691203</v>
      </c>
      <c r="O27" s="48">
        <f>VLOOKUP($A27,'Occupancy Raw Data'!$B$8:$BE$45,'Occupancy Raw Data'!AV$3,FALSE)</f>
        <v>6.0366339923919101</v>
      </c>
      <c r="P27" s="48">
        <f>VLOOKUP($A27,'Occupancy Raw Data'!$B$8:$BE$45,'Occupancy Raw Data'!AW$3,FALSE)</f>
        <v>7.3286933493487396</v>
      </c>
      <c r="Q27" s="48">
        <f>VLOOKUP($A27,'Occupancy Raw Data'!$B$8:$BE$45,'Occupancy Raw Data'!AX$3,FALSE)</f>
        <v>10.507100657714799</v>
      </c>
      <c r="R27" s="49">
        <f>VLOOKUP($A27,'Occupancy Raw Data'!$B$8:$BE$45,'Occupancy Raw Data'!AY$3,FALSE)</f>
        <v>8.7971460153519399</v>
      </c>
      <c r="S27" s="48">
        <f>VLOOKUP($A27,'Occupancy Raw Data'!$B$8:$BE$45,'Occupancy Raw Data'!BA$3,FALSE)</f>
        <v>7.5116400162310697</v>
      </c>
      <c r="T27" s="48">
        <f>VLOOKUP($A27,'Occupancy Raw Data'!$B$8:$BE$45,'Occupancy Raw Data'!BB$3,FALSE)</f>
        <v>3.3192453392864398</v>
      </c>
      <c r="U27" s="49">
        <f>VLOOKUP($A27,'Occupancy Raw Data'!$B$8:$BE$45,'Occupancy Raw Data'!BC$3,FALSE)</f>
        <v>5.3174629292890598</v>
      </c>
      <c r="V27" s="50">
        <f>VLOOKUP($A27,'Occupancy Raw Data'!$B$8:$BE$45,'Occupancy Raw Data'!BE$3,FALSE)</f>
        <v>7.6160473439444401</v>
      </c>
      <c r="X27" s="51">
        <f>VLOOKUP($A27,'ADR Raw Data'!$B$6:$BE$43,'ADR Raw Data'!AG$1,FALSE)</f>
        <v>194.87979377780101</v>
      </c>
      <c r="Y27" s="52">
        <f>VLOOKUP($A27,'ADR Raw Data'!$B$6:$BE$43,'ADR Raw Data'!AH$1,FALSE)</f>
        <v>173.53254811521401</v>
      </c>
      <c r="Z27" s="52">
        <f>VLOOKUP($A27,'ADR Raw Data'!$B$6:$BE$43,'ADR Raw Data'!AI$1,FALSE)</f>
        <v>171.07288675786501</v>
      </c>
      <c r="AA27" s="52">
        <f>VLOOKUP($A27,'ADR Raw Data'!$B$6:$BE$43,'ADR Raw Data'!AJ$1,FALSE)</f>
        <v>172.28777788610901</v>
      </c>
      <c r="AB27" s="52">
        <f>VLOOKUP($A27,'ADR Raw Data'!$B$6:$BE$43,'ADR Raw Data'!AK$1,FALSE)</f>
        <v>179.84398853894101</v>
      </c>
      <c r="AC27" s="53">
        <f>VLOOKUP($A27,'ADR Raw Data'!$B$6:$BE$43,'ADR Raw Data'!AL$1,FALSE)</f>
        <v>178.463156746001</v>
      </c>
      <c r="AD27" s="52">
        <f>VLOOKUP($A27,'ADR Raw Data'!$B$6:$BE$43,'ADR Raw Data'!AN$1,FALSE)</f>
        <v>246.81380403447</v>
      </c>
      <c r="AE27" s="52">
        <f>VLOOKUP($A27,'ADR Raw Data'!$B$6:$BE$43,'ADR Raw Data'!AO$1,FALSE)</f>
        <v>259.404913629372</v>
      </c>
      <c r="AF27" s="53">
        <f>VLOOKUP($A27,'ADR Raw Data'!$B$6:$BE$43,'ADR Raw Data'!AP$1,FALSE)</f>
        <v>253.27859304661101</v>
      </c>
      <c r="AG27" s="54">
        <f>VLOOKUP($A27,'ADR Raw Data'!$B$6:$BE$43,'ADR Raw Data'!AR$1,FALSE)</f>
        <v>203.07174383640299</v>
      </c>
      <c r="AI27" s="47">
        <f>VLOOKUP($A27,'ADR Raw Data'!$B$6:$BE$43,'ADR Raw Data'!AT$1,FALSE)</f>
        <v>0.94279929661556805</v>
      </c>
      <c r="AJ27" s="48">
        <f>VLOOKUP($A27,'ADR Raw Data'!$B$6:$BE$43,'ADR Raw Data'!AU$1,FALSE)</f>
        <v>2.3397936313335301</v>
      </c>
      <c r="AK27" s="48">
        <f>VLOOKUP($A27,'ADR Raw Data'!$B$6:$BE$43,'ADR Raw Data'!AV$1,FALSE)</f>
        <v>-1.3430674692968501</v>
      </c>
      <c r="AL27" s="48">
        <f>VLOOKUP($A27,'ADR Raw Data'!$B$6:$BE$43,'ADR Raw Data'!AW$1,FALSE)</f>
        <v>-3.1925155849804399</v>
      </c>
      <c r="AM27" s="48">
        <f>VLOOKUP($A27,'ADR Raw Data'!$B$6:$BE$43,'ADR Raw Data'!AX$1,FALSE)</f>
        <v>-2.0708255429259101</v>
      </c>
      <c r="AN27" s="49">
        <f>VLOOKUP($A27,'ADR Raw Data'!$B$6:$BE$43,'ADR Raw Data'!AY$1,FALSE)</f>
        <v>-0.67208808880510695</v>
      </c>
      <c r="AO27" s="48">
        <f>VLOOKUP($A27,'ADR Raw Data'!$B$6:$BE$43,'ADR Raw Data'!BA$1,FALSE)</f>
        <v>-0.32275237524524703</v>
      </c>
      <c r="AP27" s="48">
        <f>VLOOKUP($A27,'ADR Raw Data'!$B$6:$BE$43,'ADR Raw Data'!BB$1,FALSE)</f>
        <v>2.21334713291292</v>
      </c>
      <c r="AQ27" s="49">
        <f>VLOOKUP($A27,'ADR Raw Data'!$B$6:$BE$43,'ADR Raw Data'!BC$1,FALSE)</f>
        <v>0.97029724365967995</v>
      </c>
      <c r="AR27" s="50">
        <f>VLOOKUP($A27,'ADR Raw Data'!$B$6:$BE$43,'ADR Raw Data'!BE$1,FALSE)</f>
        <v>-0.27341675963255901</v>
      </c>
      <c r="AT27" s="51">
        <f>VLOOKUP($A27,'RevPAR Raw Data'!$B$6:$BE$43,'RevPAR Raw Data'!AG$1,FALSE)</f>
        <v>142.934829878144</v>
      </c>
      <c r="AU27" s="52">
        <f>VLOOKUP($A27,'RevPAR Raw Data'!$B$6:$BE$43,'RevPAR Raw Data'!AH$1,FALSE)</f>
        <v>115.449621731525</v>
      </c>
      <c r="AV27" s="52">
        <f>VLOOKUP($A27,'RevPAR Raw Data'!$B$6:$BE$43,'RevPAR Raw Data'!AI$1,FALSE)</f>
        <v>122.155052059748</v>
      </c>
      <c r="AW27" s="52">
        <f>VLOOKUP($A27,'RevPAR Raw Data'!$B$6:$BE$43,'RevPAR Raw Data'!AJ$1,FALSE)</f>
        <v>126.418865951257</v>
      </c>
      <c r="AX27" s="52">
        <f>VLOOKUP($A27,'RevPAR Raw Data'!$B$6:$BE$43,'RevPAR Raw Data'!AK$1,FALSE)</f>
        <v>136.47005804834899</v>
      </c>
      <c r="AY27" s="53">
        <f>VLOOKUP($A27,'RevPAR Raw Data'!$B$6:$BE$43,'RevPAR Raw Data'!AL$1,FALSE)</f>
        <v>128.68568553380501</v>
      </c>
      <c r="AZ27" s="52">
        <f>VLOOKUP($A27,'RevPAR Raw Data'!$B$6:$BE$43,'RevPAR Raw Data'!AN$1,FALSE)</f>
        <v>212.217183547562</v>
      </c>
      <c r="BA27" s="52">
        <f>VLOOKUP($A27,'RevPAR Raw Data'!$B$6:$BE$43,'RevPAR Raw Data'!AO$1,FALSE)</f>
        <v>235.366113162342</v>
      </c>
      <c r="BB27" s="53">
        <f>VLOOKUP($A27,'RevPAR Raw Data'!$B$6:$BE$43,'RevPAR Raw Data'!AP$1,FALSE)</f>
        <v>223.791648354952</v>
      </c>
      <c r="BC27" s="54">
        <f>VLOOKUP($A27,'RevPAR Raw Data'!$B$6:$BE$43,'RevPAR Raw Data'!AR$1,FALSE)</f>
        <v>155.85881776841799</v>
      </c>
      <c r="BE27" s="47">
        <f>VLOOKUP($A27,'RevPAR Raw Data'!$B$6:$BE$43,'RevPAR Raw Data'!AT$1,FALSE)</f>
        <v>12.3559966704497</v>
      </c>
      <c r="BF27" s="48">
        <f>VLOOKUP($A27,'RevPAR Raw Data'!$B$6:$BE$43,'RevPAR Raw Data'!AU$1,FALSE)</f>
        <v>11.4130150435454</v>
      </c>
      <c r="BG27" s="48">
        <f>VLOOKUP($A27,'RevPAR Raw Data'!$B$6:$BE$43,'RevPAR Raw Data'!AV$1,FALSE)</f>
        <v>4.61249045570273</v>
      </c>
      <c r="BH27" s="48">
        <f>VLOOKUP($A27,'RevPAR Raw Data'!$B$6:$BE$43,'RevPAR Raw Data'!AW$1,FALSE)</f>
        <v>3.9022080870149098</v>
      </c>
      <c r="BI27" s="48">
        <f>VLOOKUP($A27,'RevPAR Raw Data'!$B$6:$BE$43,'RevPAR Raw Data'!AX$1,FALSE)</f>
        <v>8.2186913905480203</v>
      </c>
      <c r="BJ27" s="49">
        <f>VLOOKUP($A27,'RevPAR Raw Data'!$B$6:$BE$43,'RevPAR Raw Data'!AY$1,FALSE)</f>
        <v>8.0659333560228603</v>
      </c>
      <c r="BK27" s="48">
        <f>VLOOKUP($A27,'RevPAR Raw Data'!$B$6:$BE$43,'RevPAR Raw Data'!BA$1,FALSE)</f>
        <v>7.1646436444135597</v>
      </c>
      <c r="BL27" s="48">
        <f>VLOOKUP($A27,'RevPAR Raw Data'!$B$6:$BE$43,'RevPAR Raw Data'!BB$1,FALSE)</f>
        <v>5.6060588937508102</v>
      </c>
      <c r="BM27" s="49">
        <f>VLOOKUP($A27,'RevPAR Raw Data'!$B$6:$BE$43,'RevPAR Raw Data'!BC$1,FALSE)</f>
        <v>6.3393553691842603</v>
      </c>
      <c r="BN27" s="50">
        <f>VLOOKUP($A27,'RevPAR Raw Data'!$B$6:$BE$43,'RevPAR Raw Data'!BE$1,FALSE)</f>
        <v>7.3218070344519797</v>
      </c>
    </row>
    <row r="28" spans="1:66" x14ac:dyDescent="0.25">
      <c r="A28" s="63" t="s">
        <v>29</v>
      </c>
      <c r="B28" s="47">
        <f>VLOOKUP($A28,'Occupancy Raw Data'!$B$8:$BE$45,'Occupancy Raw Data'!AG$3,FALSE)</f>
        <v>58.543848167539203</v>
      </c>
      <c r="C28" s="48">
        <f>VLOOKUP($A28,'Occupancy Raw Data'!$B$8:$BE$45,'Occupancy Raw Data'!AH$3,FALSE)</f>
        <v>55.147251308900501</v>
      </c>
      <c r="D28" s="48">
        <f>VLOOKUP($A28,'Occupancy Raw Data'!$B$8:$BE$45,'Occupancy Raw Data'!AI$3,FALSE)</f>
        <v>56.649214659685803</v>
      </c>
      <c r="E28" s="48">
        <f>VLOOKUP($A28,'Occupancy Raw Data'!$B$8:$BE$45,'Occupancy Raw Data'!AJ$3,FALSE)</f>
        <v>58.926701570680599</v>
      </c>
      <c r="F28" s="48">
        <f>VLOOKUP($A28,'Occupancy Raw Data'!$B$8:$BE$45,'Occupancy Raw Data'!AK$3,FALSE)</f>
        <v>61.907722513088999</v>
      </c>
      <c r="G28" s="49">
        <f>VLOOKUP($A28,'Occupancy Raw Data'!$B$8:$BE$45,'Occupancy Raw Data'!AL$3,FALSE)</f>
        <v>58.234947643978998</v>
      </c>
      <c r="H28" s="48">
        <f>VLOOKUP($A28,'Occupancy Raw Data'!$B$8:$BE$45,'Occupancy Raw Data'!AN$3,FALSE)</f>
        <v>78.419502617801001</v>
      </c>
      <c r="I28" s="48">
        <f>VLOOKUP($A28,'Occupancy Raw Data'!$B$8:$BE$45,'Occupancy Raw Data'!AO$3,FALSE)</f>
        <v>81.174738219895204</v>
      </c>
      <c r="J28" s="49">
        <f>VLOOKUP($A28,'Occupancy Raw Data'!$B$8:$BE$45,'Occupancy Raw Data'!AP$3,FALSE)</f>
        <v>79.797120418848095</v>
      </c>
      <c r="K28" s="50">
        <f>VLOOKUP($A28,'Occupancy Raw Data'!$B$8:$BE$45,'Occupancy Raw Data'!AR$3,FALSE)</f>
        <v>64.395568436798797</v>
      </c>
      <c r="M28" s="47">
        <f>VLOOKUP($A28,'Occupancy Raw Data'!$B$8:$BE$45,'Occupancy Raw Data'!AT$3,FALSE)</f>
        <v>-0.54824340336601496</v>
      </c>
      <c r="N28" s="48">
        <f>VLOOKUP($A28,'Occupancy Raw Data'!$B$8:$BE$45,'Occupancy Raw Data'!AU$3,FALSE)</f>
        <v>-0.371665569598773</v>
      </c>
      <c r="O28" s="48">
        <f>VLOOKUP($A28,'Occupancy Raw Data'!$B$8:$BE$45,'Occupancy Raw Data'!AV$3,FALSE)</f>
        <v>0.84324371309733503</v>
      </c>
      <c r="P28" s="48">
        <f>VLOOKUP($A28,'Occupancy Raw Data'!$B$8:$BE$45,'Occupancy Raw Data'!AW$3,FALSE)</f>
        <v>0.65028732245244703</v>
      </c>
      <c r="Q28" s="48">
        <f>VLOOKUP($A28,'Occupancy Raw Data'!$B$8:$BE$45,'Occupancy Raw Data'!AX$3,FALSE)</f>
        <v>9.4794031320408395E-2</v>
      </c>
      <c r="R28" s="49">
        <f>VLOOKUP($A28,'Occupancy Raw Data'!$B$8:$BE$45,'Occupancy Raw Data'!AY$3,FALSE)</f>
        <v>0.13225440142507999</v>
      </c>
      <c r="S28" s="48">
        <f>VLOOKUP($A28,'Occupancy Raw Data'!$B$8:$BE$45,'Occupancy Raw Data'!BA$3,FALSE)</f>
        <v>1.7690372278922599</v>
      </c>
      <c r="T28" s="48">
        <f>VLOOKUP($A28,'Occupancy Raw Data'!$B$8:$BE$45,'Occupancy Raw Data'!BB$3,FALSE)</f>
        <v>-0.95321968427507098</v>
      </c>
      <c r="U28" s="49">
        <f>VLOOKUP($A28,'Occupancy Raw Data'!$B$8:$BE$45,'Occupancy Raw Data'!BC$3,FALSE)</f>
        <v>0.36596861837490202</v>
      </c>
      <c r="V28" s="50">
        <f>VLOOKUP($A28,'Occupancy Raw Data'!$B$8:$BE$45,'Occupancy Raw Data'!BE$3,FALSE)</f>
        <v>0.21487608476971901</v>
      </c>
      <c r="X28" s="51">
        <f>VLOOKUP($A28,'ADR Raw Data'!$B$6:$BE$43,'ADR Raw Data'!AG$1,FALSE)</f>
        <v>136.064654854396</v>
      </c>
      <c r="Y28" s="52">
        <f>VLOOKUP($A28,'ADR Raw Data'!$B$6:$BE$43,'ADR Raw Data'!AH$1,FALSE)</f>
        <v>127.43256512193599</v>
      </c>
      <c r="Z28" s="52">
        <f>VLOOKUP($A28,'ADR Raw Data'!$B$6:$BE$43,'ADR Raw Data'!AI$1,FALSE)</f>
        <v>126.31174503234701</v>
      </c>
      <c r="AA28" s="52">
        <f>VLOOKUP($A28,'ADR Raw Data'!$B$6:$BE$43,'ADR Raw Data'!AJ$1,FALSE)</f>
        <v>127.170741892492</v>
      </c>
      <c r="AB28" s="52">
        <f>VLOOKUP($A28,'ADR Raw Data'!$B$6:$BE$43,'ADR Raw Data'!AK$1,FALSE)</f>
        <v>128.33937470267901</v>
      </c>
      <c r="AC28" s="53">
        <f>VLOOKUP($A28,'ADR Raw Data'!$B$6:$BE$43,'ADR Raw Data'!AL$1,FALSE)</f>
        <v>129.08989402470101</v>
      </c>
      <c r="AD28" s="52">
        <f>VLOOKUP($A28,'ADR Raw Data'!$B$6:$BE$43,'ADR Raw Data'!AN$1,FALSE)</f>
        <v>163.971135823075</v>
      </c>
      <c r="AE28" s="52">
        <f>VLOOKUP($A28,'ADR Raw Data'!$B$6:$BE$43,'ADR Raw Data'!AO$1,FALSE)</f>
        <v>171.70262345305699</v>
      </c>
      <c r="AF28" s="53">
        <f>VLOOKUP($A28,'ADR Raw Data'!$B$6:$BE$43,'ADR Raw Data'!AP$1,FALSE)</f>
        <v>167.903617854506</v>
      </c>
      <c r="AG28" s="54">
        <f>VLOOKUP($A28,'ADR Raw Data'!$B$6:$BE$43,'ADR Raw Data'!AR$1,FALSE)</f>
        <v>142.83184849914699</v>
      </c>
      <c r="AI28" s="47">
        <f>VLOOKUP($A28,'ADR Raw Data'!$B$6:$BE$43,'ADR Raw Data'!AT$1,FALSE)</f>
        <v>-5.1603102986946698</v>
      </c>
      <c r="AJ28" s="48">
        <f>VLOOKUP($A28,'ADR Raw Data'!$B$6:$BE$43,'ADR Raw Data'!AU$1,FALSE)</f>
        <v>-1.2082919472149001</v>
      </c>
      <c r="AK28" s="48">
        <f>VLOOKUP($A28,'ADR Raw Data'!$B$6:$BE$43,'ADR Raw Data'!AV$1,FALSE)</f>
        <v>-0.38303200132386001</v>
      </c>
      <c r="AL28" s="48">
        <f>VLOOKUP($A28,'ADR Raw Data'!$B$6:$BE$43,'ADR Raw Data'!AW$1,FALSE)</f>
        <v>0.33925130685245503</v>
      </c>
      <c r="AM28" s="48">
        <f>VLOOKUP($A28,'ADR Raw Data'!$B$6:$BE$43,'ADR Raw Data'!AX$1,FALSE)</f>
        <v>-2.0165763706112898</v>
      </c>
      <c r="AN28" s="49">
        <f>VLOOKUP($A28,'ADR Raw Data'!$B$6:$BE$43,'ADR Raw Data'!AY$1,FALSE)</f>
        <v>-1.80896216536379</v>
      </c>
      <c r="AO28" s="48">
        <f>VLOOKUP($A28,'ADR Raw Data'!$B$6:$BE$43,'ADR Raw Data'!BA$1,FALSE)</f>
        <v>-5.0873406488884303</v>
      </c>
      <c r="AP28" s="48">
        <f>VLOOKUP($A28,'ADR Raw Data'!$B$6:$BE$43,'ADR Raw Data'!BB$1,FALSE)</f>
        <v>-6.8210962246897697</v>
      </c>
      <c r="AQ28" s="49">
        <f>VLOOKUP($A28,'ADR Raw Data'!$B$6:$BE$43,'ADR Raw Data'!BC$1,FALSE)</f>
        <v>-6.0381368862363098</v>
      </c>
      <c r="AR28" s="50">
        <f>VLOOKUP($A28,'ADR Raw Data'!$B$6:$BE$43,'ADR Raw Data'!BE$1,FALSE)</f>
        <v>-3.5981554122531798</v>
      </c>
      <c r="AT28" s="51">
        <f>VLOOKUP($A28,'RevPAR Raw Data'!$B$6:$BE$43,'RevPAR Raw Data'!AG$1,FALSE)</f>
        <v>79.657484947643894</v>
      </c>
      <c r="AU28" s="52">
        <f>VLOOKUP($A28,'RevPAR Raw Data'!$B$6:$BE$43,'RevPAR Raw Data'!AH$1,FALSE)</f>
        <v>70.275556937172695</v>
      </c>
      <c r="AV28" s="52">
        <f>VLOOKUP($A28,'RevPAR Raw Data'!$B$6:$BE$43,'RevPAR Raw Data'!AI$1,FALSE)</f>
        <v>71.554611583769599</v>
      </c>
      <c r="AW28" s="52">
        <f>VLOOKUP($A28,'RevPAR Raw Data'!$B$6:$BE$43,'RevPAR Raw Data'!AJ$1,FALSE)</f>
        <v>74.937523560209399</v>
      </c>
      <c r="AX28" s="52">
        <f>VLOOKUP($A28,'RevPAR Raw Data'!$B$6:$BE$43,'RevPAR Raw Data'!AK$1,FALSE)</f>
        <v>79.451983965968495</v>
      </c>
      <c r="AY28" s="53">
        <f>VLOOKUP($A28,'RevPAR Raw Data'!$B$6:$BE$43,'RevPAR Raw Data'!AL$1,FALSE)</f>
        <v>75.175432198952805</v>
      </c>
      <c r="AZ28" s="52">
        <f>VLOOKUP($A28,'RevPAR Raw Data'!$B$6:$BE$43,'RevPAR Raw Data'!AN$1,FALSE)</f>
        <v>128.58534914921401</v>
      </c>
      <c r="BA28" s="52">
        <f>VLOOKUP($A28,'RevPAR Raw Data'!$B$6:$BE$43,'RevPAR Raw Data'!AO$1,FALSE)</f>
        <v>139.379155104712</v>
      </c>
      <c r="BB28" s="53">
        <f>VLOOKUP($A28,'RevPAR Raw Data'!$B$6:$BE$43,'RevPAR Raw Data'!AP$1,FALSE)</f>
        <v>133.982252126963</v>
      </c>
      <c r="BC28" s="54">
        <f>VLOOKUP($A28,'RevPAR Raw Data'!$B$6:$BE$43,'RevPAR Raw Data'!AR$1,FALSE)</f>
        <v>91.977380749812994</v>
      </c>
      <c r="BE28" s="47">
        <f>VLOOKUP($A28,'RevPAR Raw Data'!$B$6:$BE$43,'RevPAR Raw Data'!AT$1,FALSE)</f>
        <v>-5.6802626412548696</v>
      </c>
      <c r="BF28" s="48">
        <f>VLOOKUP($A28,'RevPAR Raw Data'!$B$6:$BE$43,'RevPAR Raw Data'!AU$1,FALSE)</f>
        <v>-1.57546671166564</v>
      </c>
      <c r="BG28" s="48">
        <f>VLOOKUP($A28,'RevPAR Raw Data'!$B$6:$BE$43,'RevPAR Raw Data'!AV$1,FALSE)</f>
        <v>0.45698181850316</v>
      </c>
      <c r="BH28" s="48">
        <f>VLOOKUP($A28,'RevPAR Raw Data'!$B$6:$BE$43,'RevPAR Raw Data'!AW$1,FALSE)</f>
        <v>0.991744737544618</v>
      </c>
      <c r="BI28" s="48">
        <f>VLOOKUP($A28,'RevPAR Raw Data'!$B$6:$BE$43,'RevPAR Raw Data'!AX$1,FALSE)</f>
        <v>-1.92369393332724</v>
      </c>
      <c r="BJ28" s="49">
        <f>VLOOKUP($A28,'RevPAR Raw Data'!$B$6:$BE$43,'RevPAR Raw Data'!AY$1,FALSE)</f>
        <v>-1.67910019602251</v>
      </c>
      <c r="BK28" s="48">
        <f>VLOOKUP($A28,'RevPAR Raw Data'!$B$6:$BE$43,'RevPAR Raw Data'!BA$1,FALSE)</f>
        <v>-3.4083003709847</v>
      </c>
      <c r="BL28" s="48">
        <f>VLOOKUP($A28,'RevPAR Raw Data'!$B$6:$BE$43,'RevPAR Raw Data'!BB$1,FALSE)</f>
        <v>-7.70929587706775</v>
      </c>
      <c r="BM28" s="49">
        <f>VLOOKUP($A28,'RevPAR Raw Data'!$B$6:$BE$43,'RevPAR Raw Data'!BC$1,FALSE)</f>
        <v>-5.6942659539995599</v>
      </c>
      <c r="BN28" s="50">
        <f>VLOOKUP($A28,'RevPAR Raw Data'!$B$6:$BE$43,'RevPAR Raw Data'!BE$1,FALSE)</f>
        <v>-3.3910109029572402</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47.2217271572217</v>
      </c>
      <c r="C30" s="48">
        <f>VLOOKUP($A30,'Occupancy Raw Data'!$B$8:$BE$45,'Occupancy Raw Data'!AH$3,FALSE)</f>
        <v>53.913153461845802</v>
      </c>
      <c r="D30" s="48">
        <f>VLOOKUP($A30,'Occupancy Raw Data'!$B$8:$BE$45,'Occupancy Raw Data'!AI$3,FALSE)</f>
        <v>60.109578645387103</v>
      </c>
      <c r="E30" s="48">
        <f>VLOOKUP($A30,'Occupancy Raw Data'!$B$8:$BE$45,'Occupancy Raw Data'!AJ$3,FALSE)</f>
        <v>63.3227740759691</v>
      </c>
      <c r="F30" s="48">
        <f>VLOOKUP($A30,'Occupancy Raw Data'!$B$8:$BE$45,'Occupancy Raw Data'!AK$3,FALSE)</f>
        <v>62.972651331788697</v>
      </c>
      <c r="G30" s="49">
        <f>VLOOKUP($A30,'Occupancy Raw Data'!$B$8:$BE$45,'Occupancy Raw Data'!AL$3,FALSE)</f>
        <v>57.507976934442503</v>
      </c>
      <c r="H30" s="48">
        <f>VLOOKUP($A30,'Occupancy Raw Data'!$B$8:$BE$45,'Occupancy Raw Data'!AN$3,FALSE)</f>
        <v>68.846549652464304</v>
      </c>
      <c r="I30" s="48">
        <f>VLOOKUP($A30,'Occupancy Raw Data'!$B$8:$BE$45,'Occupancy Raw Data'!AO$3,FALSE)</f>
        <v>67.781993790962403</v>
      </c>
      <c r="J30" s="49">
        <f>VLOOKUP($A30,'Occupancy Raw Data'!$B$8:$BE$45,'Occupancy Raw Data'!AP$3,FALSE)</f>
        <v>68.314270191646997</v>
      </c>
      <c r="K30" s="50">
        <f>VLOOKUP($A30,'Occupancy Raw Data'!$B$8:$BE$45,'Occupancy Raw Data'!AR$3,FALSE)</f>
        <v>60.595495633119597</v>
      </c>
      <c r="M30" s="47">
        <f>VLOOKUP($A30,'Occupancy Raw Data'!$B$8:$BE$45,'Occupancy Raw Data'!AT$3,FALSE)</f>
        <v>-2.23813481127657</v>
      </c>
      <c r="N30" s="48">
        <f>VLOOKUP($A30,'Occupancy Raw Data'!$B$8:$BE$45,'Occupancy Raw Data'!AU$3,FALSE)</f>
        <v>4.06236921412005</v>
      </c>
      <c r="O30" s="48">
        <f>VLOOKUP($A30,'Occupancy Raw Data'!$B$8:$BE$45,'Occupancy Raw Data'!AV$3,FALSE)</f>
        <v>2.76701924553171</v>
      </c>
      <c r="P30" s="48">
        <f>VLOOKUP($A30,'Occupancy Raw Data'!$B$8:$BE$45,'Occupancy Raw Data'!AW$3,FALSE)</f>
        <v>3.3322377056552801</v>
      </c>
      <c r="Q30" s="48">
        <f>VLOOKUP($A30,'Occupancy Raw Data'!$B$8:$BE$45,'Occupancy Raw Data'!AX$3,FALSE)</f>
        <v>1.60557885696786</v>
      </c>
      <c r="R30" s="49">
        <f>VLOOKUP($A30,'Occupancy Raw Data'!$B$8:$BE$45,'Occupancy Raw Data'!AY$3,FALSE)</f>
        <v>2.0150176980538799</v>
      </c>
      <c r="S30" s="48">
        <f>VLOOKUP($A30,'Occupancy Raw Data'!$B$8:$BE$45,'Occupancy Raw Data'!BA$3,FALSE)</f>
        <v>-2.2669038069752099</v>
      </c>
      <c r="T30" s="48">
        <f>VLOOKUP($A30,'Occupancy Raw Data'!$B$8:$BE$45,'Occupancy Raw Data'!BB$3,FALSE)</f>
        <v>-3.1080591721108299</v>
      </c>
      <c r="U30" s="49">
        <f>VLOOKUP($A30,'Occupancy Raw Data'!$B$8:$BE$45,'Occupancy Raw Data'!BC$3,FALSE)</f>
        <v>-2.6860243505311798</v>
      </c>
      <c r="V30" s="50">
        <f>VLOOKUP($A30,'Occupancy Raw Data'!$B$8:$BE$45,'Occupancy Raw Data'!BE$3,FALSE)</f>
        <v>0.45221016067301101</v>
      </c>
      <c r="X30" s="51">
        <f>VLOOKUP($A30,'ADR Raw Data'!$B$6:$BE$43,'ADR Raw Data'!AG$1,FALSE)</f>
        <v>112.86876365097299</v>
      </c>
      <c r="Y30" s="52">
        <f>VLOOKUP($A30,'ADR Raw Data'!$B$6:$BE$43,'ADR Raw Data'!AH$1,FALSE)</f>
        <v>112.30077845077599</v>
      </c>
      <c r="Z30" s="52">
        <f>VLOOKUP($A30,'ADR Raw Data'!$B$6:$BE$43,'ADR Raw Data'!AI$1,FALSE)</f>
        <v>114.58378646441</v>
      </c>
      <c r="AA30" s="52">
        <f>VLOOKUP($A30,'ADR Raw Data'!$B$6:$BE$43,'ADR Raw Data'!AJ$1,FALSE)</f>
        <v>116.671232851838</v>
      </c>
      <c r="AB30" s="52">
        <f>VLOOKUP($A30,'ADR Raw Data'!$B$6:$BE$43,'ADR Raw Data'!AK$1,FALSE)</f>
        <v>118.91097841766</v>
      </c>
      <c r="AC30" s="53">
        <f>VLOOKUP($A30,'ADR Raw Data'!$B$6:$BE$43,'ADR Raw Data'!AL$1,FALSE)</f>
        <v>115.281453661345</v>
      </c>
      <c r="AD30" s="52">
        <f>VLOOKUP($A30,'ADR Raw Data'!$B$6:$BE$43,'ADR Raw Data'!AN$1,FALSE)</f>
        <v>140.328419553907</v>
      </c>
      <c r="AE30" s="52">
        <f>VLOOKUP($A30,'ADR Raw Data'!$B$6:$BE$43,'ADR Raw Data'!AO$1,FALSE)</f>
        <v>141.258772943172</v>
      </c>
      <c r="AF30" s="53">
        <f>VLOOKUP($A30,'ADR Raw Data'!$B$6:$BE$43,'ADR Raw Data'!AP$1,FALSE)</f>
        <v>140.78997311183201</v>
      </c>
      <c r="AG30" s="54">
        <f>VLOOKUP($A30,'ADR Raw Data'!$B$6:$BE$43,'ADR Raw Data'!AR$1,FALSE)</f>
        <v>123.49799776360599</v>
      </c>
      <c r="AH30" s="65"/>
      <c r="AI30" s="47">
        <f>VLOOKUP($A30,'ADR Raw Data'!$B$6:$BE$43,'ADR Raw Data'!AT$1,FALSE)</f>
        <v>-0.33650249733538301</v>
      </c>
      <c r="AJ30" s="48">
        <f>VLOOKUP($A30,'ADR Raw Data'!$B$6:$BE$43,'ADR Raw Data'!AU$1,FALSE)</f>
        <v>3.4713917648319002</v>
      </c>
      <c r="AK30" s="48">
        <f>VLOOKUP($A30,'ADR Raw Data'!$B$6:$BE$43,'ADR Raw Data'!AV$1,FALSE)</f>
        <v>3.6986725178159201</v>
      </c>
      <c r="AL30" s="48">
        <f>VLOOKUP($A30,'ADR Raw Data'!$B$6:$BE$43,'ADR Raw Data'!AW$1,FALSE)</f>
        <v>4.3317863239470897</v>
      </c>
      <c r="AM30" s="48">
        <f>VLOOKUP($A30,'ADR Raw Data'!$B$6:$BE$43,'ADR Raw Data'!AX$1,FALSE)</f>
        <v>1.8264008843525199</v>
      </c>
      <c r="AN30" s="49">
        <f>VLOOKUP($A30,'ADR Raw Data'!$B$6:$BE$43,'ADR Raw Data'!AY$1,FALSE)</f>
        <v>2.6749925291136099</v>
      </c>
      <c r="AO30" s="48">
        <f>VLOOKUP($A30,'ADR Raw Data'!$B$6:$BE$43,'ADR Raw Data'!BA$1,FALSE)</f>
        <v>-1.26211933955825</v>
      </c>
      <c r="AP30" s="48">
        <f>VLOOKUP($A30,'ADR Raw Data'!$B$6:$BE$43,'ADR Raw Data'!BB$1,FALSE)</f>
        <v>-1.7880250553438799</v>
      </c>
      <c r="AQ30" s="49">
        <f>VLOOKUP($A30,'ADR Raw Data'!$B$6:$BE$43,'ADR Raw Data'!BC$1,FALSE)</f>
        <v>-1.52713594596858</v>
      </c>
      <c r="AR30" s="50">
        <f>VLOOKUP($A30,'ADR Raw Data'!$B$6:$BE$43,'ADR Raw Data'!BE$1,FALSE)</f>
        <v>0.82808836595040602</v>
      </c>
      <c r="AT30" s="51">
        <f>VLOOKUP($A30,'RevPAR Raw Data'!$B$6:$BE$43,'RevPAR Raw Data'!AG$1,FALSE)</f>
        <v>53.2985796169921</v>
      </c>
      <c r="AU30" s="52">
        <f>VLOOKUP($A30,'RevPAR Raw Data'!$B$6:$BE$43,'RevPAR Raw Data'!AH$1,FALSE)</f>
        <v>60.5448910250145</v>
      </c>
      <c r="AV30" s="52">
        <f>VLOOKUP($A30,'RevPAR Raw Data'!$B$6:$BE$43,'RevPAR Raw Data'!AI$1,FALSE)</f>
        <v>68.8758312396874</v>
      </c>
      <c r="AW30" s="52">
        <f>VLOOKUP($A30,'RevPAR Raw Data'!$B$6:$BE$43,'RevPAR Raw Data'!AJ$1,FALSE)</f>
        <v>73.879461190417302</v>
      </c>
      <c r="AX30" s="52">
        <f>VLOOKUP($A30,'RevPAR Raw Data'!$B$6:$BE$43,'RevPAR Raw Data'!AK$1,FALSE)</f>
        <v>74.881395834171698</v>
      </c>
      <c r="AY30" s="53">
        <f>VLOOKUP($A30,'RevPAR Raw Data'!$B$6:$BE$43,'RevPAR Raw Data'!AL$1,FALSE)</f>
        <v>66.296031781256602</v>
      </c>
      <c r="AZ30" s="52">
        <f>VLOOKUP($A30,'RevPAR Raw Data'!$B$6:$BE$43,'RevPAR Raw Data'!AN$1,FALSE)</f>
        <v>96.611275044699497</v>
      </c>
      <c r="BA30" s="52">
        <f>VLOOKUP($A30,'RevPAR Raw Data'!$B$6:$BE$43,'RevPAR Raw Data'!AO$1,FALSE)</f>
        <v>95.748012705530599</v>
      </c>
      <c r="BB30" s="53">
        <f>VLOOKUP($A30,'RevPAR Raw Data'!$B$6:$BE$43,'RevPAR Raw Data'!AP$1,FALSE)</f>
        <v>96.1796426343642</v>
      </c>
      <c r="BC30" s="54">
        <f>VLOOKUP($A30,'RevPAR Raw Data'!$B$6:$BE$43,'RevPAR Raw Data'!AR$1,FALSE)</f>
        <v>74.834223841836305</v>
      </c>
      <c r="BE30" s="47">
        <f>VLOOKUP($A30,'RevPAR Raw Data'!$B$6:$BE$43,'RevPAR Raw Data'!AT$1,FALSE)</f>
        <v>-2.5671059290782701</v>
      </c>
      <c r="BF30" s="48">
        <f>VLOOKUP($A30,'RevPAR Raw Data'!$B$6:$BE$43,'RevPAR Raw Data'!AU$1,FALSE)</f>
        <v>7.6747817293079903</v>
      </c>
      <c r="BG30" s="48">
        <f>VLOOKUP($A30,'RevPAR Raw Data'!$B$6:$BE$43,'RevPAR Raw Data'!AV$1,FALSE)</f>
        <v>6.5680347437447999</v>
      </c>
      <c r="BH30" s="48">
        <f>VLOOKUP($A30,'RevPAR Raw Data'!$B$6:$BE$43,'RevPAR Raw Data'!AW$1,FALSE)</f>
        <v>7.8083694468173697</v>
      </c>
      <c r="BI30" s="48">
        <f>VLOOKUP($A30,'RevPAR Raw Data'!$B$6:$BE$43,'RevPAR Raw Data'!AX$1,FALSE)</f>
        <v>3.4613040477630301</v>
      </c>
      <c r="BJ30" s="49">
        <f>VLOOKUP($A30,'RevPAR Raw Data'!$B$6:$BE$43,'RevPAR Raw Data'!AY$1,FALSE)</f>
        <v>4.7439118000507596</v>
      </c>
      <c r="BK30" s="48">
        <f>VLOOKUP($A30,'RevPAR Raw Data'!$B$6:$BE$43,'RevPAR Raw Data'!BA$1,FALSE)</f>
        <v>-3.50041211517645</v>
      </c>
      <c r="BL30" s="48">
        <f>VLOOKUP($A30,'RevPAR Raw Data'!$B$6:$BE$43,'RevPAR Raw Data'!BB$1,FALSE)</f>
        <v>-4.8405113507224602</v>
      </c>
      <c r="BM30" s="49">
        <f>VLOOKUP($A30,'RevPAR Raw Data'!$B$6:$BE$43,'RevPAR Raw Data'!BC$1,FALSE)</f>
        <v>-4.1721410531253396</v>
      </c>
      <c r="BN30" s="50">
        <f>VLOOKUP($A30,'RevPAR Raw Data'!$B$6:$BE$43,'RevPAR Raw Data'!BE$1,FALSE)</f>
        <v>1.2840432263535899</v>
      </c>
    </row>
    <row r="31" spans="1:66" x14ac:dyDescent="0.25">
      <c r="A31" s="63" t="s">
        <v>70</v>
      </c>
      <c r="B31" s="47">
        <f>VLOOKUP($A31,'Occupancy Raw Data'!$B$8:$BE$45,'Occupancy Raw Data'!AG$3,FALSE)</f>
        <v>46.836720533878299</v>
      </c>
      <c r="C31" s="48">
        <f>VLOOKUP($A31,'Occupancy Raw Data'!$B$8:$BE$45,'Occupancy Raw Data'!AH$3,FALSE)</f>
        <v>53.483707376149503</v>
      </c>
      <c r="D31" s="48">
        <f>VLOOKUP($A31,'Occupancy Raw Data'!$B$8:$BE$45,'Occupancy Raw Data'!AI$3,FALSE)</f>
        <v>59.7686359106334</v>
      </c>
      <c r="E31" s="48">
        <f>VLOOKUP($A31,'Occupancy Raw Data'!$B$8:$BE$45,'Occupancy Raw Data'!AJ$3,FALSE)</f>
        <v>62.578056995799102</v>
      </c>
      <c r="F31" s="48">
        <f>VLOOKUP($A31,'Occupancy Raw Data'!$B$8:$BE$45,'Occupancy Raw Data'!AK$3,FALSE)</f>
        <v>61.987662263936699</v>
      </c>
      <c r="G31" s="49">
        <f>VLOOKUP($A31,'Occupancy Raw Data'!$B$8:$BE$45,'Occupancy Raw Data'!AL$3,FALSE)</f>
        <v>56.930956616079399</v>
      </c>
      <c r="H31" s="48">
        <f>VLOOKUP($A31,'Occupancy Raw Data'!$B$8:$BE$45,'Occupancy Raw Data'!AN$3,FALSE)</f>
        <v>67.190200456672798</v>
      </c>
      <c r="I31" s="48">
        <f>VLOOKUP($A31,'Occupancy Raw Data'!$B$8:$BE$45,'Occupancy Raw Data'!AO$3,FALSE)</f>
        <v>68.146727887380706</v>
      </c>
      <c r="J31" s="49">
        <f>VLOOKUP($A31,'Occupancy Raw Data'!$B$8:$BE$45,'Occupancy Raw Data'!AP$3,FALSE)</f>
        <v>67.668485288088505</v>
      </c>
      <c r="K31" s="50">
        <f>VLOOKUP($A31,'Occupancy Raw Data'!$B$8:$BE$45,'Occupancy Raw Data'!AR$3,FALSE)</f>
        <v>59.998918704608101</v>
      </c>
      <c r="M31" s="47">
        <f>VLOOKUP($A31,'Occupancy Raw Data'!$B$8:$BE$45,'Occupancy Raw Data'!AT$3,FALSE)</f>
        <v>-1.2924384733952099</v>
      </c>
      <c r="N31" s="48">
        <f>VLOOKUP($A31,'Occupancy Raw Data'!$B$8:$BE$45,'Occupancy Raw Data'!AU$3,FALSE)</f>
        <v>5.7101653931904801</v>
      </c>
      <c r="O31" s="48">
        <f>VLOOKUP($A31,'Occupancy Raw Data'!$B$8:$BE$45,'Occupancy Raw Data'!AV$3,FALSE)</f>
        <v>4.8921257102791502</v>
      </c>
      <c r="P31" s="48">
        <f>VLOOKUP($A31,'Occupancy Raw Data'!$B$8:$BE$45,'Occupancy Raw Data'!AW$3,FALSE)</f>
        <v>5.1695083397680799</v>
      </c>
      <c r="Q31" s="48">
        <f>VLOOKUP($A31,'Occupancy Raw Data'!$B$8:$BE$45,'Occupancy Raw Data'!AX$3,FALSE)</f>
        <v>3.7401633924386002</v>
      </c>
      <c r="R31" s="49">
        <f>VLOOKUP($A31,'Occupancy Raw Data'!$B$8:$BE$45,'Occupancy Raw Data'!AY$3,FALSE)</f>
        <v>3.78232373913551</v>
      </c>
      <c r="S31" s="48">
        <f>VLOOKUP($A31,'Occupancy Raw Data'!$B$8:$BE$45,'Occupancy Raw Data'!BA$3,FALSE)</f>
        <v>-2.8098011618487102</v>
      </c>
      <c r="T31" s="48">
        <f>VLOOKUP($A31,'Occupancy Raw Data'!$B$8:$BE$45,'Occupancy Raw Data'!BB$3,FALSE)</f>
        <v>-3.3703357532301599</v>
      </c>
      <c r="U31" s="49">
        <f>VLOOKUP($A31,'Occupancy Raw Data'!$B$8:$BE$45,'Occupancy Raw Data'!BC$3,FALSE)</f>
        <v>-3.0928295632548202</v>
      </c>
      <c r="V31" s="50">
        <f>VLOOKUP($A31,'Occupancy Raw Data'!$B$8:$BE$45,'Occupancy Raw Data'!BE$3,FALSE)</f>
        <v>1.4629104488056299</v>
      </c>
      <c r="X31" s="51">
        <f>VLOOKUP($A31,'ADR Raw Data'!$B$6:$BE$43,'ADR Raw Data'!AG$1,FALSE)</f>
        <v>116.792248229051</v>
      </c>
      <c r="Y31" s="52">
        <f>VLOOKUP($A31,'ADR Raw Data'!$B$6:$BE$43,'ADR Raw Data'!AH$1,FALSE)</f>
        <v>115.94179592414299</v>
      </c>
      <c r="Z31" s="52">
        <f>VLOOKUP($A31,'ADR Raw Data'!$B$6:$BE$43,'ADR Raw Data'!AI$1,FALSE)</f>
        <v>118.534495546456</v>
      </c>
      <c r="AA31" s="52">
        <f>VLOOKUP($A31,'ADR Raw Data'!$B$6:$BE$43,'ADR Raw Data'!AJ$1,FALSE)</f>
        <v>120.65186594093301</v>
      </c>
      <c r="AB31" s="52">
        <f>VLOOKUP($A31,'ADR Raw Data'!$B$6:$BE$43,'ADR Raw Data'!AK$1,FALSE)</f>
        <v>121.718545495247</v>
      </c>
      <c r="AC31" s="53">
        <f>VLOOKUP($A31,'ADR Raw Data'!$B$6:$BE$43,'ADR Raw Data'!AL$1,FALSE)</f>
        <v>118.91953878471701</v>
      </c>
      <c r="AD31" s="52">
        <f>VLOOKUP($A31,'ADR Raw Data'!$B$6:$BE$43,'ADR Raw Data'!AN$1,FALSE)</f>
        <v>137.95951296445801</v>
      </c>
      <c r="AE31" s="52">
        <f>VLOOKUP($A31,'ADR Raw Data'!$B$6:$BE$43,'ADR Raw Data'!AO$1,FALSE)</f>
        <v>140.26908355545601</v>
      </c>
      <c r="AF31" s="53">
        <f>VLOOKUP($A31,'ADR Raw Data'!$B$6:$BE$43,'ADR Raw Data'!AP$1,FALSE)</f>
        <v>139.12251097543901</v>
      </c>
      <c r="AG31" s="54">
        <f>VLOOKUP($A31,'ADR Raw Data'!$B$6:$BE$43,'ADR Raw Data'!AR$1,FALSE)</f>
        <v>125.4298829777</v>
      </c>
      <c r="AH31" s="65"/>
      <c r="AI31" s="47">
        <f>VLOOKUP($A31,'ADR Raw Data'!$B$6:$BE$43,'ADR Raw Data'!AT$1,FALSE)</f>
        <v>0.52052196519807203</v>
      </c>
      <c r="AJ31" s="48">
        <f>VLOOKUP($A31,'ADR Raw Data'!$B$6:$BE$43,'ADR Raw Data'!AU$1,FALSE)</f>
        <v>4.6838899844068402</v>
      </c>
      <c r="AK31" s="48">
        <f>VLOOKUP($A31,'ADR Raw Data'!$B$6:$BE$43,'ADR Raw Data'!AV$1,FALSE)</f>
        <v>5.7390727111633497</v>
      </c>
      <c r="AL31" s="48">
        <f>VLOOKUP($A31,'ADR Raw Data'!$B$6:$BE$43,'ADR Raw Data'!AW$1,FALSE)</f>
        <v>6.3722420219759197</v>
      </c>
      <c r="AM31" s="48">
        <f>VLOOKUP($A31,'ADR Raw Data'!$B$6:$BE$43,'ADR Raw Data'!AX$1,FALSE)</f>
        <v>3.2876740269740701</v>
      </c>
      <c r="AN31" s="49">
        <f>VLOOKUP($A31,'ADR Raw Data'!$B$6:$BE$43,'ADR Raw Data'!AY$1,FALSE)</f>
        <v>4.2260336647505499</v>
      </c>
      <c r="AO31" s="48">
        <f>VLOOKUP($A31,'ADR Raw Data'!$B$6:$BE$43,'ADR Raw Data'!BA$1,FALSE)</f>
        <v>-1.5241550646097</v>
      </c>
      <c r="AP31" s="48">
        <f>VLOOKUP($A31,'ADR Raw Data'!$B$6:$BE$43,'ADR Raw Data'!BB$1,FALSE)</f>
        <v>-1.2633529909300001</v>
      </c>
      <c r="AQ31" s="49">
        <f>VLOOKUP($A31,'ADR Raw Data'!$B$6:$BE$43,'ADR Raw Data'!BC$1,FALSE)</f>
        <v>-1.3938761945434399</v>
      </c>
      <c r="AR31" s="50">
        <f>VLOOKUP($A31,'ADR Raw Data'!$B$6:$BE$43,'ADR Raw Data'!BE$1,FALSE)</f>
        <v>1.8064721358202001</v>
      </c>
      <c r="AT31" s="51">
        <f>VLOOKUP($A31,'RevPAR Raw Data'!$B$6:$BE$43,'RevPAR Raw Data'!AG$1,FALSE)</f>
        <v>54.701658908274297</v>
      </c>
      <c r="AU31" s="52">
        <f>VLOOKUP($A31,'RevPAR Raw Data'!$B$6:$BE$43,'RevPAR Raw Data'!AH$1,FALSE)</f>
        <v>62.009970858721502</v>
      </c>
      <c r="AV31" s="52">
        <f>VLOOKUP($A31,'RevPAR Raw Data'!$B$6:$BE$43,'RevPAR Raw Data'!AI$1,FALSE)</f>
        <v>70.846451071667303</v>
      </c>
      <c r="AW31" s="52">
        <f>VLOOKUP($A31,'RevPAR Raw Data'!$B$6:$BE$43,'RevPAR Raw Data'!AJ$1,FALSE)</f>
        <v>75.501593435012396</v>
      </c>
      <c r="AX31" s="52">
        <f>VLOOKUP($A31,'RevPAR Raw Data'!$B$6:$BE$43,'RevPAR Raw Data'!AK$1,FALSE)</f>
        <v>75.450480894170397</v>
      </c>
      <c r="AY31" s="53">
        <f>VLOOKUP($A31,'RevPAR Raw Data'!$B$6:$BE$43,'RevPAR Raw Data'!AL$1,FALSE)</f>
        <v>67.702031033569199</v>
      </c>
      <c r="AZ31" s="52">
        <f>VLOOKUP($A31,'RevPAR Raw Data'!$B$6:$BE$43,'RevPAR Raw Data'!AN$1,FALSE)</f>
        <v>92.695273309868895</v>
      </c>
      <c r="BA31" s="52">
        <f>VLOOKUP($A31,'RevPAR Raw Data'!$B$6:$BE$43,'RevPAR Raw Data'!AO$1,FALSE)</f>
        <v>95.588790680659898</v>
      </c>
      <c r="BB31" s="53">
        <f>VLOOKUP($A31,'RevPAR Raw Data'!$B$6:$BE$43,'RevPAR Raw Data'!AP$1,FALSE)</f>
        <v>94.1420958718344</v>
      </c>
      <c r="BC31" s="54">
        <f>VLOOKUP($A31,'RevPAR Raw Data'!$B$6:$BE$43,'RevPAR Raw Data'!AR$1,FALSE)</f>
        <v>75.256573519075801</v>
      </c>
      <c r="BE31" s="47">
        <f>VLOOKUP($A31,'RevPAR Raw Data'!$B$6:$BE$43,'RevPAR Raw Data'!AT$1,FALSE)</f>
        <v>-0.77864393433783297</v>
      </c>
      <c r="BF31" s="48">
        <f>VLOOKUP($A31,'RevPAR Raw Data'!$B$6:$BE$43,'RevPAR Raw Data'!AU$1,FALSE)</f>
        <v>10.661513242542</v>
      </c>
      <c r="BG31" s="48">
        <f>VLOOKUP($A31,'RevPAR Raw Data'!$B$6:$BE$43,'RevPAR Raw Data'!AV$1,FALSE)</f>
        <v>10.911961073076901</v>
      </c>
      <c r="BH31" s="48">
        <f>VLOOKUP($A31,'RevPAR Raw Data'!$B$6:$BE$43,'RevPAR Raw Data'!AW$1,FALSE)</f>
        <v>11.8711639445002</v>
      </c>
      <c r="BI31" s="48">
        <f>VLOOKUP($A31,'RevPAR Raw Data'!$B$6:$BE$43,'RevPAR Raw Data'!AX$1,FALSE)</f>
        <v>7.1508017998322702</v>
      </c>
      <c r="BJ31" s="49">
        <f>VLOOKUP($A31,'RevPAR Raw Data'!$B$6:$BE$43,'RevPAR Raw Data'!AY$1,FALSE)</f>
        <v>8.1681996784117903</v>
      </c>
      <c r="BK31" s="48">
        <f>VLOOKUP($A31,'RevPAR Raw Data'!$B$6:$BE$43,'RevPAR Raw Data'!BA$1,FALSE)</f>
        <v>-4.2911304997446402</v>
      </c>
      <c r="BL31" s="48">
        <f>VLOOKUP($A31,'RevPAR Raw Data'!$B$6:$BE$43,'RevPAR Raw Data'!BB$1,FALSE)</f>
        <v>-4.5911095066173404</v>
      </c>
      <c r="BM31" s="49">
        <f>VLOOKUP($A31,'RevPAR Raw Data'!$B$6:$BE$43,'RevPAR Raw Data'!BC$1,FALSE)</f>
        <v>-4.4435955427782501</v>
      </c>
      <c r="BN31" s="50">
        <f>VLOOKUP($A31,'RevPAR Raw Data'!$B$6:$BE$43,'RevPAR Raw Data'!BE$1,FALSE)</f>
        <v>3.29580965425551</v>
      </c>
    </row>
    <row r="32" spans="1:66" x14ac:dyDescent="0.25">
      <c r="A32" s="63" t="s">
        <v>52</v>
      </c>
      <c r="B32" s="47">
        <f>VLOOKUP($A32,'Occupancy Raw Data'!$B$8:$BE$45,'Occupancy Raw Data'!AG$3,FALSE)</f>
        <v>40.9503679348677</v>
      </c>
      <c r="C32" s="48">
        <f>VLOOKUP($A32,'Occupancy Raw Data'!$B$8:$BE$45,'Occupancy Raw Data'!AH$3,FALSE)</f>
        <v>54.806638484421399</v>
      </c>
      <c r="D32" s="48">
        <f>VLOOKUP($A32,'Occupancy Raw Data'!$B$8:$BE$45,'Occupancy Raw Data'!AI$3,FALSE)</f>
        <v>62.697667136370697</v>
      </c>
      <c r="E32" s="48">
        <f>VLOOKUP($A32,'Occupancy Raw Data'!$B$8:$BE$45,'Occupancy Raw Data'!AJ$3,FALSE)</f>
        <v>64.905276342570801</v>
      </c>
      <c r="F32" s="48">
        <f>VLOOKUP($A32,'Occupancy Raw Data'!$B$8:$BE$45,'Occupancy Raw Data'!AK$3,FALSE)</f>
        <v>62.071395021136603</v>
      </c>
      <c r="G32" s="49">
        <f>VLOOKUP($A32,'Occupancy Raw Data'!$B$8:$BE$45,'Occupancy Raw Data'!AL$3,FALSE)</f>
        <v>57.086268983873403</v>
      </c>
      <c r="H32" s="48">
        <f>VLOOKUP($A32,'Occupancy Raw Data'!$B$8:$BE$45,'Occupancy Raw Data'!AN$3,FALSE)</f>
        <v>64.920933145451599</v>
      </c>
      <c r="I32" s="48">
        <f>VLOOKUP($A32,'Occupancy Raw Data'!$B$8:$BE$45,'Occupancy Raw Data'!AO$3,FALSE)</f>
        <v>59.505289359054103</v>
      </c>
      <c r="J32" s="49">
        <f>VLOOKUP($A32,'Occupancy Raw Data'!$B$8:$BE$45,'Occupancy Raw Data'!AP$3,FALSE)</f>
        <v>62.204447912602397</v>
      </c>
      <c r="K32" s="50">
        <f>VLOOKUP($A32,'Occupancy Raw Data'!$B$8:$BE$45,'Occupancy Raw Data'!AR$3,FALSE)</f>
        <v>58.551955307262503</v>
      </c>
      <c r="M32" s="47">
        <f>VLOOKUP($A32,'Occupancy Raw Data'!$B$8:$BE$45,'Occupancy Raw Data'!AT$3,FALSE)</f>
        <v>-0.29337880771477598</v>
      </c>
      <c r="N32" s="48">
        <f>VLOOKUP($A32,'Occupancy Raw Data'!$B$8:$BE$45,'Occupancy Raw Data'!AU$3,FALSE)</f>
        <v>17.2511837596698</v>
      </c>
      <c r="O32" s="48">
        <f>VLOOKUP($A32,'Occupancy Raw Data'!$B$8:$BE$45,'Occupancy Raw Data'!AV$3,FALSE)</f>
        <v>15.5208187811233</v>
      </c>
      <c r="P32" s="48">
        <f>VLOOKUP($A32,'Occupancy Raw Data'!$B$8:$BE$45,'Occupancy Raw Data'!AW$3,FALSE)</f>
        <v>16.187090244636199</v>
      </c>
      <c r="Q32" s="48">
        <f>VLOOKUP($A32,'Occupancy Raw Data'!$B$8:$BE$45,'Occupancy Raw Data'!AX$3,FALSE)</f>
        <v>10.407619121953999</v>
      </c>
      <c r="R32" s="49">
        <f>VLOOKUP($A32,'Occupancy Raw Data'!$B$8:$BE$45,'Occupancy Raw Data'!AY$3,FALSE)</f>
        <v>12.299102042350199</v>
      </c>
      <c r="S32" s="48">
        <f>VLOOKUP($A32,'Occupancy Raw Data'!$B$8:$BE$45,'Occupancy Raw Data'!BA$3,FALSE)</f>
        <v>-3.2641209238936999</v>
      </c>
      <c r="T32" s="48">
        <f>VLOOKUP($A32,'Occupancy Raw Data'!$B$8:$BE$45,'Occupancy Raw Data'!BB$3,FALSE)</f>
        <v>-7.06543642037549</v>
      </c>
      <c r="U32" s="49">
        <f>VLOOKUP($A32,'Occupancy Raw Data'!$B$8:$BE$45,'Occupancy Raw Data'!BC$3,FALSE)</f>
        <v>-5.1333183518488896</v>
      </c>
      <c r="V32" s="50">
        <f>VLOOKUP($A32,'Occupancy Raw Data'!$B$8:$BE$45,'Occupancy Raw Data'!BE$3,FALSE)</f>
        <v>6.3720613952693297</v>
      </c>
      <c r="X32" s="51">
        <f>VLOOKUP($A32,'ADR Raw Data'!$B$6:$BE$43,'ADR Raw Data'!AG$1,FALSE)</f>
        <v>105.390097495698</v>
      </c>
      <c r="Y32" s="52">
        <f>VLOOKUP($A32,'ADR Raw Data'!$B$6:$BE$43,'ADR Raw Data'!AH$1,FALSE)</f>
        <v>106.808021711184</v>
      </c>
      <c r="Z32" s="52">
        <f>VLOOKUP($A32,'ADR Raw Data'!$B$6:$BE$43,'ADR Raw Data'!AI$1,FALSE)</f>
        <v>111.061412161318</v>
      </c>
      <c r="AA32" s="52">
        <f>VLOOKUP($A32,'ADR Raw Data'!$B$6:$BE$43,'ADR Raw Data'!AJ$1,FALSE)</f>
        <v>111.74806054758101</v>
      </c>
      <c r="AB32" s="52">
        <f>VLOOKUP($A32,'ADR Raw Data'!$B$6:$BE$43,'ADR Raw Data'!AK$1,FALSE)</f>
        <v>113.400789506873</v>
      </c>
      <c r="AC32" s="53">
        <f>VLOOKUP($A32,'ADR Raw Data'!$B$6:$BE$43,'ADR Raw Data'!AL$1,FALSE)</f>
        <v>110.09592276679101</v>
      </c>
      <c r="AD32" s="52">
        <f>VLOOKUP($A32,'ADR Raw Data'!$B$6:$BE$43,'ADR Raw Data'!AN$1,FALSE)</f>
        <v>136.73903291932899</v>
      </c>
      <c r="AE32" s="52">
        <f>VLOOKUP($A32,'ADR Raw Data'!$B$6:$BE$43,'ADR Raw Data'!AO$1,FALSE)</f>
        <v>133.412849673202</v>
      </c>
      <c r="AF32" s="53">
        <f>VLOOKUP($A32,'ADR Raw Data'!$B$6:$BE$43,'ADR Raw Data'!AP$1,FALSE)</f>
        <v>135.14301574358601</v>
      </c>
      <c r="AG32" s="54">
        <f>VLOOKUP($A32,'ADR Raw Data'!$B$6:$BE$43,'ADR Raw Data'!AR$1,FALSE)</f>
        <v>117.71606251431101</v>
      </c>
      <c r="AH32" s="65"/>
      <c r="AI32" s="47">
        <f>VLOOKUP($A32,'ADR Raw Data'!$B$6:$BE$43,'ADR Raw Data'!AT$1,FALSE)</f>
        <v>1.4258759618989201</v>
      </c>
      <c r="AJ32" s="48">
        <f>VLOOKUP($A32,'ADR Raw Data'!$B$6:$BE$43,'ADR Raw Data'!AU$1,FALSE)</f>
        <v>1.68494116689508</v>
      </c>
      <c r="AK32" s="48">
        <f>VLOOKUP($A32,'ADR Raw Data'!$B$6:$BE$43,'ADR Raw Data'!AV$1,FALSE)</f>
        <v>3.18273382564022</v>
      </c>
      <c r="AL32" s="48">
        <f>VLOOKUP($A32,'ADR Raw Data'!$B$6:$BE$43,'ADR Raw Data'!AW$1,FALSE)</f>
        <v>4.3791868267455198</v>
      </c>
      <c r="AM32" s="48">
        <f>VLOOKUP($A32,'ADR Raw Data'!$B$6:$BE$43,'ADR Raw Data'!AX$1,FALSE)</f>
        <v>0.23091218871555799</v>
      </c>
      <c r="AN32" s="49">
        <f>VLOOKUP($A32,'ADR Raw Data'!$B$6:$BE$43,'ADR Raw Data'!AY$1,FALSE)</f>
        <v>2.2754003175728301</v>
      </c>
      <c r="AO32" s="48">
        <f>VLOOKUP($A32,'ADR Raw Data'!$B$6:$BE$43,'ADR Raw Data'!BA$1,FALSE)</f>
        <v>3.4202197920838602</v>
      </c>
      <c r="AP32" s="48">
        <f>VLOOKUP($A32,'ADR Raw Data'!$B$6:$BE$43,'ADR Raw Data'!BB$1,FALSE)</f>
        <v>2.8615934412333002</v>
      </c>
      <c r="AQ32" s="49">
        <f>VLOOKUP($A32,'ADR Raw Data'!$B$6:$BE$43,'ADR Raw Data'!BC$1,FALSE)</f>
        <v>3.1715169653140198</v>
      </c>
      <c r="AR32" s="50">
        <f>VLOOKUP($A32,'ADR Raw Data'!$B$6:$BE$43,'ADR Raw Data'!BE$1,FALSE)</f>
        <v>1.8383996798891999</v>
      </c>
      <c r="AT32" s="51">
        <f>VLOOKUP($A32,'RevPAR Raw Data'!$B$6:$BE$43,'RevPAR Raw Data'!AG$1,FALSE)</f>
        <v>43.157632691404402</v>
      </c>
      <c r="AU32" s="52">
        <f>VLOOKUP($A32,'RevPAR Raw Data'!$B$6:$BE$43,'RevPAR Raw Data'!AH$1,FALSE)</f>
        <v>58.537886331610999</v>
      </c>
      <c r="AV32" s="52">
        <f>VLOOKUP($A32,'RevPAR Raw Data'!$B$6:$BE$43,'RevPAR Raw Data'!AI$1,FALSE)</f>
        <v>69.632914513856207</v>
      </c>
      <c r="AW32" s="52">
        <f>VLOOKUP($A32,'RevPAR Raw Data'!$B$6:$BE$43,'RevPAR Raw Data'!AJ$1,FALSE)</f>
        <v>72.530387505871303</v>
      </c>
      <c r="AX32" s="52">
        <f>VLOOKUP($A32,'RevPAR Raw Data'!$B$6:$BE$43,'RevPAR Raw Data'!AK$1,FALSE)</f>
        <v>70.389452011899095</v>
      </c>
      <c r="AY32" s="53">
        <f>VLOOKUP($A32,'RevPAR Raw Data'!$B$6:$BE$43,'RevPAR Raw Data'!AL$1,FALSE)</f>
        <v>62.849654610928397</v>
      </c>
      <c r="AZ32" s="52">
        <f>VLOOKUP($A32,'RevPAR Raw Data'!$B$6:$BE$43,'RevPAR Raw Data'!AN$1,FALSE)</f>
        <v>88.772256145295103</v>
      </c>
      <c r="BA32" s="52">
        <f>VLOOKUP($A32,'RevPAR Raw Data'!$B$6:$BE$43,'RevPAR Raw Data'!AO$1,FALSE)</f>
        <v>79.387702240199104</v>
      </c>
      <c r="BB32" s="53">
        <f>VLOOKUP($A32,'RevPAR Raw Data'!$B$6:$BE$43,'RevPAR Raw Data'!AP$1,FALSE)</f>
        <v>84.064966835739298</v>
      </c>
      <c r="BC32" s="54">
        <f>VLOOKUP($A32,'RevPAR Raw Data'!$B$6:$BE$43,'RevPAR Raw Data'!AR$1,FALSE)</f>
        <v>68.925056312849094</v>
      </c>
      <c r="BE32" s="47">
        <f>VLOOKUP($A32,'RevPAR Raw Data'!$B$6:$BE$43,'RevPAR Raw Data'!AT$1,FALSE)</f>
        <v>1.12831393628763</v>
      </c>
      <c r="BF32" s="48">
        <f>VLOOKUP($A32,'RevPAR Raw Data'!$B$6:$BE$43,'RevPAR Raw Data'!AU$1,FALSE)</f>
        <v>19.226797223508299</v>
      </c>
      <c r="BG32" s="48">
        <f>VLOOKUP($A32,'RevPAR Raw Data'!$B$6:$BE$43,'RevPAR Raw Data'!AV$1,FALSE)</f>
        <v>19.197538956126699</v>
      </c>
      <c r="BH32" s="48">
        <f>VLOOKUP($A32,'RevPAR Raw Data'!$B$6:$BE$43,'RevPAR Raw Data'!AW$1,FALSE)</f>
        <v>21.2751399950082</v>
      </c>
      <c r="BI32" s="48">
        <f>VLOOKUP($A32,'RevPAR Raw Data'!$B$6:$BE$43,'RevPAR Raw Data'!AX$1,FALSE)</f>
        <v>10.662563771777201</v>
      </c>
      <c r="BJ32" s="49">
        <f>VLOOKUP($A32,'RevPAR Raw Data'!$B$6:$BE$43,'RevPAR Raw Data'!AY$1,FALSE)</f>
        <v>14.8543561668533</v>
      </c>
      <c r="BK32" s="48">
        <f>VLOOKUP($A32,'RevPAR Raw Data'!$B$6:$BE$43,'RevPAR Raw Data'!BA$1,FALSE)</f>
        <v>4.4458758313593798E-2</v>
      </c>
      <c r="BL32" s="48">
        <f>VLOOKUP($A32,'RevPAR Raw Data'!$B$6:$BE$43,'RevPAR Raw Data'!BB$1,FALSE)</f>
        <v>-4.4060270443421601</v>
      </c>
      <c r="BM32" s="49">
        <f>VLOOKUP($A32,'RevPAR Raw Data'!$B$6:$BE$43,'RevPAR Raw Data'!BC$1,FALSE)</f>
        <v>-2.1246054489473298</v>
      </c>
      <c r="BN32" s="50">
        <f>VLOOKUP($A32,'RevPAR Raw Data'!$B$6:$BE$43,'RevPAR Raw Data'!BE$1,FALSE)</f>
        <v>8.32760503145151</v>
      </c>
    </row>
    <row r="33" spans="1:66" x14ac:dyDescent="0.25">
      <c r="A33" s="63" t="s">
        <v>51</v>
      </c>
      <c r="B33" s="47">
        <f>VLOOKUP($A33,'Occupancy Raw Data'!$B$8:$BE$45,'Occupancy Raw Data'!AG$3,FALSE)</f>
        <v>44.019792648444799</v>
      </c>
      <c r="C33" s="48">
        <f>VLOOKUP($A33,'Occupancy Raw Data'!$B$8:$BE$45,'Occupancy Raw Data'!AH$3,FALSE)</f>
        <v>49.844486333647502</v>
      </c>
      <c r="D33" s="48">
        <f>VLOOKUP($A33,'Occupancy Raw Data'!$B$8:$BE$45,'Occupancy Raw Data'!AI$3,FALSE)</f>
        <v>55.8671065032987</v>
      </c>
      <c r="E33" s="48">
        <f>VLOOKUP($A33,'Occupancy Raw Data'!$B$8:$BE$45,'Occupancy Raw Data'!AJ$3,FALSE)</f>
        <v>58.393025447690803</v>
      </c>
      <c r="F33" s="48">
        <f>VLOOKUP($A33,'Occupancy Raw Data'!$B$8:$BE$45,'Occupancy Raw Data'!AK$3,FALSE)</f>
        <v>56.885014137605999</v>
      </c>
      <c r="G33" s="49">
        <f>VLOOKUP($A33,'Occupancy Raw Data'!$B$8:$BE$45,'Occupancy Raw Data'!AL$3,FALSE)</f>
        <v>53.001885014137599</v>
      </c>
      <c r="H33" s="48">
        <f>VLOOKUP($A33,'Occupancy Raw Data'!$B$8:$BE$45,'Occupancy Raw Data'!AN$3,FALSE)</f>
        <v>66.993402450518303</v>
      </c>
      <c r="I33" s="48">
        <f>VLOOKUP($A33,'Occupancy Raw Data'!$B$8:$BE$45,'Occupancy Raw Data'!AO$3,FALSE)</f>
        <v>64.180018850141295</v>
      </c>
      <c r="J33" s="49">
        <f>VLOOKUP($A33,'Occupancy Raw Data'!$B$8:$BE$45,'Occupancy Raw Data'!AP$3,FALSE)</f>
        <v>65.586710650329806</v>
      </c>
      <c r="K33" s="50">
        <f>VLOOKUP($A33,'Occupancy Raw Data'!$B$8:$BE$45,'Occupancy Raw Data'!AR$3,FALSE)</f>
        <v>56.597549481621101</v>
      </c>
      <c r="M33" s="47">
        <f>VLOOKUP($A33,'Occupancy Raw Data'!$B$8:$BE$45,'Occupancy Raw Data'!AT$3,FALSE)</f>
        <v>3.8035967016585199</v>
      </c>
      <c r="N33" s="48">
        <f>VLOOKUP($A33,'Occupancy Raw Data'!$B$8:$BE$45,'Occupancy Raw Data'!AU$3,FALSE)</f>
        <v>1.9378876477318401</v>
      </c>
      <c r="O33" s="48">
        <f>VLOOKUP($A33,'Occupancy Raw Data'!$B$8:$BE$45,'Occupancy Raw Data'!AV$3,FALSE)</f>
        <v>0.32419603631999899</v>
      </c>
      <c r="P33" s="48">
        <f>VLOOKUP($A33,'Occupancy Raw Data'!$B$8:$BE$45,'Occupancy Raw Data'!AW$3,FALSE)</f>
        <v>3.4382277090015297E-2</v>
      </c>
      <c r="Q33" s="48">
        <f>VLOOKUP($A33,'Occupancy Raw Data'!$B$8:$BE$45,'Occupancy Raw Data'!AX$3,FALSE)</f>
        <v>-2.9985044232226699</v>
      </c>
      <c r="R33" s="49">
        <f>VLOOKUP($A33,'Occupancy Raw Data'!$B$8:$BE$45,'Occupancy Raw Data'!AY$3,FALSE)</f>
        <v>0.37601123277979998</v>
      </c>
      <c r="S33" s="48">
        <f>VLOOKUP($A33,'Occupancy Raw Data'!$B$8:$BE$45,'Occupancy Raw Data'!BA$3,FALSE)</f>
        <v>-4.5501452067680201</v>
      </c>
      <c r="T33" s="48">
        <f>VLOOKUP($A33,'Occupancy Raw Data'!$B$8:$BE$45,'Occupancy Raw Data'!BB$3,FALSE)</f>
        <v>-0.51908202363312805</v>
      </c>
      <c r="U33" s="49">
        <f>VLOOKUP($A33,'Occupancy Raw Data'!$B$8:$BE$45,'Occupancy Raw Data'!BC$3,FALSE)</f>
        <v>-2.6194848316607402</v>
      </c>
      <c r="V33" s="50">
        <f>VLOOKUP($A33,'Occupancy Raw Data'!$B$8:$BE$45,'Occupancy Raw Data'!BE$3,FALSE)</f>
        <v>-0.64306460183731196</v>
      </c>
      <c r="X33" s="51">
        <f>VLOOKUP($A33,'ADR Raw Data'!$B$6:$BE$43,'ADR Raw Data'!AG$1,FALSE)</f>
        <v>94.414460978481898</v>
      </c>
      <c r="Y33" s="52">
        <f>VLOOKUP($A33,'ADR Raw Data'!$B$6:$BE$43,'ADR Raw Data'!AH$1,FALSE)</f>
        <v>95.514981563770405</v>
      </c>
      <c r="Z33" s="52">
        <f>VLOOKUP($A33,'ADR Raw Data'!$B$6:$BE$43,'ADR Raw Data'!AI$1,FALSE)</f>
        <v>97.559081400253007</v>
      </c>
      <c r="AA33" s="52">
        <f>VLOOKUP($A33,'ADR Raw Data'!$B$6:$BE$43,'ADR Raw Data'!AJ$1,FALSE)</f>
        <v>98.98046566056</v>
      </c>
      <c r="AB33" s="52">
        <f>VLOOKUP($A33,'ADR Raw Data'!$B$6:$BE$43,'ADR Raw Data'!AK$1,FALSE)</f>
        <v>99.811018142655897</v>
      </c>
      <c r="AC33" s="53">
        <f>VLOOKUP($A33,'ADR Raw Data'!$B$6:$BE$43,'ADR Raw Data'!AL$1,FALSE)</f>
        <v>97.448850360096003</v>
      </c>
      <c r="AD33" s="52">
        <f>VLOOKUP($A33,'ADR Raw Data'!$B$6:$BE$43,'ADR Raw Data'!AN$1,FALSE)</f>
        <v>120.162993106359</v>
      </c>
      <c r="AE33" s="52">
        <f>VLOOKUP($A33,'ADR Raw Data'!$B$6:$BE$43,'ADR Raw Data'!AO$1,FALSE)</f>
        <v>118.60361186577499</v>
      </c>
      <c r="AF33" s="53">
        <f>VLOOKUP($A33,'ADR Raw Data'!$B$6:$BE$43,'ADR Raw Data'!AP$1,FALSE)</f>
        <v>119.400025148194</v>
      </c>
      <c r="AG33" s="54">
        <f>VLOOKUP($A33,'ADR Raw Data'!$B$6:$BE$43,'ADR Raw Data'!AR$1,FALSE)</f>
        <v>104.716733674319</v>
      </c>
      <c r="AI33" s="47">
        <f>VLOOKUP($A33,'ADR Raw Data'!$B$6:$BE$43,'ADR Raw Data'!AT$1,FALSE)</f>
        <v>-2.1809740919212302</v>
      </c>
      <c r="AJ33" s="48">
        <f>VLOOKUP($A33,'ADR Raw Data'!$B$6:$BE$43,'ADR Raw Data'!AU$1,FALSE)</f>
        <v>-0.191500180974983</v>
      </c>
      <c r="AK33" s="48">
        <f>VLOOKUP($A33,'ADR Raw Data'!$B$6:$BE$43,'ADR Raw Data'!AV$1,FALSE)</f>
        <v>0.22272010892951899</v>
      </c>
      <c r="AL33" s="48">
        <f>VLOOKUP($A33,'ADR Raw Data'!$B$6:$BE$43,'ADR Raw Data'!AW$1,FALSE)</f>
        <v>0.84368268524155898</v>
      </c>
      <c r="AM33" s="48">
        <f>VLOOKUP($A33,'ADR Raw Data'!$B$6:$BE$43,'ADR Raw Data'!AX$1,FALSE)</f>
        <v>5.5298273214332398E-4</v>
      </c>
      <c r="AN33" s="49">
        <f>VLOOKUP($A33,'ADR Raw Data'!$B$6:$BE$43,'ADR Raw Data'!AY$1,FALSE)</f>
        <v>-0.189459059257126</v>
      </c>
      <c r="AO33" s="48">
        <f>VLOOKUP($A33,'ADR Raw Data'!$B$6:$BE$43,'ADR Raw Data'!BA$1,FALSE)</f>
        <v>-3.5655919839668999</v>
      </c>
      <c r="AP33" s="48">
        <f>VLOOKUP($A33,'ADR Raw Data'!$B$6:$BE$43,'ADR Raw Data'!BB$1,FALSE)</f>
        <v>-3.1399116234245499</v>
      </c>
      <c r="AQ33" s="49">
        <f>VLOOKUP($A33,'ADR Raw Data'!$B$6:$BE$43,'ADR Raw Data'!BC$1,FALSE)</f>
        <v>-3.3766050610124498</v>
      </c>
      <c r="AR33" s="50">
        <f>VLOOKUP($A33,'ADR Raw Data'!$B$6:$BE$43,'ADR Raw Data'!BE$1,FALSE)</f>
        <v>-1.5864928056677901</v>
      </c>
      <c r="AT33" s="51">
        <f>VLOOKUP($A33,'RevPAR Raw Data'!$B$6:$BE$43,'RevPAR Raw Data'!AG$1,FALSE)</f>
        <v>41.561049952874598</v>
      </c>
      <c r="AU33" s="52">
        <f>VLOOKUP($A33,'RevPAR Raw Data'!$B$6:$BE$43,'RevPAR Raw Data'!AH$1,FALSE)</f>
        <v>47.608951932139398</v>
      </c>
      <c r="AV33" s="52">
        <f>VLOOKUP($A33,'RevPAR Raw Data'!$B$6:$BE$43,'RevPAR Raw Data'!AI$1,FALSE)</f>
        <v>54.503435909519297</v>
      </c>
      <c r="AW33" s="52">
        <f>VLOOKUP($A33,'RevPAR Raw Data'!$B$6:$BE$43,'RevPAR Raw Data'!AJ$1,FALSE)</f>
        <v>57.797688501413703</v>
      </c>
      <c r="AX33" s="52">
        <f>VLOOKUP($A33,'RevPAR Raw Data'!$B$6:$BE$43,'RevPAR Raw Data'!AK$1,FALSE)</f>
        <v>56.777511781338298</v>
      </c>
      <c r="AY33" s="53">
        <f>VLOOKUP($A33,'RevPAR Raw Data'!$B$6:$BE$43,'RevPAR Raw Data'!AL$1,FALSE)</f>
        <v>51.649727615457103</v>
      </c>
      <c r="AZ33" s="52">
        <f>VLOOKUP($A33,'RevPAR Raw Data'!$B$6:$BE$43,'RevPAR Raw Data'!AN$1,FALSE)</f>
        <v>80.501277568331702</v>
      </c>
      <c r="BA33" s="52">
        <f>VLOOKUP($A33,'RevPAR Raw Data'!$B$6:$BE$43,'RevPAR Raw Data'!AO$1,FALSE)</f>
        <v>76.119820452403303</v>
      </c>
      <c r="BB33" s="53">
        <f>VLOOKUP($A33,'RevPAR Raw Data'!$B$6:$BE$43,'RevPAR Raw Data'!AP$1,FALSE)</f>
        <v>78.310549010367495</v>
      </c>
      <c r="BC33" s="54">
        <f>VLOOKUP($A33,'RevPAR Raw Data'!$B$6:$BE$43,'RevPAR Raw Data'!AR$1,FALSE)</f>
        <v>59.267105156860097</v>
      </c>
      <c r="BE33" s="47">
        <f>VLOOKUP($A33,'RevPAR Raw Data'!$B$6:$BE$43,'RevPAR Raw Data'!AT$1,FALSE)</f>
        <v>1.5396671511129401</v>
      </c>
      <c r="BF33" s="48">
        <f>VLOOKUP($A33,'RevPAR Raw Data'!$B$6:$BE$43,'RevPAR Raw Data'!AU$1,FALSE)</f>
        <v>1.74267640840436</v>
      </c>
      <c r="BG33" s="48">
        <f>VLOOKUP($A33,'RevPAR Raw Data'!$B$6:$BE$43,'RevPAR Raw Data'!AV$1,FALSE)</f>
        <v>0.54763819501475497</v>
      </c>
      <c r="BH33" s="48">
        <f>VLOOKUP($A33,'RevPAR Raw Data'!$B$6:$BE$43,'RevPAR Raw Data'!AW$1,FALSE)</f>
        <v>0.87835503965017403</v>
      </c>
      <c r="BI33" s="48">
        <f>VLOOKUP($A33,'RevPAR Raw Data'!$B$6:$BE$43,'RevPAR Raw Data'!AX$1,FALSE)</f>
        <v>-2.99796802170221</v>
      </c>
      <c r="BJ33" s="49">
        <f>VLOOKUP($A33,'RevPAR Raw Data'!$B$6:$BE$43,'RevPAR Raw Data'!AY$1,FALSE)</f>
        <v>0.18583978617834901</v>
      </c>
      <c r="BK33" s="48">
        <f>VLOOKUP($A33,'RevPAR Raw Data'!$B$6:$BE$43,'RevPAR Raw Data'!BA$1,FALSE)</f>
        <v>-7.9534975779835504</v>
      </c>
      <c r="BL33" s="48">
        <f>VLOOKUP($A33,'RevPAR Raw Data'!$B$6:$BE$43,'RevPAR Raw Data'!BB$1,FALSE)</f>
        <v>-3.64269493026252</v>
      </c>
      <c r="BM33" s="49">
        <f>VLOOKUP($A33,'RevPAR Raw Data'!$B$6:$BE$43,'RevPAR Raw Data'!BC$1,FALSE)</f>
        <v>-5.9076402352748802</v>
      </c>
      <c r="BN33" s="50">
        <f>VLOOKUP($A33,'RevPAR Raw Data'!$B$6:$BE$43,'RevPAR Raw Data'!BE$1,FALSE)</f>
        <v>-2.21935523386116</v>
      </c>
    </row>
    <row r="34" spans="1:66" x14ac:dyDescent="0.25">
      <c r="A34" s="63" t="s">
        <v>50</v>
      </c>
      <c r="B34" s="47">
        <f>VLOOKUP($A34,'Occupancy Raw Data'!$B$8:$BE$45,'Occupancy Raw Data'!AG$3,FALSE)</f>
        <v>45.8705968242379</v>
      </c>
      <c r="C34" s="48">
        <f>VLOOKUP($A34,'Occupancy Raw Data'!$B$8:$BE$45,'Occupancy Raw Data'!AH$3,FALSE)</f>
        <v>49.078298959664103</v>
      </c>
      <c r="D34" s="48">
        <f>VLOOKUP($A34,'Occupancy Raw Data'!$B$8:$BE$45,'Occupancy Raw Data'!AI$3,FALSE)</f>
        <v>55.000912575287401</v>
      </c>
      <c r="E34" s="48">
        <f>VLOOKUP($A34,'Occupancy Raw Data'!$B$8:$BE$45,'Occupancy Raw Data'!AJ$3,FALSE)</f>
        <v>59.303705055667002</v>
      </c>
      <c r="F34" s="48">
        <f>VLOOKUP($A34,'Occupancy Raw Data'!$B$8:$BE$45,'Occupancy Raw Data'!AK$3,FALSE)</f>
        <v>61.772221208249597</v>
      </c>
      <c r="G34" s="49">
        <f>VLOOKUP($A34,'Occupancy Raw Data'!$B$8:$BE$45,'Occupancy Raw Data'!AL$3,FALSE)</f>
        <v>54.205146924621197</v>
      </c>
      <c r="H34" s="48">
        <f>VLOOKUP($A34,'Occupancy Raw Data'!$B$8:$BE$45,'Occupancy Raw Data'!AN$3,FALSE)</f>
        <v>72.070633327249396</v>
      </c>
      <c r="I34" s="48">
        <f>VLOOKUP($A34,'Occupancy Raw Data'!$B$8:$BE$45,'Occupancy Raw Data'!AO$3,FALSE)</f>
        <v>68.3434121312076</v>
      </c>
      <c r="J34" s="49">
        <f>VLOOKUP($A34,'Occupancy Raw Data'!$B$8:$BE$45,'Occupancy Raw Data'!AP$3,FALSE)</f>
        <v>70.210771762984606</v>
      </c>
      <c r="K34" s="50">
        <f>VLOOKUP($A34,'Occupancy Raw Data'!$B$8:$BE$45,'Occupancy Raw Data'!AR$3,FALSE)</f>
        <v>58.771620881270998</v>
      </c>
      <c r="M34" s="47">
        <f>VLOOKUP($A34,'Occupancy Raw Data'!$B$8:$BE$45,'Occupancy Raw Data'!AT$3,FALSE)</f>
        <v>-9.1493374421257805</v>
      </c>
      <c r="N34" s="48">
        <f>VLOOKUP($A34,'Occupancy Raw Data'!$B$8:$BE$45,'Occupancy Raw Data'!AU$3,FALSE)</f>
        <v>-9.3166698075499106</v>
      </c>
      <c r="O34" s="48">
        <f>VLOOKUP($A34,'Occupancy Raw Data'!$B$8:$BE$45,'Occupancy Raw Data'!AV$3,FALSE)</f>
        <v>-7.8677225762801504</v>
      </c>
      <c r="P34" s="48">
        <f>VLOOKUP($A34,'Occupancy Raw Data'!$B$8:$BE$45,'Occupancy Raw Data'!AW$3,FALSE)</f>
        <v>-3.76903942513401</v>
      </c>
      <c r="Q34" s="48">
        <f>VLOOKUP($A34,'Occupancy Raw Data'!$B$8:$BE$45,'Occupancy Raw Data'!AX$3,FALSE)</f>
        <v>-3.8272605022308301</v>
      </c>
      <c r="R34" s="49">
        <f>VLOOKUP($A34,'Occupancy Raw Data'!$B$8:$BE$45,'Occupancy Raw Data'!AY$3,FALSE)</f>
        <v>-6.59175025657344</v>
      </c>
      <c r="S34" s="48">
        <f>VLOOKUP($A34,'Occupancy Raw Data'!$B$8:$BE$45,'Occupancy Raw Data'!BA$3,FALSE)</f>
        <v>-0.57788533787803698</v>
      </c>
      <c r="T34" s="48">
        <f>VLOOKUP($A34,'Occupancy Raw Data'!$B$8:$BE$45,'Occupancy Raw Data'!BB$3,FALSE)</f>
        <v>-3.29890952760661</v>
      </c>
      <c r="U34" s="49">
        <f>VLOOKUP($A34,'Occupancy Raw Data'!$B$8:$BE$45,'Occupancy Raw Data'!BC$3,FALSE)</f>
        <v>-1.91591540236308</v>
      </c>
      <c r="V34" s="50">
        <f>VLOOKUP($A34,'Occupancy Raw Data'!$B$8:$BE$45,'Occupancy Raw Data'!BE$3,FALSE)</f>
        <v>-5.0500901490641796</v>
      </c>
      <c r="X34" s="51">
        <f>VLOOKUP($A34,'ADR Raw Data'!$B$6:$BE$43,'ADR Raw Data'!AG$1,FALSE)</f>
        <v>94.741631353824701</v>
      </c>
      <c r="Y34" s="52">
        <f>VLOOKUP($A34,'ADR Raw Data'!$B$6:$BE$43,'ADR Raw Data'!AH$1,FALSE)</f>
        <v>94.753624953514304</v>
      </c>
      <c r="Z34" s="52">
        <f>VLOOKUP($A34,'ADR Raw Data'!$B$6:$BE$43,'ADR Raw Data'!AI$1,FALSE)</f>
        <v>96.966329849012695</v>
      </c>
      <c r="AA34" s="52">
        <f>VLOOKUP($A34,'ADR Raw Data'!$B$6:$BE$43,'ADR Raw Data'!AJ$1,FALSE)</f>
        <v>99.147960298530407</v>
      </c>
      <c r="AB34" s="52">
        <f>VLOOKUP($A34,'ADR Raw Data'!$B$6:$BE$43,'ADR Raw Data'!AK$1,FALSE)</f>
        <v>101.565476436696</v>
      </c>
      <c r="AC34" s="53">
        <f>VLOOKUP($A34,'ADR Raw Data'!$B$6:$BE$43,'ADR Raw Data'!AL$1,FALSE)</f>
        <v>97.714724569850802</v>
      </c>
      <c r="AD34" s="52">
        <f>VLOOKUP($A34,'ADR Raw Data'!$B$6:$BE$43,'ADR Raw Data'!AN$1,FALSE)</f>
        <v>119.659131370686</v>
      </c>
      <c r="AE34" s="52">
        <f>VLOOKUP($A34,'ADR Raw Data'!$B$6:$BE$43,'ADR Raw Data'!AO$1,FALSE)</f>
        <v>117.211461321893</v>
      </c>
      <c r="AF34" s="53">
        <f>VLOOKUP($A34,'ADR Raw Data'!$B$6:$BE$43,'ADR Raw Data'!AP$1,FALSE)</f>
        <v>118.470242568293</v>
      </c>
      <c r="AG34" s="54">
        <f>VLOOKUP($A34,'ADR Raw Data'!$B$6:$BE$43,'ADR Raw Data'!AR$1,FALSE)</f>
        <v>104.788935535062</v>
      </c>
      <c r="AI34" s="47">
        <f>VLOOKUP($A34,'ADR Raw Data'!$B$6:$BE$43,'ADR Raw Data'!AT$1,FALSE)</f>
        <v>-4.7263915066786701</v>
      </c>
      <c r="AJ34" s="48">
        <f>VLOOKUP($A34,'ADR Raw Data'!$B$6:$BE$43,'ADR Raw Data'!AU$1,FALSE)</f>
        <v>-2.7070159250443</v>
      </c>
      <c r="AK34" s="48">
        <f>VLOOKUP($A34,'ADR Raw Data'!$B$6:$BE$43,'ADR Raw Data'!AV$1,FALSE)</f>
        <v>-2.8644416223153102</v>
      </c>
      <c r="AL34" s="48">
        <f>VLOOKUP($A34,'ADR Raw Data'!$B$6:$BE$43,'ADR Raw Data'!AW$1,FALSE)</f>
        <v>0.29724784978064001</v>
      </c>
      <c r="AM34" s="48">
        <f>VLOOKUP($A34,'ADR Raw Data'!$B$6:$BE$43,'ADR Raw Data'!AX$1,FALSE)</f>
        <v>-0.33272676055974199</v>
      </c>
      <c r="AN34" s="49">
        <f>VLOOKUP($A34,'ADR Raw Data'!$B$6:$BE$43,'ADR Raw Data'!AY$1,FALSE)</f>
        <v>-1.85074482743083</v>
      </c>
      <c r="AO34" s="48">
        <f>VLOOKUP($A34,'ADR Raw Data'!$B$6:$BE$43,'ADR Raw Data'!BA$1,FALSE)</f>
        <v>-2.0949725989508701</v>
      </c>
      <c r="AP34" s="48">
        <f>VLOOKUP($A34,'ADR Raw Data'!$B$6:$BE$43,'ADR Raw Data'!BB$1,FALSE)</f>
        <v>-4.8215231127208202</v>
      </c>
      <c r="AQ34" s="49">
        <f>VLOOKUP($A34,'ADR Raw Data'!$B$6:$BE$43,'ADR Raw Data'!BC$1,FALSE)</f>
        <v>-3.4302906885787801</v>
      </c>
      <c r="AR34" s="50">
        <f>VLOOKUP($A34,'ADR Raw Data'!$B$6:$BE$43,'ADR Raw Data'!BE$1,FALSE)</f>
        <v>-2.2376573358404501</v>
      </c>
      <c r="AT34" s="51">
        <f>VLOOKUP($A34,'RevPAR Raw Data'!$B$6:$BE$43,'RevPAR Raw Data'!AG$1,FALSE)</f>
        <v>43.458551743018702</v>
      </c>
      <c r="AU34" s="52">
        <f>VLOOKUP($A34,'RevPAR Raw Data'!$B$6:$BE$43,'RevPAR Raw Data'!AH$1,FALSE)</f>
        <v>46.5034673298047</v>
      </c>
      <c r="AV34" s="52">
        <f>VLOOKUP($A34,'RevPAR Raw Data'!$B$6:$BE$43,'RevPAR Raw Data'!AI$1,FALSE)</f>
        <v>53.332366307720299</v>
      </c>
      <c r="AW34" s="52">
        <f>VLOOKUP($A34,'RevPAR Raw Data'!$B$6:$BE$43,'RevPAR Raw Data'!AJ$1,FALSE)</f>
        <v>58.798413944150298</v>
      </c>
      <c r="AX34" s="52">
        <f>VLOOKUP($A34,'RevPAR Raw Data'!$B$6:$BE$43,'RevPAR Raw Data'!AK$1,FALSE)</f>
        <v>62.739250775688902</v>
      </c>
      <c r="AY34" s="53">
        <f>VLOOKUP($A34,'RevPAR Raw Data'!$B$6:$BE$43,'RevPAR Raw Data'!AL$1,FALSE)</f>
        <v>52.966410020076601</v>
      </c>
      <c r="AZ34" s="52">
        <f>VLOOKUP($A34,'RevPAR Raw Data'!$B$6:$BE$43,'RevPAR Raw Data'!AN$1,FALSE)</f>
        <v>86.239093812739497</v>
      </c>
      <c r="BA34" s="52">
        <f>VLOOKUP($A34,'RevPAR Raw Data'!$B$6:$BE$43,'RevPAR Raw Data'!AO$1,FALSE)</f>
        <v>80.1063120762323</v>
      </c>
      <c r="BB34" s="53">
        <f>VLOOKUP($A34,'RevPAR Raw Data'!$B$6:$BE$43,'RevPAR Raw Data'!AP$1,FALSE)</f>
        <v>83.178871616678805</v>
      </c>
      <c r="BC34" s="54">
        <f>VLOOKUP($A34,'RevPAR Raw Data'!$B$6:$BE$43,'RevPAR Raw Data'!AR$1,FALSE)</f>
        <v>61.5861559181863</v>
      </c>
      <c r="BE34" s="47">
        <f>VLOOKUP($A34,'RevPAR Raw Data'!$B$6:$BE$43,'RevPAR Raw Data'!AT$1,FALSE)</f>
        <v>-13.4432954410224</v>
      </c>
      <c r="BF34" s="48">
        <f>VLOOKUP($A34,'RevPAR Raw Data'!$B$6:$BE$43,'RevPAR Raw Data'!AU$1,FALSE)</f>
        <v>-11.77148199722</v>
      </c>
      <c r="BG34" s="48">
        <f>VLOOKUP($A34,'RevPAR Raw Data'!$B$6:$BE$43,'RevPAR Raw Data'!AV$1,FALSE)</f>
        <v>-10.5067978783922</v>
      </c>
      <c r="BH34" s="48">
        <f>VLOOKUP($A34,'RevPAR Raw Data'!$B$6:$BE$43,'RevPAR Raw Data'!AW$1,FALSE)</f>
        <v>-3.48299496400197</v>
      </c>
      <c r="BI34" s="48">
        <f>VLOOKUP($A34,'RevPAR Raw Data'!$B$6:$BE$43,'RevPAR Raw Data'!AX$1,FALSE)</f>
        <v>-4.14725294290331</v>
      </c>
      <c r="BJ34" s="49">
        <f>VLOOKUP($A34,'RevPAR Raw Data'!$B$6:$BE$43,'RevPAR Raw Data'!AY$1,FALSE)</f>
        <v>-8.3204986070935902</v>
      </c>
      <c r="BK34" s="48">
        <f>VLOOKUP($A34,'RevPAR Raw Data'!$B$6:$BE$43,'RevPAR Raw Data'!BA$1,FALSE)</f>
        <v>-2.6607513973470098</v>
      </c>
      <c r="BL34" s="48">
        <f>VLOOKUP($A34,'RevPAR Raw Data'!$B$6:$BE$43,'RevPAR Raw Data'!BB$1,FALSE)</f>
        <v>-7.9613749549861303</v>
      </c>
      <c r="BM34" s="49">
        <f>VLOOKUP($A34,'RevPAR Raw Data'!$B$6:$BE$43,'RevPAR Raw Data'!BC$1,FALSE)</f>
        <v>-5.2804846232935603</v>
      </c>
      <c r="BN34" s="50">
        <f>VLOOKUP($A34,'RevPAR Raw Data'!$B$6:$BE$43,'RevPAR Raw Data'!BE$1,FALSE)</f>
        <v>-7.1747437722175498</v>
      </c>
    </row>
    <row r="35" spans="1:66" x14ac:dyDescent="0.25">
      <c r="A35" s="63" t="s">
        <v>47</v>
      </c>
      <c r="B35" s="47">
        <f>VLOOKUP($A35,'Occupancy Raw Data'!$B$8:$BE$45,'Occupancy Raw Data'!AG$3,FALSE)</f>
        <v>48.461468224981701</v>
      </c>
      <c r="C35" s="48">
        <f>VLOOKUP($A35,'Occupancy Raw Data'!$B$8:$BE$45,'Occupancy Raw Data'!AH$3,FALSE)</f>
        <v>59.094229364499597</v>
      </c>
      <c r="D35" s="48">
        <f>VLOOKUP($A35,'Occupancy Raw Data'!$B$8:$BE$45,'Occupancy Raw Data'!AI$3,FALSE)</f>
        <v>66.302958363769093</v>
      </c>
      <c r="E35" s="48">
        <f>VLOOKUP($A35,'Occupancy Raw Data'!$B$8:$BE$45,'Occupancy Raw Data'!AJ$3,FALSE)</f>
        <v>69.188276113951702</v>
      </c>
      <c r="F35" s="48">
        <f>VLOOKUP($A35,'Occupancy Raw Data'!$B$8:$BE$45,'Occupancy Raw Data'!AK$3,FALSE)</f>
        <v>67.339298758217595</v>
      </c>
      <c r="G35" s="49">
        <f>VLOOKUP($A35,'Occupancy Raw Data'!$B$8:$BE$45,'Occupancy Raw Data'!AL$3,FALSE)</f>
        <v>62.077246165083999</v>
      </c>
      <c r="H35" s="48">
        <f>VLOOKUP($A35,'Occupancy Raw Data'!$B$8:$BE$45,'Occupancy Raw Data'!AN$3,FALSE)</f>
        <v>68.001278305332306</v>
      </c>
      <c r="I35" s="48">
        <f>VLOOKUP($A35,'Occupancy Raw Data'!$B$8:$BE$45,'Occupancy Raw Data'!AO$3,FALSE)</f>
        <v>65.709459459459396</v>
      </c>
      <c r="J35" s="49">
        <f>VLOOKUP($A35,'Occupancy Raw Data'!$B$8:$BE$45,'Occupancy Raw Data'!AP$3,FALSE)</f>
        <v>66.855368882395894</v>
      </c>
      <c r="K35" s="50">
        <f>VLOOKUP($A35,'Occupancy Raw Data'!$B$8:$BE$45,'Occupancy Raw Data'!AR$3,FALSE)</f>
        <v>63.442424084315903</v>
      </c>
      <c r="M35" s="47">
        <f>VLOOKUP($A35,'Occupancy Raw Data'!$B$8:$BE$45,'Occupancy Raw Data'!AT$3,FALSE)</f>
        <v>-4.47948546008422</v>
      </c>
      <c r="N35" s="48">
        <f>VLOOKUP($A35,'Occupancy Raw Data'!$B$8:$BE$45,'Occupancy Raw Data'!AU$3,FALSE)</f>
        <v>6.7003316655030201</v>
      </c>
      <c r="O35" s="48">
        <f>VLOOKUP($A35,'Occupancy Raw Data'!$B$8:$BE$45,'Occupancy Raw Data'!AV$3,FALSE)</f>
        <v>3.5801844238749898</v>
      </c>
      <c r="P35" s="48">
        <f>VLOOKUP($A35,'Occupancy Raw Data'!$B$8:$BE$45,'Occupancy Raw Data'!AW$3,FALSE)</f>
        <v>1.7423120732116999</v>
      </c>
      <c r="Q35" s="48">
        <f>VLOOKUP($A35,'Occupancy Raw Data'!$B$8:$BE$45,'Occupancy Raw Data'!AX$3,FALSE)</f>
        <v>0.124218097045391</v>
      </c>
      <c r="R35" s="49">
        <f>VLOOKUP($A35,'Occupancy Raw Data'!$B$8:$BE$45,'Occupancy Raw Data'!AY$3,FALSE)</f>
        <v>1.6367180843020599</v>
      </c>
      <c r="S35" s="48">
        <f>VLOOKUP($A35,'Occupancy Raw Data'!$B$8:$BE$45,'Occupancy Raw Data'!BA$3,FALSE)</f>
        <v>-3.9336656013011599</v>
      </c>
      <c r="T35" s="48">
        <f>VLOOKUP($A35,'Occupancy Raw Data'!$B$8:$BE$45,'Occupancy Raw Data'!BB$3,FALSE)</f>
        <v>-4.3674502834959199</v>
      </c>
      <c r="U35" s="49">
        <f>VLOOKUP($A35,'Occupancy Raw Data'!$B$8:$BE$45,'Occupancy Raw Data'!BC$3,FALSE)</f>
        <v>-4.14733104881023</v>
      </c>
      <c r="V35" s="50">
        <f>VLOOKUP($A35,'Occupancy Raw Data'!$B$8:$BE$45,'Occupancy Raw Data'!BE$3,FALSE)</f>
        <v>-0.176905967295856</v>
      </c>
      <c r="X35" s="51">
        <f>VLOOKUP($A35,'ADR Raw Data'!$B$6:$BE$43,'ADR Raw Data'!AG$1,FALSE)</f>
        <v>99.629267074894003</v>
      </c>
      <c r="Y35" s="52">
        <f>VLOOKUP($A35,'ADR Raw Data'!$B$6:$BE$43,'ADR Raw Data'!AH$1,FALSE)</f>
        <v>106.86574242892399</v>
      </c>
      <c r="Z35" s="52">
        <f>VLOOKUP($A35,'ADR Raw Data'!$B$6:$BE$43,'ADR Raw Data'!AI$1,FALSE)</f>
        <v>110.03798939613</v>
      </c>
      <c r="AA35" s="52">
        <f>VLOOKUP($A35,'ADR Raw Data'!$B$6:$BE$43,'ADR Raw Data'!AJ$1,FALSE)</f>
        <v>110.565742659188</v>
      </c>
      <c r="AB35" s="52">
        <f>VLOOKUP($A35,'ADR Raw Data'!$B$6:$BE$43,'ADR Raw Data'!AK$1,FALSE)</f>
        <v>109.215362033898</v>
      </c>
      <c r="AC35" s="53">
        <f>VLOOKUP($A35,'ADR Raw Data'!$B$6:$BE$43,'ADR Raw Data'!AL$1,FALSE)</f>
        <v>107.748054481003</v>
      </c>
      <c r="AD35" s="52">
        <f>VLOOKUP($A35,'ADR Raw Data'!$B$6:$BE$43,'ADR Raw Data'!AN$1,FALSE)</f>
        <v>114.151603893924</v>
      </c>
      <c r="AE35" s="52">
        <f>VLOOKUP($A35,'ADR Raw Data'!$B$6:$BE$43,'ADR Raw Data'!AO$1,FALSE)</f>
        <v>112.872922948655</v>
      </c>
      <c r="AF35" s="53">
        <f>VLOOKUP($A35,'ADR Raw Data'!$B$6:$BE$43,'ADR Raw Data'!AP$1,FALSE)</f>
        <v>113.523221797323</v>
      </c>
      <c r="AG35" s="54">
        <f>VLOOKUP($A35,'ADR Raw Data'!$B$6:$BE$43,'ADR Raw Data'!AR$1,FALSE)</f>
        <v>109.486868157286</v>
      </c>
      <c r="AI35" s="47">
        <f>VLOOKUP($A35,'ADR Raw Data'!$B$6:$BE$43,'ADR Raw Data'!AT$1,FALSE)</f>
        <v>-0.87031607423966095</v>
      </c>
      <c r="AJ35" s="48">
        <f>VLOOKUP($A35,'ADR Raw Data'!$B$6:$BE$43,'ADR Raw Data'!AU$1,FALSE)</f>
        <v>4.66485680790153</v>
      </c>
      <c r="AK35" s="48">
        <f>VLOOKUP($A35,'ADR Raw Data'!$B$6:$BE$43,'ADR Raw Data'!AV$1,FALSE)</f>
        <v>1.1648554464877801</v>
      </c>
      <c r="AL35" s="48">
        <f>VLOOKUP($A35,'ADR Raw Data'!$B$6:$BE$43,'ADR Raw Data'!AW$1,FALSE)</f>
        <v>-0.85865353334948302</v>
      </c>
      <c r="AM35" s="48">
        <f>VLOOKUP($A35,'ADR Raw Data'!$B$6:$BE$43,'ADR Raw Data'!AX$1,FALSE)</f>
        <v>-3.1044373956570501</v>
      </c>
      <c r="AN35" s="49">
        <f>VLOOKUP($A35,'ADR Raw Data'!$B$6:$BE$43,'ADR Raw Data'!AY$1,FALSE)</f>
        <v>7.2815240088956096E-2</v>
      </c>
      <c r="AO35" s="48">
        <f>VLOOKUP($A35,'ADR Raw Data'!$B$6:$BE$43,'ADR Raw Data'!BA$1,FALSE)</f>
        <v>-8.8455978896782597</v>
      </c>
      <c r="AP35" s="48">
        <f>VLOOKUP($A35,'ADR Raw Data'!$B$6:$BE$43,'ADR Raw Data'!BB$1,FALSE)</f>
        <v>-8.7340764869938994</v>
      </c>
      <c r="AQ35" s="49">
        <f>VLOOKUP($A35,'ADR Raw Data'!$B$6:$BE$43,'ADR Raw Data'!BC$1,FALSE)</f>
        <v>-8.78985275417606</v>
      </c>
      <c r="AR35" s="50">
        <f>VLOOKUP($A35,'ADR Raw Data'!$B$6:$BE$43,'ADR Raw Data'!BE$1,FALSE)</f>
        <v>-3.0535665152815499</v>
      </c>
      <c r="AT35" s="51">
        <f>VLOOKUP($A35,'RevPAR Raw Data'!$B$6:$BE$43,'RevPAR Raw Data'!AG$1,FALSE)</f>
        <v>48.2818056062819</v>
      </c>
      <c r="AU35" s="52">
        <f>VLOOKUP($A35,'RevPAR Raw Data'!$B$6:$BE$43,'RevPAR Raw Data'!AH$1,FALSE)</f>
        <v>63.151486943024103</v>
      </c>
      <c r="AV35" s="52">
        <f>VLOOKUP($A35,'RevPAR Raw Data'!$B$6:$BE$43,'RevPAR Raw Data'!AI$1,FALSE)</f>
        <v>72.958442293644893</v>
      </c>
      <c r="AW35" s="52">
        <f>VLOOKUP($A35,'RevPAR Raw Data'!$B$6:$BE$43,'RevPAR Raw Data'!AJ$1,FALSE)</f>
        <v>76.498531318480602</v>
      </c>
      <c r="AX35" s="52">
        <f>VLOOKUP($A35,'RevPAR Raw Data'!$B$6:$BE$43,'RevPAR Raw Data'!AK$1,FALSE)</f>
        <v>73.544858929875801</v>
      </c>
      <c r="AY35" s="53">
        <f>VLOOKUP($A35,'RevPAR Raw Data'!$B$6:$BE$43,'RevPAR Raw Data'!AL$1,FALSE)</f>
        <v>66.887025018261497</v>
      </c>
      <c r="AZ35" s="52">
        <f>VLOOKUP($A35,'RevPAR Raw Data'!$B$6:$BE$43,'RevPAR Raw Data'!AN$1,FALSE)</f>
        <v>77.624549853907894</v>
      </c>
      <c r="BA35" s="52">
        <f>VLOOKUP($A35,'RevPAR Raw Data'!$B$6:$BE$43,'RevPAR Raw Data'!AO$1,FALSE)</f>
        <v>74.168187545653694</v>
      </c>
      <c r="BB35" s="53">
        <f>VLOOKUP($A35,'RevPAR Raw Data'!$B$6:$BE$43,'RevPAR Raw Data'!AP$1,FALSE)</f>
        <v>75.896368699780794</v>
      </c>
      <c r="BC35" s="54">
        <f>VLOOKUP($A35,'RevPAR Raw Data'!$B$6:$BE$43,'RevPAR Raw Data'!AR$1,FALSE)</f>
        <v>69.461123212981306</v>
      </c>
      <c r="BE35" s="47">
        <f>VLOOKUP($A35,'RevPAR Raw Data'!$B$6:$BE$43,'RevPAR Raw Data'!AT$1,FALSE)</f>
        <v>-5.3108158523215403</v>
      </c>
      <c r="BF35" s="48">
        <f>VLOOKUP($A35,'RevPAR Raw Data'!$B$6:$BE$43,'RevPAR Raw Data'!AU$1,FALSE)</f>
        <v>11.6777493512547</v>
      </c>
      <c r="BG35" s="48">
        <f>VLOOKUP($A35,'RevPAR Raw Data'!$B$6:$BE$43,'RevPAR Raw Data'!AV$1,FALSE)</f>
        <v>4.7867438436185896</v>
      </c>
      <c r="BH35" s="48">
        <f>VLOOKUP($A35,'RevPAR Raw Data'!$B$6:$BE$43,'RevPAR Raw Data'!AW$1,FALSE)</f>
        <v>0.86869811568361599</v>
      </c>
      <c r="BI35" s="48">
        <f>VLOOKUP($A35,'RevPAR Raw Data'!$B$6:$BE$43,'RevPAR Raw Data'!AX$1,FALSE)</f>
        <v>-2.9840755716684999</v>
      </c>
      <c r="BJ35" s="49">
        <f>VLOOKUP($A35,'RevPAR Raw Data'!$B$6:$BE$43,'RevPAR Raw Data'!AY$1,FALSE)</f>
        <v>1.71072510459368</v>
      </c>
      <c r="BK35" s="48">
        <f>VLOOKUP($A35,'RevPAR Raw Data'!$B$6:$BE$43,'RevPAR Raw Data'!BA$1,FALSE)</f>
        <v>-12.4313072495637</v>
      </c>
      <c r="BL35" s="48">
        <f>VLOOKUP($A35,'RevPAR Raw Data'!$B$6:$BE$43,'RevPAR Raw Data'!BB$1,FALSE)</f>
        <v>-12.720070322197801</v>
      </c>
      <c r="BM35" s="49">
        <f>VLOOKUP($A35,'RevPAR Raw Data'!$B$6:$BE$43,'RevPAR Raw Data'!BC$1,FALSE)</f>
        <v>-12.572639510567599</v>
      </c>
      <c r="BN35" s="50">
        <f>VLOOKUP($A35,'RevPAR Raw Data'!$B$6:$BE$43,'RevPAR Raw Data'!BE$1,FALSE)</f>
        <v>-3.2250705411965201</v>
      </c>
    </row>
    <row r="36" spans="1:66" x14ac:dyDescent="0.25">
      <c r="A36" s="63" t="s">
        <v>48</v>
      </c>
      <c r="B36" s="47">
        <f>VLOOKUP($A36,'Occupancy Raw Data'!$B$8:$BE$45,'Occupancy Raw Data'!AG$3,FALSE)</f>
        <v>57.961556715709499</v>
      </c>
      <c r="C36" s="48">
        <f>VLOOKUP($A36,'Occupancy Raw Data'!$B$8:$BE$45,'Occupancy Raw Data'!AH$3,FALSE)</f>
        <v>59.931181775035498</v>
      </c>
      <c r="D36" s="48">
        <f>VLOOKUP($A36,'Occupancy Raw Data'!$B$8:$BE$45,'Occupancy Raw Data'!AI$3,FALSE)</f>
        <v>63.686521120075902</v>
      </c>
      <c r="E36" s="48">
        <f>VLOOKUP($A36,'Occupancy Raw Data'!$B$8:$BE$45,'Occupancy Raw Data'!AJ$3,FALSE)</f>
        <v>69.435215946843797</v>
      </c>
      <c r="F36" s="48">
        <f>VLOOKUP($A36,'Occupancy Raw Data'!$B$8:$BE$45,'Occupancy Raw Data'!AK$3,FALSE)</f>
        <v>71.837921214997607</v>
      </c>
      <c r="G36" s="49">
        <f>VLOOKUP($A36,'Occupancy Raw Data'!$B$8:$BE$45,'Occupancy Raw Data'!AL$3,FALSE)</f>
        <v>64.570479354532495</v>
      </c>
      <c r="H36" s="48">
        <f>VLOOKUP($A36,'Occupancy Raw Data'!$B$8:$BE$45,'Occupancy Raw Data'!AN$3,FALSE)</f>
        <v>78.850261034646394</v>
      </c>
      <c r="I36" s="48">
        <f>VLOOKUP($A36,'Occupancy Raw Data'!$B$8:$BE$45,'Occupancy Raw Data'!AO$3,FALSE)</f>
        <v>78.8799240626483</v>
      </c>
      <c r="J36" s="49">
        <f>VLOOKUP($A36,'Occupancy Raw Data'!$B$8:$BE$45,'Occupancy Raw Data'!AP$3,FALSE)</f>
        <v>78.865092548647297</v>
      </c>
      <c r="K36" s="50">
        <f>VLOOKUP($A36,'Occupancy Raw Data'!$B$8:$BE$45,'Occupancy Raw Data'!AR$3,FALSE)</f>
        <v>68.654654552850999</v>
      </c>
      <c r="M36" s="47">
        <f>VLOOKUP($A36,'Occupancy Raw Data'!$B$8:$BE$45,'Occupancy Raw Data'!AT$3,FALSE)</f>
        <v>-1.4659267223891601</v>
      </c>
      <c r="N36" s="48">
        <f>VLOOKUP($A36,'Occupancy Raw Data'!$B$8:$BE$45,'Occupancy Raw Data'!AU$3,FALSE)</f>
        <v>4.9009241576473102</v>
      </c>
      <c r="O36" s="48">
        <f>VLOOKUP($A36,'Occupancy Raw Data'!$B$8:$BE$45,'Occupancy Raw Data'!AV$3,FALSE)</f>
        <v>0.53242779325548695</v>
      </c>
      <c r="P36" s="48">
        <f>VLOOKUP($A36,'Occupancy Raw Data'!$B$8:$BE$45,'Occupancy Raw Data'!AW$3,FALSE)</f>
        <v>2.1941813678742799</v>
      </c>
      <c r="Q36" s="48">
        <f>VLOOKUP($A36,'Occupancy Raw Data'!$B$8:$BE$45,'Occupancy Raw Data'!AX$3,FALSE)</f>
        <v>1.3322564430783701</v>
      </c>
      <c r="R36" s="49">
        <f>VLOOKUP($A36,'Occupancy Raw Data'!$B$8:$BE$45,'Occupancy Raw Data'!AY$3,FALSE)</f>
        <v>1.4805449367513399</v>
      </c>
      <c r="S36" s="48">
        <f>VLOOKUP($A36,'Occupancy Raw Data'!$B$8:$BE$45,'Occupancy Raw Data'!BA$3,FALSE)</f>
        <v>3.48833404898398</v>
      </c>
      <c r="T36" s="48">
        <f>VLOOKUP($A36,'Occupancy Raw Data'!$B$8:$BE$45,'Occupancy Raw Data'!BB$3,FALSE)</f>
        <v>-0.18374396547550101</v>
      </c>
      <c r="U36" s="49">
        <f>VLOOKUP($A36,'Occupancy Raw Data'!$B$8:$BE$45,'Occupancy Raw Data'!BC$3,FALSE)</f>
        <v>1.61878741587749</v>
      </c>
      <c r="V36" s="50">
        <f>VLOOKUP($A36,'Occupancy Raw Data'!$B$8:$BE$45,'Occupancy Raw Data'!BE$3,FALSE)</f>
        <v>1.5258754916233099</v>
      </c>
      <c r="X36" s="51">
        <f>VLOOKUP($A36,'ADR Raw Data'!$B$6:$BE$43,'ADR Raw Data'!AG$1,FALSE)</f>
        <v>152.64406038894501</v>
      </c>
      <c r="Y36" s="52">
        <f>VLOOKUP($A36,'ADR Raw Data'!$B$6:$BE$43,'ADR Raw Data'!AH$1,FALSE)</f>
        <v>144.04913284498099</v>
      </c>
      <c r="Z36" s="52">
        <f>VLOOKUP($A36,'ADR Raw Data'!$B$6:$BE$43,'ADR Raw Data'!AI$1,FALSE)</f>
        <v>144.508454587796</v>
      </c>
      <c r="AA36" s="52">
        <f>VLOOKUP($A36,'ADR Raw Data'!$B$6:$BE$43,'ADR Raw Data'!AJ$1,FALSE)</f>
        <v>149.38173274094299</v>
      </c>
      <c r="AB36" s="52">
        <f>VLOOKUP($A36,'ADR Raw Data'!$B$6:$BE$43,'ADR Raw Data'!AK$1,FALSE)</f>
        <v>161.36900404657601</v>
      </c>
      <c r="AC36" s="53">
        <f>VLOOKUP($A36,'ADR Raw Data'!$B$6:$BE$43,'ADR Raw Data'!AL$1,FALSE)</f>
        <v>150.683501286291</v>
      </c>
      <c r="AD36" s="52">
        <f>VLOOKUP($A36,'ADR Raw Data'!$B$6:$BE$43,'ADR Raw Data'!AN$1,FALSE)</f>
        <v>227.529073809344</v>
      </c>
      <c r="AE36" s="52">
        <f>VLOOKUP($A36,'ADR Raw Data'!$B$6:$BE$43,'ADR Raw Data'!AO$1,FALSE)</f>
        <v>230.70855219614899</v>
      </c>
      <c r="AF36" s="53">
        <f>VLOOKUP($A36,'ADR Raw Data'!$B$6:$BE$43,'ADR Raw Data'!AP$1,FALSE)</f>
        <v>229.11911197201599</v>
      </c>
      <c r="AG36" s="54">
        <f>VLOOKUP($A36,'ADR Raw Data'!$B$6:$BE$43,'ADR Raw Data'!AR$1,FALSE)</f>
        <v>176.42655535941299</v>
      </c>
      <c r="AI36" s="47">
        <f>VLOOKUP($A36,'ADR Raw Data'!$B$6:$BE$43,'ADR Raw Data'!AT$1,FALSE)</f>
        <v>0.99340871758230498</v>
      </c>
      <c r="AJ36" s="48">
        <f>VLOOKUP($A36,'ADR Raw Data'!$B$6:$BE$43,'ADR Raw Data'!AU$1,FALSE)</f>
        <v>5.5177306447016399</v>
      </c>
      <c r="AK36" s="48">
        <f>VLOOKUP($A36,'ADR Raw Data'!$B$6:$BE$43,'ADR Raw Data'!AV$1,FALSE)</f>
        <v>7.1189474401736401</v>
      </c>
      <c r="AL36" s="48">
        <f>VLOOKUP($A36,'ADR Raw Data'!$B$6:$BE$43,'ADR Raw Data'!AW$1,FALSE)</f>
        <v>8.18124836024767</v>
      </c>
      <c r="AM36" s="48">
        <f>VLOOKUP($A36,'ADR Raw Data'!$B$6:$BE$43,'ADR Raw Data'!AX$1,FALSE)</f>
        <v>4.6992906008423798</v>
      </c>
      <c r="AN36" s="49">
        <f>VLOOKUP($A36,'ADR Raw Data'!$B$6:$BE$43,'ADR Raw Data'!AY$1,FALSE)</f>
        <v>5.2561469736334798</v>
      </c>
      <c r="AO36" s="48">
        <f>VLOOKUP($A36,'ADR Raw Data'!$B$6:$BE$43,'ADR Raw Data'!BA$1,FALSE)</f>
        <v>2.88905855483178</v>
      </c>
      <c r="AP36" s="48">
        <f>VLOOKUP($A36,'ADR Raw Data'!$B$6:$BE$43,'ADR Raw Data'!BB$1,FALSE)</f>
        <v>1.6183806182113001</v>
      </c>
      <c r="AQ36" s="49">
        <f>VLOOKUP($A36,'ADR Raw Data'!$B$6:$BE$43,'ADR Raw Data'!BC$1,FALSE)</f>
        <v>2.22096339478228</v>
      </c>
      <c r="AR36" s="50">
        <f>VLOOKUP($A36,'ADR Raw Data'!$B$6:$BE$43,'ADR Raw Data'!BE$1,FALSE)</f>
        <v>3.95557914003605</v>
      </c>
      <c r="AT36" s="51">
        <f>VLOOKUP($A36,'RevPAR Raw Data'!$B$6:$BE$43,'RevPAR Raw Data'!AG$1,FALSE)</f>
        <v>88.4748736355007</v>
      </c>
      <c r="AU36" s="52">
        <f>VLOOKUP($A36,'RevPAR Raw Data'!$B$6:$BE$43,'RevPAR Raw Data'!AH$1,FALSE)</f>
        <v>86.330347650688097</v>
      </c>
      <c r="AV36" s="52">
        <f>VLOOKUP($A36,'RevPAR Raw Data'!$B$6:$BE$43,'RevPAR Raw Data'!AI$1,FALSE)</f>
        <v>92.032407451352597</v>
      </c>
      <c r="AW36" s="52">
        <f>VLOOKUP($A36,'RevPAR Raw Data'!$B$6:$BE$43,'RevPAR Raw Data'!AJ$1,FALSE)</f>
        <v>103.72352871381101</v>
      </c>
      <c r="AX36" s="52">
        <f>VLOOKUP($A36,'RevPAR Raw Data'!$B$6:$BE$43,'RevPAR Raw Data'!AK$1,FALSE)</f>
        <v>115.924137992406</v>
      </c>
      <c r="AY36" s="53">
        <f>VLOOKUP($A36,'RevPAR Raw Data'!$B$6:$BE$43,'RevPAR Raw Data'!AL$1,FALSE)</f>
        <v>97.297059088751695</v>
      </c>
      <c r="AZ36" s="52">
        <f>VLOOKUP($A36,'RevPAR Raw Data'!$B$6:$BE$43,'RevPAR Raw Data'!AN$1,FALSE)</f>
        <v>179.40726862838099</v>
      </c>
      <c r="BA36" s="52">
        <f>VLOOKUP($A36,'RevPAR Raw Data'!$B$6:$BE$43,'RevPAR Raw Data'!AO$1,FALSE)</f>
        <v>181.98273077835699</v>
      </c>
      <c r="BB36" s="53">
        <f>VLOOKUP($A36,'RevPAR Raw Data'!$B$6:$BE$43,'RevPAR Raw Data'!AP$1,FALSE)</f>
        <v>180.69499970336901</v>
      </c>
      <c r="BC36" s="54">
        <f>VLOOKUP($A36,'RevPAR Raw Data'!$B$6:$BE$43,'RevPAR Raw Data'!AR$1,FALSE)</f>
        <v>121.12504212149901</v>
      </c>
      <c r="BE36" s="47">
        <f>VLOOKUP($A36,'RevPAR Raw Data'!$B$6:$BE$43,'RevPAR Raw Data'!AT$1,FALSE)</f>
        <v>-0.48708064866043799</v>
      </c>
      <c r="BF36" s="48">
        <f>VLOOKUP($A36,'RevPAR Raw Data'!$B$6:$BE$43,'RevPAR Raw Data'!AU$1,FALSE)</f>
        <v>10.689074596469</v>
      </c>
      <c r="BG36" s="48">
        <f>VLOOKUP($A36,'RevPAR Raw Data'!$B$6:$BE$43,'RevPAR Raw Data'!AV$1,FALSE)</f>
        <v>7.6892784881878704</v>
      </c>
      <c r="BH36" s="48">
        <f>VLOOKUP($A36,'RevPAR Raw Data'!$B$6:$BE$43,'RevPAR Raw Data'!AW$1,FALSE)</f>
        <v>10.554941155302</v>
      </c>
      <c r="BI36" s="48">
        <f>VLOOKUP($A36,'RevPAR Raw Data'!$B$6:$BE$43,'RevPAR Raw Data'!AX$1,FALSE)</f>
        <v>6.0941536457294596</v>
      </c>
      <c r="BJ36" s="49">
        <f>VLOOKUP($A36,'RevPAR Raw Data'!$B$6:$BE$43,'RevPAR Raw Data'!AY$1,FALSE)</f>
        <v>6.8145115282711597</v>
      </c>
      <c r="BK36" s="48">
        <f>VLOOKUP($A36,'RevPAR Raw Data'!$B$6:$BE$43,'RevPAR Raw Data'!BA$1,FALSE)</f>
        <v>6.4781726170790401</v>
      </c>
      <c r="BL36" s="48">
        <f>VLOOKUP($A36,'RevPAR Raw Data'!$B$6:$BE$43,'RevPAR Raw Data'!BB$1,FALSE)</f>
        <v>1.4316629760114099</v>
      </c>
      <c r="BM36" s="49">
        <f>VLOOKUP($A36,'RevPAR Raw Data'!$B$6:$BE$43,'RevPAR Raw Data'!BC$1,FALSE)</f>
        <v>3.8757034866057598</v>
      </c>
      <c r="BN36" s="50">
        <f>VLOOKUP($A36,'RevPAR Raw Data'!$B$6:$BE$43,'RevPAR Raw Data'!BE$1,FALSE)</f>
        <v>5.5418118443089499</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50</v>
      </c>
      <c r="C38" s="48">
        <f>VLOOKUP($A38,'Occupancy Raw Data'!$B$8:$BE$45,'Occupancy Raw Data'!AH$3,FALSE)</f>
        <v>56.887868463931198</v>
      </c>
      <c r="D38" s="48">
        <f>VLOOKUP($A38,'Occupancy Raw Data'!$B$8:$BE$45,'Occupancy Raw Data'!AI$3,FALSE)</f>
        <v>64.453414308991199</v>
      </c>
      <c r="E38" s="48">
        <f>VLOOKUP($A38,'Occupancy Raw Data'!$B$8:$BE$45,'Occupancy Raw Data'!AJ$3,FALSE)</f>
        <v>66.686416827136696</v>
      </c>
      <c r="F38" s="48">
        <f>VLOOKUP($A38,'Occupancy Raw Data'!$B$8:$BE$45,'Occupancy Raw Data'!AK$3,FALSE)</f>
        <v>70.671011701970002</v>
      </c>
      <c r="G38" s="49">
        <f>VLOOKUP($A38,'Occupancy Raw Data'!$B$8:$BE$45,'Occupancy Raw Data'!AL$3,FALSE)</f>
        <v>61.739742260405798</v>
      </c>
      <c r="H38" s="48">
        <f>VLOOKUP($A38,'Occupancy Raw Data'!$B$8:$BE$45,'Occupancy Raw Data'!AN$3,FALSE)</f>
        <v>77.118204710413195</v>
      </c>
      <c r="I38" s="48">
        <f>VLOOKUP($A38,'Occupancy Raw Data'!$B$8:$BE$45,'Occupancy Raw Data'!AO$3,FALSE)</f>
        <v>77.881054658569099</v>
      </c>
      <c r="J38" s="49">
        <f>VLOOKUP($A38,'Occupancy Raw Data'!$B$8:$BE$45,'Occupancy Raw Data'!AP$3,FALSE)</f>
        <v>77.499629684491097</v>
      </c>
      <c r="K38" s="50">
        <f>VLOOKUP($A38,'Occupancy Raw Data'!$B$8:$BE$45,'Occupancy Raw Data'!AR$3,FALSE)</f>
        <v>66.242567238715907</v>
      </c>
      <c r="M38" s="47">
        <f>VLOOKUP($A38,'Occupancy Raw Data'!$B$8:$BE$45,'Occupancy Raw Data'!AT$3,FALSE)</f>
        <v>-0.81491814110564498</v>
      </c>
      <c r="N38" s="48">
        <f>VLOOKUP($A38,'Occupancy Raw Data'!$B$8:$BE$45,'Occupancy Raw Data'!AU$3,FALSE)</f>
        <v>3.1686828576027102</v>
      </c>
      <c r="O38" s="48">
        <f>VLOOKUP($A38,'Occupancy Raw Data'!$B$8:$BE$45,'Occupancy Raw Data'!AV$3,FALSE)</f>
        <v>2.2685568517789498</v>
      </c>
      <c r="P38" s="48">
        <f>VLOOKUP($A38,'Occupancy Raw Data'!$B$8:$BE$45,'Occupancy Raw Data'!AW$3,FALSE)</f>
        <v>1.7831431208966899</v>
      </c>
      <c r="Q38" s="48">
        <f>VLOOKUP($A38,'Occupancy Raw Data'!$B$8:$BE$45,'Occupancy Raw Data'!AX$3,FALSE)</f>
        <v>-3.4078235526717799</v>
      </c>
      <c r="R38" s="49">
        <f>VLOOKUP($A38,'Occupancy Raw Data'!$B$8:$BE$45,'Occupancy Raw Data'!AY$3,FALSE)</f>
        <v>0.46902806977550798</v>
      </c>
      <c r="S38" s="48">
        <f>VLOOKUP($A38,'Occupancy Raw Data'!$B$8:$BE$45,'Occupancy Raw Data'!BA$3,FALSE)</f>
        <v>-3.3697880135704499</v>
      </c>
      <c r="T38" s="48">
        <f>VLOOKUP($A38,'Occupancy Raw Data'!$B$8:$BE$45,'Occupancy Raw Data'!BB$3,FALSE)</f>
        <v>0.60458463807128604</v>
      </c>
      <c r="U38" s="49">
        <f>VLOOKUP($A38,'Occupancy Raw Data'!$B$8:$BE$45,'Occupancy Raw Data'!BC$3,FALSE)</f>
        <v>-1.4128672076951101</v>
      </c>
      <c r="V38" s="50">
        <f>VLOOKUP($A38,'Occupancy Raw Data'!$B$8:$BE$45,'Occupancy Raw Data'!BE$3,FALSE)</f>
        <v>-0.16797208386530699</v>
      </c>
      <c r="X38" s="51">
        <f>VLOOKUP($A38,'ADR Raw Data'!$B$6:$BE$43,'ADR Raw Data'!AG$1,FALSE)</f>
        <v>101.830025922085</v>
      </c>
      <c r="Y38" s="52">
        <f>VLOOKUP($A38,'ADR Raw Data'!$B$6:$BE$43,'ADR Raw Data'!AH$1,FALSE)</f>
        <v>103.751861736753</v>
      </c>
      <c r="Z38" s="52">
        <f>VLOOKUP($A38,'ADR Raw Data'!$B$6:$BE$43,'ADR Raw Data'!AI$1,FALSE)</f>
        <v>107.76700890548599</v>
      </c>
      <c r="AA38" s="52">
        <f>VLOOKUP($A38,'ADR Raw Data'!$B$6:$BE$43,'ADR Raw Data'!AJ$1,FALSE)</f>
        <v>107.523926588183</v>
      </c>
      <c r="AB38" s="52">
        <f>VLOOKUP($A38,'ADR Raw Data'!$B$6:$BE$43,'ADR Raw Data'!AK$1,FALSE)</f>
        <v>110.096511213582</v>
      </c>
      <c r="AC38" s="53">
        <f>VLOOKUP($A38,'ADR Raw Data'!$B$6:$BE$43,'ADR Raw Data'!AL$1,FALSE)</f>
        <v>106.546257722436</v>
      </c>
      <c r="AD38" s="52">
        <f>VLOOKUP($A38,'ADR Raw Data'!$B$6:$BE$43,'ADR Raw Data'!AN$1,FALSE)</f>
        <v>131.81498775510201</v>
      </c>
      <c r="AE38" s="52">
        <f>VLOOKUP($A38,'ADR Raw Data'!$B$6:$BE$43,'ADR Raw Data'!AO$1,FALSE)</f>
        <v>131.591746944985</v>
      </c>
      <c r="AF38" s="53">
        <f>VLOOKUP($A38,'ADR Raw Data'!$B$6:$BE$43,'ADR Raw Data'!AP$1,FALSE)</f>
        <v>131.70281799502999</v>
      </c>
      <c r="AG38" s="54">
        <f>VLOOKUP($A38,'ADR Raw Data'!$B$6:$BE$43,'ADR Raw Data'!AR$1,FALSE)</f>
        <v>114.955283547761</v>
      </c>
      <c r="AI38" s="47">
        <f>VLOOKUP($A38,'ADR Raw Data'!$B$6:$BE$43,'ADR Raw Data'!AT$1,FALSE)</f>
        <v>2.3803800319338002</v>
      </c>
      <c r="AJ38" s="48">
        <f>VLOOKUP($A38,'ADR Raw Data'!$B$6:$BE$43,'ADR Raw Data'!AU$1,FALSE)</f>
        <v>4.2843720797511997</v>
      </c>
      <c r="AK38" s="48">
        <f>VLOOKUP($A38,'ADR Raw Data'!$B$6:$BE$43,'ADR Raw Data'!AV$1,FALSE)</f>
        <v>4.0527486145362799</v>
      </c>
      <c r="AL38" s="48">
        <f>VLOOKUP($A38,'ADR Raw Data'!$B$6:$BE$43,'ADR Raw Data'!AW$1,FALSE)</f>
        <v>2.80162369926739</v>
      </c>
      <c r="AM38" s="48">
        <f>VLOOKUP($A38,'ADR Raw Data'!$B$6:$BE$43,'ADR Raw Data'!AX$1,FALSE)</f>
        <v>-0.392822880687622</v>
      </c>
      <c r="AN38" s="49">
        <f>VLOOKUP($A38,'ADR Raw Data'!$B$6:$BE$43,'ADR Raw Data'!AY$1,FALSE)</f>
        <v>2.4094840893099301</v>
      </c>
      <c r="AO38" s="48">
        <f>VLOOKUP($A38,'ADR Raw Data'!$B$6:$BE$43,'ADR Raw Data'!BA$1,FALSE)</f>
        <v>1.38952719176085</v>
      </c>
      <c r="AP38" s="48">
        <f>VLOOKUP($A38,'ADR Raw Data'!$B$6:$BE$43,'ADR Raw Data'!BB$1,FALSE)</f>
        <v>3.0120412941587098</v>
      </c>
      <c r="AQ38" s="49">
        <f>VLOOKUP($A38,'ADR Raw Data'!$B$6:$BE$43,'ADR Raw Data'!BC$1,FALSE)</f>
        <v>2.1795588300925202</v>
      </c>
      <c r="AR38" s="50">
        <f>VLOOKUP($A38,'ADR Raw Data'!$B$6:$BE$43,'ADR Raw Data'!BE$1,FALSE)</f>
        <v>2.2258525233600599</v>
      </c>
      <c r="AT38" s="51">
        <f>VLOOKUP($A38,'RevPAR Raw Data'!$B$6:$BE$43,'RevPAR Raw Data'!AG$1,FALSE)</f>
        <v>50.915012961042798</v>
      </c>
      <c r="AU38" s="52">
        <f>VLOOKUP($A38,'RevPAR Raw Data'!$B$6:$BE$43,'RevPAR Raw Data'!AH$1,FALSE)</f>
        <v>59.022222633683803</v>
      </c>
      <c r="AV38" s="52">
        <f>VLOOKUP($A38,'RevPAR Raw Data'!$B$6:$BE$43,'RevPAR Raw Data'!AI$1,FALSE)</f>
        <v>69.459516738260902</v>
      </c>
      <c r="AW38" s="52">
        <f>VLOOKUP($A38,'RevPAR Raw Data'!$B$6:$BE$43,'RevPAR Raw Data'!AJ$1,FALSE)</f>
        <v>71.703853873500194</v>
      </c>
      <c r="AX38" s="52">
        <f>VLOOKUP($A38,'RevPAR Raw Data'!$B$6:$BE$43,'RevPAR Raw Data'!AK$1,FALSE)</f>
        <v>77.8063183232113</v>
      </c>
      <c r="AY38" s="53">
        <f>VLOOKUP($A38,'RevPAR Raw Data'!$B$6:$BE$43,'RevPAR Raw Data'!AL$1,FALSE)</f>
        <v>65.781384905939802</v>
      </c>
      <c r="AZ38" s="52">
        <f>VLOOKUP($A38,'RevPAR Raw Data'!$B$6:$BE$43,'RevPAR Raw Data'!AN$1,FALSE)</f>
        <v>101.653352095985</v>
      </c>
      <c r="BA38" s="52">
        <f>VLOOKUP($A38,'RevPAR Raw Data'!$B$6:$BE$43,'RevPAR Raw Data'!AO$1,FALSE)</f>
        <v>102.48504036439</v>
      </c>
      <c r="BB38" s="53">
        <f>VLOOKUP($A38,'RevPAR Raw Data'!$B$6:$BE$43,'RevPAR Raw Data'!AP$1,FALSE)</f>
        <v>102.069196230188</v>
      </c>
      <c r="BC38" s="54">
        <f>VLOOKUP($A38,'RevPAR Raw Data'!$B$6:$BE$43,'RevPAR Raw Data'!AR$1,FALSE)</f>
        <v>76.149330998582201</v>
      </c>
      <c r="BE38" s="47">
        <f>VLOOKUP($A38,'RevPAR Raw Data'!$B$6:$BE$43,'RevPAR Raw Data'!AT$1,FALSE)</f>
        <v>1.54606374212067</v>
      </c>
      <c r="BF38" s="48">
        <f>VLOOKUP($A38,'RevPAR Raw Data'!$B$6:$BE$43,'RevPAR Raw Data'!AU$1,FALSE)</f>
        <v>7.5888131010009099</v>
      </c>
      <c r="BG38" s="48">
        <f>VLOOKUP($A38,'RevPAR Raw Data'!$B$6:$BE$43,'RevPAR Raw Data'!AV$1,FALSE)</f>
        <v>6.4132443726956696</v>
      </c>
      <c r="BH38" s="48">
        <f>VLOOKUP($A38,'RevPAR Raw Data'!$B$6:$BE$43,'RevPAR Raw Data'!AW$1,FALSE)</f>
        <v>4.6347237804309804</v>
      </c>
      <c r="BI38" s="48">
        <f>VLOOKUP($A38,'RevPAR Raw Data'!$B$6:$BE$43,'RevPAR Raw Data'!AX$1,FALSE)</f>
        <v>-3.7872597227110401</v>
      </c>
      <c r="BJ38" s="49">
        <f>VLOOKUP($A38,'RevPAR Raw Data'!$B$6:$BE$43,'RevPAR Raw Data'!AY$1,FALSE)</f>
        <v>2.8898133158010801</v>
      </c>
      <c r="BK38" s="48">
        <f>VLOOKUP($A38,'RevPAR Raw Data'!$B$6:$BE$43,'RevPAR Raw Data'!BA$1,FALSE)</f>
        <v>-2.0270849425628601</v>
      </c>
      <c r="BL38" s="48">
        <f>VLOOKUP($A38,'RevPAR Raw Data'!$B$6:$BE$43,'RevPAR Raw Data'!BB$1,FALSE)</f>
        <v>3.6348362711868401</v>
      </c>
      <c r="BM38" s="49">
        <f>VLOOKUP($A38,'RevPAR Raw Data'!$B$6:$BE$43,'RevPAR Raw Data'!BC$1,FALSE)</f>
        <v>0.73589735041460302</v>
      </c>
      <c r="BN38" s="50">
        <f>VLOOKUP($A38,'RevPAR Raw Data'!$B$6:$BE$43,'RevPAR Raw Data'!BE$1,FALSE)</f>
        <v>2.0541416286274998</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53.578085474637099</v>
      </c>
      <c r="C40" s="48">
        <f>VLOOKUP($A40,'Occupancy Raw Data'!$B$8:$BE$45,'Occupancy Raw Data'!AH$3,FALSE)</f>
        <v>57.546709270847202</v>
      </c>
      <c r="D40" s="48">
        <f>VLOOKUP($A40,'Occupancy Raw Data'!$B$8:$BE$45,'Occupancy Raw Data'!AI$3,FALSE)</f>
        <v>65.315315315315303</v>
      </c>
      <c r="E40" s="48">
        <f>VLOOKUP($A40,'Occupancy Raw Data'!$B$8:$BE$45,'Occupancy Raw Data'!AJ$3,FALSE)</f>
        <v>67.021701504460097</v>
      </c>
      <c r="F40" s="48">
        <f>VLOOKUP($A40,'Occupancy Raw Data'!$B$8:$BE$45,'Occupancy Raw Data'!AK$3,FALSE)</f>
        <v>66.580126924954499</v>
      </c>
      <c r="G40" s="49">
        <f>VLOOKUP($A40,'Occupancy Raw Data'!$B$8:$BE$45,'Occupancy Raw Data'!AL$3,FALSE)</f>
        <v>62.008387698042803</v>
      </c>
      <c r="H40" s="48">
        <f>VLOOKUP($A40,'Occupancy Raw Data'!$B$8:$BE$45,'Occupancy Raw Data'!AN$3,FALSE)</f>
        <v>72.568011361114799</v>
      </c>
      <c r="I40" s="48">
        <f>VLOOKUP($A40,'Occupancy Raw Data'!$B$8:$BE$45,'Occupancy Raw Data'!AO$3,FALSE)</f>
        <v>74.349842453290705</v>
      </c>
      <c r="J40" s="49">
        <f>VLOOKUP($A40,'Occupancy Raw Data'!$B$8:$BE$45,'Occupancy Raw Data'!AP$3,FALSE)</f>
        <v>73.458926907202695</v>
      </c>
      <c r="K40" s="50">
        <f>VLOOKUP($A40,'Occupancy Raw Data'!$B$8:$BE$45,'Occupancy Raw Data'!AR$3,FALSE)</f>
        <v>65.279970329231404</v>
      </c>
      <c r="M40" s="47">
        <f>VLOOKUP($A40,'Occupancy Raw Data'!$B$8:$BE$45,'Occupancy Raw Data'!AT$3,FALSE)</f>
        <v>-1.7607078154595901</v>
      </c>
      <c r="N40" s="48">
        <f>VLOOKUP($A40,'Occupancy Raw Data'!$B$8:$BE$45,'Occupancy Raw Data'!AU$3,FALSE)</f>
        <v>1.27632581446562</v>
      </c>
      <c r="O40" s="48">
        <f>VLOOKUP($A40,'Occupancy Raw Data'!$B$8:$BE$45,'Occupancy Raw Data'!AV$3,FALSE)</f>
        <v>0.57653070948793195</v>
      </c>
      <c r="P40" s="48">
        <f>VLOOKUP($A40,'Occupancy Raw Data'!$B$8:$BE$45,'Occupancy Raw Data'!AW$3,FALSE)</f>
        <v>0.68944721330900904</v>
      </c>
      <c r="Q40" s="48">
        <f>VLOOKUP($A40,'Occupancy Raw Data'!$B$8:$BE$45,'Occupancy Raw Data'!AX$3,FALSE)</f>
        <v>1.03599904510285</v>
      </c>
      <c r="R40" s="49">
        <f>VLOOKUP($A40,'Occupancy Raw Data'!$B$8:$BE$45,'Occupancy Raw Data'!AY$3,FALSE)</f>
        <v>0.41292146555304399</v>
      </c>
      <c r="S40" s="48">
        <f>VLOOKUP($A40,'Occupancy Raw Data'!$B$8:$BE$45,'Occupancy Raw Data'!BA$3,FALSE)</f>
        <v>-4.0389730591134301</v>
      </c>
      <c r="T40" s="48">
        <f>VLOOKUP($A40,'Occupancy Raw Data'!$B$8:$BE$45,'Occupancy Raw Data'!BB$3,FALSE)</f>
        <v>-3.8482917911890899</v>
      </c>
      <c r="U40" s="49">
        <f>VLOOKUP($A40,'Occupancy Raw Data'!$B$8:$BE$45,'Occupancy Raw Data'!BC$3,FALSE)</f>
        <v>-3.9425707440231101</v>
      </c>
      <c r="V40" s="50">
        <f>VLOOKUP($A40,'Occupancy Raw Data'!$B$8:$BE$45,'Occupancy Raw Data'!BE$3,FALSE)</f>
        <v>-1.0351142452221</v>
      </c>
      <c r="X40" s="51">
        <f>VLOOKUP($A40,'ADR Raw Data'!$B$6:$BE$43,'ADR Raw Data'!AG$1,FALSE)</f>
        <v>107.931655401627</v>
      </c>
      <c r="Y40" s="52">
        <f>VLOOKUP($A40,'ADR Raw Data'!$B$6:$BE$43,'ADR Raw Data'!AH$1,FALSE)</f>
        <v>109.65823449525701</v>
      </c>
      <c r="Z40" s="52">
        <f>VLOOKUP($A40,'ADR Raw Data'!$B$6:$BE$43,'ADR Raw Data'!AI$1,FALSE)</f>
        <v>113.823054324783</v>
      </c>
      <c r="AA40" s="52">
        <f>VLOOKUP($A40,'ADR Raw Data'!$B$6:$BE$43,'ADR Raw Data'!AJ$1,FALSE)</f>
        <v>113.645206176334</v>
      </c>
      <c r="AB40" s="52">
        <f>VLOOKUP($A40,'ADR Raw Data'!$B$6:$BE$43,'ADR Raw Data'!AK$1,FALSE)</f>
        <v>112.037196345609</v>
      </c>
      <c r="AC40" s="53">
        <f>VLOOKUP($A40,'ADR Raw Data'!$B$6:$BE$43,'ADR Raw Data'!AL$1,FALSE)</f>
        <v>111.609986341953</v>
      </c>
      <c r="AD40" s="52">
        <f>VLOOKUP($A40,'ADR Raw Data'!$B$6:$BE$43,'ADR Raw Data'!AN$1,FALSE)</f>
        <v>123.492105664531</v>
      </c>
      <c r="AE40" s="52">
        <f>VLOOKUP($A40,'ADR Raw Data'!$B$6:$BE$43,'ADR Raw Data'!AO$1,FALSE)</f>
        <v>123.693578916031</v>
      </c>
      <c r="AF40" s="53">
        <f>VLOOKUP($A40,'ADR Raw Data'!$B$6:$BE$43,'ADR Raw Data'!AP$1,FALSE)</f>
        <v>123.594064031868</v>
      </c>
      <c r="AG40" s="54">
        <f>VLOOKUP($A40,'ADR Raw Data'!$B$6:$BE$43,'ADR Raw Data'!AR$1,FALSE)</f>
        <v>115.463005806243</v>
      </c>
      <c r="AI40" s="47">
        <f>VLOOKUP($A40,'ADR Raw Data'!$B$6:$BE$43,'ADR Raw Data'!AT$1,FALSE)</f>
        <v>1.63608089931284</v>
      </c>
      <c r="AJ40" s="48">
        <f>VLOOKUP($A40,'ADR Raw Data'!$B$6:$BE$43,'ADR Raw Data'!AU$1,FALSE)</f>
        <v>4.9048840360510804</v>
      </c>
      <c r="AK40" s="48">
        <f>VLOOKUP($A40,'ADR Raw Data'!$B$6:$BE$43,'ADR Raw Data'!AV$1,FALSE)</f>
        <v>3.0383302586690402</v>
      </c>
      <c r="AL40" s="48">
        <f>VLOOKUP($A40,'ADR Raw Data'!$B$6:$BE$43,'ADR Raw Data'!AW$1,FALSE)</f>
        <v>3.37325956591337</v>
      </c>
      <c r="AM40" s="48">
        <f>VLOOKUP($A40,'ADR Raw Data'!$B$6:$BE$43,'ADR Raw Data'!AX$1,FALSE)</f>
        <v>3.3755224435235802</v>
      </c>
      <c r="AN40" s="49">
        <f>VLOOKUP($A40,'ADR Raw Data'!$B$6:$BE$43,'ADR Raw Data'!AY$1,FALSE)</f>
        <v>3.28524711613681</v>
      </c>
      <c r="AO40" s="48">
        <f>VLOOKUP($A40,'ADR Raw Data'!$B$6:$BE$43,'ADR Raw Data'!BA$1,FALSE)</f>
        <v>1.14663275222158</v>
      </c>
      <c r="AP40" s="48">
        <f>VLOOKUP($A40,'ADR Raw Data'!$B$6:$BE$43,'ADR Raw Data'!BB$1,FALSE)</f>
        <v>-0.20686963419416299</v>
      </c>
      <c r="AQ40" s="49">
        <f>VLOOKUP($A40,'ADR Raw Data'!$B$6:$BE$43,'ADR Raw Data'!BC$1,FALSE)</f>
        <v>0.457317734349105</v>
      </c>
      <c r="AR40" s="50">
        <f>VLOOKUP($A40,'ADR Raw Data'!$B$6:$BE$43,'ADR Raw Data'!BE$1,FALSE)</f>
        <v>2.1586251110894801</v>
      </c>
      <c r="AT40" s="51">
        <f>VLOOKUP($A40,'RevPAR Raw Data'!$B$6:$BE$43,'RevPAR Raw Data'!AG$1,FALSE)</f>
        <v>57.827714585274897</v>
      </c>
      <c r="AU40" s="52">
        <f>VLOOKUP($A40,'RevPAR Raw Data'!$B$6:$BE$43,'RevPAR Raw Data'!AH$1,FALSE)</f>
        <v>63.104705396529504</v>
      </c>
      <c r="AV40" s="52">
        <f>VLOOKUP($A40,'RevPAR Raw Data'!$B$6:$BE$43,'RevPAR Raw Data'!AI$1,FALSE)</f>
        <v>74.343886833754894</v>
      </c>
      <c r="AW40" s="52">
        <f>VLOOKUP($A40,'RevPAR Raw Data'!$B$6:$BE$43,'RevPAR Raw Data'!AJ$1,FALSE)</f>
        <v>76.166950857630994</v>
      </c>
      <c r="AX40" s="52">
        <f>VLOOKUP($A40,'RevPAR Raw Data'!$B$6:$BE$43,'RevPAR Raw Data'!AK$1,FALSE)</f>
        <v>74.594507530067006</v>
      </c>
      <c r="AY40" s="53">
        <f>VLOOKUP($A40,'RevPAR Raw Data'!$B$6:$BE$43,'RevPAR Raw Data'!AL$1,FALSE)</f>
        <v>69.207553040651405</v>
      </c>
      <c r="AZ40" s="52">
        <f>VLOOKUP($A40,'RevPAR Raw Data'!$B$6:$BE$43,'RevPAR Raw Data'!AN$1,FALSE)</f>
        <v>89.615765268716899</v>
      </c>
      <c r="BA40" s="52">
        <f>VLOOKUP($A40,'RevPAR Raw Data'!$B$6:$BE$43,'RevPAR Raw Data'!AO$1,FALSE)</f>
        <v>91.965981048906002</v>
      </c>
      <c r="BB40" s="53">
        <f>VLOOKUP($A40,'RevPAR Raw Data'!$B$6:$BE$43,'RevPAR Raw Data'!AP$1,FALSE)</f>
        <v>90.790873158811493</v>
      </c>
      <c r="BC40" s="54">
        <f>VLOOKUP($A40,'RevPAR Raw Data'!$B$6:$BE$43,'RevPAR Raw Data'!AR$1,FALSE)</f>
        <v>75.374215931554303</v>
      </c>
      <c r="BE40" s="47">
        <f>VLOOKUP($A40,'RevPAR Raw Data'!$B$6:$BE$43,'RevPAR Raw Data'!AT$1,FALSE)</f>
        <v>-0.153433520408188</v>
      </c>
      <c r="BF40" s="48">
        <f>VLOOKUP($A40,'RevPAR Raw Data'!$B$6:$BE$43,'RevPAR Raw Data'!AU$1,FALSE)</f>
        <v>6.24381215163843</v>
      </c>
      <c r="BG40" s="48">
        <f>VLOOKUP($A40,'RevPAR Raw Data'!$B$6:$BE$43,'RevPAR Raw Data'!AV$1,FALSE)</f>
        <v>3.6323778751538698</v>
      </c>
      <c r="BH40" s="48">
        <f>VLOOKUP($A40,'RevPAR Raw Data'!$B$6:$BE$43,'RevPAR Raw Data'!AW$1,FALSE)</f>
        <v>4.0859636232972401</v>
      </c>
      <c r="BI40" s="48">
        <f>VLOOKUP($A40,'RevPAR Raw Data'!$B$6:$BE$43,'RevPAR Raw Data'!AX$1,FALSE)</f>
        <v>4.44649186890857</v>
      </c>
      <c r="BJ40" s="49">
        <f>VLOOKUP($A40,'RevPAR Raw Data'!$B$6:$BE$43,'RevPAR Raw Data'!AY$1,FALSE)</f>
        <v>3.7117340722288401</v>
      </c>
      <c r="BK40" s="48">
        <f>VLOOKUP($A40,'RevPAR Raw Data'!$B$6:$BE$43,'RevPAR Raw Data'!BA$1,FALSE)</f>
        <v>-2.93865249484104</v>
      </c>
      <c r="BL40" s="48">
        <f>VLOOKUP($A40,'RevPAR Raw Data'!$B$6:$BE$43,'RevPAR Raw Data'!BB$1,FALSE)</f>
        <v>-4.0472004782321003</v>
      </c>
      <c r="BM40" s="49">
        <f>VLOOKUP($A40,'RevPAR Raw Data'!$B$6:$BE$43,'RevPAR Raw Data'!BC$1,FALSE)</f>
        <v>-3.50328308487568</v>
      </c>
      <c r="BN40" s="50">
        <f>VLOOKUP($A40,'RevPAR Raw Data'!$B$6:$BE$43,'RevPAR Raw Data'!BE$1,FALSE)</f>
        <v>1.1011666298415499</v>
      </c>
    </row>
    <row r="41" spans="1:66" x14ac:dyDescent="0.25">
      <c r="A41" s="63" t="s">
        <v>45</v>
      </c>
      <c r="B41" s="47">
        <f>VLOOKUP($A41,'Occupancy Raw Data'!$B$8:$BE$45,'Occupancy Raw Data'!AG$3,FALSE)</f>
        <v>56.959419721623199</v>
      </c>
      <c r="C41" s="48">
        <f>VLOOKUP($A41,'Occupancy Raw Data'!$B$8:$BE$45,'Occupancy Raw Data'!AH$3,FALSE)</f>
        <v>62.227994510880201</v>
      </c>
      <c r="D41" s="48">
        <f>VLOOKUP($A41,'Occupancy Raw Data'!$B$8:$BE$45,'Occupancy Raw Data'!AI$3,FALSE)</f>
        <v>67.045677318172906</v>
      </c>
      <c r="E41" s="48">
        <f>VLOOKUP($A41,'Occupancy Raw Data'!$B$8:$BE$45,'Occupancy Raw Data'!AJ$3,FALSE)</f>
        <v>68.084689276612394</v>
      </c>
      <c r="F41" s="48">
        <f>VLOOKUP($A41,'Occupancy Raw Data'!$B$8:$BE$45,'Occupancy Raw Data'!AK$3,FALSE)</f>
        <v>68.148402274063898</v>
      </c>
      <c r="G41" s="49">
        <f>VLOOKUP($A41,'Occupancy Raw Data'!$B$8:$BE$45,'Occupancy Raw Data'!AL$3,FALSE)</f>
        <v>64.493236620270494</v>
      </c>
      <c r="H41" s="48">
        <f>VLOOKUP($A41,'Occupancy Raw Data'!$B$8:$BE$45,'Occupancy Raw Data'!AN$3,FALSE)</f>
        <v>71.672221133111094</v>
      </c>
      <c r="I41" s="48">
        <f>VLOOKUP($A41,'Occupancy Raw Data'!$B$8:$BE$45,'Occupancy Raw Data'!AO$3,FALSE)</f>
        <v>73.608116055675296</v>
      </c>
      <c r="J41" s="49">
        <f>VLOOKUP($A41,'Occupancy Raw Data'!$B$8:$BE$45,'Occupancy Raw Data'!AP$3,FALSE)</f>
        <v>72.640168594393202</v>
      </c>
      <c r="K41" s="50">
        <f>VLOOKUP($A41,'Occupancy Raw Data'!$B$8:$BE$45,'Occupancy Raw Data'!AR$3,FALSE)</f>
        <v>66.820931470019801</v>
      </c>
      <c r="M41" s="47">
        <f>VLOOKUP($A41,'Occupancy Raw Data'!$B$8:$BE$45,'Occupancy Raw Data'!AT$3,FALSE)</f>
        <v>2.42298784884319</v>
      </c>
      <c r="N41" s="48">
        <f>VLOOKUP($A41,'Occupancy Raw Data'!$B$8:$BE$45,'Occupancy Raw Data'!AU$3,FALSE)</f>
        <v>4.4775807856752099</v>
      </c>
      <c r="O41" s="48">
        <f>VLOOKUP($A41,'Occupancy Raw Data'!$B$8:$BE$45,'Occupancy Raw Data'!AV$3,FALSE)</f>
        <v>5.0072656793368902</v>
      </c>
      <c r="P41" s="48">
        <f>VLOOKUP($A41,'Occupancy Raw Data'!$B$8:$BE$45,'Occupancy Raw Data'!AW$3,FALSE)</f>
        <v>4.6149771059534999</v>
      </c>
      <c r="Q41" s="48">
        <f>VLOOKUP($A41,'Occupancy Raw Data'!$B$8:$BE$45,'Occupancy Raw Data'!AX$3,FALSE)</f>
        <v>4.5963458895937404</v>
      </c>
      <c r="R41" s="49">
        <f>VLOOKUP($A41,'Occupancy Raw Data'!$B$8:$BE$45,'Occupancy Raw Data'!AY$3,FALSE)</f>
        <v>4.2714077431779804</v>
      </c>
      <c r="S41" s="48">
        <f>VLOOKUP($A41,'Occupancy Raw Data'!$B$8:$BE$45,'Occupancy Raw Data'!BA$3,FALSE)</f>
        <v>-3.2460090830796999</v>
      </c>
      <c r="T41" s="48">
        <f>VLOOKUP($A41,'Occupancy Raw Data'!$B$8:$BE$45,'Occupancy Raw Data'!BB$3,FALSE)</f>
        <v>0.32312437972276098</v>
      </c>
      <c r="U41" s="49">
        <f>VLOOKUP($A41,'Occupancy Raw Data'!$B$8:$BE$45,'Occupancy Raw Data'!BC$3,FALSE)</f>
        <v>-1.4699837476522599</v>
      </c>
      <c r="V41" s="50">
        <f>VLOOKUP($A41,'Occupancy Raw Data'!$B$8:$BE$45,'Occupancy Raw Data'!BE$3,FALSE)</f>
        <v>2.4177895680958401</v>
      </c>
      <c r="X41" s="51">
        <f>VLOOKUP($A41,'ADR Raw Data'!$B$6:$BE$43,'ADR Raw Data'!AG$1,FALSE)</f>
        <v>92.235034107726705</v>
      </c>
      <c r="Y41" s="52">
        <f>VLOOKUP($A41,'ADR Raw Data'!$B$6:$BE$43,'ADR Raw Data'!AH$1,FALSE)</f>
        <v>94.911211498779195</v>
      </c>
      <c r="Z41" s="52">
        <f>VLOOKUP($A41,'ADR Raw Data'!$B$6:$BE$43,'ADR Raw Data'!AI$1,FALSE)</f>
        <v>96.063323808479495</v>
      </c>
      <c r="AA41" s="52">
        <f>VLOOKUP($A41,'ADR Raw Data'!$B$6:$BE$43,'ADR Raw Data'!AJ$1,FALSE)</f>
        <v>96.669437820328199</v>
      </c>
      <c r="AB41" s="52">
        <f>VLOOKUP($A41,'ADR Raw Data'!$B$6:$BE$43,'ADR Raw Data'!AK$1,FALSE)</f>
        <v>96.990709212513394</v>
      </c>
      <c r="AC41" s="53">
        <f>VLOOKUP($A41,'ADR Raw Data'!$B$6:$BE$43,'ADR Raw Data'!AL$1,FALSE)</f>
        <v>95.488739897562098</v>
      </c>
      <c r="AD41" s="52">
        <f>VLOOKUP($A41,'ADR Raw Data'!$B$6:$BE$43,'ADR Raw Data'!AN$1,FALSE)</f>
        <v>104.558401641137</v>
      </c>
      <c r="AE41" s="52">
        <f>VLOOKUP($A41,'ADR Raw Data'!$B$6:$BE$43,'ADR Raw Data'!AO$1,FALSE)</f>
        <v>105.109628463945</v>
      </c>
      <c r="AF41" s="53">
        <f>VLOOKUP($A41,'ADR Raw Data'!$B$6:$BE$43,'ADR Raw Data'!AP$1,FALSE)</f>
        <v>104.837687666565</v>
      </c>
      <c r="AG41" s="54">
        <f>VLOOKUP($A41,'ADR Raw Data'!$B$6:$BE$43,'ADR Raw Data'!AR$1,FALSE)</f>
        <v>98.392488456500999</v>
      </c>
      <c r="AI41" s="47">
        <f>VLOOKUP($A41,'ADR Raw Data'!$B$6:$BE$43,'ADR Raw Data'!AT$1,FALSE)</f>
        <v>4.32310708325193</v>
      </c>
      <c r="AJ41" s="48">
        <f>VLOOKUP($A41,'ADR Raw Data'!$B$6:$BE$43,'ADR Raw Data'!AU$1,FALSE)</f>
        <v>7.4607071535865499</v>
      </c>
      <c r="AK41" s="48">
        <f>VLOOKUP($A41,'ADR Raw Data'!$B$6:$BE$43,'ADR Raw Data'!AV$1,FALSE)</f>
        <v>5.1623565567699803</v>
      </c>
      <c r="AL41" s="48">
        <f>VLOOKUP($A41,'ADR Raw Data'!$B$6:$BE$43,'ADR Raw Data'!AW$1,FALSE)</f>
        <v>7.0969490656241598</v>
      </c>
      <c r="AM41" s="48">
        <f>VLOOKUP($A41,'ADR Raw Data'!$B$6:$BE$43,'ADR Raw Data'!AX$1,FALSE)</f>
        <v>8.8600444616100393</v>
      </c>
      <c r="AN41" s="49">
        <f>VLOOKUP($A41,'ADR Raw Data'!$B$6:$BE$43,'ADR Raw Data'!AY$1,FALSE)</f>
        <v>6.6499212393036604</v>
      </c>
      <c r="AO41" s="48">
        <f>VLOOKUP($A41,'ADR Raw Data'!$B$6:$BE$43,'ADR Raw Data'!BA$1,FALSE)</f>
        <v>6.5472932527235903</v>
      </c>
      <c r="AP41" s="48">
        <f>VLOOKUP($A41,'ADR Raw Data'!$B$6:$BE$43,'ADR Raw Data'!BB$1,FALSE)</f>
        <v>5.3988126422915999</v>
      </c>
      <c r="AQ41" s="49">
        <f>VLOOKUP($A41,'ADR Raw Data'!$B$6:$BE$43,'ADR Raw Data'!BC$1,FALSE)</f>
        <v>5.9762260224046697</v>
      </c>
      <c r="AR41" s="50">
        <f>VLOOKUP($A41,'ADR Raw Data'!$B$6:$BE$43,'ADR Raw Data'!BE$1,FALSE)</f>
        <v>6.2936995897283499</v>
      </c>
      <c r="AT41" s="51">
        <f>VLOOKUP($A41,'RevPAR Raw Data'!$B$6:$BE$43,'RevPAR Raw Data'!AG$1,FALSE)</f>
        <v>52.536540207802297</v>
      </c>
      <c r="AU41" s="52">
        <f>VLOOKUP($A41,'RevPAR Raw Data'!$B$6:$BE$43,'RevPAR Raw Data'!AH$1,FALSE)</f>
        <v>59.0613434816702</v>
      </c>
      <c r="AV41" s="52">
        <f>VLOOKUP($A41,'RevPAR Raw Data'!$B$6:$BE$43,'RevPAR Raw Data'!AI$1,FALSE)</f>
        <v>64.406306101744704</v>
      </c>
      <c r="AW41" s="52">
        <f>VLOOKUP($A41,'RevPAR Raw Data'!$B$6:$BE$43,'RevPAR Raw Data'!AJ$1,FALSE)</f>
        <v>65.817086365418504</v>
      </c>
      <c r="AX41" s="52">
        <f>VLOOKUP($A41,'RevPAR Raw Data'!$B$6:$BE$43,'RevPAR Raw Data'!AK$1,FALSE)</f>
        <v>66.097618682611198</v>
      </c>
      <c r="AY41" s="53">
        <f>VLOOKUP($A41,'RevPAR Raw Data'!$B$6:$BE$43,'RevPAR Raw Data'!AL$1,FALSE)</f>
        <v>61.583778967849398</v>
      </c>
      <c r="AZ41" s="52">
        <f>VLOOKUP($A41,'RevPAR Raw Data'!$B$6:$BE$43,'RevPAR Raw Data'!AN$1,FALSE)</f>
        <v>74.939328837482805</v>
      </c>
      <c r="BA41" s="52">
        <f>VLOOKUP($A41,'RevPAR Raw Data'!$B$6:$BE$43,'RevPAR Raw Data'!AO$1,FALSE)</f>
        <v>77.369217305430297</v>
      </c>
      <c r="BB41" s="53">
        <f>VLOOKUP($A41,'RevPAR Raw Data'!$B$6:$BE$43,'RevPAR Raw Data'!AP$1,FALSE)</f>
        <v>76.154273071456501</v>
      </c>
      <c r="BC41" s="54">
        <f>VLOOKUP($A41,'RevPAR Raw Data'!$B$6:$BE$43,'RevPAR Raw Data'!AR$1,FALSE)</f>
        <v>65.746777283165699</v>
      </c>
      <c r="BE41" s="47">
        <f>VLOOKUP($A41,'RevPAR Raw Data'!$B$6:$BE$43,'RevPAR Raw Data'!AT$1,FALSE)</f>
        <v>6.8508432914148001</v>
      </c>
      <c r="BF41" s="48">
        <f>VLOOKUP($A41,'RevPAR Raw Data'!$B$6:$BE$43,'RevPAR Raw Data'!AU$1,FALSE)</f>
        <v>12.272347129246199</v>
      </c>
      <c r="BG41" s="48">
        <f>VLOOKUP($A41,'RevPAR Raw Data'!$B$6:$BE$43,'RevPAR Raw Data'!AV$1,FALSE)</f>
        <v>10.428115144218999</v>
      </c>
      <c r="BH41" s="48">
        <f>VLOOKUP($A41,'RevPAR Raw Data'!$B$6:$BE$43,'RevPAR Raw Data'!AW$1,FALSE)</f>
        <v>12.039448746177399</v>
      </c>
      <c r="BI41" s="48">
        <f>VLOOKUP($A41,'RevPAR Raw Data'!$B$6:$BE$43,'RevPAR Raw Data'!AX$1,FALSE)</f>
        <v>13.8636286406311</v>
      </c>
      <c r="BJ41" s="49">
        <f>VLOOKUP($A41,'RevPAR Raw Data'!$B$6:$BE$43,'RevPAR Raw Data'!AY$1,FALSE)</f>
        <v>11.2053742332124</v>
      </c>
      <c r="BK41" s="48">
        <f>VLOOKUP($A41,'RevPAR Raw Data'!$B$6:$BE$43,'RevPAR Raw Data'!BA$1,FALSE)</f>
        <v>3.0887584359646199</v>
      </c>
      <c r="BL41" s="48">
        <f>VLOOKUP($A41,'RevPAR Raw Data'!$B$6:$BE$43,'RevPAR Raw Data'!BB$1,FALSE)</f>
        <v>5.7393819018771604</v>
      </c>
      <c r="BM41" s="49">
        <f>VLOOKUP($A41,'RevPAR Raw Data'!$B$6:$BE$43,'RevPAR Raw Data'!BC$1,FALSE)</f>
        <v>4.4183927235000899</v>
      </c>
      <c r="BN41" s="50">
        <f>VLOOKUP($A41,'RevPAR Raw Data'!$B$6:$BE$43,'RevPAR Raw Data'!BE$1,FALSE)</f>
        <v>8.8636575699519398</v>
      </c>
    </row>
    <row r="42" spans="1:66" x14ac:dyDescent="0.25">
      <c r="A42" s="63" t="s">
        <v>109</v>
      </c>
      <c r="B42" s="47">
        <f>VLOOKUP($A42,'Occupancy Raw Data'!$B$8:$BE$45,'Occupancy Raw Data'!AG$3,FALSE)</f>
        <v>48.3107015842224</v>
      </c>
      <c r="C42" s="48">
        <f>VLOOKUP($A42,'Occupancy Raw Data'!$B$8:$BE$45,'Occupancy Raw Data'!AH$3,FALSE)</f>
        <v>56.603621079857703</v>
      </c>
      <c r="D42" s="48">
        <f>VLOOKUP($A42,'Occupancy Raw Data'!$B$8:$BE$45,'Occupancy Raw Data'!AI$3,FALSE)</f>
        <v>65.203685741998001</v>
      </c>
      <c r="E42" s="48">
        <f>VLOOKUP($A42,'Occupancy Raw Data'!$B$8:$BE$45,'Occupancy Raw Data'!AJ$3,FALSE)</f>
        <v>66.165535079211097</v>
      </c>
      <c r="F42" s="48">
        <f>VLOOKUP($A42,'Occupancy Raw Data'!$B$8:$BE$45,'Occupancy Raw Data'!AK$3,FALSE)</f>
        <v>67.030391205948902</v>
      </c>
      <c r="G42" s="49">
        <f>VLOOKUP($A42,'Occupancy Raw Data'!$B$8:$BE$45,'Occupancy Raw Data'!AL$3,FALSE)</f>
        <v>60.662786938247599</v>
      </c>
      <c r="H42" s="48">
        <f>VLOOKUP($A42,'Occupancy Raw Data'!$B$8:$BE$45,'Occupancy Raw Data'!AN$3,FALSE)</f>
        <v>70.069511800840601</v>
      </c>
      <c r="I42" s="48">
        <f>VLOOKUP($A42,'Occupancy Raw Data'!$B$8:$BE$45,'Occupancy Raw Data'!AO$3,FALSE)</f>
        <v>72.647914645974694</v>
      </c>
      <c r="J42" s="49">
        <f>VLOOKUP($A42,'Occupancy Raw Data'!$B$8:$BE$45,'Occupancy Raw Data'!AP$3,FALSE)</f>
        <v>71.358713223407605</v>
      </c>
      <c r="K42" s="50">
        <f>VLOOKUP($A42,'Occupancy Raw Data'!$B$8:$BE$45,'Occupancy Raw Data'!AR$3,FALSE)</f>
        <v>63.718765876864801</v>
      </c>
      <c r="M42" s="47">
        <f>VLOOKUP($A42,'Occupancy Raw Data'!$B$8:$BE$45,'Occupancy Raw Data'!AT$3,FALSE)</f>
        <v>-0.43311677494585998</v>
      </c>
      <c r="N42" s="48">
        <f>VLOOKUP($A42,'Occupancy Raw Data'!$B$8:$BE$45,'Occupancy Raw Data'!AU$3,FALSE)</f>
        <v>14.073953412607899</v>
      </c>
      <c r="O42" s="48">
        <f>VLOOKUP($A42,'Occupancy Raw Data'!$B$8:$BE$45,'Occupancy Raw Data'!AV$3,FALSE)</f>
        <v>3.3038801383019498</v>
      </c>
      <c r="P42" s="48">
        <f>VLOOKUP($A42,'Occupancy Raw Data'!$B$8:$BE$45,'Occupancy Raw Data'!AW$3,FALSE)</f>
        <v>3.4369471822087401</v>
      </c>
      <c r="Q42" s="48">
        <f>VLOOKUP($A42,'Occupancy Raw Data'!$B$8:$BE$45,'Occupancy Raw Data'!AX$3,FALSE)</f>
        <v>6.04859335038363</v>
      </c>
      <c r="R42" s="49">
        <f>VLOOKUP($A42,'Occupancy Raw Data'!$B$8:$BE$45,'Occupancy Raw Data'!AY$3,FALSE)</f>
        <v>5.1590304049320403</v>
      </c>
      <c r="S42" s="48">
        <f>VLOOKUP($A42,'Occupancy Raw Data'!$B$8:$BE$45,'Occupancy Raw Data'!BA$3,FALSE)</f>
        <v>-4.0190434012400296</v>
      </c>
      <c r="T42" s="48">
        <f>VLOOKUP($A42,'Occupancy Raw Data'!$B$8:$BE$45,'Occupancy Raw Data'!BB$3,FALSE)</f>
        <v>-2.8639360207500202</v>
      </c>
      <c r="U42" s="49">
        <f>VLOOKUP($A42,'Occupancy Raw Data'!$B$8:$BE$45,'Occupancy Raw Data'!BC$3,FALSE)</f>
        <v>-3.4345091605140801</v>
      </c>
      <c r="V42" s="50">
        <f>VLOOKUP($A42,'Occupancy Raw Data'!$B$8:$BE$45,'Occupancy Raw Data'!BE$3,FALSE)</f>
        <v>2.2475449323698302</v>
      </c>
      <c r="X42" s="51">
        <f>VLOOKUP($A42,'ADR Raw Data'!$B$6:$BE$43,'ADR Raw Data'!AG$1,FALSE)</f>
        <v>161.603747699514</v>
      </c>
      <c r="Y42" s="52">
        <f>VLOOKUP($A42,'ADR Raw Data'!$B$6:$BE$43,'ADR Raw Data'!AH$1,FALSE)</f>
        <v>172.090315579037</v>
      </c>
      <c r="Z42" s="52">
        <f>VLOOKUP($A42,'ADR Raw Data'!$B$6:$BE$43,'ADR Raw Data'!AI$1,FALSE)</f>
        <v>181.93769059129701</v>
      </c>
      <c r="AA42" s="52">
        <f>VLOOKUP($A42,'ADR Raw Data'!$B$6:$BE$43,'ADR Raw Data'!AJ$1,FALSE)</f>
        <v>178.830173466894</v>
      </c>
      <c r="AB42" s="52">
        <f>VLOOKUP($A42,'ADR Raw Data'!$B$6:$BE$43,'ADR Raw Data'!AK$1,FALSE)</f>
        <v>174.85511515736101</v>
      </c>
      <c r="AC42" s="53">
        <f>VLOOKUP($A42,'ADR Raw Data'!$B$6:$BE$43,'ADR Raw Data'!AL$1,FALSE)</f>
        <v>174.61820337898999</v>
      </c>
      <c r="AD42" s="52">
        <f>VLOOKUP($A42,'ADR Raw Data'!$B$6:$BE$43,'ADR Raw Data'!AN$1,FALSE)</f>
        <v>178.93860422194001</v>
      </c>
      <c r="AE42" s="52">
        <f>VLOOKUP($A42,'ADR Raw Data'!$B$6:$BE$43,'ADR Raw Data'!AO$1,FALSE)</f>
        <v>178.29863373386701</v>
      </c>
      <c r="AF42" s="53">
        <f>VLOOKUP($A42,'ADR Raw Data'!$B$6:$BE$43,'ADR Raw Data'!AP$1,FALSE)</f>
        <v>178.61283796794399</v>
      </c>
      <c r="AG42" s="54">
        <f>VLOOKUP($A42,'ADR Raw Data'!$B$6:$BE$43,'ADR Raw Data'!AR$1,FALSE)</f>
        <v>175.89637352083</v>
      </c>
      <c r="AI42" s="47">
        <f>VLOOKUP($A42,'ADR Raw Data'!$B$6:$BE$43,'ADR Raw Data'!AT$1,FALSE)</f>
        <v>-1.00468645654727</v>
      </c>
      <c r="AJ42" s="48">
        <f>VLOOKUP($A42,'ADR Raw Data'!$B$6:$BE$43,'ADR Raw Data'!AU$1,FALSE)</f>
        <v>7.2967825562919897</v>
      </c>
      <c r="AK42" s="48">
        <f>VLOOKUP($A42,'ADR Raw Data'!$B$6:$BE$43,'ADR Raw Data'!AV$1,FALSE)</f>
        <v>7.0885280226404896</v>
      </c>
      <c r="AL42" s="48">
        <f>VLOOKUP($A42,'ADR Raw Data'!$B$6:$BE$43,'ADR Raw Data'!AW$1,FALSE)</f>
        <v>4.3982091428838102</v>
      </c>
      <c r="AM42" s="48">
        <f>VLOOKUP($A42,'ADR Raw Data'!$B$6:$BE$43,'ADR Raw Data'!AX$1,FALSE)</f>
        <v>4.6382646582732399</v>
      </c>
      <c r="AN42" s="49">
        <f>VLOOKUP($A42,'ADR Raw Data'!$B$6:$BE$43,'ADR Raw Data'!AY$1,FALSE)</f>
        <v>4.6623158911392801</v>
      </c>
      <c r="AO42" s="48">
        <f>VLOOKUP($A42,'ADR Raw Data'!$B$6:$BE$43,'ADR Raw Data'!BA$1,FALSE)</f>
        <v>-1.9361357774816099</v>
      </c>
      <c r="AP42" s="48">
        <f>VLOOKUP($A42,'ADR Raw Data'!$B$6:$BE$43,'ADR Raw Data'!BB$1,FALSE)</f>
        <v>-2.21142444764478</v>
      </c>
      <c r="AQ42" s="49">
        <f>VLOOKUP($A42,'ADR Raw Data'!$B$6:$BE$43,'ADR Raw Data'!BC$1,FALSE)</f>
        <v>-2.07643972229575</v>
      </c>
      <c r="AR42" s="50">
        <f>VLOOKUP($A42,'ADR Raw Data'!$B$6:$BE$43,'ADR Raw Data'!BE$1,FALSE)</f>
        <v>2.1990505513524701</v>
      </c>
      <c r="AT42" s="51">
        <f>VLOOKUP($A42,'RevPAR Raw Data'!$B$6:$BE$43,'RevPAR Raw Data'!AG$1,FALSE)</f>
        <v>78.071904300032301</v>
      </c>
      <c r="AU42" s="52">
        <f>VLOOKUP($A42,'RevPAR Raw Data'!$B$6:$BE$43,'RevPAR Raw Data'!AH$1,FALSE)</f>
        <v>97.409350145489796</v>
      </c>
      <c r="AV42" s="52">
        <f>VLOOKUP($A42,'RevPAR Raw Data'!$B$6:$BE$43,'RevPAR Raw Data'!AI$1,FALSE)</f>
        <v>118.63008001939799</v>
      </c>
      <c r="AW42" s="52">
        <f>VLOOKUP($A42,'RevPAR Raw Data'!$B$6:$BE$43,'RevPAR Raw Data'!AJ$1,FALSE)</f>
        <v>118.323941157452</v>
      </c>
      <c r="AX42" s="52">
        <f>VLOOKUP($A42,'RevPAR Raw Data'!$B$6:$BE$43,'RevPAR Raw Data'!AK$1,FALSE)</f>
        <v>117.206067733591</v>
      </c>
      <c r="AY42" s="53">
        <f>VLOOKUP($A42,'RevPAR Raw Data'!$B$6:$BE$43,'RevPAR Raw Data'!AL$1,FALSE)</f>
        <v>105.928268671193</v>
      </c>
      <c r="AZ42" s="52">
        <f>VLOOKUP($A42,'RevPAR Raw Data'!$B$6:$BE$43,'RevPAR Raw Data'!AN$1,FALSE)</f>
        <v>125.381406401551</v>
      </c>
      <c r="BA42" s="52">
        <f>VLOOKUP($A42,'RevPAR Raw Data'!$B$6:$BE$43,'RevPAR Raw Data'!AO$1,FALSE)</f>
        <v>129.53023924991899</v>
      </c>
      <c r="BB42" s="53">
        <f>VLOOKUP($A42,'RevPAR Raw Data'!$B$6:$BE$43,'RevPAR Raw Data'!AP$1,FALSE)</f>
        <v>127.455822825735</v>
      </c>
      <c r="BC42" s="54">
        <f>VLOOKUP($A42,'RevPAR Raw Data'!$B$6:$BE$43,'RevPAR Raw Data'!AR$1,FALSE)</f>
        <v>112.078998429633</v>
      </c>
      <c r="BE42" s="47">
        <f>VLOOKUP($A42,'RevPAR Raw Data'!$B$6:$BE$43,'RevPAR Raw Data'!AT$1,FALSE)</f>
        <v>-1.4334517659142201</v>
      </c>
      <c r="BF42" s="48">
        <f>VLOOKUP($A42,'RevPAR Raw Data'!$B$6:$BE$43,'RevPAR Raw Data'!AU$1,FALSE)</f>
        <v>22.397681746491699</v>
      </c>
      <c r="BG42" s="48">
        <f>VLOOKUP($A42,'RevPAR Raw Data'!$B$6:$BE$43,'RevPAR Raw Data'!AV$1,FALSE)</f>
        <v>10.626604630380401</v>
      </c>
      <c r="BH42" s="48">
        <f>VLOOKUP($A42,'RevPAR Raw Data'!$B$6:$BE$43,'RevPAR Raw Data'!AW$1,FALSE)</f>
        <v>7.9863204502965397</v>
      </c>
      <c r="BI42" s="48">
        <f>VLOOKUP($A42,'RevPAR Raw Data'!$B$6:$BE$43,'RevPAR Raw Data'!AX$1,FALSE)</f>
        <v>10.967407776350299</v>
      </c>
      <c r="BJ42" s="49">
        <f>VLOOKUP($A42,'RevPAR Raw Data'!$B$6:$BE$43,'RevPAR Raw Data'!AY$1,FALSE)</f>
        <v>10.061876590469099</v>
      </c>
      <c r="BK42" s="48">
        <f>VLOOKUP($A42,'RevPAR Raw Data'!$B$6:$BE$43,'RevPAR Raw Data'!BA$1,FALSE)</f>
        <v>-5.8773650415177299</v>
      </c>
      <c r="BL42" s="48">
        <f>VLOOKUP($A42,'RevPAR Raw Data'!$B$6:$BE$43,'RevPAR Raw Data'!BB$1,FALSE)</f>
        <v>-5.0120266870670402</v>
      </c>
      <c r="BM42" s="49">
        <f>VLOOKUP($A42,'RevPAR Raw Data'!$B$6:$BE$43,'RevPAR Raw Data'!BC$1,FALSE)</f>
        <v>-5.4396333703350299</v>
      </c>
      <c r="BN42" s="50">
        <f>VLOOKUP($A42,'RevPAR Raw Data'!$B$6:$BE$43,'RevPAR Raw Data'!BE$1,FALSE)</f>
        <v>4.4960201329494804</v>
      </c>
    </row>
    <row r="43" spans="1:66" x14ac:dyDescent="0.25">
      <c r="A43" s="63" t="s">
        <v>94</v>
      </c>
      <c r="B43" s="47">
        <f>VLOOKUP($A43,'Occupancy Raw Data'!$B$8:$BE$45,'Occupancy Raw Data'!AG$3,FALSE)</f>
        <v>53.563688899590602</v>
      </c>
      <c r="C43" s="48">
        <f>VLOOKUP($A43,'Occupancy Raw Data'!$B$8:$BE$45,'Occupancy Raw Data'!AH$3,FALSE)</f>
        <v>56.2123765952323</v>
      </c>
      <c r="D43" s="48">
        <f>VLOOKUP($A43,'Occupancy Raw Data'!$B$8:$BE$45,'Occupancy Raw Data'!AI$3,FALSE)</f>
        <v>65.762701661449498</v>
      </c>
      <c r="E43" s="48">
        <f>VLOOKUP($A43,'Occupancy Raw Data'!$B$8:$BE$45,'Occupancy Raw Data'!AJ$3,FALSE)</f>
        <v>68.393330122802695</v>
      </c>
      <c r="F43" s="48">
        <f>VLOOKUP($A43,'Occupancy Raw Data'!$B$8:$BE$45,'Occupancy Raw Data'!AK$3,FALSE)</f>
        <v>67.081025764507501</v>
      </c>
      <c r="G43" s="49">
        <f>VLOOKUP($A43,'Occupancy Raw Data'!$B$8:$BE$45,'Occupancy Raw Data'!AL$3,FALSE)</f>
        <v>62.202624608716498</v>
      </c>
      <c r="H43" s="48">
        <f>VLOOKUP($A43,'Occupancy Raw Data'!$B$8:$BE$45,'Occupancy Raw Data'!AN$3,FALSE)</f>
        <v>75.421382133397501</v>
      </c>
      <c r="I43" s="48">
        <f>VLOOKUP($A43,'Occupancy Raw Data'!$B$8:$BE$45,'Occupancy Raw Data'!AO$3,FALSE)</f>
        <v>76.267156272573999</v>
      </c>
      <c r="J43" s="49">
        <f>VLOOKUP($A43,'Occupancy Raw Data'!$B$8:$BE$45,'Occupancy Raw Data'!AP$3,FALSE)</f>
        <v>75.8442692029857</v>
      </c>
      <c r="K43" s="50">
        <f>VLOOKUP($A43,'Occupancy Raw Data'!$B$8:$BE$45,'Occupancy Raw Data'!AR$3,FALSE)</f>
        <v>66.100237349936293</v>
      </c>
      <c r="M43" s="47">
        <f>VLOOKUP($A43,'Occupancy Raw Data'!$B$8:$BE$45,'Occupancy Raw Data'!AT$3,FALSE)</f>
        <v>-1.63410479472003</v>
      </c>
      <c r="N43" s="48">
        <f>VLOOKUP($A43,'Occupancy Raw Data'!$B$8:$BE$45,'Occupancy Raw Data'!AU$3,FALSE)</f>
        <v>-4.30815074074743</v>
      </c>
      <c r="O43" s="48">
        <f>VLOOKUP($A43,'Occupancy Raw Data'!$B$8:$BE$45,'Occupancy Raw Data'!AV$3,FALSE)</f>
        <v>-4.6427554813529799</v>
      </c>
      <c r="P43" s="48">
        <f>VLOOKUP($A43,'Occupancy Raw Data'!$B$8:$BE$45,'Occupancy Raw Data'!AW$3,FALSE)</f>
        <v>-3.1179384828395</v>
      </c>
      <c r="Q43" s="48">
        <f>VLOOKUP($A43,'Occupancy Raw Data'!$B$8:$BE$45,'Occupancy Raw Data'!AX$3,FALSE)</f>
        <v>-2.1382096607659902</v>
      </c>
      <c r="R43" s="49">
        <f>VLOOKUP($A43,'Occupancy Raw Data'!$B$8:$BE$45,'Occupancy Raw Data'!AY$3,FALSE)</f>
        <v>-3.2075259264818401</v>
      </c>
      <c r="S43" s="48">
        <f>VLOOKUP($A43,'Occupancy Raw Data'!$B$8:$BE$45,'Occupancy Raw Data'!BA$3,FALSE)</f>
        <v>-2.3615364844830702</v>
      </c>
      <c r="T43" s="48">
        <f>VLOOKUP($A43,'Occupancy Raw Data'!$B$8:$BE$45,'Occupancy Raw Data'!BB$3,FALSE)</f>
        <v>-5.1510511326676403</v>
      </c>
      <c r="U43" s="49">
        <f>VLOOKUP($A43,'Occupancy Raw Data'!$B$8:$BE$45,'Occupancy Raw Data'!BC$3,FALSE)</f>
        <v>-3.7842810650151102</v>
      </c>
      <c r="V43" s="50">
        <f>VLOOKUP($A43,'Occupancy Raw Data'!$B$8:$BE$45,'Occupancy Raw Data'!BE$3,FALSE)</f>
        <v>-3.4108364663806898</v>
      </c>
      <c r="X43" s="51">
        <f>VLOOKUP($A43,'ADR Raw Data'!$B$6:$BE$43,'ADR Raw Data'!AG$1,FALSE)</f>
        <v>106.094747134187</v>
      </c>
      <c r="Y43" s="52">
        <f>VLOOKUP($A43,'ADR Raw Data'!$B$6:$BE$43,'ADR Raw Data'!AH$1,FALSE)</f>
        <v>104.025585778539</v>
      </c>
      <c r="Z43" s="52">
        <f>VLOOKUP($A43,'ADR Raw Data'!$B$6:$BE$43,'ADR Raw Data'!AI$1,FALSE)</f>
        <v>108.97756556364099</v>
      </c>
      <c r="AA43" s="52">
        <f>VLOOKUP($A43,'ADR Raw Data'!$B$6:$BE$43,'ADR Raw Data'!AJ$1,FALSE)</f>
        <v>109.28502750517001</v>
      </c>
      <c r="AB43" s="52">
        <f>VLOOKUP($A43,'ADR Raw Data'!$B$6:$BE$43,'ADR Raw Data'!AK$1,FALSE)</f>
        <v>107.093843047516</v>
      </c>
      <c r="AC43" s="53">
        <f>VLOOKUP($A43,'ADR Raw Data'!$B$6:$BE$43,'ADR Raw Data'!AL$1,FALSE)</f>
        <v>107.24737929566101</v>
      </c>
      <c r="AD43" s="52">
        <f>VLOOKUP($A43,'ADR Raw Data'!$B$6:$BE$43,'ADR Raw Data'!AN$1,FALSE)</f>
        <v>122.94807526538401</v>
      </c>
      <c r="AE43" s="52">
        <f>VLOOKUP($A43,'ADR Raw Data'!$B$6:$BE$43,'ADR Raw Data'!AO$1,FALSE)</f>
        <v>122.420867042898</v>
      </c>
      <c r="AF43" s="53">
        <f>VLOOKUP($A43,'ADR Raw Data'!$B$6:$BE$43,'ADR Raw Data'!AP$1,FALSE)</f>
        <v>122.683001369129</v>
      </c>
      <c r="AG43" s="54">
        <f>VLOOKUP($A43,'ADR Raw Data'!$B$6:$BE$43,'ADR Raw Data'!AR$1,FALSE)</f>
        <v>112.307674398938</v>
      </c>
      <c r="AI43" s="47">
        <f>VLOOKUP($A43,'ADR Raw Data'!$B$6:$BE$43,'ADR Raw Data'!AT$1,FALSE)</f>
        <v>0.70238031856477001</v>
      </c>
      <c r="AJ43" s="48">
        <f>VLOOKUP($A43,'ADR Raw Data'!$B$6:$BE$43,'ADR Raw Data'!AU$1,FALSE)</f>
        <v>-1.1464057520493001</v>
      </c>
      <c r="AK43" s="48">
        <f>VLOOKUP($A43,'ADR Raw Data'!$B$6:$BE$43,'ADR Raw Data'!AV$1,FALSE)</f>
        <v>-1.1805046685999601</v>
      </c>
      <c r="AL43" s="48">
        <f>VLOOKUP($A43,'ADR Raw Data'!$B$6:$BE$43,'ADR Raw Data'!AW$1,FALSE)</f>
        <v>-0.79390534333773</v>
      </c>
      <c r="AM43" s="48">
        <f>VLOOKUP($A43,'ADR Raw Data'!$B$6:$BE$43,'ADR Raw Data'!AX$1,FALSE)</f>
        <v>-1.5497906832988999</v>
      </c>
      <c r="AN43" s="49">
        <f>VLOOKUP($A43,'ADR Raw Data'!$B$6:$BE$43,'ADR Raw Data'!AY$1,FALSE)</f>
        <v>-0.85863959446632598</v>
      </c>
      <c r="AO43" s="48">
        <f>VLOOKUP($A43,'ADR Raw Data'!$B$6:$BE$43,'ADR Raw Data'!BA$1,FALSE)</f>
        <v>-1.1186329426431501</v>
      </c>
      <c r="AP43" s="48">
        <f>VLOOKUP($A43,'ADR Raw Data'!$B$6:$BE$43,'ADR Raw Data'!BB$1,FALSE)</f>
        <v>-3.1066182511451101</v>
      </c>
      <c r="AQ43" s="49">
        <f>VLOOKUP($A43,'ADR Raw Data'!$B$6:$BE$43,'ADR Raw Data'!BC$1,FALSE)</f>
        <v>-2.1374775827449199</v>
      </c>
      <c r="AR43" s="50">
        <f>VLOOKUP($A43,'ADR Raw Data'!$B$6:$BE$43,'ADR Raw Data'!BE$1,FALSE)</f>
        <v>-1.3506380013470201</v>
      </c>
      <c r="AT43" s="51">
        <f>VLOOKUP($A43,'RevPAR Raw Data'!$B$6:$BE$43,'RevPAR Raw Data'!AG$1,FALSE)</f>
        <v>56.828260293763499</v>
      </c>
      <c r="AU43" s="52">
        <f>VLOOKUP($A43,'RevPAR Raw Data'!$B$6:$BE$43,'RevPAR Raw Data'!AH$1,FALSE)</f>
        <v>58.4752540332289</v>
      </c>
      <c r="AV43" s="52">
        <f>VLOOKUP($A43,'RevPAR Raw Data'!$B$6:$BE$43,'RevPAR Raw Data'!AI$1,FALSE)</f>
        <v>71.666591319527996</v>
      </c>
      <c r="AW43" s="52">
        <f>VLOOKUP($A43,'RevPAR Raw Data'!$B$6:$BE$43,'RevPAR Raw Data'!AJ$1,FALSE)</f>
        <v>74.743669636407404</v>
      </c>
      <c r="AX43" s="52">
        <f>VLOOKUP($A43,'RevPAR Raw Data'!$B$6:$BE$43,'RevPAR Raw Data'!AK$1,FALSE)</f>
        <v>71.839648446905798</v>
      </c>
      <c r="AY43" s="53">
        <f>VLOOKUP($A43,'RevPAR Raw Data'!$B$6:$BE$43,'RevPAR Raw Data'!AL$1,FALSE)</f>
        <v>66.710684745966702</v>
      </c>
      <c r="AZ43" s="52">
        <f>VLOOKUP($A43,'RevPAR Raw Data'!$B$6:$BE$43,'RevPAR Raw Data'!AN$1,FALSE)</f>
        <v>92.729137671562697</v>
      </c>
      <c r="BA43" s="52">
        <f>VLOOKUP($A43,'RevPAR Raw Data'!$B$6:$BE$43,'RevPAR Raw Data'!AO$1,FALSE)</f>
        <v>93.366913977847304</v>
      </c>
      <c r="BB43" s="53">
        <f>VLOOKUP($A43,'RevPAR Raw Data'!$B$6:$BE$43,'RevPAR Raw Data'!AP$1,FALSE)</f>
        <v>93.048025824704993</v>
      </c>
      <c r="BC43" s="54">
        <f>VLOOKUP($A43,'RevPAR Raw Data'!$B$6:$BE$43,'RevPAR Raw Data'!AR$1,FALSE)</f>
        <v>74.235639339891904</v>
      </c>
      <c r="BE43" s="47">
        <f>VLOOKUP($A43,'RevPAR Raw Data'!$B$6:$BE$43,'RevPAR Raw Data'!AT$1,FALSE)</f>
        <v>-0.943202106618102</v>
      </c>
      <c r="BF43" s="48">
        <f>VLOOKUP($A43,'RevPAR Raw Data'!$B$6:$BE$43,'RevPAR Raw Data'!AU$1,FALSE)</f>
        <v>-5.4051676048978496</v>
      </c>
      <c r="BG43" s="48">
        <f>VLOOKUP($A43,'RevPAR Raw Data'!$B$6:$BE$43,'RevPAR Raw Data'!AV$1,FALSE)</f>
        <v>-5.7684522047438902</v>
      </c>
      <c r="BH43" s="48">
        <f>VLOOKUP($A43,'RevPAR Raw Data'!$B$6:$BE$43,'RevPAR Raw Data'!AW$1,FALSE)</f>
        <v>-3.8870903459599799</v>
      </c>
      <c r="BI43" s="48">
        <f>VLOOKUP($A43,'RevPAR Raw Data'!$B$6:$BE$43,'RevPAR Raw Data'!AX$1,FALSE)</f>
        <v>-3.6548625699529498</v>
      </c>
      <c r="BJ43" s="49">
        <f>VLOOKUP($A43,'RevPAR Raw Data'!$B$6:$BE$43,'RevPAR Raw Data'!AY$1,FALSE)</f>
        <v>-4.0386244333406198</v>
      </c>
      <c r="BK43" s="48">
        <f>VLOOKUP($A43,'RevPAR Raw Data'!$B$6:$BE$43,'RevPAR Raw Data'!BA$1,FALSE)</f>
        <v>-3.45375250205826</v>
      </c>
      <c r="BL43" s="48">
        <f>VLOOKUP($A43,'RevPAR Raw Data'!$B$6:$BE$43,'RevPAR Raw Data'!BB$1,FALSE)</f>
        <v>-8.0976458891994803</v>
      </c>
      <c r="BM43" s="49">
        <f>VLOOKUP($A43,'RevPAR Raw Data'!$B$6:$BE$43,'RevPAR Raw Data'!BC$1,FALSE)</f>
        <v>-5.84087048832727</v>
      </c>
      <c r="BN43" s="50">
        <f>VLOOKUP($A43,'RevPAR Raw Data'!$B$6:$BE$43,'RevPAR Raw Data'!BE$1,FALSE)</f>
        <v>-4.71540641424897</v>
      </c>
    </row>
    <row r="44" spans="1:66" x14ac:dyDescent="0.25">
      <c r="A44" s="63" t="s">
        <v>44</v>
      </c>
      <c r="B44" s="47">
        <f>VLOOKUP($A44,'Occupancy Raw Data'!$B$8:$BE$45,'Occupancy Raw Data'!AG$3,FALSE)</f>
        <v>52.213838268792699</v>
      </c>
      <c r="C44" s="48">
        <f>VLOOKUP($A44,'Occupancy Raw Data'!$B$8:$BE$45,'Occupancy Raw Data'!AH$3,FALSE)</f>
        <v>52.932801822323398</v>
      </c>
      <c r="D44" s="48">
        <f>VLOOKUP($A44,'Occupancy Raw Data'!$B$8:$BE$45,'Occupancy Raw Data'!AI$3,FALSE)</f>
        <v>59.602790432801797</v>
      </c>
      <c r="E44" s="48">
        <f>VLOOKUP($A44,'Occupancy Raw Data'!$B$8:$BE$45,'Occupancy Raw Data'!AJ$3,FALSE)</f>
        <v>60.820045558086498</v>
      </c>
      <c r="F44" s="48">
        <f>VLOOKUP($A44,'Occupancy Raw Data'!$B$8:$BE$45,'Occupancy Raw Data'!AK$3,FALSE)</f>
        <v>61.958997722095603</v>
      </c>
      <c r="G44" s="49">
        <f>VLOOKUP($A44,'Occupancy Raw Data'!$B$8:$BE$45,'Occupancy Raw Data'!AL$3,FALSE)</f>
        <v>57.505694760819999</v>
      </c>
      <c r="H44" s="48">
        <f>VLOOKUP($A44,'Occupancy Raw Data'!$B$8:$BE$45,'Occupancy Raw Data'!AN$3,FALSE)</f>
        <v>70.714692482915694</v>
      </c>
      <c r="I44" s="48">
        <f>VLOOKUP($A44,'Occupancy Raw Data'!$B$8:$BE$45,'Occupancy Raw Data'!AO$3,FALSE)</f>
        <v>74.380694760820006</v>
      </c>
      <c r="J44" s="49">
        <f>VLOOKUP($A44,'Occupancy Raw Data'!$B$8:$BE$45,'Occupancy Raw Data'!AP$3,FALSE)</f>
        <v>72.547693621867793</v>
      </c>
      <c r="K44" s="50">
        <f>VLOOKUP($A44,'Occupancy Raw Data'!$B$8:$BE$45,'Occupancy Raw Data'!AR$3,FALSE)</f>
        <v>61.803408721119403</v>
      </c>
      <c r="M44" s="47">
        <f>VLOOKUP($A44,'Occupancy Raw Data'!$B$8:$BE$45,'Occupancy Raw Data'!AT$3,FALSE)</f>
        <v>-9.3661188681576597</v>
      </c>
      <c r="N44" s="48">
        <f>VLOOKUP($A44,'Occupancy Raw Data'!$B$8:$BE$45,'Occupancy Raw Data'!AU$3,FALSE)</f>
        <v>-3.67875647668393</v>
      </c>
      <c r="O44" s="48">
        <f>VLOOKUP($A44,'Occupancy Raw Data'!$B$8:$BE$45,'Occupancy Raw Data'!AV$3,FALSE)</f>
        <v>-1.5404515522107201</v>
      </c>
      <c r="P44" s="48">
        <f>VLOOKUP($A44,'Occupancy Raw Data'!$B$8:$BE$45,'Occupancy Raw Data'!AW$3,FALSE)</f>
        <v>-1.48737461086129</v>
      </c>
      <c r="Q44" s="48">
        <f>VLOOKUP($A44,'Occupancy Raw Data'!$B$8:$BE$45,'Occupancy Raw Data'!AX$3,FALSE)</f>
        <v>-2.5089605734767</v>
      </c>
      <c r="R44" s="49">
        <f>VLOOKUP($A44,'Occupancy Raw Data'!$B$8:$BE$45,'Occupancy Raw Data'!AY$3,FALSE)</f>
        <v>-3.6404408607280798</v>
      </c>
      <c r="S44" s="48">
        <f>VLOOKUP($A44,'Occupancy Raw Data'!$B$8:$BE$45,'Occupancy Raw Data'!BA$3,FALSE)</f>
        <v>-8.3241048357327401</v>
      </c>
      <c r="T44" s="48">
        <f>VLOOKUP($A44,'Occupancy Raw Data'!$B$8:$BE$45,'Occupancy Raw Data'!BB$3,FALSE)</f>
        <v>-7.1942446043165402</v>
      </c>
      <c r="U44" s="49">
        <f>VLOOKUP($A44,'Occupancy Raw Data'!$B$8:$BE$45,'Occupancy Raw Data'!BC$3,FALSE)</f>
        <v>-7.7483593573206599</v>
      </c>
      <c r="V44" s="50">
        <f>VLOOKUP($A44,'Occupancy Raw Data'!$B$8:$BE$45,'Occupancy Raw Data'!BE$3,FALSE)</f>
        <v>-5.05834752315935</v>
      </c>
      <c r="X44" s="51">
        <f>VLOOKUP($A44,'ADR Raw Data'!$B$6:$BE$43,'ADR Raw Data'!AG$1,FALSE)</f>
        <v>94.463380313564997</v>
      </c>
      <c r="Y44" s="52">
        <f>VLOOKUP($A44,'ADR Raw Data'!$B$6:$BE$43,'ADR Raw Data'!AH$1,FALSE)</f>
        <v>91.117971274878897</v>
      </c>
      <c r="Z44" s="52">
        <f>VLOOKUP($A44,'ADR Raw Data'!$B$6:$BE$43,'ADR Raw Data'!AI$1,FALSE)</f>
        <v>92.408205947688998</v>
      </c>
      <c r="AA44" s="52">
        <f>VLOOKUP($A44,'ADR Raw Data'!$B$6:$BE$43,'ADR Raw Data'!AJ$1,FALSE)</f>
        <v>92.784623654026205</v>
      </c>
      <c r="AB44" s="52">
        <f>VLOOKUP($A44,'ADR Raw Data'!$B$6:$BE$43,'ADR Raw Data'!AK$1,FALSE)</f>
        <v>93.592253113511006</v>
      </c>
      <c r="AC44" s="53">
        <f>VLOOKUP($A44,'ADR Raw Data'!$B$6:$BE$43,'ADR Raw Data'!AL$1,FALSE)</f>
        <v>92.878659957417298</v>
      </c>
      <c r="AD44" s="52">
        <f>VLOOKUP($A44,'ADR Raw Data'!$B$6:$BE$43,'ADR Raw Data'!AN$1,FALSE)</f>
        <v>112.749861042883</v>
      </c>
      <c r="AE44" s="52">
        <f>VLOOKUP($A44,'ADR Raw Data'!$B$6:$BE$43,'ADR Raw Data'!AO$1,FALSE)</f>
        <v>114.52220633553399</v>
      </c>
      <c r="AF44" s="53">
        <f>VLOOKUP($A44,'ADR Raw Data'!$B$6:$BE$43,'ADR Raw Data'!AP$1,FALSE)</f>
        <v>113.658423863023</v>
      </c>
      <c r="AG44" s="54">
        <f>VLOOKUP($A44,'ADR Raw Data'!$B$6:$BE$43,'ADR Raw Data'!AR$1,FALSE)</f>
        <v>99.847873082682</v>
      </c>
      <c r="AI44" s="47">
        <f>VLOOKUP($A44,'ADR Raw Data'!$B$6:$BE$43,'ADR Raw Data'!AT$1,FALSE)</f>
        <v>2.5689861104714198</v>
      </c>
      <c r="AJ44" s="48">
        <f>VLOOKUP($A44,'ADR Raw Data'!$B$6:$BE$43,'ADR Raw Data'!AU$1,FALSE)</f>
        <v>6.3495406190907699</v>
      </c>
      <c r="AK44" s="48">
        <f>VLOOKUP($A44,'ADR Raw Data'!$B$6:$BE$43,'ADR Raw Data'!AV$1,FALSE)</f>
        <v>5.9478428268708301</v>
      </c>
      <c r="AL44" s="48">
        <f>VLOOKUP($A44,'ADR Raw Data'!$B$6:$BE$43,'ADR Raw Data'!AW$1,FALSE)</f>
        <v>6.5299511105043102</v>
      </c>
      <c r="AM44" s="48">
        <f>VLOOKUP($A44,'ADR Raw Data'!$B$6:$BE$43,'ADR Raw Data'!AX$1,FALSE)</f>
        <v>8.3096412529529609</v>
      </c>
      <c r="AN44" s="49">
        <f>VLOOKUP($A44,'ADR Raw Data'!$B$6:$BE$43,'ADR Raw Data'!AY$1,FALSE)</f>
        <v>5.9288974889394197</v>
      </c>
      <c r="AO44" s="48">
        <f>VLOOKUP($A44,'ADR Raw Data'!$B$6:$BE$43,'ADR Raw Data'!BA$1,FALSE)</f>
        <v>5.4814968898838599</v>
      </c>
      <c r="AP44" s="48">
        <f>VLOOKUP($A44,'ADR Raw Data'!$B$6:$BE$43,'ADR Raw Data'!BB$1,FALSE)</f>
        <v>3.9128732372102601</v>
      </c>
      <c r="AQ44" s="49">
        <f>VLOOKUP($A44,'ADR Raw Data'!$B$6:$BE$43,'ADR Raw Data'!BC$1,FALSE)</f>
        <v>4.6751825208859703</v>
      </c>
      <c r="AR44" s="50">
        <f>VLOOKUP($A44,'ADR Raw Data'!$B$6:$BE$43,'ADR Raw Data'!BE$1,FALSE)</f>
        <v>5.2195916908077402</v>
      </c>
      <c r="AT44" s="51">
        <f>VLOOKUP($A44,'RevPAR Raw Data'!$B$6:$BE$43,'RevPAR Raw Data'!AG$1,FALSE)</f>
        <v>49.322956620159403</v>
      </c>
      <c r="AU44" s="52">
        <f>VLOOKUP($A44,'RevPAR Raw Data'!$B$6:$BE$43,'RevPAR Raw Data'!AH$1,FALSE)</f>
        <v>48.231295159453303</v>
      </c>
      <c r="AV44" s="52">
        <f>VLOOKUP($A44,'RevPAR Raw Data'!$B$6:$BE$43,'RevPAR Raw Data'!AI$1,FALSE)</f>
        <v>55.077869333712897</v>
      </c>
      <c r="AW44" s="52">
        <f>VLOOKUP($A44,'RevPAR Raw Data'!$B$6:$BE$43,'RevPAR Raw Data'!AJ$1,FALSE)</f>
        <v>56.431650377277897</v>
      </c>
      <c r="AX44" s="52">
        <f>VLOOKUP($A44,'RevPAR Raw Data'!$B$6:$BE$43,'RevPAR Raw Data'!AK$1,FALSE)</f>
        <v>57.9888219746583</v>
      </c>
      <c r="AY44" s="53">
        <f>VLOOKUP($A44,'RevPAR Raw Data'!$B$6:$BE$43,'RevPAR Raw Data'!AL$1,FALSE)</f>
        <v>53.410518693052303</v>
      </c>
      <c r="AZ44" s="52">
        <f>VLOOKUP($A44,'RevPAR Raw Data'!$B$6:$BE$43,'RevPAR Raw Data'!AN$1,FALSE)</f>
        <v>79.7307175113895</v>
      </c>
      <c r="BA44" s="52">
        <f>VLOOKUP($A44,'RevPAR Raw Data'!$B$6:$BE$43,'RevPAR Raw Data'!AO$1,FALSE)</f>
        <v>85.182412727790407</v>
      </c>
      <c r="BB44" s="53">
        <f>VLOOKUP($A44,'RevPAR Raw Data'!$B$6:$BE$43,'RevPAR Raw Data'!AP$1,FALSE)</f>
        <v>82.456565119589897</v>
      </c>
      <c r="BC44" s="54">
        <f>VLOOKUP($A44,'RevPAR Raw Data'!$B$6:$BE$43,'RevPAR Raw Data'!AR$1,FALSE)</f>
        <v>61.709389100634503</v>
      </c>
      <c r="BE44" s="47">
        <f>VLOOKUP($A44,'RevPAR Raw Data'!$B$6:$BE$43,'RevPAR Raw Data'!AT$1,FALSE)</f>
        <v>-7.0377470504994504</v>
      </c>
      <c r="BF44" s="48">
        <f>VLOOKUP($A44,'RevPAR Raw Data'!$B$6:$BE$43,'RevPAR Raw Data'!AU$1,FALSE)</f>
        <v>2.43720000564235</v>
      </c>
      <c r="BG44" s="48">
        <f>VLOOKUP($A44,'RevPAR Raw Data'!$B$6:$BE$43,'RevPAR Raw Data'!AV$1,FALSE)</f>
        <v>4.3157676375105201</v>
      </c>
      <c r="BH44" s="48">
        <f>VLOOKUP($A44,'RevPAR Raw Data'!$B$6:$BE$43,'RevPAR Raw Data'!AW$1,FALSE)</f>
        <v>4.9454516647237199</v>
      </c>
      <c r="BI44" s="48">
        <f>VLOOKUP($A44,'RevPAR Raw Data'!$B$6:$BE$43,'RevPAR Raw Data'!AX$1,FALSE)</f>
        <v>5.5921950566423098</v>
      </c>
      <c r="BJ44" s="49">
        <f>VLOOKUP($A44,'RevPAR Raw Data'!$B$6:$BE$43,'RevPAR Raw Data'!AY$1,FALSE)</f>
        <v>2.0726186214332998</v>
      </c>
      <c r="BK44" s="48">
        <f>VLOOKUP($A44,'RevPAR Raw Data'!$B$6:$BE$43,'RevPAR Raw Data'!BA$1,FALSE)</f>
        <v>-3.2988934935302301</v>
      </c>
      <c r="BL44" s="48">
        <f>VLOOKUP($A44,'RevPAR Raw Data'!$B$6:$BE$43,'RevPAR Raw Data'!BB$1,FALSE)</f>
        <v>-3.5628730388480201</v>
      </c>
      <c r="BM44" s="49">
        <f>VLOOKUP($A44,'RevPAR Raw Data'!$B$6:$BE$43,'RevPAR Raw Data'!BC$1,FALSE)</f>
        <v>-3.4354267787635702</v>
      </c>
      <c r="BN44" s="50">
        <f>VLOOKUP($A44,'RevPAR Raw Data'!$B$6:$BE$43,'RevPAR Raw Data'!BE$1,FALSE)</f>
        <v>-0.102780919362618</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52.372446998524502</v>
      </c>
      <c r="C47" s="48">
        <f>VLOOKUP($A47,'Occupancy Raw Data'!$B$8:$BE$45,'Occupancy Raw Data'!AH$3,FALSE)</f>
        <v>57.438067872951699</v>
      </c>
      <c r="D47" s="48">
        <f>VLOOKUP($A47,'Occupancy Raw Data'!$B$8:$BE$45,'Occupancy Raw Data'!AI$3,FALSE)</f>
        <v>64.654034324765007</v>
      </c>
      <c r="E47" s="48">
        <f>VLOOKUP($A47,'Occupancy Raw Data'!$B$8:$BE$45,'Occupancy Raw Data'!AJ$3,FALSE)</f>
        <v>66.959695581268903</v>
      </c>
      <c r="F47" s="48">
        <f>VLOOKUP($A47,'Occupancy Raw Data'!$B$8:$BE$45,'Occupancy Raw Data'!AK$3,FALSE)</f>
        <v>66.649840801428894</v>
      </c>
      <c r="G47" s="49">
        <f>VLOOKUP($A47,'Occupancy Raw Data'!$B$8:$BE$45,'Occupancy Raw Data'!AL$3,FALSE)</f>
        <v>61.614817115787801</v>
      </c>
      <c r="H47" s="48">
        <f>VLOOKUP($A47,'Occupancy Raw Data'!$B$8:$BE$45,'Occupancy Raw Data'!AN$3,FALSE)</f>
        <v>72.434573270171597</v>
      </c>
      <c r="I47" s="48">
        <f>VLOOKUP($A47,'Occupancy Raw Data'!$B$8:$BE$45,'Occupancy Raw Data'!AO$3,FALSE)</f>
        <v>73.241708807743606</v>
      </c>
      <c r="J47" s="49">
        <f>VLOOKUP($A47,'Occupancy Raw Data'!$B$8:$BE$45,'Occupancy Raw Data'!AP$3,FALSE)</f>
        <v>72.838394735003902</v>
      </c>
      <c r="K47" s="50">
        <f>VLOOKUP($A47,'Occupancy Raw Data'!$B$8:$BE$45,'Occupancy Raw Data'!AR$3,FALSE)</f>
        <v>64.822994125685398</v>
      </c>
      <c r="M47" s="47">
        <f>VLOOKUP($A47,'Occupancy Raw Data'!$B$8:$BE$45,'Occupancy Raw Data'!AT$3,FALSE)</f>
        <v>-1.7408627035856601</v>
      </c>
      <c r="N47" s="48">
        <f>VLOOKUP($A47,'Occupancy Raw Data'!$B$8:$BE$45,'Occupancy Raw Data'!AU$3,FALSE)</f>
        <v>3.4560507542318302</v>
      </c>
      <c r="O47" s="48">
        <f>VLOOKUP($A47,'Occupancy Raw Data'!$B$8:$BE$45,'Occupancy Raw Data'!AV$3,FALSE)</f>
        <v>2.0954703388970501</v>
      </c>
      <c r="P47" s="48">
        <f>VLOOKUP($A47,'Occupancy Raw Data'!$B$8:$BE$45,'Occupancy Raw Data'!AW$3,FALSE)</f>
        <v>2.4093224586862401</v>
      </c>
      <c r="Q47" s="48">
        <f>VLOOKUP($A47,'Occupancy Raw Data'!$B$8:$BE$45,'Occupancy Raw Data'!AX$3,FALSE)</f>
        <v>1.95488461639857</v>
      </c>
      <c r="R47" s="49">
        <f>VLOOKUP($A47,'Occupancy Raw Data'!$B$8:$BE$45,'Occupancy Raw Data'!AY$3,FALSE)</f>
        <v>1.7055658584218101</v>
      </c>
      <c r="S47" s="48">
        <f>VLOOKUP($A47,'Occupancy Raw Data'!$B$8:$BE$45,'Occupancy Raw Data'!BA$3,FALSE)</f>
        <v>-2.7408595175928498</v>
      </c>
      <c r="T47" s="48">
        <f>VLOOKUP($A47,'Occupancy Raw Data'!$B$8:$BE$45,'Occupancy Raw Data'!BB$3,FALSE)</f>
        <v>-3.6035293103191202</v>
      </c>
      <c r="U47" s="49">
        <f>VLOOKUP($A47,'Occupancy Raw Data'!$B$8:$BE$45,'Occupancy Raw Data'!BC$3,FALSE)</f>
        <v>-3.1761683789669801</v>
      </c>
      <c r="V47" s="50">
        <f>VLOOKUP($A47,'Occupancy Raw Data'!$B$8:$BE$45,'Occupancy Raw Data'!BE$3,FALSE)</f>
        <v>8.3963312664000506E-2</v>
      </c>
      <c r="X47" s="51">
        <f>VLOOKUP($A47,'ADR Raw Data'!$B$6:$BE$43,'ADR Raw Data'!AG$1,FALSE)</f>
        <v>115.65696040925199</v>
      </c>
      <c r="Y47" s="52">
        <f>VLOOKUP($A47,'ADR Raw Data'!$B$6:$BE$43,'ADR Raw Data'!AH$1,FALSE)</f>
        <v>115.34864743182401</v>
      </c>
      <c r="Z47" s="52">
        <f>VLOOKUP($A47,'ADR Raw Data'!$B$6:$BE$43,'ADR Raw Data'!AI$1,FALSE)</f>
        <v>118.573308750225</v>
      </c>
      <c r="AA47" s="52">
        <f>VLOOKUP($A47,'ADR Raw Data'!$B$6:$BE$43,'ADR Raw Data'!AJ$1,FALSE)</f>
        <v>119.684061166264</v>
      </c>
      <c r="AB47" s="52">
        <f>VLOOKUP($A47,'ADR Raw Data'!$B$6:$BE$43,'ADR Raw Data'!AK$1,FALSE)</f>
        <v>120.74753323623599</v>
      </c>
      <c r="AC47" s="53">
        <f>VLOOKUP($A47,'ADR Raw Data'!$B$6:$BE$43,'ADR Raw Data'!AL$1,FALSE)</f>
        <v>118.188118107318</v>
      </c>
      <c r="AD47" s="52">
        <f>VLOOKUP($A47,'ADR Raw Data'!$B$6:$BE$43,'ADR Raw Data'!AN$1,FALSE)</f>
        <v>141.966303364281</v>
      </c>
      <c r="AE47" s="52">
        <f>VLOOKUP($A47,'ADR Raw Data'!$B$6:$BE$43,'ADR Raw Data'!AO$1,FALSE)</f>
        <v>142.08525859878</v>
      </c>
      <c r="AF47" s="53">
        <f>VLOOKUP($A47,'ADR Raw Data'!$B$6:$BE$43,'ADR Raw Data'!AP$1,FALSE)</f>
        <v>142.02614791216001</v>
      </c>
      <c r="AG47" s="54">
        <f>VLOOKUP($A47,'ADR Raw Data'!$B$6:$BE$43,'ADR Raw Data'!AR$1,FALSE)</f>
        <v>125.84458916896</v>
      </c>
      <c r="AI47" s="47">
        <f>VLOOKUP($A47,'ADR Raw Data'!$B$6:$BE$43,'ADR Raw Data'!AT$1,FALSE)</f>
        <v>1.5242618947020401</v>
      </c>
      <c r="AJ47" s="48">
        <f>VLOOKUP($A47,'ADR Raw Data'!$B$6:$BE$43,'ADR Raw Data'!AU$1,FALSE)</f>
        <v>5.0334933920621703</v>
      </c>
      <c r="AK47" s="48">
        <f>VLOOKUP($A47,'ADR Raw Data'!$B$6:$BE$43,'ADR Raw Data'!AV$1,FALSE)</f>
        <v>3.8503097047522798</v>
      </c>
      <c r="AL47" s="48">
        <f>VLOOKUP($A47,'ADR Raw Data'!$B$6:$BE$43,'ADR Raw Data'!AW$1,FALSE)</f>
        <v>4.5297414739866602</v>
      </c>
      <c r="AM47" s="48">
        <f>VLOOKUP($A47,'ADR Raw Data'!$B$6:$BE$43,'ADR Raw Data'!AX$1,FALSE)</f>
        <v>3.3303683226254699</v>
      </c>
      <c r="AN47" s="49">
        <f>VLOOKUP($A47,'ADR Raw Data'!$B$6:$BE$43,'ADR Raw Data'!AY$1,FALSE)</f>
        <v>3.69068711345124</v>
      </c>
      <c r="AO47" s="48">
        <f>VLOOKUP($A47,'ADR Raw Data'!$B$6:$BE$43,'ADR Raw Data'!BA$1,FALSE)</f>
        <v>2.1506261727555098</v>
      </c>
      <c r="AP47" s="48">
        <f>VLOOKUP($A47,'ADR Raw Data'!$B$6:$BE$43,'ADR Raw Data'!BB$1,FALSE)</f>
        <v>0.53524296831386098</v>
      </c>
      <c r="AQ47" s="49">
        <f>VLOOKUP($A47,'ADR Raw Data'!$B$6:$BE$43,'ADR Raw Data'!BC$1,FALSE)</f>
        <v>1.3279251423045899</v>
      </c>
      <c r="AR47" s="50">
        <f>VLOOKUP($A47,'ADR Raw Data'!$B$6:$BE$43,'ADR Raw Data'!BE$1,FALSE)</f>
        <v>2.5833052117475002</v>
      </c>
      <c r="AT47" s="51">
        <f>VLOOKUP($A47,'RevPAR Raw Data'!$B$6:$BE$43,'RevPAR Raw Data'!AG$1,FALSE)</f>
        <v>60.5723802904403</v>
      </c>
      <c r="AU47" s="52">
        <f>VLOOKUP($A47,'RevPAR Raw Data'!$B$6:$BE$43,'RevPAR Raw Data'!AH$1,FALSE)</f>
        <v>66.254034402422903</v>
      </c>
      <c r="AV47" s="52">
        <f>VLOOKUP($A47,'RevPAR Raw Data'!$B$6:$BE$43,'RevPAR Raw Data'!AI$1,FALSE)</f>
        <v>76.662427739380206</v>
      </c>
      <c r="AW47" s="52">
        <f>VLOOKUP($A47,'RevPAR Raw Data'!$B$6:$BE$43,'RevPAR Raw Data'!AJ$1,FALSE)</f>
        <v>80.140083016230406</v>
      </c>
      <c r="AX47" s="52">
        <f>VLOOKUP($A47,'RevPAR Raw Data'!$B$6:$BE$43,'RevPAR Raw Data'!AK$1,FALSE)</f>
        <v>80.478038673604104</v>
      </c>
      <c r="AY47" s="53">
        <f>VLOOKUP($A47,'RevPAR Raw Data'!$B$6:$BE$43,'RevPAR Raw Data'!AL$1,FALSE)</f>
        <v>72.821392824415597</v>
      </c>
      <c r="AZ47" s="52">
        <f>VLOOKUP($A47,'RevPAR Raw Data'!$B$6:$BE$43,'RevPAR Raw Data'!AN$1,FALSE)</f>
        <v>102.83268602935399</v>
      </c>
      <c r="BA47" s="52">
        <f>VLOOKUP($A47,'RevPAR Raw Data'!$B$6:$BE$43,'RevPAR Raw Data'!AO$1,FALSE)</f>
        <v>104.065671361648</v>
      </c>
      <c r="BB47" s="53">
        <f>VLOOKUP($A47,'RevPAR Raw Data'!$B$6:$BE$43,'RevPAR Raw Data'!AP$1,FALSE)</f>
        <v>103.44956624318</v>
      </c>
      <c r="BC47" s="54">
        <f>VLOOKUP($A47,'RevPAR Raw Data'!$B$6:$BE$43,'RevPAR Raw Data'!AR$1,FALSE)</f>
        <v>81.576230644488604</v>
      </c>
      <c r="BE47" s="47">
        <f>VLOOKUP($A47,'RevPAR Raw Data'!$B$6:$BE$43,'RevPAR Raw Data'!AT$1,FALSE)</f>
        <v>-0.24313611571346</v>
      </c>
      <c r="BF47" s="48">
        <f>VLOOKUP($A47,'RevPAR Raw Data'!$B$6:$BE$43,'RevPAR Raw Data'!AU$1,FALSE)</f>
        <v>8.6635042326345797</v>
      </c>
      <c r="BG47" s="48">
        <f>VLOOKUP($A47,'RevPAR Raw Data'!$B$6:$BE$43,'RevPAR Raw Data'!AV$1,FALSE)</f>
        <v>6.0264621414680999</v>
      </c>
      <c r="BH47" s="48">
        <f>VLOOKUP($A47,'RevPAR Raw Data'!$B$6:$BE$43,'RevPAR Raw Data'!AW$1,FALSE)</f>
        <v>7.0482000113260899</v>
      </c>
      <c r="BI47" s="48">
        <f>VLOOKUP($A47,'RevPAR Raw Data'!$B$6:$BE$43,'RevPAR Raw Data'!AX$1,FALSE)</f>
        <v>5.3503577970324603</v>
      </c>
      <c r="BJ47" s="49">
        <f>VLOOKUP($A47,'RevPAR Raw Data'!$B$6:$BE$43,'RevPAR Raw Data'!AY$1,FALSE)</f>
        <v>5.4592000712212503</v>
      </c>
      <c r="BK47" s="48">
        <f>VLOOKUP($A47,'RevPAR Raw Data'!$B$6:$BE$43,'RevPAR Raw Data'!BA$1,FALSE)</f>
        <v>-0.64917898698115495</v>
      </c>
      <c r="BL47" s="48">
        <f>VLOOKUP($A47,'RevPAR Raw Data'!$B$6:$BE$43,'RevPAR Raw Data'!BB$1,FALSE)</f>
        <v>-3.08757397924987</v>
      </c>
      <c r="BM47" s="49">
        <f>VLOOKUP($A47,'RevPAR Raw Data'!$B$6:$BE$43,'RevPAR Raw Data'!BC$1,FALSE)</f>
        <v>-1.8904203751286099</v>
      </c>
      <c r="BN47" s="50">
        <f>VLOOKUP($A47,'RevPAR Raw Data'!$B$6:$BE$43,'RevPAR Raw Data'!BE$1,FALSE)</f>
        <v>2.6694375530435099</v>
      </c>
    </row>
    <row r="48" spans="1:66" x14ac:dyDescent="0.25">
      <c r="A48" s="63" t="s">
        <v>78</v>
      </c>
      <c r="B48" s="47">
        <f>VLOOKUP($A48,'Occupancy Raw Data'!$B$8:$BE$45,'Occupancy Raw Data'!AG$3,FALSE)</f>
        <v>49.461952344350401</v>
      </c>
      <c r="C48" s="48">
        <f>VLOOKUP($A48,'Occupancy Raw Data'!$B$8:$BE$45,'Occupancy Raw Data'!AH$3,FALSE)</f>
        <v>59.127594158339697</v>
      </c>
      <c r="D48" s="48">
        <f>VLOOKUP($A48,'Occupancy Raw Data'!$B$8:$BE$45,'Occupancy Raw Data'!AI$3,FALSE)</f>
        <v>67.044581091468103</v>
      </c>
      <c r="E48" s="48">
        <f>VLOOKUP($A48,'Occupancy Raw Data'!$B$8:$BE$45,'Occupancy Raw Data'!AJ$3,FALSE)</f>
        <v>68.293620292083006</v>
      </c>
      <c r="F48" s="48">
        <f>VLOOKUP($A48,'Occupancy Raw Data'!$B$8:$BE$45,'Occupancy Raw Data'!AK$3,FALSE)</f>
        <v>65.910837817063694</v>
      </c>
      <c r="G48" s="49">
        <f>VLOOKUP($A48,'Occupancy Raw Data'!$B$8:$BE$45,'Occupancy Raw Data'!AL$3,FALSE)</f>
        <v>61.967717140661001</v>
      </c>
      <c r="H48" s="48">
        <f>VLOOKUP($A48,'Occupancy Raw Data'!$B$8:$BE$45,'Occupancy Raw Data'!AN$3,FALSE)</f>
        <v>70.906994619523402</v>
      </c>
      <c r="I48" s="48">
        <f>VLOOKUP($A48,'Occupancy Raw Data'!$B$8:$BE$45,'Occupancy Raw Data'!AO$3,FALSE)</f>
        <v>74.865488086087595</v>
      </c>
      <c r="J48" s="49">
        <f>VLOOKUP($A48,'Occupancy Raw Data'!$B$8:$BE$45,'Occupancy Raw Data'!AP$3,FALSE)</f>
        <v>72.886241352805499</v>
      </c>
      <c r="K48" s="50">
        <f>VLOOKUP($A48,'Occupancy Raw Data'!$B$8:$BE$45,'Occupancy Raw Data'!AR$3,FALSE)</f>
        <v>65.087295486987998</v>
      </c>
      <c r="M48" s="47">
        <f>VLOOKUP($A48,'Occupancy Raw Data'!$B$8:$BE$45,'Occupancy Raw Data'!AT$3,FALSE)</f>
        <v>-7.4766355140186898</v>
      </c>
      <c r="N48" s="48">
        <f>VLOOKUP($A48,'Occupancy Raw Data'!$B$8:$BE$45,'Occupancy Raw Data'!AU$3,FALSE)</f>
        <v>3.5329744279946098</v>
      </c>
      <c r="O48" s="48">
        <f>VLOOKUP($A48,'Occupancy Raw Data'!$B$8:$BE$45,'Occupancy Raw Data'!AV$3,FALSE)</f>
        <v>3.19432120674356</v>
      </c>
      <c r="P48" s="48">
        <f>VLOOKUP($A48,'Occupancy Raw Data'!$B$8:$BE$45,'Occupancy Raw Data'!AW$3,FALSE)</f>
        <v>0.11267605633802801</v>
      </c>
      <c r="Q48" s="48">
        <f>VLOOKUP($A48,'Occupancy Raw Data'!$B$8:$BE$45,'Occupancy Raw Data'!AX$3,FALSE)</f>
        <v>-0.464306442251886</v>
      </c>
      <c r="R48" s="49">
        <f>VLOOKUP($A48,'Occupancy Raw Data'!$B$8:$BE$45,'Occupancy Raw Data'!AY$3,FALSE)</f>
        <v>-4.3394705845886797E-2</v>
      </c>
      <c r="S48" s="48">
        <f>VLOOKUP($A48,'Occupancy Raw Data'!$B$8:$BE$45,'Occupancy Raw Data'!BA$3,FALSE)</f>
        <v>-7.1931589537223299</v>
      </c>
      <c r="T48" s="48">
        <f>VLOOKUP($A48,'Occupancy Raw Data'!$B$8:$BE$45,'Occupancy Raw Data'!BB$3,FALSE)</f>
        <v>-6.8611044704757296</v>
      </c>
      <c r="U48" s="49">
        <f>VLOOKUP($A48,'Occupancy Raw Data'!$B$8:$BE$45,'Occupancy Raw Data'!BC$3,FALSE)</f>
        <v>-7.0229194754259101</v>
      </c>
      <c r="V48" s="50">
        <f>VLOOKUP($A48,'Occupancy Raw Data'!$B$8:$BE$45,'Occupancy Raw Data'!BE$3,FALSE)</f>
        <v>-2.3878139151914302</v>
      </c>
      <c r="X48" s="51">
        <f>VLOOKUP($A48,'ADR Raw Data'!$B$6:$BE$43,'ADR Raw Data'!AG$1,FALSE)</f>
        <v>123.843088578088</v>
      </c>
      <c r="Y48" s="52">
        <f>VLOOKUP($A48,'ADR Raw Data'!$B$6:$BE$43,'ADR Raw Data'!AH$1,FALSE)</f>
        <v>122.998501787455</v>
      </c>
      <c r="Z48" s="52">
        <f>VLOOKUP($A48,'ADR Raw Data'!$B$6:$BE$43,'ADR Raw Data'!AI$1,FALSE)</f>
        <v>121.592358842075</v>
      </c>
      <c r="AA48" s="52">
        <f>VLOOKUP($A48,'ADR Raw Data'!$B$6:$BE$43,'ADR Raw Data'!AJ$1,FALSE)</f>
        <v>124.601722003376</v>
      </c>
      <c r="AB48" s="52">
        <f>VLOOKUP($A48,'ADR Raw Data'!$B$6:$BE$43,'ADR Raw Data'!AK$1,FALSE)</f>
        <v>128.397673469387</v>
      </c>
      <c r="AC48" s="53">
        <f>VLOOKUP($A48,'ADR Raw Data'!$B$6:$BE$43,'ADR Raw Data'!AL$1,FALSE)</f>
        <v>124.330983626891</v>
      </c>
      <c r="AD48" s="52">
        <f>VLOOKUP($A48,'ADR Raw Data'!$B$6:$BE$43,'ADR Raw Data'!AN$1,FALSE)</f>
        <v>153.35486991869899</v>
      </c>
      <c r="AE48" s="52">
        <f>VLOOKUP($A48,'ADR Raw Data'!$B$6:$BE$43,'ADR Raw Data'!AO$1,FALSE)</f>
        <v>155.80816478439399</v>
      </c>
      <c r="AF48" s="53">
        <f>VLOOKUP($A48,'ADR Raw Data'!$B$6:$BE$43,'ADR Raw Data'!AP$1,FALSE)</f>
        <v>154.61482731347201</v>
      </c>
      <c r="AG48" s="54">
        <f>VLOOKUP($A48,'ADR Raw Data'!$B$6:$BE$43,'ADR Raw Data'!AR$1,FALSE)</f>
        <v>134.02028089413699</v>
      </c>
      <c r="AI48" s="47">
        <f>VLOOKUP($A48,'ADR Raw Data'!$B$6:$BE$43,'ADR Raw Data'!AT$1,FALSE)</f>
        <v>1.63408623424721</v>
      </c>
      <c r="AJ48" s="48">
        <f>VLOOKUP($A48,'ADR Raw Data'!$B$6:$BE$43,'ADR Raw Data'!AU$1,FALSE)</f>
        <v>7.3085446836898198</v>
      </c>
      <c r="AK48" s="48">
        <f>VLOOKUP($A48,'ADR Raw Data'!$B$6:$BE$43,'ADR Raw Data'!AV$1,FALSE)</f>
        <v>4.9316653133360404</v>
      </c>
      <c r="AL48" s="48">
        <f>VLOOKUP($A48,'ADR Raw Data'!$B$6:$BE$43,'ADR Raw Data'!AW$1,FALSE)</f>
        <v>8.3123845141524608</v>
      </c>
      <c r="AM48" s="48">
        <f>VLOOKUP($A48,'ADR Raw Data'!$B$6:$BE$43,'ADR Raw Data'!AX$1,FALSE)</f>
        <v>5.8678745565926498</v>
      </c>
      <c r="AN48" s="49">
        <f>VLOOKUP($A48,'ADR Raw Data'!$B$6:$BE$43,'ADR Raw Data'!AY$1,FALSE)</f>
        <v>5.6819985362260201</v>
      </c>
      <c r="AO48" s="48">
        <f>VLOOKUP($A48,'ADR Raw Data'!$B$6:$BE$43,'ADR Raw Data'!BA$1,FALSE)</f>
        <v>3.3282155152166801</v>
      </c>
      <c r="AP48" s="48">
        <f>VLOOKUP($A48,'ADR Raw Data'!$B$6:$BE$43,'ADR Raw Data'!BB$1,FALSE)</f>
        <v>3.3931874050550799</v>
      </c>
      <c r="AQ48" s="49">
        <f>VLOOKUP($A48,'ADR Raw Data'!$B$6:$BE$43,'ADR Raw Data'!BC$1,FALSE)</f>
        <v>3.3632364061085398</v>
      </c>
      <c r="AR48" s="50">
        <f>VLOOKUP($A48,'ADR Raw Data'!$B$6:$BE$43,'ADR Raw Data'!BE$1,FALSE)</f>
        <v>4.3981744067598099</v>
      </c>
      <c r="AT48" s="51">
        <f>VLOOKUP($A48,'RevPAR Raw Data'!$B$6:$BE$43,'RevPAR Raw Data'!AG$1,FALSE)</f>
        <v>61.255209454265902</v>
      </c>
      <c r="AU48" s="52">
        <f>VLOOKUP($A48,'RevPAR Raw Data'!$B$6:$BE$43,'RevPAR Raw Data'!AH$1,FALSE)</f>
        <v>72.726054957724799</v>
      </c>
      <c r="AV48" s="52">
        <f>VLOOKUP($A48,'RevPAR Raw Data'!$B$6:$BE$43,'RevPAR Raw Data'!AI$1,FALSE)</f>
        <v>81.521087624903899</v>
      </c>
      <c r="AW48" s="52">
        <f>VLOOKUP($A48,'RevPAR Raw Data'!$B$6:$BE$43,'RevPAR Raw Data'!AJ$1,FALSE)</f>
        <v>85.095026902382699</v>
      </c>
      <c r="AX48" s="52">
        <f>VLOOKUP($A48,'RevPAR Raw Data'!$B$6:$BE$43,'RevPAR Raw Data'!AK$1,FALSE)</f>
        <v>84.627982321291299</v>
      </c>
      <c r="AY48" s="53">
        <f>VLOOKUP($A48,'RevPAR Raw Data'!$B$6:$BE$43,'RevPAR Raw Data'!AL$1,FALSE)</f>
        <v>77.045072252113698</v>
      </c>
      <c r="AZ48" s="52">
        <f>VLOOKUP($A48,'RevPAR Raw Data'!$B$6:$BE$43,'RevPAR Raw Data'!AN$1,FALSE)</f>
        <v>108.739329362029</v>
      </c>
      <c r="BA48" s="52">
        <f>VLOOKUP($A48,'RevPAR Raw Data'!$B$6:$BE$43,'RevPAR Raw Data'!AO$1,FALSE)</f>
        <v>116.646543043812</v>
      </c>
      <c r="BB48" s="53">
        <f>VLOOKUP($A48,'RevPAR Raw Data'!$B$6:$BE$43,'RevPAR Raw Data'!AP$1,FALSE)</f>
        <v>112.69293620292</v>
      </c>
      <c r="BC48" s="54">
        <f>VLOOKUP($A48,'RevPAR Raw Data'!$B$6:$BE$43,'RevPAR Raw Data'!AR$1,FALSE)</f>
        <v>87.230176238058604</v>
      </c>
      <c r="BE48" s="47">
        <f>VLOOKUP($A48,'RevPAR Raw Data'!$B$6:$BE$43,'RevPAR Raw Data'!AT$1,FALSE)</f>
        <v>-5.9647239514908899</v>
      </c>
      <c r="BF48" s="48">
        <f>VLOOKUP($A48,'RevPAR Raw Data'!$B$6:$BE$43,'RevPAR Raw Data'!AU$1,FALSE)</f>
        <v>11.0997281264177</v>
      </c>
      <c r="BG48" s="48">
        <f>VLOOKUP($A48,'RevPAR Raw Data'!$B$6:$BE$43,'RevPAR Raw Data'!AV$1,FALSE)</f>
        <v>8.2835197510291199</v>
      </c>
      <c r="BH48" s="48">
        <f>VLOOKUP($A48,'RevPAR Raw Data'!$B$6:$BE$43,'RevPAR Raw Data'!AW$1,FALSE)</f>
        <v>8.4344266375486896</v>
      </c>
      <c r="BI48" s="48">
        <f>VLOOKUP($A48,'RevPAR Raw Data'!$B$6:$BE$43,'RevPAR Raw Data'!AX$1,FALSE)</f>
        <v>5.37632319475125</v>
      </c>
      <c r="BJ48" s="49">
        <f>VLOOKUP($A48,'RevPAR Raw Data'!$B$6:$BE$43,'RevPAR Raw Data'!AY$1,FALSE)</f>
        <v>5.6361381438291698</v>
      </c>
      <c r="BK48" s="48">
        <f>VLOOKUP($A48,'RevPAR Raw Data'!$B$6:$BE$43,'RevPAR Raw Data'!BA$1,FALSE)</f>
        <v>-4.1043472708376303</v>
      </c>
      <c r="BL48" s="48">
        <f>VLOOKUP($A48,'RevPAR Raw Data'!$B$6:$BE$43,'RevPAR Raw Data'!BB$1,FALSE)</f>
        <v>-3.7007271981605001</v>
      </c>
      <c r="BM48" s="49">
        <f>VLOOKUP($A48,'RevPAR Raw Data'!$B$6:$BE$43,'RevPAR Raw Data'!BC$1,FALSE)</f>
        <v>-3.8958804538865701</v>
      </c>
      <c r="BN48" s="50">
        <f>VLOOKUP($A48,'RevPAR Raw Data'!$B$6:$BE$43,'RevPAR Raw Data'!BE$1,FALSE)</f>
        <v>1.9053402710693701</v>
      </c>
    </row>
    <row r="49" spans="1:66" x14ac:dyDescent="0.25">
      <c r="A49" s="63" t="s">
        <v>79</v>
      </c>
      <c r="B49" s="47">
        <f>VLOOKUP($A49,'Occupancy Raw Data'!$B$8:$BE$45,'Occupancy Raw Data'!AG$3,FALSE)</f>
        <v>50.345525029496002</v>
      </c>
      <c r="C49" s="48">
        <f>VLOOKUP($A49,'Occupancy Raw Data'!$B$8:$BE$45,'Occupancy Raw Data'!AH$3,FALSE)</f>
        <v>55.0817461655149</v>
      </c>
      <c r="D49" s="48">
        <f>VLOOKUP($A49,'Occupancy Raw Data'!$B$8:$BE$45,'Occupancy Raw Data'!AI$3,FALSE)</f>
        <v>61.065228383616997</v>
      </c>
      <c r="E49" s="48">
        <f>VLOOKUP($A49,'Occupancy Raw Data'!$B$8:$BE$45,'Occupancy Raw Data'!AJ$3,FALSE)</f>
        <v>63.424911511882598</v>
      </c>
      <c r="F49" s="48">
        <f>VLOOKUP($A49,'Occupancy Raw Data'!$B$8:$BE$45,'Occupancy Raw Data'!AK$3,FALSE)</f>
        <v>61.0820832631046</v>
      </c>
      <c r="G49" s="49">
        <f>VLOOKUP($A49,'Occupancy Raw Data'!$B$8:$BE$45,'Occupancy Raw Data'!AL$3,FALSE)</f>
        <v>58.199898870722997</v>
      </c>
      <c r="H49" s="48">
        <f>VLOOKUP($A49,'Occupancy Raw Data'!$B$8:$BE$45,'Occupancy Raw Data'!AN$3,FALSE)</f>
        <v>69.728636440249403</v>
      </c>
      <c r="I49" s="48">
        <f>VLOOKUP($A49,'Occupancy Raw Data'!$B$8:$BE$45,'Occupancy Raw Data'!AO$3,FALSE)</f>
        <v>71.808873720136503</v>
      </c>
      <c r="J49" s="49">
        <f>VLOOKUP($A49,'Occupancy Raw Data'!$B$8:$BE$45,'Occupancy Raw Data'!AP$3,FALSE)</f>
        <v>70.762316628508401</v>
      </c>
      <c r="K49" s="50">
        <f>VLOOKUP($A49,'Occupancy Raw Data'!$B$8:$BE$45,'Occupancy Raw Data'!AR$3,FALSE)</f>
        <v>61.773360991847099</v>
      </c>
      <c r="M49" s="47">
        <f>VLOOKUP($A49,'Occupancy Raw Data'!$B$8:$BE$45,'Occupancy Raw Data'!AT$3,FALSE)</f>
        <v>-1.2983843271320401</v>
      </c>
      <c r="N49" s="48">
        <f>VLOOKUP($A49,'Occupancy Raw Data'!$B$8:$BE$45,'Occupancy Raw Data'!AU$3,FALSE)</f>
        <v>9.0292478797450908</v>
      </c>
      <c r="O49" s="48">
        <f>VLOOKUP($A49,'Occupancy Raw Data'!$B$8:$BE$45,'Occupancy Raw Data'!AV$3,FALSE)</f>
        <v>3.6626062406214501</v>
      </c>
      <c r="P49" s="48">
        <f>VLOOKUP($A49,'Occupancy Raw Data'!$B$8:$BE$45,'Occupancy Raw Data'!AW$3,FALSE)</f>
        <v>4.4405930463335901</v>
      </c>
      <c r="Q49" s="48">
        <f>VLOOKUP($A49,'Occupancy Raw Data'!$B$8:$BE$45,'Occupancy Raw Data'!AX$3,FALSE)</f>
        <v>0.39459691013088999</v>
      </c>
      <c r="R49" s="49">
        <f>VLOOKUP($A49,'Occupancy Raw Data'!$B$8:$BE$45,'Occupancy Raw Data'!AY$3,FALSE)</f>
        <v>3.18916878571916</v>
      </c>
      <c r="S49" s="48">
        <f>VLOOKUP($A49,'Occupancy Raw Data'!$B$8:$BE$45,'Occupancy Raw Data'!BA$3,FALSE)</f>
        <v>-1.7249550102142801</v>
      </c>
      <c r="T49" s="48">
        <f>VLOOKUP($A49,'Occupancy Raw Data'!$B$8:$BE$45,'Occupancy Raw Data'!BB$3,FALSE)</f>
        <v>-1.8946943978947599</v>
      </c>
      <c r="U49" s="49">
        <f>VLOOKUP($A49,'Occupancy Raw Data'!$B$8:$BE$45,'Occupancy Raw Data'!BC$3,FALSE)</f>
        <v>-1.8200785073107999</v>
      </c>
      <c r="V49" s="50">
        <f>VLOOKUP($A49,'Occupancy Raw Data'!$B$8:$BE$45,'Occupancy Raw Data'!BE$3,FALSE)</f>
        <v>1.46881861970883</v>
      </c>
      <c r="X49" s="51">
        <f>VLOOKUP($A49,'ADR Raw Data'!$B$6:$BE$43,'ADR Raw Data'!AG$1,FALSE)</f>
        <v>132.46972882490701</v>
      </c>
      <c r="Y49" s="52">
        <f>VLOOKUP($A49,'ADR Raw Data'!$B$6:$BE$43,'ADR Raw Data'!AH$1,FALSE)</f>
        <v>125.883981028151</v>
      </c>
      <c r="Z49" s="52">
        <f>VLOOKUP($A49,'ADR Raw Data'!$B$6:$BE$43,'ADR Raw Data'!AI$1,FALSE)</f>
        <v>127.265291195142</v>
      </c>
      <c r="AA49" s="52">
        <f>VLOOKUP($A49,'ADR Raw Data'!$B$6:$BE$43,'ADR Raw Data'!AJ$1,FALSE)</f>
        <v>129.11358756311401</v>
      </c>
      <c r="AB49" s="52">
        <f>VLOOKUP($A49,'ADR Raw Data'!$B$6:$BE$43,'ADR Raw Data'!AK$1,FALSE)</f>
        <v>129.03827814569499</v>
      </c>
      <c r="AC49" s="53">
        <f>VLOOKUP($A49,'ADR Raw Data'!$B$6:$BE$43,'ADR Raw Data'!AL$1,FALSE)</f>
        <v>128.67924876918599</v>
      </c>
      <c r="AD49" s="52">
        <f>VLOOKUP($A49,'ADR Raw Data'!$B$6:$BE$43,'ADR Raw Data'!AN$1,FALSE)</f>
        <v>154.20267585206599</v>
      </c>
      <c r="AE49" s="52">
        <f>VLOOKUP($A49,'ADR Raw Data'!$B$6:$BE$43,'ADR Raw Data'!AO$1,FALSE)</f>
        <v>164.20461026615899</v>
      </c>
      <c r="AF49" s="53">
        <f>VLOOKUP($A49,'ADR Raw Data'!$B$6:$BE$43,'ADR Raw Data'!AP$1,FALSE)</f>
        <v>159.24619173157501</v>
      </c>
      <c r="AG49" s="54">
        <f>VLOOKUP($A49,'ADR Raw Data'!$B$6:$BE$43,'ADR Raw Data'!AR$1,FALSE)</f>
        <v>138.63946505271301</v>
      </c>
      <c r="AI49" s="47">
        <f>VLOOKUP($A49,'ADR Raw Data'!$B$6:$BE$43,'ADR Raw Data'!AT$1,FALSE)</f>
        <v>-7.6618516945810002</v>
      </c>
      <c r="AJ49" s="48">
        <f>VLOOKUP($A49,'ADR Raw Data'!$B$6:$BE$43,'ADR Raw Data'!AU$1,FALSE)</f>
        <v>-2.6448664452929198</v>
      </c>
      <c r="AK49" s="48">
        <f>VLOOKUP($A49,'ADR Raw Data'!$B$6:$BE$43,'ADR Raw Data'!AV$1,FALSE)</f>
        <v>-2.0852849710763302</v>
      </c>
      <c r="AL49" s="48">
        <f>VLOOKUP($A49,'ADR Raw Data'!$B$6:$BE$43,'ADR Raw Data'!AW$1,FALSE)</f>
        <v>-0.46246448283775698</v>
      </c>
      <c r="AM49" s="48">
        <f>VLOOKUP($A49,'ADR Raw Data'!$B$6:$BE$43,'ADR Raw Data'!AX$1,FALSE)</f>
        <v>-3.9604342628073699</v>
      </c>
      <c r="AN49" s="49">
        <f>VLOOKUP($A49,'ADR Raw Data'!$B$6:$BE$43,'ADR Raw Data'!AY$1,FALSE)</f>
        <v>-3.3822882656968698</v>
      </c>
      <c r="AO49" s="48">
        <f>VLOOKUP($A49,'ADR Raw Data'!$B$6:$BE$43,'ADR Raw Data'!BA$1,FALSE)</f>
        <v>-11.240883084334</v>
      </c>
      <c r="AP49" s="48">
        <f>VLOOKUP($A49,'ADR Raw Data'!$B$6:$BE$43,'ADR Raw Data'!BB$1,FALSE)</f>
        <v>-10.0207881775491</v>
      </c>
      <c r="AQ49" s="49">
        <f>VLOOKUP($A49,'ADR Raw Data'!$B$6:$BE$43,'ADR Raw Data'!BC$1,FALSE)</f>
        <v>-10.626146694834</v>
      </c>
      <c r="AR49" s="50">
        <f>VLOOKUP($A49,'ADR Raw Data'!$B$6:$BE$43,'ADR Raw Data'!BE$1,FALSE)</f>
        <v>-6.5796711066015101</v>
      </c>
      <c r="AT49" s="51">
        <f>VLOOKUP($A49,'RevPAR Raw Data'!$B$6:$BE$43,'RevPAR Raw Data'!AG$1,FALSE)</f>
        <v>66.692580482049493</v>
      </c>
      <c r="AU49" s="52">
        <f>VLOOKUP($A49,'RevPAR Raw Data'!$B$6:$BE$43,'RevPAR Raw Data'!AH$1,FALSE)</f>
        <v>69.339094892971502</v>
      </c>
      <c r="AV49" s="52">
        <f>VLOOKUP($A49,'RevPAR Raw Data'!$B$6:$BE$43,'RevPAR Raw Data'!AI$1,FALSE)</f>
        <v>77.714840721388796</v>
      </c>
      <c r="AW49" s="52">
        <f>VLOOKUP($A49,'RevPAR Raw Data'!$B$6:$BE$43,'RevPAR Raw Data'!AJ$1,FALSE)</f>
        <v>81.890178661722501</v>
      </c>
      <c r="AX49" s="52">
        <f>VLOOKUP($A49,'RevPAR Raw Data'!$B$6:$BE$43,'RevPAR Raw Data'!AK$1,FALSE)</f>
        <v>78.819268498230201</v>
      </c>
      <c r="AY49" s="53">
        <f>VLOOKUP($A49,'RevPAR Raw Data'!$B$6:$BE$43,'RevPAR Raw Data'!AL$1,FALSE)</f>
        <v>74.891192651272505</v>
      </c>
      <c r="AZ49" s="52">
        <f>VLOOKUP($A49,'RevPAR Raw Data'!$B$6:$BE$43,'RevPAR Raw Data'!AN$1,FALSE)</f>
        <v>107.523423226023</v>
      </c>
      <c r="BA49" s="52">
        <f>VLOOKUP($A49,'RevPAR Raw Data'!$B$6:$BE$43,'RevPAR Raw Data'!AO$1,FALSE)</f>
        <v>117.913481228668</v>
      </c>
      <c r="BB49" s="53">
        <f>VLOOKUP($A49,'RevPAR Raw Data'!$B$6:$BE$43,'RevPAR Raw Data'!AP$1,FALSE)</f>
        <v>112.686294411939</v>
      </c>
      <c r="BC49" s="54">
        <f>VLOOKUP($A49,'RevPAR Raw Data'!$B$6:$BE$43,'RevPAR Raw Data'!AR$1,FALSE)</f>
        <v>85.642257224178607</v>
      </c>
      <c r="BE49" s="47">
        <f>VLOOKUP($A49,'RevPAR Raw Data'!$B$6:$BE$43,'RevPAR Raw Data'!AT$1,FALSE)</f>
        <v>-8.8607557401424994</v>
      </c>
      <c r="BF49" s="48">
        <f>VLOOKUP($A49,'RevPAR Raw Data'!$B$6:$BE$43,'RevPAR Raw Data'!AU$1,FALSE)</f>
        <v>6.1455698870184596</v>
      </c>
      <c r="BG49" s="48">
        <f>VLOOKUP($A49,'RevPAR Raw Data'!$B$6:$BE$43,'RevPAR Raw Data'!AV$1,FALSE)</f>
        <v>1.50094549205973</v>
      </c>
      <c r="BH49" s="48">
        <f>VLOOKUP($A49,'RevPAR Raw Data'!$B$6:$BE$43,'RevPAR Raw Data'!AW$1,FALSE)</f>
        <v>3.9575923978291798</v>
      </c>
      <c r="BI49" s="48">
        <f>VLOOKUP($A49,'RevPAR Raw Data'!$B$6:$BE$43,'RevPAR Raw Data'!AX$1,FALSE)</f>
        <v>-3.5814651039052801</v>
      </c>
      <c r="BJ49" s="49">
        <f>VLOOKUP($A49,'RevPAR Raw Data'!$B$6:$BE$43,'RevPAR Raw Data'!AY$1,FALSE)</f>
        <v>-0.30098636159035402</v>
      </c>
      <c r="BK49" s="48">
        <f>VLOOKUP($A49,'RevPAR Raw Data'!$B$6:$BE$43,'RevPAR Raw Data'!BA$1,FALSE)</f>
        <v>-12.7719379185927</v>
      </c>
      <c r="BL49" s="48">
        <f>VLOOKUP($A49,'RevPAR Raw Data'!$B$6:$BE$43,'RevPAR Raw Data'!BB$1,FALSE)</f>
        <v>-11.725619263218899</v>
      </c>
      <c r="BM49" s="49">
        <f>VLOOKUP($A49,'RevPAR Raw Data'!$B$6:$BE$43,'RevPAR Raw Data'!BC$1,FALSE)</f>
        <v>-12.252820989996801</v>
      </c>
      <c r="BN49" s="50">
        <f>VLOOKUP($A49,'RevPAR Raw Data'!$B$6:$BE$43,'RevPAR Raw Data'!BE$1,FALSE)</f>
        <v>-5.2074959212220397</v>
      </c>
    </row>
    <row r="50" spans="1:66" x14ac:dyDescent="0.25">
      <c r="A50" s="63" t="s">
        <v>80</v>
      </c>
      <c r="B50" s="47">
        <f>VLOOKUP($A50,'Occupancy Raw Data'!$B$8:$BE$45,'Occupancy Raw Data'!AG$3,FALSE)</f>
        <v>65.627001408991902</v>
      </c>
      <c r="C50" s="48">
        <f>VLOOKUP($A50,'Occupancy Raw Data'!$B$8:$BE$45,'Occupancy Raw Data'!AH$3,FALSE)</f>
        <v>63.761368003074097</v>
      </c>
      <c r="D50" s="48">
        <f>VLOOKUP($A50,'Occupancy Raw Data'!$B$8:$BE$45,'Occupancy Raw Data'!AI$3,FALSE)</f>
        <v>68.301524273088205</v>
      </c>
      <c r="E50" s="48">
        <f>VLOOKUP($A50,'Occupancy Raw Data'!$B$8:$BE$45,'Occupancy Raw Data'!AJ$3,FALSE)</f>
        <v>70.801844498526904</v>
      </c>
      <c r="F50" s="48">
        <f>VLOOKUP($A50,'Occupancy Raw Data'!$B$8:$BE$45,'Occupancy Raw Data'!AK$3,FALSE)</f>
        <v>72.506724734212796</v>
      </c>
      <c r="G50" s="49">
        <f>VLOOKUP($A50,'Occupancy Raw Data'!$B$8:$BE$45,'Occupancy Raw Data'!AL$3,FALSE)</f>
        <v>68.199692583578795</v>
      </c>
      <c r="H50" s="48">
        <f>VLOOKUP($A50,'Occupancy Raw Data'!$B$8:$BE$45,'Occupancy Raw Data'!AN$3,FALSE)</f>
        <v>82.999871909824506</v>
      </c>
      <c r="I50" s="48">
        <f>VLOOKUP($A50,'Occupancy Raw Data'!$B$8:$BE$45,'Occupancy Raw Data'!AO$3,FALSE)</f>
        <v>85.028179838606306</v>
      </c>
      <c r="J50" s="49">
        <f>VLOOKUP($A50,'Occupancy Raw Data'!$B$8:$BE$45,'Occupancy Raw Data'!AP$3,FALSE)</f>
        <v>84.014025874215406</v>
      </c>
      <c r="K50" s="50">
        <f>VLOOKUP($A50,'Occupancy Raw Data'!$B$8:$BE$45,'Occupancy Raw Data'!AR$3,FALSE)</f>
        <v>72.718073523760694</v>
      </c>
      <c r="M50" s="47">
        <f>VLOOKUP($A50,'Occupancy Raw Data'!$B$8:$BE$45,'Occupancy Raw Data'!AT$3,FALSE)</f>
        <v>2.88301855769615</v>
      </c>
      <c r="N50" s="48">
        <f>VLOOKUP($A50,'Occupancy Raw Data'!$B$8:$BE$45,'Occupancy Raw Data'!AU$3,FALSE)</f>
        <v>1.1604318034757299</v>
      </c>
      <c r="O50" s="48">
        <f>VLOOKUP($A50,'Occupancy Raw Data'!$B$8:$BE$45,'Occupancy Raw Data'!AV$3,FALSE)</f>
        <v>0.35054719198296302</v>
      </c>
      <c r="P50" s="48">
        <f>VLOOKUP($A50,'Occupancy Raw Data'!$B$8:$BE$45,'Occupancy Raw Data'!AW$3,FALSE)</f>
        <v>2.5019694342882701</v>
      </c>
      <c r="Q50" s="48">
        <f>VLOOKUP($A50,'Occupancy Raw Data'!$B$8:$BE$45,'Occupancy Raw Data'!AX$3,FALSE)</f>
        <v>4.1724134595192499</v>
      </c>
      <c r="R50" s="49">
        <f>VLOOKUP($A50,'Occupancy Raw Data'!$B$8:$BE$45,'Occupancy Raw Data'!AY$3,FALSE)</f>
        <v>2.2301415532406899</v>
      </c>
      <c r="S50" s="48">
        <f>VLOOKUP($A50,'Occupancy Raw Data'!$B$8:$BE$45,'Occupancy Raw Data'!BA$3,FALSE)</f>
        <v>2.6057516137525498</v>
      </c>
      <c r="T50" s="48">
        <f>VLOOKUP($A50,'Occupancy Raw Data'!$B$8:$BE$45,'Occupancy Raw Data'!BB$3,FALSE)</f>
        <v>-1.13705372474546</v>
      </c>
      <c r="U50" s="49">
        <f>VLOOKUP($A50,'Occupancy Raw Data'!$B$8:$BE$45,'Occupancy Raw Data'!BC$3,FALSE)</f>
        <v>0.67700546780779802</v>
      </c>
      <c r="V50" s="50">
        <f>VLOOKUP($A50,'Occupancy Raw Data'!$B$8:$BE$45,'Occupancy Raw Data'!BE$3,FALSE)</f>
        <v>1.70883670457465</v>
      </c>
      <c r="X50" s="51">
        <f>VLOOKUP($A50,'ADR Raw Data'!$B$6:$BE$43,'ADR Raw Data'!AG$1,FALSE)</f>
        <v>142.75348482482599</v>
      </c>
      <c r="Y50" s="52">
        <f>VLOOKUP($A50,'ADR Raw Data'!$B$6:$BE$43,'ADR Raw Data'!AH$1,FALSE)</f>
        <v>132.88935634862401</v>
      </c>
      <c r="Z50" s="52">
        <f>VLOOKUP($A50,'ADR Raw Data'!$B$6:$BE$43,'ADR Raw Data'!AI$1,FALSE)</f>
        <v>133.86409298051399</v>
      </c>
      <c r="AA50" s="52">
        <f>VLOOKUP($A50,'ADR Raw Data'!$B$6:$BE$43,'ADR Raw Data'!AJ$1,FALSE)</f>
        <v>134.754361555857</v>
      </c>
      <c r="AB50" s="52">
        <f>VLOOKUP($A50,'ADR Raw Data'!$B$6:$BE$43,'ADR Raw Data'!AK$1,FALSE)</f>
        <v>137.49166068967901</v>
      </c>
      <c r="AC50" s="53">
        <f>VLOOKUP($A50,'ADR Raw Data'!$B$6:$BE$43,'ADR Raw Data'!AL$1,FALSE)</f>
        <v>136.34882353714499</v>
      </c>
      <c r="AD50" s="52">
        <f>VLOOKUP($A50,'ADR Raw Data'!$B$6:$BE$43,'ADR Raw Data'!AN$1,FALSE)</f>
        <v>179.33683107503299</v>
      </c>
      <c r="AE50" s="52">
        <f>VLOOKUP($A50,'ADR Raw Data'!$B$6:$BE$43,'ADR Raw Data'!AO$1,FALSE)</f>
        <v>186.33071638935499</v>
      </c>
      <c r="AF50" s="53">
        <f>VLOOKUP($A50,'ADR Raw Data'!$B$6:$BE$43,'ADR Raw Data'!AP$1,FALSE)</f>
        <v>182.87598618686599</v>
      </c>
      <c r="AG50" s="54">
        <f>VLOOKUP($A50,'ADR Raw Data'!$B$6:$BE$43,'ADR Raw Data'!AR$1,FALSE)</f>
        <v>151.70729361318701</v>
      </c>
      <c r="AI50" s="47">
        <f>VLOOKUP($A50,'ADR Raw Data'!$B$6:$BE$43,'ADR Raw Data'!AT$1,FALSE)</f>
        <v>1.8760875918744699</v>
      </c>
      <c r="AJ50" s="48">
        <f>VLOOKUP($A50,'ADR Raw Data'!$B$6:$BE$43,'ADR Raw Data'!AU$1,FALSE)</f>
        <v>3.5752087109586501</v>
      </c>
      <c r="AK50" s="48">
        <f>VLOOKUP($A50,'ADR Raw Data'!$B$6:$BE$43,'ADR Raw Data'!AV$1,FALSE)</f>
        <v>1.8856502522760401</v>
      </c>
      <c r="AL50" s="48">
        <f>VLOOKUP($A50,'ADR Raw Data'!$B$6:$BE$43,'ADR Raw Data'!AW$1,FALSE)</f>
        <v>1.82824702524308</v>
      </c>
      <c r="AM50" s="48">
        <f>VLOOKUP($A50,'ADR Raw Data'!$B$6:$BE$43,'ADR Raw Data'!AX$1,FALSE)</f>
        <v>2.1216150450575801</v>
      </c>
      <c r="AN50" s="49">
        <f>VLOOKUP($A50,'ADR Raw Data'!$B$6:$BE$43,'ADR Raw Data'!AY$1,FALSE)</f>
        <v>2.2493740121328298</v>
      </c>
      <c r="AO50" s="48">
        <f>VLOOKUP($A50,'ADR Raw Data'!$B$6:$BE$43,'ADR Raw Data'!BA$1,FALSE)</f>
        <v>5.2447422312971699E-4</v>
      </c>
      <c r="AP50" s="48">
        <f>VLOOKUP($A50,'ADR Raw Data'!$B$6:$BE$43,'ADR Raw Data'!BB$1,FALSE)</f>
        <v>-5.5468924373437402E-2</v>
      </c>
      <c r="AQ50" s="49">
        <f>VLOOKUP($A50,'ADR Raw Data'!$B$6:$BE$43,'ADR Raw Data'!BC$1,FALSE)</f>
        <v>-6.4360553449711602E-2</v>
      </c>
      <c r="AR50" s="50">
        <f>VLOOKUP($A50,'ADR Raw Data'!$B$6:$BE$43,'ADR Raw Data'!BE$1,FALSE)</f>
        <v>1.1969697999484601</v>
      </c>
      <c r="AT50" s="51">
        <f>VLOOKUP($A50,'RevPAR Raw Data'!$B$6:$BE$43,'RevPAR Raw Data'!AG$1,FALSE)</f>
        <v>93.684831497374105</v>
      </c>
      <c r="AU50" s="52">
        <f>VLOOKUP($A50,'RevPAR Raw Data'!$B$6:$BE$43,'RevPAR Raw Data'!AH$1,FALSE)</f>
        <v>84.732071538363002</v>
      </c>
      <c r="AV50" s="52">
        <f>VLOOKUP($A50,'RevPAR Raw Data'!$B$6:$BE$43,'RevPAR Raw Data'!AI$1,FALSE)</f>
        <v>91.4312159600358</v>
      </c>
      <c r="AW50" s="52">
        <f>VLOOKUP($A50,'RevPAR Raw Data'!$B$6:$BE$43,'RevPAR Raw Data'!AJ$1,FALSE)</f>
        <v>95.408573523760694</v>
      </c>
      <c r="AX50" s="52">
        <f>VLOOKUP($A50,'RevPAR Raw Data'!$B$6:$BE$43,'RevPAR Raw Data'!AK$1,FALSE)</f>
        <v>99.690699948763907</v>
      </c>
      <c r="AY50" s="53">
        <f>VLOOKUP($A50,'RevPAR Raw Data'!$B$6:$BE$43,'RevPAR Raw Data'!AL$1,FALSE)</f>
        <v>92.989478493659504</v>
      </c>
      <c r="AZ50" s="52">
        <f>VLOOKUP($A50,'RevPAR Raw Data'!$B$6:$BE$43,'RevPAR Raw Data'!AN$1,FALSE)</f>
        <v>148.84934007941499</v>
      </c>
      <c r="BA50" s="52">
        <f>VLOOKUP($A50,'RevPAR Raw Data'!$B$6:$BE$43,'RevPAR Raw Data'!AO$1,FALSE)</f>
        <v>158.433616626104</v>
      </c>
      <c r="BB50" s="53">
        <f>VLOOKUP($A50,'RevPAR Raw Data'!$B$6:$BE$43,'RevPAR Raw Data'!AP$1,FALSE)</f>
        <v>153.64147835276</v>
      </c>
      <c r="BC50" s="54">
        <f>VLOOKUP($A50,'RevPAR Raw Data'!$B$6:$BE$43,'RevPAR Raw Data'!AR$1,FALSE)</f>
        <v>110.318621310545</v>
      </c>
      <c r="BE50" s="47">
        <f>VLOOKUP($A50,'RevPAR Raw Data'!$B$6:$BE$43,'RevPAR Raw Data'!AT$1,FALSE)</f>
        <v>4.8131941030030001</v>
      </c>
      <c r="BF50" s="48">
        <f>VLOOKUP($A50,'RevPAR Raw Data'!$B$6:$BE$43,'RevPAR Raw Data'!AU$1,FALSE)</f>
        <v>4.77712837335699</v>
      </c>
      <c r="BG50" s="48">
        <f>VLOOKUP($A50,'RevPAR Raw Data'!$B$6:$BE$43,'RevPAR Raw Data'!AV$1,FALSE)</f>
        <v>2.2428075382689698</v>
      </c>
      <c r="BH50" s="48">
        <f>VLOOKUP($A50,'RevPAR Raw Data'!$B$6:$BE$43,'RevPAR Raw Data'!AW$1,FALSE)</f>
        <v>4.3759586412862204</v>
      </c>
      <c r="BI50" s="48">
        <f>VLOOKUP($A50,'RevPAR Raw Data'!$B$6:$BE$43,'RevPAR Raw Data'!AX$1,FALSE)</f>
        <v>6.3825510562760002</v>
      </c>
      <c r="BJ50" s="49">
        <f>VLOOKUP($A50,'RevPAR Raw Data'!$B$6:$BE$43,'RevPAR Raw Data'!AY$1,FALSE)</f>
        <v>4.5296797899058898</v>
      </c>
      <c r="BK50" s="48">
        <f>VLOOKUP($A50,'RevPAR Raw Data'!$B$6:$BE$43,'RevPAR Raw Data'!BA$1,FALSE)</f>
        <v>2.6062897544712098</v>
      </c>
      <c r="BL50" s="48">
        <f>VLOOKUP($A50,'RevPAR Raw Data'!$B$6:$BE$43,'RevPAR Raw Data'!BB$1,FALSE)</f>
        <v>-1.19189193764824</v>
      </c>
      <c r="BM50" s="49">
        <f>VLOOKUP($A50,'RevPAR Raw Data'!$B$6:$BE$43,'RevPAR Raw Data'!BC$1,FALSE)</f>
        <v>0.61220918989212003</v>
      </c>
      <c r="BN50" s="50">
        <f>VLOOKUP($A50,'RevPAR Raw Data'!$B$6:$BE$43,'RevPAR Raw Data'!BE$1,FALSE)</f>
        <v>2.9262607638073002</v>
      </c>
    </row>
    <row r="51" spans="1:66" x14ac:dyDescent="0.25">
      <c r="A51" s="66" t="s">
        <v>81</v>
      </c>
      <c r="B51" s="47">
        <f>VLOOKUP($A51,'Occupancy Raw Data'!$B$8:$BE$45,'Occupancy Raw Data'!AG$3,FALSE)</f>
        <v>61.601625167310502</v>
      </c>
      <c r="C51" s="48">
        <f>VLOOKUP($A51,'Occupancy Raw Data'!$B$8:$BE$45,'Occupancy Raw Data'!AH$3,FALSE)</f>
        <v>69.607377803935705</v>
      </c>
      <c r="D51" s="48">
        <f>VLOOKUP($A51,'Occupancy Raw Data'!$B$8:$BE$45,'Occupancy Raw Data'!AI$3,FALSE)</f>
        <v>78.344076018340004</v>
      </c>
      <c r="E51" s="48">
        <f>VLOOKUP($A51,'Occupancy Raw Data'!$B$8:$BE$45,'Occupancy Raw Data'!AJ$3,FALSE)</f>
        <v>80.171439962788199</v>
      </c>
      <c r="F51" s="48">
        <f>VLOOKUP($A51,'Occupancy Raw Data'!$B$8:$BE$45,'Occupancy Raw Data'!AK$3,FALSE)</f>
        <v>73.080318578358302</v>
      </c>
      <c r="G51" s="49">
        <f>VLOOKUP($A51,'Occupancy Raw Data'!$B$8:$BE$45,'Occupancy Raw Data'!AL$3,FALSE)</f>
        <v>72.560967506146497</v>
      </c>
      <c r="H51" s="48">
        <f>VLOOKUP($A51,'Occupancy Raw Data'!$B$8:$BE$45,'Occupancy Raw Data'!AN$3,FALSE)</f>
        <v>72.633682351936002</v>
      </c>
      <c r="I51" s="48">
        <f>VLOOKUP($A51,'Occupancy Raw Data'!$B$8:$BE$45,'Occupancy Raw Data'!AO$3,FALSE)</f>
        <v>74.783297295246697</v>
      </c>
      <c r="J51" s="49">
        <f>VLOOKUP($A51,'Occupancy Raw Data'!$B$8:$BE$45,'Occupancy Raw Data'!AP$3,FALSE)</f>
        <v>73.709004824775704</v>
      </c>
      <c r="K51" s="50">
        <f>VLOOKUP($A51,'Occupancy Raw Data'!$B$8:$BE$45,'Occupancy Raw Data'!AR$3,FALSE)</f>
        <v>72.889090470263099</v>
      </c>
      <c r="M51" s="47">
        <f>VLOOKUP($A51,'Occupancy Raw Data'!$B$8:$BE$45,'Occupancy Raw Data'!AT$3,FALSE)</f>
        <v>0.224139588533394</v>
      </c>
      <c r="N51" s="48">
        <f>VLOOKUP($A51,'Occupancy Raw Data'!$B$8:$BE$45,'Occupancy Raw Data'!AU$3,FALSE)</f>
        <v>1.54814949392525</v>
      </c>
      <c r="O51" s="48">
        <f>VLOOKUP($A51,'Occupancy Raw Data'!$B$8:$BE$45,'Occupancy Raw Data'!AV$3,FALSE)</f>
        <v>5.3232004971475198E-2</v>
      </c>
      <c r="P51" s="48">
        <f>VLOOKUP($A51,'Occupancy Raw Data'!$B$8:$BE$45,'Occupancy Raw Data'!AW$3,FALSE)</f>
        <v>-4.4693514682847803E-2</v>
      </c>
      <c r="Q51" s="48">
        <f>VLOOKUP($A51,'Occupancy Raw Data'!$B$8:$BE$45,'Occupancy Raw Data'!AX$3,FALSE)</f>
        <v>-2.3046611936881698</v>
      </c>
      <c r="R51" s="49">
        <f>VLOOKUP($A51,'Occupancy Raw Data'!$B$8:$BE$45,'Occupancy Raw Data'!AY$3,FALSE)</f>
        <v>-0.14255552179495601</v>
      </c>
      <c r="S51" s="48">
        <f>VLOOKUP($A51,'Occupancy Raw Data'!$B$8:$BE$45,'Occupancy Raw Data'!BA$3,FALSE)</f>
        <v>-4.7229292438580996</v>
      </c>
      <c r="T51" s="48">
        <f>VLOOKUP($A51,'Occupancy Raw Data'!$B$8:$BE$45,'Occupancy Raw Data'!BB$3,FALSE)</f>
        <v>-5.2097379599031504</v>
      </c>
      <c r="U51" s="49">
        <f>VLOOKUP($A51,'Occupancy Raw Data'!$B$8:$BE$45,'Occupancy Raw Data'!BC$3,FALSE)</f>
        <v>-4.9698421830674899</v>
      </c>
      <c r="V51" s="50">
        <f>VLOOKUP($A51,'Occupancy Raw Data'!$B$8:$BE$45,'Occupancy Raw Data'!BE$3,FALSE)</f>
        <v>-1.5861733385260901</v>
      </c>
      <c r="X51" s="51">
        <f>VLOOKUP($A51,'ADR Raw Data'!$B$6:$BE$43,'ADR Raw Data'!AG$1,FALSE)</f>
        <v>144.214208466244</v>
      </c>
      <c r="Y51" s="52">
        <f>VLOOKUP($A51,'ADR Raw Data'!$B$6:$BE$43,'ADR Raw Data'!AH$1,FALSE)</f>
        <v>166.339771842376</v>
      </c>
      <c r="Z51" s="52">
        <f>VLOOKUP($A51,'ADR Raw Data'!$B$6:$BE$43,'ADR Raw Data'!AI$1,FALSE)</f>
        <v>178.75689731006901</v>
      </c>
      <c r="AA51" s="52">
        <f>VLOOKUP($A51,'ADR Raw Data'!$B$6:$BE$43,'ADR Raw Data'!AJ$1,FALSE)</f>
        <v>175.37281374696499</v>
      </c>
      <c r="AB51" s="52">
        <f>VLOOKUP($A51,'ADR Raw Data'!$B$6:$BE$43,'ADR Raw Data'!AK$1,FALSE)</f>
        <v>156.20459056959101</v>
      </c>
      <c r="AC51" s="53">
        <f>VLOOKUP($A51,'ADR Raw Data'!$B$6:$BE$43,'ADR Raw Data'!AL$1,FALSE)</f>
        <v>165.218913745668</v>
      </c>
      <c r="AD51" s="52">
        <f>VLOOKUP($A51,'ADR Raw Data'!$B$6:$BE$43,'ADR Raw Data'!AN$1,FALSE)</f>
        <v>141.37789771873301</v>
      </c>
      <c r="AE51" s="52">
        <f>VLOOKUP($A51,'ADR Raw Data'!$B$6:$BE$43,'ADR Raw Data'!AO$1,FALSE)</f>
        <v>141.34216480987101</v>
      </c>
      <c r="AF51" s="53">
        <f>VLOOKUP($A51,'ADR Raw Data'!$B$6:$BE$43,'ADR Raw Data'!AP$1,FALSE)</f>
        <v>141.35976217907</v>
      </c>
      <c r="AG51" s="54">
        <f>VLOOKUP($A51,'ADR Raw Data'!$B$6:$BE$43,'ADR Raw Data'!AR$1,FALSE)</f>
        <v>158.32297122080601</v>
      </c>
      <c r="AI51" s="47">
        <f>VLOOKUP($A51,'ADR Raw Data'!$B$6:$BE$43,'ADR Raw Data'!AT$1,FALSE)</f>
        <v>0.65160185150501704</v>
      </c>
      <c r="AJ51" s="48">
        <f>VLOOKUP($A51,'ADR Raw Data'!$B$6:$BE$43,'ADR Raw Data'!AU$1,FALSE)</f>
        <v>3.3381867633683999</v>
      </c>
      <c r="AK51" s="48">
        <f>VLOOKUP($A51,'ADR Raw Data'!$B$6:$BE$43,'ADR Raw Data'!AV$1,FALSE)</f>
        <v>4.3589170684551801</v>
      </c>
      <c r="AL51" s="48">
        <f>VLOOKUP($A51,'ADR Raw Data'!$B$6:$BE$43,'ADR Raw Data'!AW$1,FALSE)</f>
        <v>3.9529109877452702</v>
      </c>
      <c r="AM51" s="48">
        <f>VLOOKUP($A51,'ADR Raw Data'!$B$6:$BE$43,'ADR Raw Data'!AX$1,FALSE)</f>
        <v>1.0917064101715901</v>
      </c>
      <c r="AN51" s="49">
        <f>VLOOKUP($A51,'ADR Raw Data'!$B$6:$BE$43,'ADR Raw Data'!AY$1,FALSE)</f>
        <v>2.8884138268352699</v>
      </c>
      <c r="AO51" s="48">
        <f>VLOOKUP($A51,'ADR Raw Data'!$B$6:$BE$43,'ADR Raw Data'!BA$1,FALSE)</f>
        <v>-0.53519701084080995</v>
      </c>
      <c r="AP51" s="48">
        <f>VLOOKUP($A51,'ADR Raw Data'!$B$6:$BE$43,'ADR Raw Data'!BB$1,FALSE)</f>
        <v>-1.3913496788053901</v>
      </c>
      <c r="AQ51" s="49">
        <f>VLOOKUP($A51,'ADR Raw Data'!$B$6:$BE$43,'ADR Raw Data'!BC$1,FALSE)</f>
        <v>-0.97238113480528299</v>
      </c>
      <c r="AR51" s="50">
        <f>VLOOKUP($A51,'ADR Raw Data'!$B$6:$BE$43,'ADR Raw Data'!BE$1,FALSE)</f>
        <v>1.98161074970082</v>
      </c>
      <c r="AT51" s="51">
        <f>VLOOKUP($A51,'RevPAR Raw Data'!$B$6:$BE$43,'RevPAR Raw Data'!AG$1,FALSE)</f>
        <v>88.8382961373797</v>
      </c>
      <c r="AU51" s="52">
        <f>VLOOKUP($A51,'RevPAR Raw Data'!$B$6:$BE$43,'RevPAR Raw Data'!AH$1,FALSE)</f>
        <v>115.784753424527</v>
      </c>
      <c r="AV51" s="52">
        <f>VLOOKUP($A51,'RevPAR Raw Data'!$B$6:$BE$43,'RevPAR Raw Data'!AI$1,FALSE)</f>
        <v>140.045439516626</v>
      </c>
      <c r="AW51" s="52">
        <f>VLOOKUP($A51,'RevPAR Raw Data'!$B$6:$BE$43,'RevPAR Raw Data'!AJ$1,FALSE)</f>
        <v>140.59891008420101</v>
      </c>
      <c r="AX51" s="52">
        <f>VLOOKUP($A51,'RevPAR Raw Data'!$B$6:$BE$43,'RevPAR Raw Data'!AK$1,FALSE)</f>
        <v>114.154812422277</v>
      </c>
      <c r="AY51" s="53">
        <f>VLOOKUP($A51,'RevPAR Raw Data'!$B$6:$BE$43,'RevPAR Raw Data'!AL$1,FALSE)</f>
        <v>119.884442317002</v>
      </c>
      <c r="AZ51" s="52">
        <f>VLOOKUP($A51,'RevPAR Raw Data'!$B$6:$BE$43,'RevPAR Raw Data'!AN$1,FALSE)</f>
        <v>102.68797314486901</v>
      </c>
      <c r="BA51" s="52">
        <f>VLOOKUP($A51,'RevPAR Raw Data'!$B$6:$BE$43,'RevPAR Raw Data'!AO$1,FALSE)</f>
        <v>105.700331313303</v>
      </c>
      <c r="BB51" s="53">
        <f>VLOOKUP($A51,'RevPAR Raw Data'!$B$6:$BE$43,'RevPAR Raw Data'!AP$1,FALSE)</f>
        <v>104.19487392486199</v>
      </c>
      <c r="BC51" s="54">
        <f>VLOOKUP($A51,'RevPAR Raw Data'!$B$6:$BE$43,'RevPAR Raw Data'!AR$1,FALSE)</f>
        <v>115.400173728342</v>
      </c>
      <c r="BE51" s="47">
        <f>VLOOKUP($A51,'RevPAR Raw Data'!$B$6:$BE$43,'RevPAR Raw Data'!AT$1,FALSE)</f>
        <v>0.87720193774725097</v>
      </c>
      <c r="BF51" s="48">
        <f>VLOOKUP($A51,'RevPAR Raw Data'!$B$6:$BE$43,'RevPAR Raw Data'!AU$1,FALSE)</f>
        <v>4.9380163787770197</v>
      </c>
      <c r="BG51" s="48">
        <f>VLOOKUP($A51,'RevPAR Raw Data'!$B$6:$BE$43,'RevPAR Raw Data'!AV$1,FALSE)</f>
        <v>4.4144694123772403</v>
      </c>
      <c r="BH51" s="48">
        <f>VLOOKUP($A51,'RevPAR Raw Data'!$B$6:$BE$43,'RevPAR Raw Data'!AW$1,FALSE)</f>
        <v>3.90645077820971</v>
      </c>
      <c r="BI51" s="48">
        <f>VLOOKUP($A51,'RevPAR Raw Data'!$B$6:$BE$43,'RevPAR Raw Data'!AX$1,FALSE)</f>
        <v>-1.2381149175007999</v>
      </c>
      <c r="BJ51" s="49">
        <f>VLOOKUP($A51,'RevPAR Raw Data'!$B$6:$BE$43,'RevPAR Raw Data'!AY$1,FALSE)</f>
        <v>2.74174071163787</v>
      </c>
      <c r="BK51" s="48">
        <f>VLOOKUP($A51,'RevPAR Raw Data'!$B$6:$BE$43,'RevPAR Raw Data'!BA$1,FALSE)</f>
        <v>-5.2328492785616501</v>
      </c>
      <c r="BL51" s="48">
        <f>VLOOKUP($A51,'RevPAR Raw Data'!$B$6:$BE$43,'RevPAR Raw Data'!BB$1,FALSE)</f>
        <v>-6.52860196633684</v>
      </c>
      <c r="BM51" s="49">
        <f>VLOOKUP($A51,'RevPAR Raw Data'!$B$6:$BE$43,'RevPAR Raw Data'!BC$1,FALSE)</f>
        <v>-5.8938975100550302</v>
      </c>
      <c r="BN51" s="50">
        <f>VLOOKUP($A51,'RevPAR Raw Data'!$B$6:$BE$43,'RevPAR Raw Data'!BE$1,FALSE)</f>
        <v>0.36400562978960699</v>
      </c>
    </row>
    <row r="52" spans="1:66" x14ac:dyDescent="0.25">
      <c r="A52" s="63" t="s">
        <v>82</v>
      </c>
      <c r="B52" s="47">
        <f>VLOOKUP($A52,'Occupancy Raw Data'!$B$8:$BE$45,'Occupancy Raw Data'!AG$3,FALSE)</f>
        <v>47.5530042738623</v>
      </c>
      <c r="C52" s="48">
        <f>VLOOKUP($A52,'Occupancy Raw Data'!$B$8:$BE$45,'Occupancy Raw Data'!AH$3,FALSE)</f>
        <v>51.0202798960864</v>
      </c>
      <c r="D52" s="48">
        <f>VLOOKUP($A52,'Occupancy Raw Data'!$B$8:$BE$45,'Occupancy Raw Data'!AI$3,FALSE)</f>
        <v>57.083298416156801</v>
      </c>
      <c r="E52" s="48">
        <f>VLOOKUP($A52,'Occupancy Raw Data'!$B$8:$BE$45,'Occupancy Raw Data'!AJ$3,FALSE)</f>
        <v>61.061761501717903</v>
      </c>
      <c r="F52" s="48">
        <f>VLOOKUP($A52,'Occupancy Raw Data'!$B$8:$BE$45,'Occupancy Raw Data'!AK$3,FALSE)</f>
        <v>63.089751110366201</v>
      </c>
      <c r="G52" s="49">
        <f>VLOOKUP($A52,'Occupancy Raw Data'!$B$8:$BE$45,'Occupancy Raw Data'!AL$3,FALSE)</f>
        <v>55.961619039637903</v>
      </c>
      <c r="H52" s="48">
        <f>VLOOKUP($A52,'Occupancy Raw Data'!$B$8:$BE$45,'Occupancy Raw Data'!AN$3,FALSE)</f>
        <v>70.952400905053196</v>
      </c>
      <c r="I52" s="48">
        <f>VLOOKUP($A52,'Occupancy Raw Data'!$B$8:$BE$45,'Occupancy Raw Data'!AO$3,FALSE)</f>
        <v>70.290068004365693</v>
      </c>
      <c r="J52" s="49">
        <f>VLOOKUP($A52,'Occupancy Raw Data'!$B$8:$BE$45,'Occupancy Raw Data'!AP$3,FALSE)</f>
        <v>70.621540010065402</v>
      </c>
      <c r="K52" s="50">
        <f>VLOOKUP($A52,'Occupancy Raw Data'!$B$8:$BE$45,'Occupancy Raw Data'!AR$3,FALSE)</f>
        <v>60.147409261277197</v>
      </c>
      <c r="M52" s="47">
        <f>VLOOKUP($A52,'Occupancy Raw Data'!$B$8:$BE$45,'Occupancy Raw Data'!AT$3,FALSE)</f>
        <v>-6.1608242232088699</v>
      </c>
      <c r="N52" s="48">
        <f>VLOOKUP($A52,'Occupancy Raw Data'!$B$8:$BE$45,'Occupancy Raw Data'!AU$3,FALSE)</f>
        <v>-3.2521587792220799</v>
      </c>
      <c r="O52" s="48">
        <f>VLOOKUP($A52,'Occupancy Raw Data'!$B$8:$BE$45,'Occupancy Raw Data'!AV$3,FALSE)</f>
        <v>-2.0091752659326398</v>
      </c>
      <c r="P52" s="48">
        <f>VLOOKUP($A52,'Occupancy Raw Data'!$B$8:$BE$45,'Occupancy Raw Data'!AW$3,FALSE)</f>
        <v>1.23275576009622</v>
      </c>
      <c r="Q52" s="48">
        <f>VLOOKUP($A52,'Occupancy Raw Data'!$B$8:$BE$45,'Occupancy Raw Data'!AX$3,FALSE)</f>
        <v>0.99903575879034601</v>
      </c>
      <c r="R52" s="49">
        <f>VLOOKUP($A52,'Occupancy Raw Data'!$B$8:$BE$45,'Occupancy Raw Data'!AY$3,FALSE)</f>
        <v>-1.62924492142803</v>
      </c>
      <c r="S52" s="48">
        <f>VLOOKUP($A52,'Occupancy Raw Data'!$B$8:$BE$45,'Occupancy Raw Data'!BA$3,FALSE)</f>
        <v>-0.68646014628507701</v>
      </c>
      <c r="T52" s="48">
        <f>VLOOKUP($A52,'Occupancy Raw Data'!$B$8:$BE$45,'Occupancy Raw Data'!BB$3,FALSE)</f>
        <v>-3.8655557163982199</v>
      </c>
      <c r="U52" s="49">
        <f>VLOOKUP($A52,'Occupancy Raw Data'!$B$8:$BE$45,'Occupancy Raw Data'!BC$3,FALSE)</f>
        <v>-2.2939877616628901</v>
      </c>
      <c r="V52" s="50">
        <f>VLOOKUP($A52,'Occupancy Raw Data'!$B$8:$BE$45,'Occupancy Raw Data'!BE$3,FALSE)</f>
        <v>-1.8537288233973399</v>
      </c>
      <c r="X52" s="51">
        <f>VLOOKUP($A52,'ADR Raw Data'!$B$6:$BE$43,'ADR Raw Data'!AG$1,FALSE)</f>
        <v>98.944428143448704</v>
      </c>
      <c r="Y52" s="52">
        <f>VLOOKUP($A52,'ADR Raw Data'!$B$6:$BE$43,'ADR Raw Data'!AH$1,FALSE)</f>
        <v>99.787762082700198</v>
      </c>
      <c r="Z52" s="52">
        <f>VLOOKUP($A52,'ADR Raw Data'!$B$6:$BE$43,'ADR Raw Data'!AI$1,FALSE)</f>
        <v>103.519822732777</v>
      </c>
      <c r="AA52" s="52">
        <f>VLOOKUP($A52,'ADR Raw Data'!$B$6:$BE$43,'ADR Raw Data'!AJ$1,FALSE)</f>
        <v>105.363453304055</v>
      </c>
      <c r="AB52" s="52">
        <f>VLOOKUP($A52,'ADR Raw Data'!$B$6:$BE$43,'ADR Raw Data'!AK$1,FALSE)</f>
        <v>106.258410373912</v>
      </c>
      <c r="AC52" s="53">
        <f>VLOOKUP($A52,'ADR Raw Data'!$B$6:$BE$43,'ADR Raw Data'!AL$1,FALSE)</f>
        <v>103.081549514068</v>
      </c>
      <c r="AD52" s="52">
        <f>VLOOKUP($A52,'ADR Raw Data'!$B$6:$BE$43,'ADR Raw Data'!AN$1,FALSE)</f>
        <v>121.433535890394</v>
      </c>
      <c r="AE52" s="52">
        <f>VLOOKUP($A52,'ADR Raw Data'!$B$6:$BE$43,'ADR Raw Data'!AO$1,FALSE)</f>
        <v>121.74558661052799</v>
      </c>
      <c r="AF52" s="53">
        <f>VLOOKUP($A52,'ADR Raw Data'!$B$6:$BE$43,'ADR Raw Data'!AP$1,FALSE)</f>
        <v>121.588685640477</v>
      </c>
      <c r="AG52" s="54">
        <f>VLOOKUP($A52,'ADR Raw Data'!$B$6:$BE$43,'ADR Raw Data'!AR$1,FALSE)</f>
        <v>109.286028350438</v>
      </c>
      <c r="AI52" s="47">
        <f>VLOOKUP($A52,'ADR Raw Data'!$B$6:$BE$43,'ADR Raw Data'!AT$1,FALSE)</f>
        <v>-2.7271283542308402</v>
      </c>
      <c r="AJ52" s="48">
        <f>VLOOKUP($A52,'ADR Raw Data'!$B$6:$BE$43,'ADR Raw Data'!AU$1,FALSE)</f>
        <v>-0.30211482848867499</v>
      </c>
      <c r="AK52" s="48">
        <f>VLOOKUP($A52,'ADR Raw Data'!$B$6:$BE$43,'ADR Raw Data'!AV$1,FALSE)</f>
        <v>1.7684421955328999</v>
      </c>
      <c r="AL52" s="48">
        <f>VLOOKUP($A52,'ADR Raw Data'!$B$6:$BE$43,'ADR Raw Data'!AW$1,FALSE)</f>
        <v>4.4264918021556801</v>
      </c>
      <c r="AM52" s="48">
        <f>VLOOKUP($A52,'ADR Raw Data'!$B$6:$BE$43,'ADR Raw Data'!AX$1,FALSE)</f>
        <v>2.2702252430449299</v>
      </c>
      <c r="AN52" s="49">
        <f>VLOOKUP($A52,'ADR Raw Data'!$B$6:$BE$43,'ADR Raw Data'!AY$1,FALSE)</f>
        <v>1.3370724354360699</v>
      </c>
      <c r="AO52" s="48">
        <f>VLOOKUP($A52,'ADR Raw Data'!$B$6:$BE$43,'ADR Raw Data'!BA$1,FALSE)</f>
        <v>-1.3024464937997799</v>
      </c>
      <c r="AP52" s="48">
        <f>VLOOKUP($A52,'ADR Raw Data'!$B$6:$BE$43,'ADR Raw Data'!BB$1,FALSE)</f>
        <v>-3.45197071154803</v>
      </c>
      <c r="AQ52" s="49">
        <f>VLOOKUP($A52,'ADR Raw Data'!$B$6:$BE$43,'ADR Raw Data'!BC$1,FALSE)</f>
        <v>-2.40501181687933</v>
      </c>
      <c r="AR52" s="50">
        <f>VLOOKUP($A52,'ADR Raw Data'!$B$6:$BE$43,'ADR Raw Data'!BE$1,FALSE)</f>
        <v>-0.123921183554904</v>
      </c>
      <c r="AT52" s="51">
        <f>VLOOKUP($A52,'RevPAR Raw Data'!$B$6:$BE$43,'RevPAR Raw Data'!AG$1,FALSE)</f>
        <v>47.051048143802802</v>
      </c>
      <c r="AU52" s="52">
        <f>VLOOKUP($A52,'RevPAR Raw Data'!$B$6:$BE$43,'RevPAR Raw Data'!AH$1,FALSE)</f>
        <v>50.911995516634498</v>
      </c>
      <c r="AV52" s="52">
        <f>VLOOKUP($A52,'RevPAR Raw Data'!$B$6:$BE$43,'RevPAR Raw Data'!AI$1,FALSE)</f>
        <v>59.092529330428199</v>
      </c>
      <c r="AW52" s="52">
        <f>VLOOKUP($A52,'RevPAR Raw Data'!$B$6:$BE$43,'RevPAR Raw Data'!AJ$1,FALSE)</f>
        <v>64.336780566496202</v>
      </c>
      <c r="AX52" s="52">
        <f>VLOOKUP($A52,'RevPAR Raw Data'!$B$6:$BE$43,'RevPAR Raw Data'!AK$1,FALSE)</f>
        <v>67.038166638732903</v>
      </c>
      <c r="AY52" s="53">
        <f>VLOOKUP($A52,'RevPAR Raw Data'!$B$6:$BE$43,'RevPAR Raw Data'!AL$1,FALSE)</f>
        <v>57.686104039218897</v>
      </c>
      <c r="AZ52" s="52">
        <f>VLOOKUP($A52,'RevPAR Raw Data'!$B$6:$BE$43,'RevPAR Raw Data'!AN$1,FALSE)</f>
        <v>86.160009218134505</v>
      </c>
      <c r="BA52" s="52">
        <f>VLOOKUP($A52,'RevPAR Raw Data'!$B$6:$BE$43,'RevPAR Raw Data'!AO$1,FALSE)</f>
        <v>85.575055620854599</v>
      </c>
      <c r="BB52" s="53">
        <f>VLOOKUP($A52,'RevPAR Raw Data'!$B$6:$BE$43,'RevPAR Raw Data'!AP$1,FALSE)</f>
        <v>85.867802277302403</v>
      </c>
      <c r="BC52" s="54">
        <f>VLOOKUP($A52,'RevPAR Raw Data'!$B$6:$BE$43,'RevPAR Raw Data'!AR$1,FALSE)</f>
        <v>65.732714737333694</v>
      </c>
      <c r="BE52" s="47">
        <f>VLOOKUP($A52,'RevPAR Raw Data'!$B$6:$BE$43,'RevPAR Raw Data'!AT$1,FALSE)</f>
        <v>-8.7199389931942601</v>
      </c>
      <c r="BF52" s="48">
        <f>VLOOKUP($A52,'RevPAR Raw Data'!$B$6:$BE$43,'RevPAR Raw Data'!AU$1,FALSE)</f>
        <v>-3.5444483537927298</v>
      </c>
      <c r="BG52" s="48">
        <f>VLOOKUP($A52,'RevPAR Raw Data'!$B$6:$BE$43,'RevPAR Raw Data'!AV$1,FALSE)</f>
        <v>-0.27626417358470001</v>
      </c>
      <c r="BH52" s="48">
        <f>VLOOKUP($A52,'RevPAR Raw Data'!$B$6:$BE$43,'RevPAR Raw Data'!AW$1,FALSE)</f>
        <v>5.71381539491317</v>
      </c>
      <c r="BI52" s="48">
        <f>VLOOKUP($A52,'RevPAR Raw Data'!$B$6:$BE$43,'RevPAR Raw Data'!AX$1,FALSE)</f>
        <v>3.2919413638183799</v>
      </c>
      <c r="BJ52" s="49">
        <f>VLOOKUP($A52,'RevPAR Raw Data'!$B$6:$BE$43,'RevPAR Raw Data'!AY$1,FALSE)</f>
        <v>-0.31395667074212302</v>
      </c>
      <c r="BK52" s="48">
        <f>VLOOKUP($A52,'RevPAR Raw Data'!$B$6:$BE$43,'RevPAR Raw Data'!BA$1,FALSE)</f>
        <v>-1.97996586397824</v>
      </c>
      <c r="BL52" s="48">
        <f>VLOOKUP($A52,'RevPAR Raw Data'!$B$6:$BE$43,'RevPAR Raw Data'!BB$1,FALSE)</f>
        <v>-7.1840885767776204</v>
      </c>
      <c r="BM52" s="49">
        <f>VLOOKUP($A52,'RevPAR Raw Data'!$B$6:$BE$43,'RevPAR Raw Data'!BC$1,FALSE)</f>
        <v>-4.6438289017964598</v>
      </c>
      <c r="BN52" s="50">
        <f>VLOOKUP($A52,'RevPAR Raw Data'!$B$6:$BE$43,'RevPAR Raw Data'!BE$1,FALSE)</f>
        <v>-1.97535284425439</v>
      </c>
    </row>
    <row r="53" spans="1:66" x14ac:dyDescent="0.25">
      <c r="A53" s="63" t="s">
        <v>83</v>
      </c>
      <c r="B53" s="47">
        <f>VLOOKUP($A53,'Occupancy Raw Data'!$B$8:$BE$45,'Occupancy Raw Data'!AG$3,FALSE)</f>
        <v>49.178375803762798</v>
      </c>
      <c r="C53" s="48">
        <f>VLOOKUP($A53,'Occupancy Raw Data'!$B$8:$BE$45,'Occupancy Raw Data'!AH$3,FALSE)</f>
        <v>59.6034770183376</v>
      </c>
      <c r="D53" s="48">
        <f>VLOOKUP($A53,'Occupancy Raw Data'!$B$8:$BE$45,'Occupancy Raw Data'!AI$3,FALSE)</f>
        <v>67.021909978566299</v>
      </c>
      <c r="E53" s="48">
        <f>VLOOKUP($A53,'Occupancy Raw Data'!$B$8:$BE$45,'Occupancy Raw Data'!AJ$3,FALSE)</f>
        <v>68.587758990235699</v>
      </c>
      <c r="F53" s="48">
        <f>VLOOKUP($A53,'Occupancy Raw Data'!$B$8:$BE$45,'Occupancy Raw Data'!AK$3,FALSE)</f>
        <v>65.932364848773503</v>
      </c>
      <c r="G53" s="49">
        <f>VLOOKUP($A53,'Occupancy Raw Data'!$B$8:$BE$45,'Occupancy Raw Data'!AL$3,FALSE)</f>
        <v>62.064777327935197</v>
      </c>
      <c r="H53" s="48">
        <f>VLOOKUP($A53,'Occupancy Raw Data'!$B$8:$BE$45,'Occupancy Raw Data'!AN$3,FALSE)</f>
        <v>67.736365801381197</v>
      </c>
      <c r="I53" s="48">
        <f>VLOOKUP($A53,'Occupancy Raw Data'!$B$8:$BE$45,'Occupancy Raw Data'!AO$3,FALSE)</f>
        <v>68.671112169564097</v>
      </c>
      <c r="J53" s="49">
        <f>VLOOKUP($A53,'Occupancy Raw Data'!$B$8:$BE$45,'Occupancy Raw Data'!AP$3,FALSE)</f>
        <v>68.203738985472697</v>
      </c>
      <c r="K53" s="50">
        <f>VLOOKUP($A53,'Occupancy Raw Data'!$B$8:$BE$45,'Occupancy Raw Data'!AR$3,FALSE)</f>
        <v>63.818766372945902</v>
      </c>
      <c r="M53" s="47">
        <f>VLOOKUP($A53,'Occupancy Raw Data'!$B$8:$BE$45,'Occupancy Raw Data'!AT$3,FALSE)</f>
        <v>4.0009763754225203</v>
      </c>
      <c r="N53" s="48">
        <f>VLOOKUP($A53,'Occupancy Raw Data'!$B$8:$BE$45,'Occupancy Raw Data'!AU$3,FALSE)</f>
        <v>7.7183520698145696</v>
      </c>
      <c r="O53" s="48">
        <f>VLOOKUP($A53,'Occupancy Raw Data'!$B$8:$BE$45,'Occupancy Raw Data'!AV$3,FALSE)</f>
        <v>5.4338732328003196</v>
      </c>
      <c r="P53" s="48">
        <f>VLOOKUP($A53,'Occupancy Raw Data'!$B$8:$BE$45,'Occupancy Raw Data'!AW$3,FALSE)</f>
        <v>5.4411617305229596</v>
      </c>
      <c r="Q53" s="48">
        <f>VLOOKUP($A53,'Occupancy Raw Data'!$B$8:$BE$45,'Occupancy Raw Data'!AX$3,FALSE)</f>
        <v>5.9317077922859101</v>
      </c>
      <c r="R53" s="49">
        <f>VLOOKUP($A53,'Occupancy Raw Data'!$B$8:$BE$45,'Occupancy Raw Data'!AY$3,FALSE)</f>
        <v>5.7409151018249096</v>
      </c>
      <c r="S53" s="48">
        <f>VLOOKUP($A53,'Occupancy Raw Data'!$B$8:$BE$45,'Occupancy Raw Data'!BA$3,FALSE)</f>
        <v>-0.150706689998653</v>
      </c>
      <c r="T53" s="48">
        <f>VLOOKUP($A53,'Occupancy Raw Data'!$B$8:$BE$45,'Occupancy Raw Data'!BB$3,FALSE)</f>
        <v>0.33724301831167097</v>
      </c>
      <c r="U53" s="49">
        <f>VLOOKUP($A53,'Occupancy Raw Data'!$B$8:$BE$45,'Occupancy Raw Data'!BC$3,FALSE)</f>
        <v>9.4345362456388707E-2</v>
      </c>
      <c r="V53" s="50">
        <f>VLOOKUP($A53,'Occupancy Raw Data'!$B$8:$BE$45,'Occupancy Raw Data'!BE$3,FALSE)</f>
        <v>3.95033894579774</v>
      </c>
      <c r="X53" s="51">
        <f>VLOOKUP($A53,'ADR Raw Data'!$B$6:$BE$43,'ADR Raw Data'!AG$1,FALSE)</f>
        <v>98.2108886198547</v>
      </c>
      <c r="Y53" s="52">
        <f>VLOOKUP($A53,'ADR Raw Data'!$B$6:$BE$43,'ADR Raw Data'!AH$1,FALSE)</f>
        <v>106.692549195884</v>
      </c>
      <c r="Z53" s="52">
        <f>VLOOKUP($A53,'ADR Raw Data'!$B$6:$BE$43,'ADR Raw Data'!AI$1,FALSE)</f>
        <v>111.07982233276999</v>
      </c>
      <c r="AA53" s="52">
        <f>VLOOKUP($A53,'ADR Raw Data'!$B$6:$BE$43,'ADR Raw Data'!AJ$1,FALSE)</f>
        <v>112.34151475694399</v>
      </c>
      <c r="AB53" s="52">
        <f>VLOOKUP($A53,'ADR Raw Data'!$B$6:$BE$43,'ADR Raw Data'!AK$1,FALSE)</f>
        <v>109.924922340617</v>
      </c>
      <c r="AC53" s="53">
        <f>VLOOKUP($A53,'ADR Raw Data'!$B$6:$BE$43,'ADR Raw Data'!AL$1,FALSE)</f>
        <v>108.231254556617</v>
      </c>
      <c r="AD53" s="52">
        <f>VLOOKUP($A53,'ADR Raw Data'!$B$6:$BE$43,'ADR Raw Data'!AN$1,FALSE)</f>
        <v>114.58678298321099</v>
      </c>
      <c r="AE53" s="52">
        <f>VLOOKUP($A53,'ADR Raw Data'!$B$6:$BE$43,'ADR Raw Data'!AO$1,FALSE)</f>
        <v>114.99992110282599</v>
      </c>
      <c r="AF53" s="53">
        <f>VLOOKUP($A53,'ADR Raw Data'!$B$6:$BE$43,'ADR Raw Data'!AP$1,FALSE)</f>
        <v>114.79476757889201</v>
      </c>
      <c r="AG53" s="54">
        <f>VLOOKUP($A53,'ADR Raw Data'!$B$6:$BE$43,'ADR Raw Data'!AR$1,FALSE)</f>
        <v>110.235394693001</v>
      </c>
      <c r="AI53" s="47">
        <f>VLOOKUP($A53,'ADR Raw Data'!$B$6:$BE$43,'ADR Raw Data'!AT$1,FALSE)</f>
        <v>-2.1536707393763801</v>
      </c>
      <c r="AJ53" s="48">
        <f>VLOOKUP($A53,'ADR Raw Data'!$B$6:$BE$43,'ADR Raw Data'!AU$1,FALSE)</f>
        <v>2.0183740065939602</v>
      </c>
      <c r="AK53" s="48">
        <f>VLOOKUP($A53,'ADR Raw Data'!$B$6:$BE$43,'ADR Raw Data'!AV$1,FALSE)</f>
        <v>0.63103642253562997</v>
      </c>
      <c r="AL53" s="48">
        <f>VLOOKUP($A53,'ADR Raw Data'!$B$6:$BE$43,'ADR Raw Data'!AW$1,FALSE)</f>
        <v>1.2358849317144001</v>
      </c>
      <c r="AM53" s="48">
        <f>VLOOKUP($A53,'ADR Raw Data'!$B$6:$BE$43,'ADR Raw Data'!AX$1,FALSE)</f>
        <v>-0.115553827486959</v>
      </c>
      <c r="AN53" s="49">
        <f>VLOOKUP($A53,'ADR Raw Data'!$B$6:$BE$43,'ADR Raw Data'!AY$1,FALSE)</f>
        <v>0.45944138492668202</v>
      </c>
      <c r="AO53" s="48">
        <f>VLOOKUP($A53,'ADR Raw Data'!$B$6:$BE$43,'ADR Raw Data'!BA$1,FALSE)</f>
        <v>-5.4468098443000201</v>
      </c>
      <c r="AP53" s="48">
        <f>VLOOKUP($A53,'ADR Raw Data'!$B$6:$BE$43,'ADR Raw Data'!BB$1,FALSE)</f>
        <v>-5.6403322933185702</v>
      </c>
      <c r="AQ53" s="49">
        <f>VLOOKUP($A53,'ADR Raw Data'!$B$6:$BE$43,'ADR Raw Data'!BC$1,FALSE)</f>
        <v>-5.5438572365134204</v>
      </c>
      <c r="AR53" s="50">
        <f>VLOOKUP($A53,'ADR Raw Data'!$B$6:$BE$43,'ADR Raw Data'!BE$1,FALSE)</f>
        <v>-1.6730994334233</v>
      </c>
      <c r="AT53" s="51">
        <f>VLOOKUP($A53,'RevPAR Raw Data'!$B$6:$BE$43,'RevPAR Raw Data'!AG$1,FALSE)</f>
        <v>48.298519885687</v>
      </c>
      <c r="AU53" s="52">
        <f>VLOOKUP($A53,'RevPAR Raw Data'!$B$6:$BE$43,'RevPAR Raw Data'!AH$1,FALSE)</f>
        <v>63.5924690402476</v>
      </c>
      <c r="AV53" s="52">
        <f>VLOOKUP($A53,'RevPAR Raw Data'!$B$6:$BE$43,'RevPAR Raw Data'!AI$1,FALSE)</f>
        <v>74.447818528221006</v>
      </c>
      <c r="AW53" s="52">
        <f>VLOOKUP($A53,'RevPAR Raw Data'!$B$6:$BE$43,'RevPAR Raw Data'!AJ$1,FALSE)</f>
        <v>77.052527387473205</v>
      </c>
      <c r="AX53" s="52">
        <f>VLOOKUP($A53,'RevPAR Raw Data'!$B$6:$BE$43,'RevPAR Raw Data'!AK$1,FALSE)</f>
        <v>72.476100857346907</v>
      </c>
      <c r="AY53" s="53">
        <f>VLOOKUP($A53,'RevPAR Raw Data'!$B$6:$BE$43,'RevPAR Raw Data'!AL$1,FALSE)</f>
        <v>67.1734871397951</v>
      </c>
      <c r="AZ53" s="52">
        <f>VLOOKUP($A53,'RevPAR Raw Data'!$B$6:$BE$43,'RevPAR Raw Data'!AN$1,FALSE)</f>
        <v>77.616922481543199</v>
      </c>
      <c r="BA53" s="52">
        <f>VLOOKUP($A53,'RevPAR Raw Data'!$B$6:$BE$43,'RevPAR Raw Data'!AO$1,FALSE)</f>
        <v>78.971724815432196</v>
      </c>
      <c r="BB53" s="53">
        <f>VLOOKUP($A53,'RevPAR Raw Data'!$B$6:$BE$43,'RevPAR Raw Data'!AP$1,FALSE)</f>
        <v>78.294323648487705</v>
      </c>
      <c r="BC53" s="54">
        <f>VLOOKUP($A53,'RevPAR Raw Data'!$B$6:$BE$43,'RevPAR Raw Data'!AR$1,FALSE)</f>
        <v>70.350868999421607</v>
      </c>
      <c r="BE53" s="47">
        <f>VLOOKUP($A53,'RevPAR Raw Data'!$B$6:$BE$43,'RevPAR Raw Data'!AT$1,FALSE)</f>
        <v>1.7611377785593001</v>
      </c>
      <c r="BF53" s="48">
        <f>VLOOKUP($A53,'RevPAR Raw Data'!$B$6:$BE$43,'RevPAR Raw Data'!AU$1,FALSE)</f>
        <v>9.8925112883230799</v>
      </c>
      <c r="BG53" s="48">
        <f>VLOOKUP($A53,'RevPAR Raw Data'!$B$6:$BE$43,'RevPAR Raw Data'!AV$1,FALSE)</f>
        <v>6.0991993745893396</v>
      </c>
      <c r="BH53" s="48">
        <f>VLOOKUP($A53,'RevPAR Raw Data'!$B$6:$BE$43,'RevPAR Raw Data'!AW$1,FALSE)</f>
        <v>6.7442931601751201</v>
      </c>
      <c r="BI53" s="48">
        <f>VLOOKUP($A53,'RevPAR Raw Data'!$B$6:$BE$43,'RevPAR Raw Data'!AX$1,FALSE)</f>
        <v>5.8092996494096196</v>
      </c>
      <c r="BJ53" s="49">
        <f>VLOOKUP($A53,'RevPAR Raw Data'!$B$6:$BE$43,'RevPAR Raw Data'!AY$1,FALSE)</f>
        <v>6.22673262660288</v>
      </c>
      <c r="BK53" s="48">
        <f>VLOOKUP($A53,'RevPAR Raw Data'!$B$6:$BE$43,'RevPAR Raw Data'!BA$1,FALSE)</f>
        <v>-5.58930782747181</v>
      </c>
      <c r="BL53" s="48">
        <f>VLOOKUP($A53,'RevPAR Raw Data'!$B$6:$BE$43,'RevPAR Raw Data'!BB$1,FALSE)</f>
        <v>-5.32211090187569</v>
      </c>
      <c r="BM53" s="49">
        <f>VLOOKUP($A53,'RevPAR Raw Data'!$B$6:$BE$43,'RevPAR Raw Data'!BC$1,FALSE)</f>
        <v>-5.4547422462608903</v>
      </c>
      <c r="BN53" s="50">
        <f>VLOOKUP($A53,'RevPAR Raw Data'!$B$6:$BE$43,'RevPAR Raw Data'!BE$1,FALSE)</f>
        <v>2.21114641385399</v>
      </c>
    </row>
    <row r="54" spans="1:66" x14ac:dyDescent="0.25">
      <c r="A54" s="66" t="s">
        <v>84</v>
      </c>
      <c r="B54" s="47">
        <f>VLOOKUP($A54,'Occupancy Raw Data'!$B$8:$BE$45,'Occupancy Raw Data'!AG$3,FALSE)</f>
        <v>46.433447098976103</v>
      </c>
      <c r="C54" s="48">
        <f>VLOOKUP($A54,'Occupancy Raw Data'!$B$8:$BE$45,'Occupancy Raw Data'!AH$3,FALSE)</f>
        <v>51.009670079635903</v>
      </c>
      <c r="D54" s="48">
        <f>VLOOKUP($A54,'Occupancy Raw Data'!$B$8:$BE$45,'Occupancy Raw Data'!AI$3,FALSE)</f>
        <v>57.056313993174001</v>
      </c>
      <c r="E54" s="48">
        <f>VLOOKUP($A54,'Occupancy Raw Data'!$B$8:$BE$45,'Occupancy Raw Data'!AJ$3,FALSE)</f>
        <v>59.635949943117097</v>
      </c>
      <c r="F54" s="48">
        <f>VLOOKUP($A54,'Occupancy Raw Data'!$B$8:$BE$45,'Occupancy Raw Data'!AK$3,FALSE)</f>
        <v>59.988623435722403</v>
      </c>
      <c r="G54" s="49">
        <f>VLOOKUP($A54,'Occupancy Raw Data'!$B$8:$BE$45,'Occupancy Raw Data'!AL$3,FALSE)</f>
        <v>54.824800910125099</v>
      </c>
      <c r="H54" s="48">
        <f>VLOOKUP($A54,'Occupancy Raw Data'!$B$8:$BE$45,'Occupancy Raw Data'!AN$3,FALSE)</f>
        <v>69.448236632536904</v>
      </c>
      <c r="I54" s="48">
        <f>VLOOKUP($A54,'Occupancy Raw Data'!$B$8:$BE$45,'Occupancy Raw Data'!AO$3,FALSE)</f>
        <v>67.457337883958999</v>
      </c>
      <c r="J54" s="49">
        <f>VLOOKUP($A54,'Occupancy Raw Data'!$B$8:$BE$45,'Occupancy Raw Data'!AP$3,FALSE)</f>
        <v>68.452787258247994</v>
      </c>
      <c r="K54" s="50">
        <f>VLOOKUP($A54,'Occupancy Raw Data'!$B$8:$BE$45,'Occupancy Raw Data'!AR$3,FALSE)</f>
        <v>58.718511295303102</v>
      </c>
      <c r="M54" s="47">
        <f>VLOOKUP($A54,'Occupancy Raw Data'!$B$8:$BE$45,'Occupancy Raw Data'!AT$3,FALSE)</f>
        <v>4.5185317782583398</v>
      </c>
      <c r="N54" s="48">
        <f>VLOOKUP($A54,'Occupancy Raw Data'!$B$8:$BE$45,'Occupancy Raw Data'!AU$3,FALSE)</f>
        <v>3.9245241834225899</v>
      </c>
      <c r="O54" s="48">
        <f>VLOOKUP($A54,'Occupancy Raw Data'!$B$8:$BE$45,'Occupancy Raw Data'!AV$3,FALSE)</f>
        <v>2.50408434006851</v>
      </c>
      <c r="P54" s="48">
        <f>VLOOKUP($A54,'Occupancy Raw Data'!$B$8:$BE$45,'Occupancy Raw Data'!AW$3,FALSE)</f>
        <v>2.5661019059013599</v>
      </c>
      <c r="Q54" s="48">
        <f>VLOOKUP($A54,'Occupancy Raw Data'!$B$8:$BE$45,'Occupancy Raw Data'!AX$3,FALSE)</f>
        <v>-1.78585918350995</v>
      </c>
      <c r="R54" s="49">
        <f>VLOOKUP($A54,'Occupancy Raw Data'!$B$8:$BE$45,'Occupancy Raw Data'!AY$3,FALSE)</f>
        <v>2.13155840827618</v>
      </c>
      <c r="S54" s="48">
        <f>VLOOKUP($A54,'Occupancy Raw Data'!$B$8:$BE$45,'Occupancy Raw Data'!BA$3,FALSE)</f>
        <v>-4.7616718151149602</v>
      </c>
      <c r="T54" s="48">
        <f>VLOOKUP($A54,'Occupancy Raw Data'!$B$8:$BE$45,'Occupancy Raw Data'!BB$3,FALSE)</f>
        <v>-5.9824323384825399E-2</v>
      </c>
      <c r="U54" s="49">
        <f>VLOOKUP($A54,'Occupancy Raw Data'!$B$8:$BE$45,'Occupancy Raw Data'!BC$3,FALSE)</f>
        <v>-2.50153742508309</v>
      </c>
      <c r="V54" s="50">
        <f>VLOOKUP($A54,'Occupancy Raw Data'!$B$8:$BE$45,'Occupancy Raw Data'!BE$3,FALSE)</f>
        <v>0.53545094667301196</v>
      </c>
      <c r="X54" s="51">
        <f>VLOOKUP($A54,'ADR Raw Data'!$B$6:$BE$43,'ADR Raw Data'!AG$1,FALSE)</f>
        <v>105.342066029645</v>
      </c>
      <c r="Y54" s="52">
        <f>VLOOKUP($A54,'ADR Raw Data'!$B$6:$BE$43,'ADR Raw Data'!AH$1,FALSE)</f>
        <v>104.88131419013099</v>
      </c>
      <c r="Z54" s="52">
        <f>VLOOKUP($A54,'ADR Raw Data'!$B$6:$BE$43,'ADR Raw Data'!AI$1,FALSE)</f>
        <v>106.67107870993399</v>
      </c>
      <c r="AA54" s="52">
        <f>VLOOKUP($A54,'ADR Raw Data'!$B$6:$BE$43,'ADR Raw Data'!AJ$1,FALSE)</f>
        <v>106.496399275085</v>
      </c>
      <c r="AB54" s="52">
        <f>VLOOKUP($A54,'ADR Raw Data'!$B$6:$BE$43,'ADR Raw Data'!AK$1,FALSE)</f>
        <v>109.43472738478999</v>
      </c>
      <c r="AC54" s="53">
        <f>VLOOKUP($A54,'ADR Raw Data'!$B$6:$BE$43,'ADR Raw Data'!AL$1,FALSE)</f>
        <v>106.67970388661701</v>
      </c>
      <c r="AD54" s="52">
        <f>VLOOKUP($A54,'ADR Raw Data'!$B$6:$BE$43,'ADR Raw Data'!AN$1,FALSE)</f>
        <v>134.694710459497</v>
      </c>
      <c r="AE54" s="52">
        <f>VLOOKUP($A54,'ADR Raw Data'!$B$6:$BE$43,'ADR Raw Data'!AO$1,FALSE)</f>
        <v>133.45184079601901</v>
      </c>
      <c r="AF54" s="53">
        <f>VLOOKUP($A54,'ADR Raw Data'!$B$6:$BE$43,'ADR Raw Data'!AP$1,FALSE)</f>
        <v>134.082312614259</v>
      </c>
      <c r="AG54" s="54">
        <f>VLOOKUP($A54,'ADR Raw Data'!$B$6:$BE$43,'ADR Raw Data'!AR$1,FALSE)</f>
        <v>115.806954289431</v>
      </c>
      <c r="AI54" s="47">
        <f>VLOOKUP($A54,'ADR Raw Data'!$B$6:$BE$43,'ADR Raw Data'!AT$1,FALSE)</f>
        <v>-2.8042636096986202</v>
      </c>
      <c r="AJ54" s="48">
        <f>VLOOKUP($A54,'ADR Raw Data'!$B$6:$BE$43,'ADR Raw Data'!AU$1,FALSE)</f>
        <v>0.30484062588259903</v>
      </c>
      <c r="AK54" s="48">
        <f>VLOOKUP($A54,'ADR Raw Data'!$B$6:$BE$43,'ADR Raw Data'!AV$1,FALSE)</f>
        <v>1.7728201735823399</v>
      </c>
      <c r="AL54" s="48">
        <f>VLOOKUP($A54,'ADR Raw Data'!$B$6:$BE$43,'ADR Raw Data'!AW$1,FALSE)</f>
        <v>0.19620259253451899</v>
      </c>
      <c r="AM54" s="48">
        <f>VLOOKUP($A54,'ADR Raw Data'!$B$6:$BE$43,'ADR Raw Data'!AX$1,FALSE)</f>
        <v>-2.2802349577115102</v>
      </c>
      <c r="AN54" s="49">
        <f>VLOOKUP($A54,'ADR Raw Data'!$B$6:$BE$43,'ADR Raw Data'!AY$1,FALSE)</f>
        <v>-0.58860945312870905</v>
      </c>
      <c r="AO54" s="48">
        <f>VLOOKUP($A54,'ADR Raw Data'!$B$6:$BE$43,'ADR Raw Data'!BA$1,FALSE)</f>
        <v>-1.4431523485468101</v>
      </c>
      <c r="AP54" s="48">
        <f>VLOOKUP($A54,'ADR Raw Data'!$B$6:$BE$43,'ADR Raw Data'!BB$1,FALSE)</f>
        <v>-0.106606725033019</v>
      </c>
      <c r="AQ54" s="49">
        <f>VLOOKUP($A54,'ADR Raw Data'!$B$6:$BE$43,'ADR Raw Data'!BC$1,FALSE)</f>
        <v>-0.81933797332371305</v>
      </c>
      <c r="AR54" s="50">
        <f>VLOOKUP($A54,'ADR Raw Data'!$B$6:$BE$43,'ADR Raw Data'!BE$1,FALSE)</f>
        <v>-0.92826102505381003</v>
      </c>
      <c r="AT54" s="51">
        <f>VLOOKUP($A54,'RevPAR Raw Data'!$B$6:$BE$43,'RevPAR Raw Data'!AG$1,FALSE)</f>
        <v>48.913952502844097</v>
      </c>
      <c r="AU54" s="52">
        <f>VLOOKUP($A54,'RevPAR Raw Data'!$B$6:$BE$43,'RevPAR Raw Data'!AH$1,FALSE)</f>
        <v>53.499612343572203</v>
      </c>
      <c r="AV54" s="52">
        <f>VLOOKUP($A54,'RevPAR Raw Data'!$B$6:$BE$43,'RevPAR Raw Data'!AI$1,FALSE)</f>
        <v>60.8625856086461</v>
      </c>
      <c r="AW54" s="52">
        <f>VLOOKUP($A54,'RevPAR Raw Data'!$B$6:$BE$43,'RevPAR Raw Data'!AJ$1,FALSE)</f>
        <v>63.510139362912398</v>
      </c>
      <c r="AX54" s="52">
        <f>VLOOKUP($A54,'RevPAR Raw Data'!$B$6:$BE$43,'RevPAR Raw Data'!AK$1,FALSE)</f>
        <v>65.648386518771304</v>
      </c>
      <c r="AY54" s="53">
        <f>VLOOKUP($A54,'RevPAR Raw Data'!$B$6:$BE$43,'RevPAR Raw Data'!AL$1,FALSE)</f>
        <v>58.486935267349203</v>
      </c>
      <c r="AZ54" s="52">
        <f>VLOOKUP($A54,'RevPAR Raw Data'!$B$6:$BE$43,'RevPAR Raw Data'!AN$1,FALSE)</f>
        <v>93.543101251422001</v>
      </c>
      <c r="BA54" s="52">
        <f>VLOOKUP($A54,'RevPAR Raw Data'!$B$6:$BE$43,'RevPAR Raw Data'!AO$1,FALSE)</f>
        <v>90.023059158134203</v>
      </c>
      <c r="BB54" s="53">
        <f>VLOOKUP($A54,'RevPAR Raw Data'!$B$6:$BE$43,'RevPAR Raw Data'!AP$1,FALSE)</f>
        <v>91.783080204778102</v>
      </c>
      <c r="BC54" s="54">
        <f>VLOOKUP($A54,'RevPAR Raw Data'!$B$6:$BE$43,'RevPAR Raw Data'!AR$1,FALSE)</f>
        <v>68.000119535186002</v>
      </c>
      <c r="BE54" s="47">
        <f>VLOOKUP($A54,'RevPAR Raw Data'!$B$6:$BE$43,'RevPAR Raw Data'!AT$1,FALSE)</f>
        <v>1.5875566262093399</v>
      </c>
      <c r="BF54" s="48">
        <f>VLOOKUP($A54,'RevPAR Raw Data'!$B$6:$BE$43,'RevPAR Raw Data'!AU$1,FALSE)</f>
        <v>4.2413283533888499</v>
      </c>
      <c r="BG54" s="48">
        <f>VLOOKUP($A54,'RevPAR Raw Data'!$B$6:$BE$43,'RevPAR Raw Data'!AV$1,FALSE)</f>
        <v>4.3212974259951098</v>
      </c>
      <c r="BH54" s="48">
        <f>VLOOKUP($A54,'RevPAR Raw Data'!$B$6:$BE$43,'RevPAR Raw Data'!AW$1,FALSE)</f>
        <v>2.7673392569023401</v>
      </c>
      <c r="BI54" s="48">
        <f>VLOOKUP($A54,'RevPAR Raw Data'!$B$6:$BE$43,'RevPAR Raw Data'!AX$1,FALSE)</f>
        <v>-4.0253723558235697</v>
      </c>
      <c r="BJ54" s="49">
        <f>VLOOKUP($A54,'RevPAR Raw Data'!$B$6:$BE$43,'RevPAR Raw Data'!AY$1,FALSE)</f>
        <v>1.53040240085739</v>
      </c>
      <c r="BK54" s="48">
        <f>VLOOKUP($A54,'RevPAR Raw Data'!$B$6:$BE$43,'RevPAR Raw Data'!BA$1,FALSE)</f>
        <v>-6.1361059850318496</v>
      </c>
      <c r="BL54" s="48">
        <f>VLOOKUP($A54,'RevPAR Raw Data'!$B$6:$BE$43,'RevPAR Raw Data'!BB$1,FALSE)</f>
        <v>-0.166367271665911</v>
      </c>
      <c r="BM54" s="49">
        <f>VLOOKUP($A54,'RevPAR Raw Data'!$B$6:$BE$43,'RevPAR Raw Data'!BC$1,FALSE)</f>
        <v>-3.3003793523662002</v>
      </c>
      <c r="BN54" s="50">
        <f>VLOOKUP($A54,'RevPAR Raw Data'!$B$6:$BE$43,'RevPAR Raw Data'!BE$1,FALSE)</f>
        <v>-0.39778046082704399</v>
      </c>
    </row>
    <row r="55" spans="1:66" x14ac:dyDescent="0.25">
      <c r="A55" s="63" t="s">
        <v>85</v>
      </c>
      <c r="B55" s="47">
        <f>VLOOKUP($A55,'Occupancy Raw Data'!$B$8:$BE$45,'Occupancy Raw Data'!AG$3,FALSE)</f>
        <v>39.728682170542598</v>
      </c>
      <c r="C55" s="48">
        <f>VLOOKUP($A55,'Occupancy Raw Data'!$B$8:$BE$45,'Occupancy Raw Data'!AH$3,FALSE)</f>
        <v>48.288113695090402</v>
      </c>
      <c r="D55" s="48">
        <f>VLOOKUP($A55,'Occupancy Raw Data'!$B$8:$BE$45,'Occupancy Raw Data'!AI$3,FALSE)</f>
        <v>54.5058139534883</v>
      </c>
      <c r="E55" s="48">
        <f>VLOOKUP($A55,'Occupancy Raw Data'!$B$8:$BE$45,'Occupancy Raw Data'!AJ$3,FALSE)</f>
        <v>56.815245478036097</v>
      </c>
      <c r="F55" s="48">
        <f>VLOOKUP($A55,'Occupancy Raw Data'!$B$8:$BE$45,'Occupancy Raw Data'!AK$3,FALSE)</f>
        <v>54.328165374676999</v>
      </c>
      <c r="G55" s="49">
        <f>VLOOKUP($A55,'Occupancy Raw Data'!$B$8:$BE$45,'Occupancy Raw Data'!AL$3,FALSE)</f>
        <v>50.7332041343669</v>
      </c>
      <c r="H55" s="48">
        <f>VLOOKUP($A55,'Occupancy Raw Data'!$B$8:$BE$45,'Occupancy Raw Data'!AN$3,FALSE)</f>
        <v>59.7222222222222</v>
      </c>
      <c r="I55" s="48">
        <f>VLOOKUP($A55,'Occupancy Raw Data'!$B$8:$BE$45,'Occupancy Raw Data'!AO$3,FALSE)</f>
        <v>56.524547803617502</v>
      </c>
      <c r="J55" s="49">
        <f>VLOOKUP($A55,'Occupancy Raw Data'!$B$8:$BE$45,'Occupancy Raw Data'!AP$3,FALSE)</f>
        <v>58.123385012919798</v>
      </c>
      <c r="K55" s="50">
        <f>VLOOKUP($A55,'Occupancy Raw Data'!$B$8:$BE$45,'Occupancy Raw Data'!AR$3,FALSE)</f>
        <v>52.844684385382003</v>
      </c>
      <c r="M55" s="47">
        <f>VLOOKUP($A55,'Occupancy Raw Data'!$B$8:$BE$45,'Occupancy Raw Data'!AT$3,FALSE)</f>
        <v>-1.82691293571692</v>
      </c>
      <c r="N55" s="48">
        <f>VLOOKUP($A55,'Occupancy Raw Data'!$B$8:$BE$45,'Occupancy Raw Data'!AU$3,FALSE)</f>
        <v>0.196542947470772</v>
      </c>
      <c r="O55" s="48">
        <f>VLOOKUP($A55,'Occupancy Raw Data'!$B$8:$BE$45,'Occupancy Raw Data'!AV$3,FALSE)</f>
        <v>-1.3736641663529201</v>
      </c>
      <c r="P55" s="48">
        <f>VLOOKUP($A55,'Occupancy Raw Data'!$B$8:$BE$45,'Occupancy Raw Data'!AW$3,FALSE)</f>
        <v>-0.65878257570810606</v>
      </c>
      <c r="Q55" s="48">
        <f>VLOOKUP($A55,'Occupancy Raw Data'!$B$8:$BE$45,'Occupancy Raw Data'!AX$3,FALSE)</f>
        <v>-3.7624818172438999</v>
      </c>
      <c r="R55" s="49">
        <f>VLOOKUP($A55,'Occupancy Raw Data'!$B$8:$BE$45,'Occupancy Raw Data'!AY$3,FALSE)</f>
        <v>-1.5159043323511701</v>
      </c>
      <c r="S55" s="48">
        <f>VLOOKUP($A55,'Occupancy Raw Data'!$B$8:$BE$45,'Occupancy Raw Data'!BA$3,FALSE)</f>
        <v>-6.0098685200228603</v>
      </c>
      <c r="T55" s="48">
        <f>VLOOKUP($A55,'Occupancy Raw Data'!$B$8:$BE$45,'Occupancy Raw Data'!BB$3,FALSE)</f>
        <v>-7.90000789609606</v>
      </c>
      <c r="U55" s="49">
        <f>VLOOKUP($A55,'Occupancy Raw Data'!$B$8:$BE$45,'Occupancy Raw Data'!BC$3,FALSE)</f>
        <v>-6.9385361721513901</v>
      </c>
      <c r="V55" s="50">
        <f>VLOOKUP($A55,'Occupancy Raw Data'!$B$8:$BE$45,'Occupancy Raw Data'!BE$3,FALSE)</f>
        <v>-3.2868583205180499</v>
      </c>
      <c r="X55" s="51">
        <f>VLOOKUP($A55,'ADR Raw Data'!$B$6:$BE$43,'ADR Raw Data'!AG$1,FALSE)</f>
        <v>82.513121951219503</v>
      </c>
      <c r="Y55" s="52">
        <f>VLOOKUP($A55,'ADR Raw Data'!$B$6:$BE$43,'ADR Raw Data'!AH$1,FALSE)</f>
        <v>86.146193979933102</v>
      </c>
      <c r="Z55" s="52">
        <f>VLOOKUP($A55,'ADR Raw Data'!$B$6:$BE$43,'ADR Raw Data'!AI$1,FALSE)</f>
        <v>90.883434074074003</v>
      </c>
      <c r="AA55" s="52">
        <f>VLOOKUP($A55,'ADR Raw Data'!$B$6:$BE$43,'ADR Raw Data'!AJ$1,FALSE)</f>
        <v>89.475801591813493</v>
      </c>
      <c r="AB55" s="52">
        <f>VLOOKUP($A55,'ADR Raw Data'!$B$6:$BE$43,'ADR Raw Data'!AK$1,FALSE)</f>
        <v>89.283011296075998</v>
      </c>
      <c r="AC55" s="53">
        <f>VLOOKUP($A55,'ADR Raw Data'!$B$6:$BE$43,'ADR Raw Data'!AL$1,FALSE)</f>
        <v>88.012663780479997</v>
      </c>
      <c r="AD55" s="52">
        <f>VLOOKUP($A55,'ADR Raw Data'!$B$6:$BE$43,'ADR Raw Data'!AN$1,FALSE)</f>
        <v>96.165292049756602</v>
      </c>
      <c r="AE55" s="52">
        <f>VLOOKUP($A55,'ADR Raw Data'!$B$6:$BE$43,'ADR Raw Data'!AO$1,FALSE)</f>
        <v>95.626491428571399</v>
      </c>
      <c r="AF55" s="53">
        <f>VLOOKUP($A55,'ADR Raw Data'!$B$6:$BE$43,'ADR Raw Data'!AP$1,FALSE)</f>
        <v>95.903302306196096</v>
      </c>
      <c r="AG55" s="54">
        <f>VLOOKUP($A55,'ADR Raw Data'!$B$6:$BE$43,'ADR Raw Data'!AR$1,FALSE)</f>
        <v>90.492332678454403</v>
      </c>
      <c r="AI55" s="47">
        <f>VLOOKUP($A55,'ADR Raw Data'!$B$6:$BE$43,'ADR Raw Data'!AT$1,FALSE)</f>
        <v>-1.6597956713434501</v>
      </c>
      <c r="AJ55" s="48">
        <f>VLOOKUP($A55,'ADR Raw Data'!$B$6:$BE$43,'ADR Raw Data'!AU$1,FALSE)</f>
        <v>0.30153763834332198</v>
      </c>
      <c r="AK55" s="48">
        <f>VLOOKUP($A55,'ADR Raw Data'!$B$6:$BE$43,'ADR Raw Data'!AV$1,FALSE)</f>
        <v>2.5916881230254001</v>
      </c>
      <c r="AL55" s="48">
        <f>VLOOKUP($A55,'ADR Raw Data'!$B$6:$BE$43,'ADR Raw Data'!AW$1,FALSE)</f>
        <v>1.5996610212342901</v>
      </c>
      <c r="AM55" s="48">
        <f>VLOOKUP($A55,'ADR Raw Data'!$B$6:$BE$43,'ADR Raw Data'!AX$1,FALSE)</f>
        <v>0.74318234675645201</v>
      </c>
      <c r="AN55" s="49">
        <f>VLOOKUP($A55,'ADR Raw Data'!$B$6:$BE$43,'ADR Raw Data'!AY$1,FALSE)</f>
        <v>0.886589905883299</v>
      </c>
      <c r="AO55" s="48">
        <f>VLOOKUP($A55,'ADR Raw Data'!$B$6:$BE$43,'ADR Raw Data'!BA$1,FALSE)</f>
        <v>-1.3461300199688599</v>
      </c>
      <c r="AP55" s="48">
        <f>VLOOKUP($A55,'ADR Raw Data'!$B$6:$BE$43,'ADR Raw Data'!BB$1,FALSE)</f>
        <v>-1.48422909384607</v>
      </c>
      <c r="AQ55" s="49">
        <f>VLOOKUP($A55,'ADR Raw Data'!$B$6:$BE$43,'ADR Raw Data'!BC$1,FALSE)</f>
        <v>-1.41102399136361</v>
      </c>
      <c r="AR55" s="50">
        <f>VLOOKUP($A55,'ADR Raw Data'!$B$6:$BE$43,'ADR Raw Data'!BE$1,FALSE)</f>
        <v>-2.7301770097624401E-2</v>
      </c>
      <c r="AT55" s="51">
        <f>VLOOKUP($A55,'RevPAR Raw Data'!$B$6:$BE$43,'RevPAR Raw Data'!AG$1,FALSE)</f>
        <v>32.781375968992201</v>
      </c>
      <c r="AU55" s="52">
        <f>VLOOKUP($A55,'RevPAR Raw Data'!$B$6:$BE$43,'RevPAR Raw Data'!AH$1,FALSE)</f>
        <v>41.598372093023201</v>
      </c>
      <c r="AV55" s="52">
        <f>VLOOKUP($A55,'RevPAR Raw Data'!$B$6:$BE$43,'RevPAR Raw Data'!AI$1,FALSE)</f>
        <v>49.536755490955997</v>
      </c>
      <c r="AW55" s="52">
        <f>VLOOKUP($A55,'RevPAR Raw Data'!$B$6:$BE$43,'RevPAR Raw Data'!AJ$1,FALSE)</f>
        <v>50.835896317829402</v>
      </c>
      <c r="AX55" s="52">
        <f>VLOOKUP($A55,'RevPAR Raw Data'!$B$6:$BE$43,'RevPAR Raw Data'!AK$1,FALSE)</f>
        <v>48.505822028423701</v>
      </c>
      <c r="AY55" s="53">
        <f>VLOOKUP($A55,'RevPAR Raw Data'!$B$6:$BE$43,'RevPAR Raw Data'!AL$1,FALSE)</f>
        <v>44.651644379844903</v>
      </c>
      <c r="AZ55" s="52">
        <f>VLOOKUP($A55,'RevPAR Raw Data'!$B$6:$BE$43,'RevPAR Raw Data'!AN$1,FALSE)</f>
        <v>57.432049418604599</v>
      </c>
      <c r="BA55" s="52">
        <f>VLOOKUP($A55,'RevPAR Raw Data'!$B$6:$BE$43,'RevPAR Raw Data'!AO$1,FALSE)</f>
        <v>54.052441860465102</v>
      </c>
      <c r="BB55" s="53">
        <f>VLOOKUP($A55,'RevPAR Raw Data'!$B$6:$BE$43,'RevPAR Raw Data'!AP$1,FALSE)</f>
        <v>55.742245639534801</v>
      </c>
      <c r="BC55" s="54">
        <f>VLOOKUP($A55,'RevPAR Raw Data'!$B$6:$BE$43,'RevPAR Raw Data'!AR$1,FALSE)</f>
        <v>47.820387596899202</v>
      </c>
      <c r="BE55" s="47">
        <f>VLOOKUP($A55,'RevPAR Raw Data'!$B$6:$BE$43,'RevPAR Raw Data'!AT$1,FALSE)</f>
        <v>-3.4563855852341301</v>
      </c>
      <c r="BF55" s="48">
        <f>VLOOKUP($A55,'RevPAR Raw Data'!$B$6:$BE$43,'RevPAR Raw Data'!AU$1,FALSE)</f>
        <v>0.49867323677622799</v>
      </c>
      <c r="BG55" s="48">
        <f>VLOOKUP($A55,'RevPAR Raw Data'!$B$6:$BE$43,'RevPAR Raw Data'!AV$1,FALSE)</f>
        <v>1.1824228656228499</v>
      </c>
      <c r="BH55" s="48">
        <f>VLOOKUP($A55,'RevPAR Raw Data'!$B$6:$BE$43,'RevPAR Raw Data'!AW$1,FALSE)</f>
        <v>0.93034015744790299</v>
      </c>
      <c r="BI55" s="48">
        <f>VLOOKUP($A55,'RevPAR Raw Data'!$B$6:$BE$43,'RevPAR Raw Data'!AX$1,FALSE)</f>
        <v>-3.0472615711531299</v>
      </c>
      <c r="BJ55" s="49">
        <f>VLOOKUP($A55,'RevPAR Raw Data'!$B$6:$BE$43,'RevPAR Raw Data'!AY$1,FALSE)</f>
        <v>-0.64275428126135303</v>
      </c>
      <c r="BK55" s="48">
        <f>VLOOKUP($A55,'RevPAR Raw Data'!$B$6:$BE$43,'RevPAR Raw Data'!BA$1,FALSE)</f>
        <v>-7.2750978956830403</v>
      </c>
      <c r="BL55" s="48">
        <f>VLOOKUP($A55,'RevPAR Raw Data'!$B$6:$BE$43,'RevPAR Raw Data'!BB$1,FALSE)</f>
        <v>-9.2669827743321491</v>
      </c>
      <c r="BM55" s="49">
        <f>VLOOKUP($A55,'RevPAR Raw Data'!$B$6:$BE$43,'RevPAR Raw Data'!BC$1,FALSE)</f>
        <v>-8.2516557534765003</v>
      </c>
      <c r="BN55" s="50">
        <f>VLOOKUP($A55,'RevPAR Raw Data'!$B$6:$BE$43,'RevPAR Raw Data'!BE$1,FALSE)</f>
        <v>-3.31326272011357</v>
      </c>
    </row>
    <row r="56" spans="1:66" ht="15" thickBot="1" x14ac:dyDescent="0.3">
      <c r="A56" s="63" t="s">
        <v>86</v>
      </c>
      <c r="B56" s="67">
        <f>VLOOKUP($A56,'Occupancy Raw Data'!$B$8:$BE$45,'Occupancy Raw Data'!AG$3,FALSE)</f>
        <v>47.108467072495799</v>
      </c>
      <c r="C56" s="68">
        <f>VLOOKUP($A56,'Occupancy Raw Data'!$B$8:$BE$45,'Occupancy Raw Data'!AH$3,FALSE)</f>
        <v>56.277670171555002</v>
      </c>
      <c r="D56" s="68">
        <f>VLOOKUP($A56,'Occupancy Raw Data'!$B$8:$BE$45,'Occupancy Raw Data'!AI$3,FALSE)</f>
        <v>62.589928057553898</v>
      </c>
      <c r="E56" s="68">
        <f>VLOOKUP($A56,'Occupancy Raw Data'!$B$8:$BE$45,'Occupancy Raw Data'!AJ$3,FALSE)</f>
        <v>65.996817930271106</v>
      </c>
      <c r="F56" s="68">
        <f>VLOOKUP($A56,'Occupancy Raw Data'!$B$8:$BE$45,'Occupancy Raw Data'!AK$3,FALSE)</f>
        <v>64.402324294410604</v>
      </c>
      <c r="G56" s="69">
        <f>VLOOKUP($A56,'Occupancy Raw Data'!$B$8:$BE$45,'Occupancy Raw Data'!AL$3,FALSE)</f>
        <v>59.275041505257299</v>
      </c>
      <c r="H56" s="68">
        <f>VLOOKUP($A56,'Occupancy Raw Data'!$B$8:$BE$45,'Occupancy Raw Data'!AN$3,FALSE)</f>
        <v>65.599059214167099</v>
      </c>
      <c r="I56" s="68">
        <f>VLOOKUP($A56,'Occupancy Raw Data'!$B$8:$BE$45,'Occupancy Raw Data'!AO$3,FALSE)</f>
        <v>64.001106806862197</v>
      </c>
      <c r="J56" s="69">
        <f>VLOOKUP($A56,'Occupancy Raw Data'!$B$8:$BE$45,'Occupancy Raw Data'!AP$3,FALSE)</f>
        <v>64.800083010514598</v>
      </c>
      <c r="K56" s="70">
        <f>VLOOKUP($A56,'Occupancy Raw Data'!$B$8:$BE$45,'Occupancy Raw Data'!AR$3,FALSE)</f>
        <v>60.853624792473703</v>
      </c>
      <c r="M56" s="67">
        <f>VLOOKUP($A56,'Occupancy Raw Data'!$B$8:$BE$45,'Occupancy Raw Data'!AT$3,FALSE)</f>
        <v>-2.7873819304549801</v>
      </c>
      <c r="N56" s="68">
        <f>VLOOKUP($A56,'Occupancy Raw Data'!$B$8:$BE$45,'Occupancy Raw Data'!AU$3,FALSE)</f>
        <v>7.6815963350970602</v>
      </c>
      <c r="O56" s="68">
        <f>VLOOKUP($A56,'Occupancy Raw Data'!$B$8:$BE$45,'Occupancy Raw Data'!AV$3,FALSE)</f>
        <v>4.9397271480474396</v>
      </c>
      <c r="P56" s="68">
        <f>VLOOKUP($A56,'Occupancy Raw Data'!$B$8:$BE$45,'Occupancy Raw Data'!AW$3,FALSE)</f>
        <v>3.6023905701632901</v>
      </c>
      <c r="Q56" s="68">
        <f>VLOOKUP($A56,'Occupancy Raw Data'!$B$8:$BE$45,'Occupancy Raw Data'!AX$3,FALSE)</f>
        <v>1.4279049498582601</v>
      </c>
      <c r="R56" s="69">
        <f>VLOOKUP($A56,'Occupancy Raw Data'!$B$8:$BE$45,'Occupancy Raw Data'!AY$3,FALSE)</f>
        <v>3.0642196578757899</v>
      </c>
      <c r="S56" s="68">
        <f>VLOOKUP($A56,'Occupancy Raw Data'!$B$8:$BE$45,'Occupancy Raw Data'!BA$3,FALSE)</f>
        <v>-4.43618188731282</v>
      </c>
      <c r="T56" s="68">
        <f>VLOOKUP($A56,'Occupancy Raw Data'!$B$8:$BE$45,'Occupancy Raw Data'!BB$3,FALSE)</f>
        <v>-4.1368132332410097</v>
      </c>
      <c r="U56" s="69">
        <f>VLOOKUP($A56,'Occupancy Raw Data'!$B$8:$BE$45,'Occupancy Raw Data'!BC$3,FALSE)</f>
        <v>-4.28857719571642</v>
      </c>
      <c r="V56" s="70">
        <f>VLOOKUP($A56,'Occupancy Raw Data'!$B$8:$BE$45,'Occupancy Raw Data'!BE$3,FALSE)</f>
        <v>0.71034176481107003</v>
      </c>
      <c r="X56" s="71">
        <f>VLOOKUP($A56,'ADR Raw Data'!$B$6:$BE$43,'ADR Raw Data'!AG$1,FALSE)</f>
        <v>122.39166446402299</v>
      </c>
      <c r="Y56" s="72">
        <f>VLOOKUP($A56,'ADR Raw Data'!$B$6:$BE$43,'ADR Raw Data'!AH$1,FALSE)</f>
        <v>121.28798537274901</v>
      </c>
      <c r="Z56" s="72">
        <f>VLOOKUP($A56,'ADR Raw Data'!$B$6:$BE$43,'ADR Raw Data'!AI$1,FALSE)</f>
        <v>122.337930481874</v>
      </c>
      <c r="AA56" s="72">
        <f>VLOOKUP($A56,'ADR Raw Data'!$B$6:$BE$43,'ADR Raw Data'!AJ$1,FALSE)</f>
        <v>125.679746344531</v>
      </c>
      <c r="AB56" s="72">
        <f>VLOOKUP($A56,'ADR Raw Data'!$B$6:$BE$43,'ADR Raw Data'!AK$1,FALSE)</f>
        <v>126.102406015037</v>
      </c>
      <c r="AC56" s="73">
        <f>VLOOKUP($A56,'ADR Raw Data'!$B$6:$BE$43,'ADR Raw Data'!AL$1,FALSE)</f>
        <v>123.709276794883</v>
      </c>
      <c r="AD56" s="72">
        <f>VLOOKUP($A56,'ADR Raw Data'!$B$6:$BE$43,'ADR Raw Data'!AN$1,FALSE)</f>
        <v>137.73516661394001</v>
      </c>
      <c r="AE56" s="72">
        <f>VLOOKUP($A56,'ADR Raw Data'!$B$6:$BE$43,'ADR Raw Data'!AO$1,FALSE)</f>
        <v>139.39151913099801</v>
      </c>
      <c r="AF56" s="73">
        <f>VLOOKUP($A56,'ADR Raw Data'!$B$6:$BE$43,'ADR Raw Data'!AP$1,FALSE)</f>
        <v>138.55313157192401</v>
      </c>
      <c r="AG56" s="74">
        <f>VLOOKUP($A56,'ADR Raw Data'!$B$6:$BE$43,'ADR Raw Data'!AR$1,FALSE)</f>
        <v>128.22542059793099</v>
      </c>
      <c r="AI56" s="67">
        <f>VLOOKUP($A56,'ADR Raw Data'!$B$6:$BE$43,'ADR Raw Data'!AT$1,FALSE)</f>
        <v>5.6904440006321799</v>
      </c>
      <c r="AJ56" s="68">
        <f>VLOOKUP($A56,'ADR Raw Data'!$B$6:$BE$43,'ADR Raw Data'!AU$1,FALSE)</f>
        <v>10.057916989986801</v>
      </c>
      <c r="AK56" s="68">
        <f>VLOOKUP($A56,'ADR Raw Data'!$B$6:$BE$43,'ADR Raw Data'!AV$1,FALSE)</f>
        <v>6.3207238554492697</v>
      </c>
      <c r="AL56" s="68">
        <f>VLOOKUP($A56,'ADR Raw Data'!$B$6:$BE$43,'ADR Raw Data'!AW$1,FALSE)</f>
        <v>4.8939372376962202</v>
      </c>
      <c r="AM56" s="68">
        <f>VLOOKUP($A56,'ADR Raw Data'!$B$6:$BE$43,'ADR Raw Data'!AX$1,FALSE)</f>
        <v>2.3493409417052802</v>
      </c>
      <c r="AN56" s="69">
        <f>VLOOKUP($A56,'ADR Raw Data'!$B$6:$BE$43,'ADR Raw Data'!AY$1,FALSE)</f>
        <v>5.5935027959854997</v>
      </c>
      <c r="AO56" s="68">
        <f>VLOOKUP($A56,'ADR Raw Data'!$B$6:$BE$43,'ADR Raw Data'!BA$1,FALSE)</f>
        <v>-3.9601819001118201</v>
      </c>
      <c r="AP56" s="68">
        <f>VLOOKUP($A56,'ADR Raw Data'!$B$6:$BE$43,'ADR Raw Data'!BB$1,FALSE)</f>
        <v>-2.59667632541418</v>
      </c>
      <c r="AQ56" s="69">
        <f>VLOOKUP($A56,'ADR Raw Data'!$B$6:$BE$43,'ADR Raw Data'!BC$1,FALSE)</f>
        <v>-3.2877276715227302</v>
      </c>
      <c r="AR56" s="70">
        <f>VLOOKUP($A56,'ADR Raw Data'!$B$6:$BE$43,'ADR Raw Data'!BE$1,FALSE)</f>
        <v>2.1603316909936701</v>
      </c>
      <c r="AT56" s="71">
        <f>VLOOKUP($A56,'RevPAR Raw Data'!$B$6:$BE$43,'RevPAR Raw Data'!AG$1,FALSE)</f>
        <v>57.656836953514102</v>
      </c>
      <c r="AU56" s="72">
        <f>VLOOKUP($A56,'RevPAR Raw Data'!$B$6:$BE$43,'RevPAR Raw Data'!AH$1,FALSE)</f>
        <v>68.2580523657996</v>
      </c>
      <c r="AV56" s="72">
        <f>VLOOKUP($A56,'RevPAR Raw Data'!$B$6:$BE$43,'RevPAR Raw Data'!AI$1,FALSE)</f>
        <v>76.571222675705499</v>
      </c>
      <c r="AW56" s="72">
        <f>VLOOKUP($A56,'RevPAR Raw Data'!$B$6:$BE$43,'RevPAR Raw Data'!AJ$1,FALSE)</f>
        <v>82.944633370226796</v>
      </c>
      <c r="AX56" s="72">
        <f>VLOOKUP($A56,'RevPAR Raw Data'!$B$6:$BE$43,'RevPAR Raw Data'!AK$1,FALSE)</f>
        <v>81.212880464858799</v>
      </c>
      <c r="AY56" s="73">
        <f>VLOOKUP($A56,'RevPAR Raw Data'!$B$6:$BE$43,'RevPAR Raw Data'!AL$1,FALSE)</f>
        <v>73.328725166021002</v>
      </c>
      <c r="AZ56" s="72">
        <f>VLOOKUP($A56,'RevPAR Raw Data'!$B$6:$BE$43,'RevPAR Raw Data'!AN$1,FALSE)</f>
        <v>90.352973505810695</v>
      </c>
      <c r="BA56" s="72">
        <f>VLOOKUP($A56,'RevPAR Raw Data'!$B$6:$BE$43,'RevPAR Raw Data'!AO$1,FALSE)</f>
        <v>89.212115038738204</v>
      </c>
      <c r="BB56" s="73">
        <f>VLOOKUP($A56,'RevPAR Raw Data'!$B$6:$BE$43,'RevPAR Raw Data'!AP$1,FALSE)</f>
        <v>89.782544272274393</v>
      </c>
      <c r="BC56" s="74">
        <f>VLOOKUP($A56,'RevPAR Raw Data'!$B$6:$BE$43,'RevPAR Raw Data'!AR$1,FALSE)</f>
        <v>78.029816339236305</v>
      </c>
      <c r="BE56" s="67">
        <f>VLOOKUP($A56,'RevPAR Raw Data'!$B$6:$BE$43,'RevPAR Raw Data'!AT$1,FALSE)</f>
        <v>2.74444766234092</v>
      </c>
      <c r="BF56" s="68">
        <f>VLOOKUP($A56,'RevPAR Raw Data'!$B$6:$BE$43,'RevPAR Raw Data'!AU$1,FALSE)</f>
        <v>18.5121219079738</v>
      </c>
      <c r="BG56" s="68">
        <f>VLOOKUP($A56,'RevPAR Raw Data'!$B$6:$BE$43,'RevPAR Raw Data'!AV$1,FALSE)</f>
        <v>11.5726775157374</v>
      </c>
      <c r="BH56" s="68">
        <f>VLOOKUP($A56,'RevPAR Raw Data'!$B$6:$BE$43,'RevPAR Raw Data'!AW$1,FALSE)</f>
        <v>8.6726265414199908</v>
      </c>
      <c r="BI56" s="68">
        <f>VLOOKUP($A56,'RevPAR Raw Data'!$B$6:$BE$43,'RevPAR Raw Data'!AX$1,FALSE)</f>
        <v>3.8107922471592102</v>
      </c>
      <c r="BJ56" s="69">
        <f>VLOOKUP($A56,'RevPAR Raw Data'!$B$6:$BE$43,'RevPAR Raw Data'!AY$1,FALSE)</f>
        <v>8.8291196660997109</v>
      </c>
      <c r="BK56" s="68">
        <f>VLOOKUP($A56,'RevPAR Raw Data'!$B$6:$BE$43,'RevPAR Raw Data'!BA$1,FALSE)</f>
        <v>-8.2206829152672398</v>
      </c>
      <c r="BL56" s="68">
        <f>VLOOKUP($A56,'RevPAR Raw Data'!$B$6:$BE$43,'RevPAR Raw Data'!BB$1,FALSE)</f>
        <v>-6.6260699088010204</v>
      </c>
      <c r="BM56" s="69">
        <f>VLOOKUP($A56,'RevPAR Raw Data'!$B$6:$BE$43,'RevPAR Raw Data'!BC$1,FALSE)</f>
        <v>-7.4353081280609699</v>
      </c>
      <c r="BN56" s="70">
        <f>VLOOKUP($A56,'RevPAR Raw Data'!$B$6:$BE$43,'RevPAR Raw Data'!BE$1,FALSE)</f>
        <v>2.8860191940643198</v>
      </c>
    </row>
    <row r="57" spans="1:66" ht="14.25" customHeight="1" x14ac:dyDescent="0.25">
      <c r="A57" s="170" t="s">
        <v>123</v>
      </c>
      <c r="B57" s="170"/>
      <c r="C57" s="170"/>
      <c r="D57" s="170"/>
      <c r="E57" s="170"/>
      <c r="F57" s="170"/>
      <c r="G57" s="170"/>
      <c r="H57" s="170"/>
      <c r="I57" s="170"/>
      <c r="J57" s="170"/>
      <c r="K57" s="170"/>
    </row>
    <row r="58" spans="1:66" x14ac:dyDescent="0.25">
      <c r="A58" s="170"/>
      <c r="B58" s="170"/>
      <c r="C58" s="170"/>
      <c r="D58" s="170"/>
      <c r="E58" s="170"/>
      <c r="F58" s="170"/>
      <c r="G58" s="170"/>
      <c r="H58" s="170"/>
      <c r="I58" s="170"/>
      <c r="J58" s="170"/>
      <c r="K58" s="170"/>
    </row>
    <row r="59" spans="1:66" x14ac:dyDescent="0.25">
      <c r="A59" s="170"/>
      <c r="B59" s="170"/>
      <c r="C59" s="170"/>
      <c r="D59" s="170"/>
      <c r="E59" s="170"/>
      <c r="F59" s="170"/>
      <c r="G59" s="170"/>
      <c r="H59" s="170"/>
      <c r="I59" s="170"/>
      <c r="J59" s="170"/>
      <c r="K59" s="170"/>
    </row>
  </sheetData>
  <sheetProtection algorithmName="SHA-512" hashValue="HnJZYgXqvRXf0oN1KKeTFpmjQTQv9qDwMSwbjRdMXsxtYMzHoCpMOd1WuFuFsCJDX2rMKTY+kt4DRSN9ZpjEYA==" saltValue="q0HPcxohPF651q5gbAOcig=="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topLeftCell="A2" zoomScaleNormal="100" zoomScaleSheetLayoutView="100" workbookViewId="0">
      <selection sqref="A1:XFD1048576"/>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8"/>
      <c r="B1" s="89" t="s">
        <v>98</v>
      </c>
      <c r="D1" s="123"/>
      <c r="E1" s="123"/>
      <c r="F1" s="123"/>
      <c r="G1" s="123"/>
      <c r="H1" s="123"/>
      <c r="I1" s="123"/>
      <c r="J1" s="123"/>
      <c r="K1" s="123"/>
      <c r="L1" s="123"/>
      <c r="M1" s="123"/>
      <c r="N1" s="123"/>
      <c r="O1" s="123"/>
      <c r="P1" s="123"/>
      <c r="Q1" s="123"/>
      <c r="R1" s="123"/>
      <c r="S1" s="123"/>
      <c r="T1" s="123"/>
      <c r="U1" s="123"/>
      <c r="V1" s="123"/>
      <c r="W1" s="123"/>
      <c r="X1" s="123"/>
      <c r="Y1" s="124"/>
      <c r="Z1" s="124"/>
      <c r="AA1" s="124"/>
      <c r="AB1" s="124"/>
      <c r="AC1" s="124"/>
      <c r="AD1" s="124"/>
      <c r="AE1" s="124"/>
      <c r="AF1" s="124"/>
      <c r="AG1" s="124"/>
      <c r="AH1" s="124"/>
      <c r="AI1" s="124"/>
      <c r="AJ1" s="124"/>
      <c r="AK1" s="124"/>
      <c r="AL1" s="124"/>
    </row>
    <row r="2" spans="1:50" ht="15" customHeight="1" x14ac:dyDescent="0.2">
      <c r="A2" s="123"/>
      <c r="B2" t="s">
        <v>136</v>
      </c>
      <c r="C2" s="123"/>
      <c r="D2" s="123"/>
      <c r="E2" s="123"/>
      <c r="F2" s="123"/>
      <c r="G2" s="123"/>
      <c r="H2" s="123"/>
      <c r="I2" s="123"/>
      <c r="J2" s="123"/>
      <c r="K2" s="123"/>
      <c r="L2" s="123"/>
      <c r="M2" s="123"/>
      <c r="N2" s="123"/>
      <c r="O2" s="123"/>
      <c r="P2" s="123"/>
      <c r="Q2" s="123"/>
      <c r="R2" s="123"/>
      <c r="S2" s="123"/>
      <c r="T2" s="123"/>
      <c r="U2" s="123"/>
      <c r="V2" s="123"/>
      <c r="W2" s="123"/>
      <c r="X2" s="123"/>
      <c r="Y2" s="124"/>
      <c r="Z2" s="124"/>
      <c r="AA2" s="124"/>
      <c r="AB2" s="124"/>
      <c r="AC2" s="124"/>
      <c r="AD2" s="124"/>
      <c r="AE2" s="124"/>
      <c r="AF2" s="124"/>
      <c r="AG2" s="124"/>
      <c r="AH2" s="124"/>
      <c r="AI2" s="124"/>
      <c r="AJ2" s="124"/>
      <c r="AK2" s="124"/>
      <c r="AL2" s="124"/>
    </row>
    <row r="3" spans="1:50" x14ac:dyDescent="0.2">
      <c r="A3" s="123"/>
      <c r="B3" s="123"/>
      <c r="C3" s="123"/>
      <c r="D3" s="123"/>
      <c r="E3" s="123"/>
      <c r="F3" s="123"/>
      <c r="G3" s="123"/>
      <c r="H3" s="123"/>
      <c r="I3" s="123"/>
      <c r="J3" s="123"/>
      <c r="K3" s="123"/>
      <c r="L3" s="123"/>
      <c r="M3" s="123"/>
      <c r="N3" s="123"/>
      <c r="O3" s="123"/>
      <c r="P3" s="123"/>
      <c r="Q3" s="123"/>
      <c r="R3" s="123"/>
      <c r="S3" s="123"/>
      <c r="T3" s="123"/>
      <c r="U3" s="123"/>
      <c r="V3" s="123"/>
      <c r="W3" s="123"/>
      <c r="X3" s="123"/>
      <c r="Y3" s="124"/>
      <c r="Z3" s="124"/>
      <c r="AA3" s="124"/>
      <c r="AB3" s="124"/>
      <c r="AC3" s="124"/>
      <c r="AD3" s="124"/>
      <c r="AE3" s="124"/>
      <c r="AF3" s="124"/>
      <c r="AG3" s="124"/>
      <c r="AH3" s="124"/>
      <c r="AI3" s="124"/>
      <c r="AJ3" s="124"/>
      <c r="AK3" s="124"/>
      <c r="AL3" s="124"/>
    </row>
    <row r="4" spans="1:50" x14ac:dyDescent="0.2">
      <c r="A4" s="123"/>
      <c r="B4" s="123"/>
      <c r="C4" s="123"/>
      <c r="D4" s="123"/>
      <c r="E4" s="123"/>
      <c r="F4" s="123"/>
      <c r="G4" s="123"/>
      <c r="H4" s="123"/>
      <c r="I4" s="123"/>
      <c r="J4" s="123"/>
      <c r="K4" s="123"/>
      <c r="L4" s="123"/>
      <c r="M4" s="123"/>
      <c r="N4" s="123"/>
      <c r="O4" s="123"/>
      <c r="P4" s="123"/>
      <c r="Q4" s="123"/>
      <c r="R4" s="123"/>
      <c r="S4" s="123"/>
      <c r="T4" s="123"/>
      <c r="U4" s="123"/>
      <c r="V4" s="123"/>
      <c r="W4" s="123"/>
      <c r="X4" s="123"/>
      <c r="Y4" s="124"/>
      <c r="Z4" s="124"/>
      <c r="AA4" s="124"/>
      <c r="AB4" s="124"/>
      <c r="AC4" s="124"/>
      <c r="AD4" s="124"/>
      <c r="AE4" s="124"/>
      <c r="AF4" s="124"/>
      <c r="AG4" s="124"/>
      <c r="AH4" s="124"/>
      <c r="AI4" s="124"/>
      <c r="AJ4" s="124"/>
      <c r="AK4" s="124"/>
      <c r="AL4" s="124"/>
    </row>
    <row r="5" spans="1:50" x14ac:dyDescent="0.2">
      <c r="A5" s="123"/>
      <c r="B5" s="123"/>
      <c r="C5" s="123"/>
      <c r="D5" s="123"/>
      <c r="E5" s="123"/>
      <c r="F5" s="123"/>
      <c r="G5" s="123"/>
      <c r="H5" s="123"/>
      <c r="I5" s="123"/>
      <c r="J5" s="123"/>
      <c r="K5" s="123"/>
      <c r="L5" s="123"/>
      <c r="M5" s="123"/>
      <c r="N5" s="123"/>
      <c r="O5" s="123"/>
      <c r="P5" s="123"/>
      <c r="Q5" s="123"/>
      <c r="R5" s="123"/>
      <c r="S5" s="123"/>
      <c r="T5" s="123"/>
      <c r="U5" s="123"/>
      <c r="V5" s="123"/>
      <c r="W5" s="123"/>
      <c r="X5" s="123"/>
      <c r="Y5" s="124"/>
      <c r="Z5" s="124"/>
      <c r="AA5" s="124"/>
      <c r="AB5" s="124"/>
      <c r="AC5" s="124"/>
      <c r="AD5" s="124"/>
      <c r="AE5" s="124"/>
      <c r="AF5" s="124"/>
      <c r="AG5" s="124"/>
      <c r="AH5" s="124"/>
      <c r="AI5" s="124"/>
      <c r="AJ5" s="124"/>
      <c r="AK5" s="124"/>
      <c r="AL5" s="124"/>
    </row>
    <row r="6" spans="1:50" x14ac:dyDescent="0.2">
      <c r="A6" s="123"/>
      <c r="B6" s="123"/>
      <c r="C6" s="123"/>
      <c r="D6" s="123"/>
      <c r="E6" s="123"/>
      <c r="F6" s="123"/>
      <c r="G6" s="123"/>
      <c r="H6" s="123"/>
      <c r="I6" s="123"/>
      <c r="J6" s="123"/>
      <c r="K6" s="123"/>
      <c r="L6" s="123"/>
      <c r="M6" s="123"/>
      <c r="N6" s="123"/>
      <c r="O6" s="123"/>
      <c r="P6" s="123"/>
      <c r="Q6" s="123"/>
      <c r="R6" s="123"/>
      <c r="S6" s="123"/>
      <c r="T6" s="123"/>
      <c r="U6" s="123"/>
      <c r="V6" s="123"/>
      <c r="W6" s="123"/>
      <c r="X6" s="123"/>
      <c r="Y6" s="124"/>
      <c r="Z6" s="124"/>
      <c r="AA6" s="124"/>
      <c r="AB6" s="124"/>
      <c r="AC6" s="124"/>
      <c r="AD6" s="124"/>
      <c r="AE6" s="124"/>
      <c r="AF6" s="124"/>
      <c r="AG6" s="124"/>
      <c r="AH6" s="124"/>
      <c r="AI6" s="124"/>
      <c r="AJ6" s="124"/>
      <c r="AK6" s="124"/>
      <c r="AL6" s="124"/>
    </row>
    <row r="7" spans="1:50" x14ac:dyDescent="0.2">
      <c r="A7" s="123"/>
      <c r="B7" s="123"/>
      <c r="C7" s="123"/>
      <c r="D7" s="123"/>
      <c r="E7" s="123"/>
      <c r="F7" s="123"/>
      <c r="G7" s="123"/>
      <c r="H7" s="123"/>
      <c r="I7" s="123"/>
      <c r="J7" s="123"/>
      <c r="K7" s="123"/>
      <c r="L7" s="123"/>
      <c r="M7" s="123"/>
      <c r="N7" s="123"/>
      <c r="O7" s="123"/>
      <c r="P7" s="123"/>
      <c r="Q7" s="123"/>
      <c r="R7" s="123"/>
      <c r="S7" s="123"/>
      <c r="T7" s="123"/>
      <c r="U7" s="123"/>
      <c r="V7" s="123"/>
      <c r="W7" s="123"/>
      <c r="X7" s="123"/>
      <c r="Y7" s="124"/>
      <c r="Z7" s="124"/>
      <c r="AA7" s="124"/>
      <c r="AB7" s="124"/>
      <c r="AC7" s="124"/>
      <c r="AD7" s="124"/>
      <c r="AE7" s="124"/>
      <c r="AF7" s="124"/>
      <c r="AG7" s="124"/>
      <c r="AH7" s="124"/>
      <c r="AI7" s="124"/>
      <c r="AJ7" s="124"/>
      <c r="AK7" s="124"/>
      <c r="AL7" s="124"/>
    </row>
    <row r="8" spans="1:50" ht="18" customHeight="1" x14ac:dyDescent="0.25">
      <c r="A8" s="90"/>
      <c r="B8" s="123"/>
      <c r="C8" s="123"/>
      <c r="D8" s="183">
        <v>2024</v>
      </c>
      <c r="E8" s="183"/>
      <c r="F8" s="183"/>
      <c r="G8" s="183"/>
      <c r="H8" s="183"/>
      <c r="I8" s="183"/>
      <c r="J8" s="183"/>
      <c r="K8" s="90"/>
      <c r="L8" s="90"/>
      <c r="M8" s="90"/>
      <c r="N8" s="90"/>
      <c r="O8" s="123"/>
      <c r="P8" s="183">
        <v>2023</v>
      </c>
      <c r="Q8" s="183"/>
      <c r="R8" s="183"/>
      <c r="S8" s="183"/>
      <c r="T8" s="183"/>
      <c r="U8" s="183"/>
      <c r="V8" s="183"/>
      <c r="W8" s="90"/>
      <c r="X8" s="90"/>
      <c r="Y8" s="124"/>
      <c r="Z8" s="124"/>
      <c r="AA8" s="124"/>
      <c r="AB8" s="124"/>
      <c r="AC8" s="124"/>
      <c r="AD8" s="124"/>
      <c r="AE8" s="124"/>
      <c r="AF8" s="124"/>
      <c r="AG8" s="124"/>
      <c r="AH8" s="124"/>
      <c r="AI8" s="124"/>
      <c r="AJ8" s="124"/>
      <c r="AK8" s="124"/>
      <c r="AL8" s="124"/>
    </row>
    <row r="9" spans="1:50" ht="15.75" customHeight="1" x14ac:dyDescent="0.2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00000000000001" customHeight="1" x14ac:dyDescent="0.2">
      <c r="A10" s="125"/>
      <c r="B10" s="123"/>
      <c r="C10" s="96" t="s">
        <v>125</v>
      </c>
      <c r="D10" s="97">
        <v>26</v>
      </c>
      <c r="E10" s="98">
        <v>27</v>
      </c>
      <c r="F10" s="98">
        <v>28</v>
      </c>
      <c r="G10" s="98">
        <v>29</v>
      </c>
      <c r="H10" s="98">
        <v>30</v>
      </c>
      <c r="I10" s="98">
        <v>31</v>
      </c>
      <c r="J10" s="99">
        <v>1</v>
      </c>
      <c r="K10" s="125"/>
      <c r="L10" s="125"/>
      <c r="M10" s="178" t="s">
        <v>101</v>
      </c>
      <c r="N10" s="179"/>
      <c r="O10" s="96" t="s">
        <v>125</v>
      </c>
      <c r="P10" s="97">
        <v>28</v>
      </c>
      <c r="Q10" s="98">
        <v>29</v>
      </c>
      <c r="R10" s="98">
        <v>30</v>
      </c>
      <c r="S10" s="98">
        <v>31</v>
      </c>
      <c r="T10" s="98">
        <v>1</v>
      </c>
      <c r="U10" s="98">
        <v>2</v>
      </c>
      <c r="V10" s="99">
        <v>3</v>
      </c>
      <c r="W10" s="125"/>
      <c r="X10" s="125"/>
      <c r="Y10" s="124"/>
      <c r="Z10" s="124"/>
      <c r="AA10" s="124"/>
      <c r="AB10" s="124"/>
      <c r="AC10" s="124"/>
      <c r="AD10" s="124"/>
      <c r="AE10" s="124"/>
      <c r="AF10" s="124"/>
      <c r="AG10" s="124"/>
      <c r="AH10" s="124"/>
      <c r="AI10" s="124"/>
      <c r="AJ10" s="124"/>
      <c r="AK10" s="124"/>
      <c r="AL10" s="124"/>
    </row>
    <row r="11" spans="1:50" ht="20.100000000000001" customHeight="1" x14ac:dyDescent="0.2">
      <c r="A11" s="125"/>
      <c r="B11" s="123"/>
      <c r="C11" s="96" t="s">
        <v>129</v>
      </c>
      <c r="D11" s="100">
        <v>2</v>
      </c>
      <c r="E11" s="101">
        <v>3</v>
      </c>
      <c r="F11" s="101">
        <v>4</v>
      </c>
      <c r="G11" s="101">
        <v>5</v>
      </c>
      <c r="H11" s="101">
        <v>6</v>
      </c>
      <c r="I11" s="101">
        <v>7</v>
      </c>
      <c r="J11" s="102">
        <v>8</v>
      </c>
      <c r="K11" s="125"/>
      <c r="L11" s="125"/>
      <c r="M11" s="178" t="s">
        <v>101</v>
      </c>
      <c r="N11" s="179"/>
      <c r="O11" s="96" t="s">
        <v>129</v>
      </c>
      <c r="P11" s="100">
        <v>4</v>
      </c>
      <c r="Q11" s="101">
        <v>5</v>
      </c>
      <c r="R11" s="101">
        <v>6</v>
      </c>
      <c r="S11" s="101">
        <v>7</v>
      </c>
      <c r="T11" s="101">
        <v>8</v>
      </c>
      <c r="U11" s="101">
        <v>9</v>
      </c>
      <c r="V11" s="102">
        <v>10</v>
      </c>
      <c r="W11" s="125"/>
      <c r="X11" s="125"/>
      <c r="Y11" s="124"/>
      <c r="Z11" s="124"/>
      <c r="AA11" s="124"/>
      <c r="AB11" s="124"/>
      <c r="AC11" s="124"/>
      <c r="AD11" s="124"/>
      <c r="AE11" s="124"/>
      <c r="AF11" s="124"/>
      <c r="AG11" s="124"/>
      <c r="AH11" s="124"/>
      <c r="AI11" s="124"/>
      <c r="AJ11" s="124"/>
      <c r="AK11" s="124"/>
      <c r="AL11" s="124"/>
    </row>
    <row r="12" spans="1:50" ht="20.100000000000001" customHeight="1" x14ac:dyDescent="0.2">
      <c r="A12" s="125"/>
      <c r="B12" s="123"/>
      <c r="C12" s="96" t="s">
        <v>129</v>
      </c>
      <c r="D12" s="103">
        <v>9</v>
      </c>
      <c r="E12" s="104">
        <v>10</v>
      </c>
      <c r="F12" s="104">
        <v>11</v>
      </c>
      <c r="G12" s="104">
        <v>12</v>
      </c>
      <c r="H12" s="104">
        <v>13</v>
      </c>
      <c r="I12" s="104">
        <v>14</v>
      </c>
      <c r="J12" s="105">
        <v>15</v>
      </c>
      <c r="K12" s="125"/>
      <c r="L12" s="125"/>
      <c r="M12" s="178" t="s">
        <v>101</v>
      </c>
      <c r="N12" s="179"/>
      <c r="O12" s="96" t="s">
        <v>129</v>
      </c>
      <c r="P12" s="103">
        <v>11</v>
      </c>
      <c r="Q12" s="104">
        <v>12</v>
      </c>
      <c r="R12" s="104">
        <v>13</v>
      </c>
      <c r="S12" s="104">
        <v>14</v>
      </c>
      <c r="T12" s="104">
        <v>15</v>
      </c>
      <c r="U12" s="104">
        <v>16</v>
      </c>
      <c r="V12" s="105">
        <v>17</v>
      </c>
      <c r="W12" s="125"/>
      <c r="X12" s="125"/>
      <c r="Y12" s="124"/>
      <c r="Z12" s="124"/>
      <c r="AA12" s="124"/>
      <c r="AB12" s="124"/>
      <c r="AC12" s="124"/>
      <c r="AD12" s="124"/>
      <c r="AE12" s="124"/>
      <c r="AF12" s="124"/>
      <c r="AG12" s="124"/>
      <c r="AH12" s="124"/>
      <c r="AI12" s="124"/>
      <c r="AJ12" s="124"/>
      <c r="AK12" s="124"/>
      <c r="AL12" s="124"/>
    </row>
    <row r="13" spans="1:50" ht="20.100000000000001" customHeight="1" x14ac:dyDescent="0.2">
      <c r="A13" s="125"/>
      <c r="B13" s="123"/>
      <c r="C13" s="96" t="s">
        <v>129</v>
      </c>
      <c r="D13" s="117">
        <v>16</v>
      </c>
      <c r="E13" s="118">
        <v>17</v>
      </c>
      <c r="F13" s="118">
        <v>18</v>
      </c>
      <c r="G13" s="118">
        <v>19</v>
      </c>
      <c r="H13" s="118">
        <v>20</v>
      </c>
      <c r="I13" s="118">
        <v>21</v>
      </c>
      <c r="J13" s="119">
        <v>22</v>
      </c>
      <c r="K13" s="125"/>
      <c r="L13" s="125"/>
      <c r="M13" s="178" t="s">
        <v>101</v>
      </c>
      <c r="N13" s="179"/>
      <c r="O13" s="96" t="s">
        <v>129</v>
      </c>
      <c r="P13" s="117">
        <v>18</v>
      </c>
      <c r="Q13" s="118">
        <v>19</v>
      </c>
      <c r="R13" s="118">
        <v>20</v>
      </c>
      <c r="S13" s="118">
        <v>21</v>
      </c>
      <c r="T13" s="118">
        <v>22</v>
      </c>
      <c r="U13" s="118">
        <v>23</v>
      </c>
      <c r="V13" s="119">
        <v>24</v>
      </c>
      <c r="W13" s="125"/>
      <c r="X13" s="125"/>
      <c r="Y13" s="124"/>
      <c r="Z13" s="124"/>
      <c r="AA13" s="124"/>
      <c r="AB13" s="124"/>
      <c r="AC13" s="124"/>
      <c r="AD13" s="124"/>
      <c r="AE13" s="124"/>
      <c r="AF13" s="124"/>
      <c r="AG13" s="124"/>
      <c r="AH13" s="124"/>
      <c r="AI13" s="124"/>
      <c r="AJ13" s="124"/>
      <c r="AK13" s="124"/>
      <c r="AL13" s="124"/>
    </row>
    <row r="14" spans="1:50" ht="20.100000000000001" customHeight="1" x14ac:dyDescent="0.2">
      <c r="A14" s="125"/>
      <c r="B14" s="123"/>
      <c r="C14" s="96" t="s">
        <v>129</v>
      </c>
      <c r="D14" s="106">
        <v>23</v>
      </c>
      <c r="E14" s="107">
        <v>24</v>
      </c>
      <c r="F14" s="107">
        <v>25</v>
      </c>
      <c r="G14" s="107">
        <v>26</v>
      </c>
      <c r="H14" s="107">
        <v>27</v>
      </c>
      <c r="I14" s="107">
        <v>28</v>
      </c>
      <c r="J14" s="108">
        <v>29</v>
      </c>
      <c r="K14" s="125"/>
      <c r="L14" s="125"/>
      <c r="M14" s="178" t="s">
        <v>101</v>
      </c>
      <c r="N14" s="179"/>
      <c r="O14" s="96" t="s">
        <v>135</v>
      </c>
      <c r="P14" s="106">
        <v>25</v>
      </c>
      <c r="Q14" s="107">
        <v>26</v>
      </c>
      <c r="R14" s="107">
        <v>27</v>
      </c>
      <c r="S14" s="107">
        <v>28</v>
      </c>
      <c r="T14" s="107">
        <v>29</v>
      </c>
      <c r="U14" s="107">
        <v>30</v>
      </c>
      <c r="V14" s="108">
        <v>1</v>
      </c>
      <c r="W14" s="125"/>
      <c r="X14" s="125"/>
      <c r="Y14" s="124"/>
      <c r="Z14" s="124"/>
      <c r="AA14" s="124"/>
      <c r="AB14" s="124"/>
      <c r="AC14" s="124"/>
      <c r="AD14" s="124"/>
      <c r="AE14" s="124"/>
      <c r="AF14" s="124"/>
      <c r="AG14" s="124"/>
      <c r="AH14" s="124"/>
      <c r="AI14" s="124"/>
      <c r="AJ14" s="124"/>
      <c r="AK14" s="124"/>
      <c r="AL14" s="124"/>
    </row>
    <row r="15" spans="1:50" ht="20.100000000000001" customHeight="1" x14ac:dyDescent="0.2">
      <c r="A15" s="125"/>
      <c r="B15" s="123"/>
      <c r="C15" s="96" t="s">
        <v>135</v>
      </c>
      <c r="D15" s="120">
        <v>30</v>
      </c>
      <c r="E15" s="121">
        <v>1</v>
      </c>
      <c r="F15" s="121">
        <v>2</v>
      </c>
      <c r="G15" s="121">
        <v>3</v>
      </c>
      <c r="H15" s="121">
        <v>4</v>
      </c>
      <c r="I15" s="121">
        <v>5</v>
      </c>
      <c r="J15" s="122">
        <v>6</v>
      </c>
      <c r="K15" s="125"/>
      <c r="L15" s="125"/>
      <c r="M15" s="178" t="s">
        <v>101</v>
      </c>
      <c r="N15" s="179"/>
      <c r="O15" s="96" t="s">
        <v>137</v>
      </c>
      <c r="P15" s="120">
        <v>2</v>
      </c>
      <c r="Q15" s="121">
        <v>3</v>
      </c>
      <c r="R15" s="121">
        <v>4</v>
      </c>
      <c r="S15" s="121">
        <v>5</v>
      </c>
      <c r="T15" s="121">
        <v>6</v>
      </c>
      <c r="U15" s="121">
        <v>7</v>
      </c>
      <c r="V15" s="122">
        <v>8</v>
      </c>
      <c r="W15" s="125"/>
      <c r="X15" s="125"/>
      <c r="Y15" s="124"/>
      <c r="Z15" s="124"/>
      <c r="AA15" s="124"/>
      <c r="AB15" s="124"/>
      <c r="AC15" s="124"/>
      <c r="AD15" s="124"/>
      <c r="AE15" s="124"/>
      <c r="AF15" s="124"/>
      <c r="AG15" s="124"/>
      <c r="AH15" s="124"/>
      <c r="AI15" s="124"/>
      <c r="AJ15" s="124"/>
      <c r="AK15" s="124"/>
      <c r="AL15" s="124"/>
    </row>
    <row r="16" spans="1:50" x14ac:dyDescent="0.2">
      <c r="A16" s="123"/>
      <c r="B16" s="123"/>
      <c r="C16" s="123"/>
      <c r="D16" s="123"/>
      <c r="E16" s="123"/>
      <c r="F16" s="123"/>
      <c r="G16" s="123"/>
      <c r="H16" s="123"/>
      <c r="I16" s="123"/>
      <c r="J16" s="123"/>
      <c r="K16" s="123"/>
      <c r="L16" s="123"/>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row>
    <row r="17" spans="1:50" x14ac:dyDescent="0.2">
      <c r="A17" s="123"/>
      <c r="B17" s="123"/>
      <c r="C17" s="123"/>
      <c r="D17" s="123"/>
      <c r="E17" s="123"/>
      <c r="F17" s="123"/>
      <c r="G17" s="123"/>
      <c r="H17" s="123"/>
      <c r="I17" s="123"/>
      <c r="J17" s="123"/>
      <c r="K17" s="123"/>
      <c r="L17" s="123"/>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row>
    <row r="18" spans="1:50" x14ac:dyDescent="0.2">
      <c r="A18" s="123"/>
      <c r="B18" s="123"/>
      <c r="C18" s="123"/>
      <c r="D18" s="184" t="s">
        <v>102</v>
      </c>
      <c r="E18" s="184"/>
      <c r="F18" s="184"/>
      <c r="G18" s="184"/>
      <c r="H18" s="184"/>
      <c r="I18" s="184"/>
      <c r="J18" s="184"/>
      <c r="K18" s="123"/>
      <c r="L18" s="123"/>
      <c r="M18" s="123"/>
      <c r="N18" s="123"/>
      <c r="O18" s="123"/>
      <c r="P18" s="184" t="s">
        <v>103</v>
      </c>
      <c r="Q18" s="184"/>
      <c r="R18" s="184"/>
      <c r="S18" s="184"/>
      <c r="T18" s="184"/>
      <c r="U18" s="184"/>
      <c r="V18" s="184"/>
      <c r="W18" s="123"/>
      <c r="X18" s="123"/>
      <c r="Y18" s="124"/>
      <c r="Z18" s="124"/>
      <c r="AA18" s="124"/>
      <c r="AB18" s="124"/>
      <c r="AC18" s="124"/>
      <c r="AD18" s="124"/>
      <c r="AE18" s="124"/>
      <c r="AF18" s="124"/>
      <c r="AG18" s="124"/>
      <c r="AH18" s="124"/>
      <c r="AI18" s="124"/>
      <c r="AJ18" s="124"/>
      <c r="AK18" s="124"/>
      <c r="AL18" s="124"/>
    </row>
    <row r="19" spans="1:50" ht="13.15" customHeight="1" x14ac:dyDescent="0.2">
      <c r="A19" s="123"/>
      <c r="B19" s="123"/>
      <c r="C19" s="180" t="s">
        <v>128</v>
      </c>
      <c r="D19" s="180"/>
      <c r="E19" s="180"/>
      <c r="F19" s="180"/>
      <c r="G19" s="123"/>
      <c r="H19" s="123" t="s">
        <v>127</v>
      </c>
      <c r="I19" s="123"/>
      <c r="J19" s="123"/>
      <c r="K19" s="123"/>
      <c r="L19" s="123"/>
      <c r="M19" s="123"/>
      <c r="N19" s="123"/>
      <c r="O19" s="180" t="s">
        <v>126</v>
      </c>
      <c r="P19" s="180"/>
      <c r="Q19" s="180"/>
      <c r="R19" s="180"/>
      <c r="S19" s="123"/>
      <c r="T19" s="123" t="s">
        <v>127</v>
      </c>
      <c r="U19" s="123"/>
      <c r="V19" s="123"/>
      <c r="W19" s="123"/>
      <c r="X19" s="123"/>
      <c r="Y19" s="124"/>
      <c r="Z19" s="124"/>
      <c r="AA19" s="124"/>
      <c r="AB19" s="124"/>
      <c r="AC19" s="124"/>
      <c r="AD19" s="124"/>
      <c r="AE19" s="124"/>
      <c r="AF19" s="124"/>
      <c r="AG19" s="124"/>
      <c r="AH19" s="124"/>
      <c r="AI19" s="124"/>
      <c r="AJ19" s="124"/>
      <c r="AK19" s="124"/>
      <c r="AL19" s="124"/>
    </row>
    <row r="20" spans="1:50" x14ac:dyDescent="0.2">
      <c r="A20" s="109"/>
      <c r="B20" s="109"/>
      <c r="C20" s="180" t="s">
        <v>130</v>
      </c>
      <c r="D20" s="180"/>
      <c r="E20" s="180"/>
      <c r="F20" s="180"/>
      <c r="G20" s="7"/>
      <c r="H20" s="7" t="s">
        <v>131</v>
      </c>
      <c r="I20" s="7"/>
      <c r="J20" s="7"/>
      <c r="K20" s="109"/>
      <c r="L20" s="109"/>
      <c r="M20" s="109"/>
      <c r="N20" s="109"/>
      <c r="O20" s="180" t="s">
        <v>132</v>
      </c>
      <c r="P20" s="180"/>
      <c r="Q20" s="180"/>
      <c r="R20" s="180"/>
      <c r="S20" s="7"/>
      <c r="T20" s="7" t="s">
        <v>131</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
      <c r="A21" s="111"/>
      <c r="B21" s="111"/>
      <c r="C21" s="180" t="s">
        <v>133</v>
      </c>
      <c r="D21" s="180"/>
      <c r="E21" s="180"/>
      <c r="F21" s="180"/>
      <c r="G21" s="7"/>
      <c r="H21" s="7" t="s">
        <v>134</v>
      </c>
      <c r="I21" s="7"/>
      <c r="J21" s="7"/>
      <c r="K21" s="109"/>
      <c r="L21" s="109"/>
      <c r="M21" s="109"/>
      <c r="N21" s="109"/>
      <c r="O21" s="180" t="s">
        <v>138</v>
      </c>
      <c r="P21" s="180"/>
      <c r="Q21" s="180"/>
      <c r="R21" s="180"/>
      <c r="S21" s="112"/>
      <c r="T21" s="112" t="s">
        <v>139</v>
      </c>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
      <c r="A22" s="109"/>
      <c r="B22" s="109"/>
      <c r="C22" s="180" t="s">
        <v>140</v>
      </c>
      <c r="D22" s="180"/>
      <c r="E22" s="180"/>
      <c r="F22" s="180"/>
      <c r="G22" s="7"/>
      <c r="H22" s="7" t="s">
        <v>139</v>
      </c>
      <c r="I22" s="7"/>
      <c r="J22" s="7"/>
      <c r="K22" s="109"/>
      <c r="L22" s="109"/>
      <c r="M22" s="109"/>
      <c r="N22" s="109"/>
      <c r="O22" s="180"/>
      <c r="P22" s="180"/>
      <c r="Q22" s="180"/>
      <c r="R22" s="180"/>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
      <c r="A23" s="109"/>
      <c r="B23" s="109"/>
      <c r="C23" s="180"/>
      <c r="D23" s="180"/>
      <c r="E23" s="180"/>
      <c r="F23" s="180"/>
      <c r="G23" s="7"/>
      <c r="H23" s="7"/>
      <c r="I23" s="7"/>
      <c r="J23" s="109"/>
      <c r="K23" s="109"/>
      <c r="L23" s="109"/>
      <c r="M23" s="109"/>
      <c r="N23" s="109"/>
      <c r="O23" s="180"/>
      <c r="P23" s="180"/>
      <c r="Q23" s="180"/>
      <c r="R23" s="180"/>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
      <c r="A24" s="123"/>
      <c r="B24" s="123"/>
      <c r="C24" s="180"/>
      <c r="D24" s="180"/>
      <c r="E24" s="180"/>
      <c r="F24" s="180"/>
      <c r="G24" s="7"/>
      <c r="H24" s="7"/>
      <c r="I24" s="7"/>
      <c r="J24" s="123"/>
      <c r="K24" s="123"/>
      <c r="L24" s="123"/>
      <c r="M24" s="123"/>
      <c r="N24" s="123"/>
      <c r="O24" s="180"/>
      <c r="P24" s="180"/>
      <c r="Q24" s="180"/>
      <c r="R24" s="180"/>
      <c r="S24" s="7"/>
      <c r="T24" s="7"/>
      <c r="U24" s="7"/>
      <c r="V24" s="7"/>
      <c r="W24" s="7"/>
      <c r="X24" s="123"/>
      <c r="Y24" s="124"/>
      <c r="Z24" s="124"/>
      <c r="AA24" s="124"/>
      <c r="AB24" s="124"/>
      <c r="AC24" s="124"/>
      <c r="AD24" s="124"/>
      <c r="AE24" s="124"/>
      <c r="AF24" s="124"/>
      <c r="AG24" s="124"/>
      <c r="AH24" s="124"/>
      <c r="AI24" s="124"/>
      <c r="AJ24" s="124"/>
      <c r="AK24" s="124"/>
      <c r="AL24" s="124"/>
    </row>
    <row r="25" spans="1:50" ht="12.75" customHeight="1" x14ac:dyDescent="0.2">
      <c r="Y25" s="124"/>
      <c r="Z25" s="124"/>
      <c r="AA25" s="124"/>
      <c r="AB25" s="124"/>
      <c r="AC25" s="124"/>
      <c r="AD25" s="124"/>
      <c r="AE25" s="124"/>
      <c r="AF25" s="124"/>
      <c r="AG25" s="124"/>
      <c r="AH25" s="124"/>
      <c r="AI25" s="124"/>
      <c r="AJ25" s="124"/>
      <c r="AK25" s="124"/>
      <c r="AL25" s="124"/>
    </row>
    <row r="26" spans="1:50" x14ac:dyDescent="0.2">
      <c r="A26" s="123"/>
      <c r="B26" s="123"/>
      <c r="C26" s="180"/>
      <c r="D26" s="180"/>
      <c r="E26" s="180"/>
      <c r="F26" s="180"/>
      <c r="G26" s="7"/>
      <c r="H26" s="7"/>
      <c r="I26" s="7"/>
      <c r="J26" s="123"/>
      <c r="K26" s="123"/>
      <c r="L26" s="123"/>
      <c r="M26" s="123"/>
      <c r="N26" s="123"/>
      <c r="O26" s="180"/>
      <c r="P26" s="180"/>
      <c r="Q26" s="180"/>
      <c r="R26" s="180"/>
      <c r="S26" s="7"/>
      <c r="T26" s="7"/>
      <c r="U26" s="7"/>
      <c r="V26" s="7"/>
      <c r="W26" s="7"/>
      <c r="X26" s="123"/>
      <c r="Y26" s="124"/>
      <c r="Z26" s="124"/>
      <c r="AA26" s="124"/>
      <c r="AB26" s="124"/>
      <c r="AC26" s="124"/>
      <c r="AD26" s="124"/>
      <c r="AE26" s="124"/>
      <c r="AF26" s="124"/>
      <c r="AG26" s="124"/>
      <c r="AH26" s="124"/>
      <c r="AI26" s="124"/>
      <c r="AJ26" s="124"/>
      <c r="AK26" s="124"/>
      <c r="AL26" s="124"/>
    </row>
    <row r="27" spans="1:50" x14ac:dyDescent="0.2">
      <c r="A27" s="123"/>
      <c r="B27" s="123"/>
      <c r="C27" s="180"/>
      <c r="D27" s="181"/>
      <c r="E27" s="181"/>
      <c r="F27" s="7"/>
      <c r="G27" s="7"/>
      <c r="H27" s="7"/>
      <c r="I27" s="7"/>
      <c r="J27" s="123"/>
      <c r="K27" s="123"/>
      <c r="L27" s="123"/>
      <c r="M27" s="123"/>
      <c r="N27" s="123"/>
      <c r="O27" s="180"/>
      <c r="P27" s="181"/>
      <c r="Q27" s="181"/>
      <c r="R27" s="7"/>
      <c r="S27" s="7"/>
      <c r="T27" s="7"/>
      <c r="U27" s="7"/>
      <c r="V27" s="7"/>
      <c r="W27" s="7"/>
      <c r="X27" s="123"/>
      <c r="Y27" s="124"/>
      <c r="Z27" s="124"/>
      <c r="AA27" s="124"/>
      <c r="AB27" s="124"/>
      <c r="AC27" s="124"/>
      <c r="AD27" s="124"/>
      <c r="AE27" s="124"/>
      <c r="AF27" s="124"/>
      <c r="AG27" s="124"/>
      <c r="AH27" s="124"/>
      <c r="AI27" s="124"/>
      <c r="AJ27" s="124"/>
      <c r="AK27" s="124"/>
      <c r="AL27" s="124"/>
    </row>
    <row r="28" spans="1:50" x14ac:dyDescent="0.2">
      <c r="A28" s="123"/>
      <c r="B28" s="123"/>
      <c r="C28" s="180"/>
      <c r="D28" s="181"/>
      <c r="E28" s="181"/>
      <c r="F28" s="123"/>
      <c r="G28" s="123"/>
      <c r="H28" s="123"/>
      <c r="I28" s="123"/>
      <c r="J28" s="123"/>
      <c r="K28" s="123"/>
      <c r="L28" s="123"/>
      <c r="M28" s="123"/>
      <c r="N28" s="123"/>
      <c r="O28" s="180"/>
      <c r="P28" s="181"/>
      <c r="Q28" s="181"/>
      <c r="R28" s="123"/>
      <c r="S28" s="123"/>
      <c r="T28" s="123"/>
      <c r="U28" s="123"/>
      <c r="V28" s="123"/>
      <c r="W28" s="123"/>
      <c r="X28" s="123"/>
      <c r="Y28" s="124"/>
      <c r="Z28" s="124"/>
      <c r="AA28" s="124"/>
      <c r="AB28" s="124"/>
      <c r="AC28" s="124"/>
      <c r="AD28" s="124"/>
      <c r="AE28" s="124"/>
      <c r="AF28" s="124"/>
      <c r="AG28" s="124"/>
      <c r="AH28" s="124"/>
      <c r="AI28" s="124"/>
      <c r="AJ28" s="124"/>
      <c r="AK28" s="124"/>
      <c r="AL28" s="124"/>
    </row>
    <row r="29" spans="1:50" x14ac:dyDescent="0.2">
      <c r="A29" s="123"/>
      <c r="B29" s="123"/>
      <c r="C29" s="180"/>
      <c r="D29" s="181"/>
      <c r="E29" s="181"/>
      <c r="F29" s="123"/>
      <c r="G29" s="123"/>
      <c r="H29" s="123"/>
      <c r="I29" s="123"/>
      <c r="J29" s="123"/>
      <c r="K29" s="123"/>
      <c r="L29" s="123"/>
      <c r="M29" s="123"/>
      <c r="N29" s="123"/>
      <c r="O29" s="180"/>
      <c r="P29" s="181"/>
      <c r="Q29" s="181"/>
      <c r="R29" s="123"/>
      <c r="T29" s="123"/>
      <c r="U29" s="123"/>
      <c r="V29" s="123"/>
      <c r="W29" s="123"/>
      <c r="X29" s="123"/>
      <c r="Y29" s="124"/>
      <c r="Z29" s="124"/>
      <c r="AA29" s="124"/>
      <c r="AB29" s="124"/>
      <c r="AC29" s="124"/>
      <c r="AD29" s="124"/>
      <c r="AE29" s="124"/>
      <c r="AF29" s="124"/>
      <c r="AG29" s="124"/>
      <c r="AH29" s="124"/>
      <c r="AI29" s="124"/>
      <c r="AJ29" s="124"/>
      <c r="AK29" s="124"/>
      <c r="AL29" s="124"/>
    </row>
    <row r="30" spans="1:50" x14ac:dyDescent="0.2">
      <c r="A30" s="123"/>
      <c r="B30" s="123"/>
      <c r="C30" s="126"/>
      <c r="D30" s="123"/>
      <c r="E30" s="123"/>
      <c r="F30" s="123"/>
      <c r="G30" s="113" t="s">
        <v>104</v>
      </c>
      <c r="H30" s="123">
        <v>30</v>
      </c>
      <c r="I30" s="123"/>
      <c r="J30" s="123"/>
      <c r="K30" s="123"/>
      <c r="L30" s="123"/>
      <c r="M30" s="123"/>
      <c r="N30" s="123"/>
      <c r="O30" s="126"/>
      <c r="P30" s="123"/>
      <c r="Q30" s="123"/>
      <c r="R30" s="123"/>
      <c r="S30" s="113" t="s">
        <v>104</v>
      </c>
      <c r="T30" s="123">
        <v>30</v>
      </c>
      <c r="U30" s="123"/>
      <c r="V30" s="123"/>
      <c r="W30" s="123"/>
      <c r="X30" s="123"/>
      <c r="Y30" s="124"/>
      <c r="Z30" s="124"/>
      <c r="AA30" s="124"/>
      <c r="AB30" s="124"/>
      <c r="AC30" s="124"/>
      <c r="AD30" s="124"/>
      <c r="AE30" s="124"/>
      <c r="AF30" s="124"/>
      <c r="AG30" s="124"/>
      <c r="AH30" s="124"/>
      <c r="AI30" s="124"/>
      <c r="AJ30" s="124"/>
      <c r="AK30" s="124"/>
      <c r="AL30" s="124"/>
    </row>
    <row r="31" spans="1:50" x14ac:dyDescent="0.2">
      <c r="A31" s="123"/>
      <c r="B31" s="123"/>
      <c r="C31" s="126"/>
      <c r="D31" s="123"/>
      <c r="E31" s="123"/>
      <c r="F31" s="123"/>
      <c r="G31" s="113" t="s">
        <v>105</v>
      </c>
      <c r="H31" s="123">
        <v>12</v>
      </c>
      <c r="I31" s="123"/>
      <c r="J31" s="123"/>
      <c r="K31" s="123"/>
      <c r="L31" s="123"/>
      <c r="M31" s="123"/>
      <c r="N31" s="123"/>
      <c r="O31" s="126"/>
      <c r="P31" s="123"/>
      <c r="Q31" s="123"/>
      <c r="R31" s="123"/>
      <c r="S31" s="113" t="s">
        <v>105</v>
      </c>
      <c r="T31" s="123">
        <v>12</v>
      </c>
      <c r="U31" s="123"/>
      <c r="V31" s="123"/>
      <c r="W31" s="123"/>
      <c r="X31" s="123"/>
      <c r="Y31" s="124"/>
      <c r="Z31" s="124"/>
      <c r="AA31" s="124"/>
      <c r="AB31" s="124"/>
      <c r="AC31" s="124"/>
      <c r="AD31" s="124"/>
      <c r="AE31" s="124"/>
      <c r="AF31" s="124"/>
      <c r="AG31" s="124"/>
      <c r="AH31" s="124"/>
      <c r="AI31" s="124"/>
      <c r="AJ31" s="124"/>
      <c r="AK31" s="124"/>
      <c r="AL31" s="124"/>
    </row>
    <row r="32" spans="1:50" x14ac:dyDescent="0.2">
      <c r="A32" s="123"/>
      <c r="B32" s="123"/>
      <c r="C32" s="126"/>
      <c r="D32" s="123"/>
      <c r="E32" s="123"/>
      <c r="F32" s="123"/>
      <c r="G32" s="123"/>
      <c r="H32" s="123"/>
      <c r="I32" s="123"/>
      <c r="J32" s="123"/>
      <c r="K32" s="123"/>
      <c r="L32" s="123"/>
      <c r="M32" s="123"/>
      <c r="N32" s="123"/>
      <c r="O32" s="126"/>
      <c r="P32" s="123"/>
      <c r="Q32" s="123"/>
      <c r="R32" s="123"/>
      <c r="S32" s="123"/>
      <c r="T32" s="123"/>
      <c r="U32" s="123"/>
      <c r="V32" s="123"/>
      <c r="W32" s="123"/>
      <c r="X32" s="123"/>
      <c r="Y32" s="124"/>
      <c r="Z32" s="124"/>
      <c r="AA32" s="124"/>
      <c r="AB32" s="124"/>
      <c r="AC32" s="124"/>
      <c r="AD32" s="124"/>
      <c r="AE32" s="124"/>
      <c r="AF32" s="124"/>
      <c r="AG32" s="124"/>
      <c r="AH32" s="124"/>
      <c r="AI32" s="124"/>
      <c r="AJ32" s="124"/>
      <c r="AK32" s="124"/>
      <c r="AL32" s="124"/>
    </row>
    <row r="33" spans="1:38" x14ac:dyDescent="0.2">
      <c r="A33" s="123"/>
      <c r="B33" s="123"/>
      <c r="C33" s="126"/>
      <c r="D33" s="123"/>
      <c r="E33" s="123"/>
      <c r="F33" s="123"/>
      <c r="G33" s="123"/>
      <c r="H33" s="123"/>
      <c r="I33" s="123"/>
      <c r="J33" s="123"/>
      <c r="K33" s="123"/>
      <c r="L33" s="123"/>
      <c r="M33" s="123"/>
      <c r="N33" s="123"/>
      <c r="O33" s="126"/>
      <c r="P33" s="123"/>
      <c r="Q33" s="123"/>
      <c r="R33" s="123"/>
      <c r="S33" s="123"/>
      <c r="T33" s="123"/>
      <c r="U33" s="123"/>
      <c r="V33" s="123"/>
      <c r="W33" s="123"/>
      <c r="X33" s="123"/>
      <c r="Y33" s="124"/>
      <c r="Z33" s="124"/>
      <c r="AA33" s="124"/>
      <c r="AB33" s="124"/>
      <c r="AC33" s="124"/>
      <c r="AD33" s="124"/>
      <c r="AE33" s="124"/>
      <c r="AF33" s="124"/>
      <c r="AG33" s="124"/>
      <c r="AH33" s="124"/>
      <c r="AI33" s="124"/>
      <c r="AJ33" s="124"/>
      <c r="AK33" s="124"/>
      <c r="AL33" s="124"/>
    </row>
    <row r="34" spans="1:38" x14ac:dyDescent="0.2">
      <c r="A34" s="123"/>
      <c r="B34" s="114"/>
      <c r="C34" s="115"/>
      <c r="D34" s="123"/>
      <c r="E34" s="123"/>
      <c r="F34" s="123"/>
      <c r="G34" s="123"/>
      <c r="H34" s="123"/>
      <c r="I34" s="123"/>
      <c r="J34" s="123"/>
      <c r="K34" s="123"/>
      <c r="L34" s="123"/>
      <c r="M34" s="123"/>
      <c r="N34" s="123"/>
      <c r="O34" s="126"/>
      <c r="P34" s="123"/>
      <c r="Q34" s="123"/>
      <c r="R34" s="123"/>
      <c r="S34" s="123"/>
      <c r="T34" s="123"/>
      <c r="U34" s="123"/>
      <c r="V34" s="123"/>
      <c r="W34" s="123"/>
      <c r="X34" s="123"/>
      <c r="Y34" s="124"/>
      <c r="Z34" s="124"/>
      <c r="AA34" s="124"/>
      <c r="AB34" s="124"/>
      <c r="AC34" s="124"/>
      <c r="AD34" s="124"/>
      <c r="AE34" s="124"/>
      <c r="AF34" s="124"/>
      <c r="AG34" s="124"/>
      <c r="AH34" s="124"/>
      <c r="AI34" s="124"/>
      <c r="AJ34" s="124"/>
      <c r="AK34" s="124"/>
      <c r="AL34" s="124"/>
    </row>
    <row r="35" spans="1:38" x14ac:dyDescent="0.2">
      <c r="A35" s="123"/>
      <c r="B35" s="114"/>
      <c r="C35" s="115"/>
      <c r="D35" s="123"/>
      <c r="E35" s="123"/>
      <c r="F35" s="123"/>
      <c r="G35" s="123"/>
      <c r="H35" s="123"/>
      <c r="I35" s="123"/>
      <c r="J35" s="123"/>
      <c r="K35" s="123"/>
      <c r="L35" s="123"/>
      <c r="M35" s="123"/>
      <c r="N35" s="123"/>
      <c r="O35" s="123"/>
      <c r="P35" s="123"/>
      <c r="Q35" s="123"/>
      <c r="R35" s="123"/>
      <c r="S35" s="123"/>
      <c r="T35" s="123"/>
      <c r="U35" s="123"/>
      <c r="V35" s="123"/>
      <c r="W35" s="123"/>
      <c r="X35" s="123"/>
      <c r="Y35" s="124"/>
      <c r="Z35" s="124"/>
      <c r="AA35" s="124"/>
      <c r="AB35" s="124"/>
      <c r="AC35" s="124"/>
      <c r="AD35" s="124"/>
      <c r="AE35" s="124"/>
      <c r="AF35" s="124"/>
      <c r="AG35" s="124"/>
      <c r="AH35" s="124"/>
      <c r="AI35" s="124"/>
      <c r="AJ35" s="124"/>
      <c r="AK35" s="124"/>
      <c r="AL35" s="124"/>
    </row>
    <row r="36" spans="1:38" x14ac:dyDescent="0.2">
      <c r="A36" s="123"/>
      <c r="B36" s="123"/>
      <c r="C36" s="115"/>
      <c r="D36" s="123"/>
      <c r="E36" s="123"/>
      <c r="F36" s="123"/>
      <c r="G36" s="123"/>
      <c r="H36" s="123"/>
      <c r="I36" s="123"/>
      <c r="J36" s="123"/>
      <c r="K36" s="123"/>
      <c r="L36" s="123"/>
      <c r="M36" s="123"/>
      <c r="N36" s="123"/>
      <c r="O36" s="123"/>
      <c r="P36" s="123"/>
      <c r="Q36" s="123"/>
      <c r="R36" s="123"/>
      <c r="S36" s="123"/>
      <c r="T36" s="123"/>
      <c r="U36" s="123"/>
      <c r="V36" s="123"/>
      <c r="W36" s="123"/>
      <c r="X36" s="123"/>
      <c r="Y36" s="124"/>
      <c r="Z36" s="124"/>
      <c r="AA36" s="124"/>
      <c r="AB36" s="124"/>
      <c r="AC36" s="124"/>
      <c r="AD36" s="124"/>
      <c r="AE36" s="124"/>
      <c r="AF36" s="124"/>
      <c r="AG36" s="124"/>
      <c r="AH36" s="124"/>
      <c r="AI36" s="124"/>
      <c r="AJ36" s="124"/>
      <c r="AK36" s="124"/>
      <c r="AL36" s="124"/>
    </row>
    <row r="37" spans="1:38" x14ac:dyDescent="0.2">
      <c r="A37" s="123"/>
      <c r="C37" s="116" t="s">
        <v>141</v>
      </c>
      <c r="D37" s="123"/>
      <c r="E37" s="123"/>
      <c r="F37" s="123"/>
      <c r="G37" s="123"/>
      <c r="H37" s="123"/>
      <c r="I37" s="123"/>
      <c r="J37" s="123"/>
      <c r="K37" s="123"/>
      <c r="L37" s="123"/>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4"/>
      <c r="AK37" s="124"/>
      <c r="AL37" s="124"/>
    </row>
    <row r="38" spans="1:38" x14ac:dyDescent="0.2">
      <c r="A38" s="123"/>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4"/>
      <c r="AK38" s="124"/>
      <c r="AL38" s="124"/>
    </row>
    <row r="39" spans="1:38" x14ac:dyDescent="0.2">
      <c r="A39" s="123"/>
      <c r="B39" s="123"/>
      <c r="C39" s="123"/>
      <c r="D39" s="123"/>
      <c r="E39" s="123"/>
      <c r="F39" s="123"/>
      <c r="G39" s="123"/>
      <c r="H39" s="123"/>
      <c r="I39" s="123"/>
      <c r="J39" s="123"/>
      <c r="K39" s="123"/>
      <c r="L39" s="123"/>
      <c r="M39" s="123"/>
      <c r="N39" s="123"/>
      <c r="O39" s="123"/>
      <c r="P39" s="123"/>
      <c r="Q39" s="123"/>
      <c r="R39" s="123"/>
      <c r="S39" s="123"/>
      <c r="T39" s="123"/>
      <c r="U39" s="123"/>
      <c r="V39" s="123"/>
      <c r="W39" s="123"/>
      <c r="X39" s="123"/>
      <c r="Y39" s="124"/>
      <c r="Z39" s="124"/>
      <c r="AA39" s="124"/>
      <c r="AB39" s="124"/>
      <c r="AC39" s="124"/>
      <c r="AD39" s="124"/>
      <c r="AE39" s="124"/>
      <c r="AF39" s="124"/>
      <c r="AG39" s="124"/>
      <c r="AH39" s="124"/>
      <c r="AI39" s="124"/>
      <c r="AJ39" s="124"/>
      <c r="AK39" s="124"/>
      <c r="AL39" s="124"/>
    </row>
    <row r="40" spans="1:38" x14ac:dyDescent="0.2">
      <c r="A40" s="123"/>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4"/>
      <c r="Z40" s="124"/>
      <c r="AA40" s="124"/>
      <c r="AB40" s="124"/>
      <c r="AC40" s="124"/>
      <c r="AD40" s="124"/>
      <c r="AE40" s="124"/>
      <c r="AF40" s="124"/>
      <c r="AG40" s="124"/>
      <c r="AH40" s="124"/>
      <c r="AI40" s="124"/>
      <c r="AJ40" s="124"/>
      <c r="AK40" s="124"/>
      <c r="AL40" s="124"/>
    </row>
    <row r="41" spans="1:38" x14ac:dyDescent="0.2">
      <c r="A41" s="123"/>
      <c r="B41" s="123"/>
      <c r="C41" s="123"/>
      <c r="D41" s="123"/>
      <c r="E41" s="123"/>
      <c r="F41" s="123"/>
      <c r="G41" s="123"/>
      <c r="H41" s="123"/>
      <c r="I41" s="123"/>
      <c r="J41" s="123"/>
      <c r="K41" s="123"/>
      <c r="L41" s="123"/>
      <c r="M41" s="123"/>
      <c r="N41" s="123"/>
      <c r="O41" s="123"/>
      <c r="P41" s="123"/>
      <c r="Q41" s="123"/>
      <c r="R41" s="123"/>
      <c r="S41" s="123"/>
      <c r="T41" s="123"/>
      <c r="U41" s="123"/>
      <c r="V41" s="123"/>
      <c r="W41" s="123"/>
      <c r="X41" s="123"/>
      <c r="Y41" s="124"/>
      <c r="Z41" s="124"/>
      <c r="AA41" s="124"/>
      <c r="AB41" s="124"/>
      <c r="AC41" s="124"/>
      <c r="AD41" s="124"/>
      <c r="AE41" s="124"/>
      <c r="AF41" s="124"/>
      <c r="AG41" s="124"/>
      <c r="AH41" s="124"/>
      <c r="AI41" s="124"/>
      <c r="AJ41" s="124"/>
      <c r="AK41" s="124"/>
      <c r="AL41" s="124"/>
    </row>
    <row r="42" spans="1:38" x14ac:dyDescent="0.2">
      <c r="A42" s="123"/>
      <c r="B42" s="123"/>
      <c r="C42" s="123"/>
      <c r="D42" s="123"/>
      <c r="E42" s="123"/>
      <c r="F42" s="123"/>
      <c r="G42" s="123"/>
      <c r="H42" s="123"/>
      <c r="I42" s="123"/>
      <c r="J42" s="123"/>
      <c r="K42" s="123"/>
      <c r="L42" s="123"/>
      <c r="M42" s="123"/>
      <c r="N42" s="123"/>
      <c r="O42" s="123"/>
      <c r="P42" s="123"/>
      <c r="Q42" s="123"/>
      <c r="R42" s="123"/>
      <c r="S42" s="123"/>
      <c r="T42" s="123"/>
      <c r="U42" s="123"/>
      <c r="V42" s="123"/>
      <c r="W42" s="123"/>
      <c r="X42" s="123"/>
      <c r="Y42" s="124"/>
      <c r="Z42" s="124"/>
      <c r="AA42" s="124"/>
      <c r="AB42" s="124"/>
      <c r="AC42" s="124"/>
      <c r="AD42" s="124"/>
      <c r="AE42" s="124"/>
      <c r="AF42" s="124"/>
      <c r="AG42" s="124"/>
      <c r="AH42" s="124"/>
      <c r="AI42" s="124"/>
      <c r="AJ42" s="124"/>
      <c r="AK42" s="124"/>
      <c r="AL42" s="124"/>
    </row>
    <row r="43" spans="1:38" ht="12.75" customHeight="1" x14ac:dyDescent="0.2">
      <c r="A43" s="123"/>
      <c r="X43" s="123"/>
      <c r="Y43" s="124"/>
      <c r="Z43" s="124"/>
      <c r="AA43" s="124"/>
      <c r="AB43" s="124"/>
      <c r="AC43" s="124"/>
      <c r="AD43" s="124"/>
      <c r="AE43" s="124"/>
      <c r="AF43" s="124"/>
      <c r="AG43" s="124"/>
      <c r="AH43" s="124"/>
      <c r="AI43" s="124"/>
      <c r="AJ43" s="124"/>
      <c r="AK43" s="124"/>
      <c r="AL43" s="124"/>
    </row>
    <row r="44" spans="1:38" ht="41.25" customHeight="1" x14ac:dyDescent="0.2">
      <c r="A44" s="123"/>
      <c r="B44" s="182" t="s">
        <v>110</v>
      </c>
      <c r="C44" s="182"/>
      <c r="D44" s="182"/>
      <c r="E44" s="182"/>
      <c r="F44" s="182"/>
      <c r="G44" s="182"/>
      <c r="H44" s="182"/>
      <c r="I44" s="182"/>
      <c r="J44" s="182"/>
      <c r="K44" s="182"/>
      <c r="L44" s="182"/>
      <c r="M44" s="182"/>
      <c r="N44" s="182"/>
      <c r="O44" s="182"/>
      <c r="P44" s="182"/>
      <c r="Q44" s="182"/>
      <c r="R44" s="182"/>
      <c r="S44" s="182"/>
      <c r="T44" s="182"/>
      <c r="U44" s="182"/>
      <c r="V44" s="182"/>
      <c r="W44" s="182"/>
      <c r="X44" s="123"/>
      <c r="Y44" s="124"/>
      <c r="Z44" s="124"/>
      <c r="AA44" s="124"/>
      <c r="AB44" s="124"/>
      <c r="AC44" s="124"/>
      <c r="AD44" s="124"/>
      <c r="AE44" s="124"/>
      <c r="AF44" s="124"/>
      <c r="AG44" s="124"/>
      <c r="AH44" s="124"/>
      <c r="AI44" s="124"/>
      <c r="AJ44" s="124"/>
      <c r="AK44" s="124"/>
      <c r="AL44" s="124"/>
    </row>
    <row r="45" spans="1:38" x14ac:dyDescent="0.2">
      <c r="A45" s="123"/>
      <c r="B45" s="123"/>
      <c r="C45" s="123"/>
      <c r="D45" s="123"/>
      <c r="E45" s="123"/>
      <c r="F45" s="123"/>
      <c r="G45" s="123"/>
      <c r="H45" s="123"/>
      <c r="I45" s="123"/>
      <c r="J45" s="123"/>
      <c r="K45" s="123"/>
      <c r="L45" s="123"/>
      <c r="M45" s="123"/>
      <c r="N45" s="123"/>
      <c r="O45" s="123"/>
      <c r="P45" s="123"/>
      <c r="Q45" s="123"/>
      <c r="R45" s="123"/>
      <c r="S45" s="123"/>
      <c r="T45" s="123"/>
      <c r="U45" s="123"/>
      <c r="V45" s="123"/>
      <c r="W45" s="123"/>
      <c r="X45" s="123"/>
      <c r="Y45" s="124"/>
      <c r="Z45" s="124"/>
      <c r="AA45" s="124"/>
      <c r="AB45" s="124"/>
      <c r="AC45" s="124"/>
      <c r="AD45" s="124"/>
      <c r="AE45" s="124"/>
      <c r="AF45" s="124"/>
      <c r="AG45" s="124"/>
      <c r="AH45" s="124"/>
      <c r="AI45" s="124"/>
      <c r="AJ45" s="124"/>
      <c r="AK45" s="124"/>
      <c r="AL45" s="124"/>
    </row>
    <row r="46" spans="1:38" x14ac:dyDescent="0.2">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c r="AE46" s="124"/>
      <c r="AF46" s="124"/>
      <c r="AG46" s="124"/>
      <c r="AH46" s="124"/>
      <c r="AI46" s="124"/>
      <c r="AJ46" s="124"/>
      <c r="AK46" s="124"/>
      <c r="AL46" s="124"/>
    </row>
    <row r="47" spans="1:38" x14ac:dyDescent="0.2">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124"/>
      <c r="AJ47" s="124"/>
      <c r="AK47" s="124"/>
      <c r="AL47" s="124"/>
    </row>
    <row r="48" spans="1:38" x14ac:dyDescent="0.2">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row>
    <row r="49" spans="1:38" x14ac:dyDescent="0.2">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row>
    <row r="50" spans="1:38" x14ac:dyDescent="0.2">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row>
    <row r="51" spans="1:38" x14ac:dyDescent="0.2">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row>
    <row r="52" spans="1:38" x14ac:dyDescent="0.2">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c r="AE52" s="124"/>
      <c r="AF52" s="124"/>
      <c r="AG52" s="124"/>
      <c r="AH52" s="124"/>
      <c r="AI52" s="124"/>
      <c r="AJ52" s="124"/>
      <c r="AK52" s="124"/>
      <c r="AL52" s="124"/>
    </row>
    <row r="53" spans="1:38" x14ac:dyDescent="0.2">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c r="AE53" s="124"/>
      <c r="AF53" s="124"/>
      <c r="AG53" s="124"/>
      <c r="AH53" s="124"/>
      <c r="AI53" s="124"/>
      <c r="AJ53" s="124"/>
      <c r="AK53" s="124"/>
      <c r="AL53" s="124"/>
    </row>
    <row r="54" spans="1:38" x14ac:dyDescent="0.2">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row>
    <row r="55" spans="1:38" x14ac:dyDescent="0.2">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row>
    <row r="56" spans="1:38" x14ac:dyDescent="0.2">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c r="AD56" s="124"/>
      <c r="AE56" s="124"/>
      <c r="AF56" s="124"/>
      <c r="AG56" s="124"/>
      <c r="AH56" s="124"/>
      <c r="AI56" s="124"/>
      <c r="AJ56" s="124"/>
      <c r="AK56" s="124"/>
      <c r="AL56" s="124"/>
    </row>
    <row r="57" spans="1:38" x14ac:dyDescent="0.2">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c r="AB57" s="124"/>
      <c r="AC57" s="124"/>
      <c r="AD57" s="124"/>
      <c r="AE57" s="124"/>
      <c r="AF57" s="124"/>
      <c r="AG57" s="124"/>
      <c r="AH57" s="124"/>
      <c r="AI57" s="124"/>
      <c r="AJ57" s="124"/>
      <c r="AK57" s="124"/>
      <c r="AL57" s="124"/>
    </row>
    <row r="58" spans="1:38" x14ac:dyDescent="0.2">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B3" sqref="B3"/>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142</v>
      </c>
    </row>
    <row r="2" spans="1:57" ht="54" x14ac:dyDescent="0.25">
      <c r="A2" s="80" t="s">
        <v>107</v>
      </c>
      <c r="B2" s="80" t="s">
        <v>143</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97" t="s">
        <v>5</v>
      </c>
      <c r="E4" s="198"/>
      <c r="G4" s="191" t="s">
        <v>6</v>
      </c>
      <c r="H4" s="192"/>
      <c r="I4" s="192"/>
      <c r="J4" s="192"/>
      <c r="K4" s="192"/>
      <c r="L4" s="192"/>
      <c r="M4" s="192"/>
      <c r="N4" s="192"/>
      <c r="O4" s="192"/>
      <c r="P4" s="192"/>
      <c r="Q4" s="192"/>
      <c r="R4" s="192"/>
      <c r="T4" s="191" t="s">
        <v>7</v>
      </c>
      <c r="U4" s="192"/>
      <c r="V4" s="192"/>
      <c r="W4" s="192"/>
      <c r="X4" s="192"/>
      <c r="Y4" s="192"/>
      <c r="Z4" s="192"/>
      <c r="AA4" s="192"/>
      <c r="AB4" s="192"/>
      <c r="AC4" s="192"/>
      <c r="AD4" s="192"/>
      <c r="AE4" s="192"/>
      <c r="AF4" s="4"/>
      <c r="AG4" s="191" t="s">
        <v>34</v>
      </c>
      <c r="AH4" s="192"/>
      <c r="AI4" s="192"/>
      <c r="AJ4" s="192"/>
      <c r="AK4" s="192"/>
      <c r="AL4" s="192"/>
      <c r="AM4" s="192"/>
      <c r="AN4" s="192"/>
      <c r="AO4" s="192"/>
      <c r="AP4" s="192"/>
      <c r="AQ4" s="192"/>
      <c r="AR4" s="192"/>
      <c r="AT4" s="191" t="s">
        <v>35</v>
      </c>
      <c r="AU4" s="192"/>
      <c r="AV4" s="192"/>
      <c r="AW4" s="192"/>
      <c r="AX4" s="192"/>
      <c r="AY4" s="192"/>
      <c r="AZ4" s="192"/>
      <c r="BA4" s="192"/>
      <c r="BB4" s="192"/>
      <c r="BC4" s="192"/>
      <c r="BD4" s="192"/>
      <c r="BE4" s="192"/>
    </row>
    <row r="5" spans="1:57" x14ac:dyDescent="0.2">
      <c r="A5" s="32"/>
      <c r="B5" s="32"/>
      <c r="C5" s="3"/>
      <c r="D5" s="199" t="s">
        <v>8</v>
      </c>
      <c r="E5" s="201" t="s">
        <v>9</v>
      </c>
      <c r="F5" s="5"/>
      <c r="G5" s="189" t="s">
        <v>0</v>
      </c>
      <c r="H5" s="185" t="s">
        <v>1</v>
      </c>
      <c r="I5" s="185" t="s">
        <v>10</v>
      </c>
      <c r="J5" s="185" t="s">
        <v>2</v>
      </c>
      <c r="K5" s="185" t="s">
        <v>11</v>
      </c>
      <c r="L5" s="187" t="s">
        <v>12</v>
      </c>
      <c r="M5" s="5"/>
      <c r="N5" s="189" t="s">
        <v>3</v>
      </c>
      <c r="O5" s="185" t="s">
        <v>4</v>
      </c>
      <c r="P5" s="187" t="s">
        <v>13</v>
      </c>
      <c r="Q5" s="2"/>
      <c r="R5" s="193" t="s">
        <v>14</v>
      </c>
      <c r="S5" s="2"/>
      <c r="T5" s="189" t="s">
        <v>0</v>
      </c>
      <c r="U5" s="185" t="s">
        <v>1</v>
      </c>
      <c r="V5" s="185" t="s">
        <v>10</v>
      </c>
      <c r="W5" s="185" t="s">
        <v>2</v>
      </c>
      <c r="X5" s="185" t="s">
        <v>11</v>
      </c>
      <c r="Y5" s="187" t="s">
        <v>12</v>
      </c>
      <c r="Z5" s="2"/>
      <c r="AA5" s="189" t="s">
        <v>3</v>
      </c>
      <c r="AB5" s="185" t="s">
        <v>4</v>
      </c>
      <c r="AC5" s="187" t="s">
        <v>13</v>
      </c>
      <c r="AD5" s="1"/>
      <c r="AE5" s="195" t="s">
        <v>14</v>
      </c>
      <c r="AF5" s="38"/>
      <c r="AG5" s="189" t="s">
        <v>0</v>
      </c>
      <c r="AH5" s="185" t="s">
        <v>1</v>
      </c>
      <c r="AI5" s="185" t="s">
        <v>10</v>
      </c>
      <c r="AJ5" s="185" t="s">
        <v>2</v>
      </c>
      <c r="AK5" s="185" t="s">
        <v>11</v>
      </c>
      <c r="AL5" s="187" t="s">
        <v>12</v>
      </c>
      <c r="AM5" s="5"/>
      <c r="AN5" s="189" t="s">
        <v>3</v>
      </c>
      <c r="AO5" s="185" t="s">
        <v>4</v>
      </c>
      <c r="AP5" s="187" t="s">
        <v>13</v>
      </c>
      <c r="AQ5" s="2"/>
      <c r="AR5" s="193" t="s">
        <v>14</v>
      </c>
      <c r="AS5" s="2"/>
      <c r="AT5" s="189" t="s">
        <v>0</v>
      </c>
      <c r="AU5" s="185" t="s">
        <v>1</v>
      </c>
      <c r="AV5" s="185" t="s">
        <v>10</v>
      </c>
      <c r="AW5" s="185" t="s">
        <v>2</v>
      </c>
      <c r="AX5" s="185" t="s">
        <v>11</v>
      </c>
      <c r="AY5" s="187" t="s">
        <v>12</v>
      </c>
      <c r="AZ5" s="2"/>
      <c r="BA5" s="189" t="s">
        <v>3</v>
      </c>
      <c r="BB5" s="185" t="s">
        <v>4</v>
      </c>
      <c r="BC5" s="187" t="s">
        <v>13</v>
      </c>
      <c r="BD5" s="1"/>
      <c r="BE5" s="195" t="s">
        <v>14</v>
      </c>
    </row>
    <row r="6" spans="1:57" x14ac:dyDescent="0.2">
      <c r="A6" s="32"/>
      <c r="B6" s="32"/>
      <c r="C6" s="3"/>
      <c r="D6" s="200"/>
      <c r="E6" s="202"/>
      <c r="F6" s="5"/>
      <c r="G6" s="190"/>
      <c r="H6" s="186"/>
      <c r="I6" s="186"/>
      <c r="J6" s="186"/>
      <c r="K6" s="186"/>
      <c r="L6" s="188"/>
      <c r="M6" s="5"/>
      <c r="N6" s="190"/>
      <c r="O6" s="186"/>
      <c r="P6" s="188"/>
      <c r="Q6" s="2"/>
      <c r="R6" s="194"/>
      <c r="S6" s="2"/>
      <c r="T6" s="190"/>
      <c r="U6" s="186"/>
      <c r="V6" s="186"/>
      <c r="W6" s="186"/>
      <c r="X6" s="186"/>
      <c r="Y6" s="188"/>
      <c r="Z6" s="2"/>
      <c r="AA6" s="190"/>
      <c r="AB6" s="186"/>
      <c r="AC6" s="188"/>
      <c r="AD6" s="1"/>
      <c r="AE6" s="196"/>
      <c r="AF6" s="39"/>
      <c r="AG6" s="190"/>
      <c r="AH6" s="186"/>
      <c r="AI6" s="186"/>
      <c r="AJ6" s="186"/>
      <c r="AK6" s="186"/>
      <c r="AL6" s="188"/>
      <c r="AM6" s="5"/>
      <c r="AN6" s="190"/>
      <c r="AO6" s="186"/>
      <c r="AP6" s="188"/>
      <c r="AQ6" s="2"/>
      <c r="AR6" s="194"/>
      <c r="AS6" s="2"/>
      <c r="AT6" s="190"/>
      <c r="AU6" s="186"/>
      <c r="AV6" s="186"/>
      <c r="AW6" s="186"/>
      <c r="AX6" s="186"/>
      <c r="AY6" s="188"/>
      <c r="AZ6" s="2"/>
      <c r="BA6" s="190"/>
      <c r="BB6" s="186"/>
      <c r="BC6" s="188"/>
      <c r="BD6" s="1"/>
      <c r="BE6" s="196"/>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7">
        <v>53.816726346342698</v>
      </c>
      <c r="H8" s="128">
        <v>65.100853535678993</v>
      </c>
      <c r="I8" s="128">
        <v>68.310939312763395</v>
      </c>
      <c r="J8" s="128">
        <v>70.277214064169797</v>
      </c>
      <c r="K8" s="128">
        <v>71.638936945656397</v>
      </c>
      <c r="L8" s="129">
        <v>65.828949141658697</v>
      </c>
      <c r="M8" s="130"/>
      <c r="N8" s="131">
        <v>77.668679467524598</v>
      </c>
      <c r="O8" s="132">
        <v>79.922650197391107</v>
      </c>
      <c r="P8" s="133">
        <v>78.795664832457803</v>
      </c>
      <c r="Q8" s="130"/>
      <c r="R8" s="134">
        <v>69.533746926595896</v>
      </c>
      <c r="S8" s="135"/>
      <c r="T8" s="127">
        <v>-5.0451323789967404</v>
      </c>
      <c r="U8" s="128">
        <v>1.4265486104254901</v>
      </c>
      <c r="V8" s="128">
        <v>-4.5735297376587702</v>
      </c>
      <c r="W8" s="128">
        <v>-4.53264213572385</v>
      </c>
      <c r="X8" s="128">
        <v>-1.61885885092682</v>
      </c>
      <c r="Y8" s="129">
        <v>-2.8722388266034198</v>
      </c>
      <c r="Z8" s="130"/>
      <c r="AA8" s="131">
        <v>-1.44456710558978</v>
      </c>
      <c r="AB8" s="132">
        <v>-1.69802937382976</v>
      </c>
      <c r="AC8" s="133">
        <v>-1.5732739637664199</v>
      </c>
      <c r="AD8" s="130"/>
      <c r="AE8" s="134">
        <v>-2.4554787098875002</v>
      </c>
      <c r="AF8" s="29"/>
      <c r="AG8" s="127">
        <v>57.559357175885602</v>
      </c>
      <c r="AH8" s="128">
        <v>61.0248760289386</v>
      </c>
      <c r="AI8" s="128">
        <v>67.405373662902306</v>
      </c>
      <c r="AJ8" s="128">
        <v>69.244028739645202</v>
      </c>
      <c r="AK8" s="128">
        <v>68.516280992228801</v>
      </c>
      <c r="AL8" s="129">
        <v>64.749987503198497</v>
      </c>
      <c r="AM8" s="130"/>
      <c r="AN8" s="131">
        <v>73.951824986338295</v>
      </c>
      <c r="AO8" s="132">
        <v>76.244125681283805</v>
      </c>
      <c r="AP8" s="133">
        <v>75.0981298076793</v>
      </c>
      <c r="AQ8" s="130"/>
      <c r="AR8" s="134">
        <v>67.706893239006405</v>
      </c>
      <c r="AS8" s="135"/>
      <c r="AT8" s="127">
        <v>-1.00948254193138</v>
      </c>
      <c r="AU8" s="128">
        <v>1.10244264859401</v>
      </c>
      <c r="AV8" s="128">
        <v>-0.17135944759880201</v>
      </c>
      <c r="AW8" s="128">
        <v>-0.30305190420929601</v>
      </c>
      <c r="AX8" s="128">
        <v>-0.413918515252509</v>
      </c>
      <c r="AY8" s="129">
        <v>-0.16470114013245199</v>
      </c>
      <c r="AZ8" s="130"/>
      <c r="BA8" s="131">
        <v>-1.3199801887981399</v>
      </c>
      <c r="BB8" s="132">
        <v>-1.89507110632343</v>
      </c>
      <c r="BC8" s="133">
        <v>-1.6125519455478801</v>
      </c>
      <c r="BD8" s="130"/>
      <c r="BE8" s="134">
        <v>-0.62886919145296005</v>
      </c>
    </row>
    <row r="9" spans="1:57" x14ac:dyDescent="0.2">
      <c r="A9" s="20" t="s">
        <v>18</v>
      </c>
      <c r="B9" s="3" t="str">
        <f>TRIM(A9)</f>
        <v>Virginia</v>
      </c>
      <c r="C9" s="10"/>
      <c r="D9" s="24" t="s">
        <v>16</v>
      </c>
      <c r="E9" s="27" t="s">
        <v>17</v>
      </c>
      <c r="F9" s="3"/>
      <c r="G9" s="136">
        <v>52.193477921672603</v>
      </c>
      <c r="H9" s="130">
        <v>64.647214854111397</v>
      </c>
      <c r="I9" s="130">
        <v>66.2374785457949</v>
      </c>
      <c r="J9" s="130">
        <v>68.846309876735802</v>
      </c>
      <c r="K9" s="130">
        <v>69.237634576376905</v>
      </c>
      <c r="L9" s="137">
        <v>64.232423154938303</v>
      </c>
      <c r="M9" s="130"/>
      <c r="N9" s="138">
        <v>76.898113254557998</v>
      </c>
      <c r="O9" s="139">
        <v>79.143704166016505</v>
      </c>
      <c r="P9" s="140">
        <v>78.020908710287202</v>
      </c>
      <c r="Q9" s="130"/>
      <c r="R9" s="141">
        <v>68.171990456466602</v>
      </c>
      <c r="S9" s="135"/>
      <c r="T9" s="136">
        <v>-6.6672437393003801</v>
      </c>
      <c r="U9" s="130">
        <v>2.28114978180249</v>
      </c>
      <c r="V9" s="130">
        <v>-5.5838627063109101</v>
      </c>
      <c r="W9" s="130">
        <v>-4.4228085373860502</v>
      </c>
      <c r="X9" s="130">
        <v>-2.6665428872349302</v>
      </c>
      <c r="Y9" s="137">
        <v>-3.3950089622017199</v>
      </c>
      <c r="Z9" s="130"/>
      <c r="AA9" s="138">
        <v>-2.0677982623834001</v>
      </c>
      <c r="AB9" s="139">
        <v>-1.84024122325312</v>
      </c>
      <c r="AC9" s="140">
        <v>-1.9525143715372599</v>
      </c>
      <c r="AD9" s="130"/>
      <c r="AE9" s="141">
        <v>-2.9280178496886</v>
      </c>
      <c r="AF9" s="30"/>
      <c r="AG9" s="136">
        <v>57.472565034641903</v>
      </c>
      <c r="AH9" s="130">
        <v>62.065063516763701</v>
      </c>
      <c r="AI9" s="130">
        <v>68.928214116813393</v>
      </c>
      <c r="AJ9" s="130">
        <v>71.288924405764305</v>
      </c>
      <c r="AK9" s="130">
        <v>69.279081999759597</v>
      </c>
      <c r="AL9" s="137">
        <v>65.806769814748606</v>
      </c>
      <c r="AM9" s="130"/>
      <c r="AN9" s="138">
        <v>74.232749952335496</v>
      </c>
      <c r="AO9" s="139">
        <v>75.392728974879006</v>
      </c>
      <c r="AP9" s="140">
        <v>74.812831331699002</v>
      </c>
      <c r="AQ9" s="130"/>
      <c r="AR9" s="141">
        <v>68.380221408708096</v>
      </c>
      <c r="AS9" s="135"/>
      <c r="AT9" s="136">
        <v>0.24444322033742499</v>
      </c>
      <c r="AU9" s="130">
        <v>2.0804150369071199</v>
      </c>
      <c r="AV9" s="130">
        <v>0.87052260838816198</v>
      </c>
      <c r="AW9" s="130">
        <v>1.55825340174282</v>
      </c>
      <c r="AX9" s="130">
        <v>0.75381675412538196</v>
      </c>
      <c r="AY9" s="137">
        <v>1.1097277415695701</v>
      </c>
      <c r="AZ9" s="130"/>
      <c r="BA9" s="138">
        <v>-2.0014225688239198</v>
      </c>
      <c r="BB9" s="139">
        <v>-3.2977502003603099</v>
      </c>
      <c r="BC9" s="140">
        <v>-2.6588067990443598</v>
      </c>
      <c r="BD9" s="130"/>
      <c r="BE9" s="141">
        <v>-9.9406199798829198E-2</v>
      </c>
    </row>
    <row r="10" spans="1:57" x14ac:dyDescent="0.2">
      <c r="A10" s="21" t="s">
        <v>19</v>
      </c>
      <c r="B10" s="3" t="str">
        <f t="shared" ref="B10:B45" si="0">TRIM(A10)</f>
        <v>Norfolk/Virginia Beach, VA</v>
      </c>
      <c r="C10" s="3"/>
      <c r="D10" s="24" t="s">
        <v>16</v>
      </c>
      <c r="E10" s="27" t="s">
        <v>17</v>
      </c>
      <c r="F10" s="3"/>
      <c r="G10" s="136">
        <v>60.2147223506446</v>
      </c>
      <c r="H10" s="130">
        <v>68.469717984281004</v>
      </c>
      <c r="I10" s="130">
        <v>69.5125083474598</v>
      </c>
      <c r="J10" s="130">
        <v>75.057790106333698</v>
      </c>
      <c r="K10" s="130">
        <v>77.276930189551507</v>
      </c>
      <c r="L10" s="137">
        <v>70.106333795654095</v>
      </c>
      <c r="M10" s="130"/>
      <c r="N10" s="138">
        <v>84.499409256690797</v>
      </c>
      <c r="O10" s="139">
        <v>84.797349360456096</v>
      </c>
      <c r="P10" s="140">
        <v>84.648379308573396</v>
      </c>
      <c r="Q10" s="130"/>
      <c r="R10" s="141">
        <v>74.261203942202499</v>
      </c>
      <c r="S10" s="135"/>
      <c r="T10" s="136">
        <v>-12.820042418402601</v>
      </c>
      <c r="U10" s="130">
        <v>0.64073664336014902</v>
      </c>
      <c r="V10" s="130">
        <v>-4.4175307657019403</v>
      </c>
      <c r="W10" s="130">
        <v>1.19635917914041</v>
      </c>
      <c r="X10" s="130">
        <v>3.0536064258643201</v>
      </c>
      <c r="Y10" s="137">
        <v>-2.35505466284472</v>
      </c>
      <c r="Z10" s="130"/>
      <c r="AA10" s="138">
        <v>0.97060305712690798</v>
      </c>
      <c r="AB10" s="139">
        <v>-1.73178346692144</v>
      </c>
      <c r="AC10" s="140">
        <v>-0.40129461672385602</v>
      </c>
      <c r="AD10" s="130"/>
      <c r="AE10" s="141">
        <v>-1.72722858353062</v>
      </c>
      <c r="AF10" s="30"/>
      <c r="AG10" s="136">
        <v>65.739456516155499</v>
      </c>
      <c r="AH10" s="130">
        <v>63.897236348692601</v>
      </c>
      <c r="AI10" s="130">
        <v>68.447244054040098</v>
      </c>
      <c r="AJ10" s="130">
        <v>70.965608465608398</v>
      </c>
      <c r="AK10" s="130">
        <v>72.674911388503602</v>
      </c>
      <c r="AL10" s="137">
        <v>68.344891354599994</v>
      </c>
      <c r="AM10" s="130"/>
      <c r="AN10" s="138">
        <v>83.189500179791395</v>
      </c>
      <c r="AO10" s="139">
        <v>85.198027431037104</v>
      </c>
      <c r="AP10" s="140">
        <v>84.193763805414207</v>
      </c>
      <c r="AQ10" s="130"/>
      <c r="AR10" s="141">
        <v>72.873140626261204</v>
      </c>
      <c r="AS10" s="135"/>
      <c r="AT10" s="136">
        <v>2.95973638920958</v>
      </c>
      <c r="AU10" s="130">
        <v>1.26968742424671</v>
      </c>
      <c r="AV10" s="130">
        <v>0.399214921551169</v>
      </c>
      <c r="AW10" s="130">
        <v>2.5772186881641499</v>
      </c>
      <c r="AX10" s="130">
        <v>4.2402394670074797</v>
      </c>
      <c r="AY10" s="137">
        <v>2.3051529817680501</v>
      </c>
      <c r="AZ10" s="130"/>
      <c r="BA10" s="138">
        <v>2.6735656273063402</v>
      </c>
      <c r="BB10" s="139">
        <v>-1.1375853408526599</v>
      </c>
      <c r="BC10" s="140">
        <v>0.70923825121218798</v>
      </c>
      <c r="BD10" s="130"/>
      <c r="BE10" s="141">
        <v>1.7694141921554001</v>
      </c>
    </row>
    <row r="11" spans="1:57" x14ac:dyDescent="0.2">
      <c r="A11" s="21" t="s">
        <v>20</v>
      </c>
      <c r="B11" s="2" t="s">
        <v>71</v>
      </c>
      <c r="C11" s="3"/>
      <c r="D11" s="24" t="s">
        <v>16</v>
      </c>
      <c r="E11" s="27" t="s">
        <v>17</v>
      </c>
      <c r="F11" s="3"/>
      <c r="G11" s="136">
        <v>44.769893045755097</v>
      </c>
      <c r="H11" s="130">
        <v>59.530466427018098</v>
      </c>
      <c r="I11" s="130">
        <v>61.598544357164997</v>
      </c>
      <c r="J11" s="130">
        <v>63.821950028846501</v>
      </c>
      <c r="K11" s="130">
        <v>65.455110282696396</v>
      </c>
      <c r="L11" s="137">
        <v>59.035192828296204</v>
      </c>
      <c r="M11" s="130"/>
      <c r="N11" s="138">
        <v>82.239382239382195</v>
      </c>
      <c r="O11" s="139">
        <v>86.073758487551501</v>
      </c>
      <c r="P11" s="140">
        <v>84.156570363466898</v>
      </c>
      <c r="Q11" s="130"/>
      <c r="R11" s="141">
        <v>66.212729266916398</v>
      </c>
      <c r="S11" s="135"/>
      <c r="T11" s="136">
        <v>-11.541574160123799</v>
      </c>
      <c r="U11" s="130">
        <v>-1.43193658157754</v>
      </c>
      <c r="V11" s="130">
        <v>-7.0005541410819498</v>
      </c>
      <c r="W11" s="130">
        <v>-5.6332747577962001</v>
      </c>
      <c r="X11" s="130">
        <v>1.0406915892809301</v>
      </c>
      <c r="Y11" s="137">
        <v>-4.6757620340148698</v>
      </c>
      <c r="Z11" s="130"/>
      <c r="AA11" s="138">
        <v>4.5851638872915403</v>
      </c>
      <c r="AB11" s="139">
        <v>7.4077064213328798</v>
      </c>
      <c r="AC11" s="140">
        <v>6.0097995406607696</v>
      </c>
      <c r="AD11" s="130"/>
      <c r="AE11" s="141">
        <v>-1.0539293427118099</v>
      </c>
      <c r="AF11" s="30"/>
      <c r="AG11" s="136">
        <v>53.578085474637099</v>
      </c>
      <c r="AH11" s="130">
        <v>57.546709270847202</v>
      </c>
      <c r="AI11" s="130">
        <v>65.315315315315303</v>
      </c>
      <c r="AJ11" s="130">
        <v>67.021701504460097</v>
      </c>
      <c r="AK11" s="130">
        <v>66.580126924954499</v>
      </c>
      <c r="AL11" s="137">
        <v>62.008387698042803</v>
      </c>
      <c r="AM11" s="130"/>
      <c r="AN11" s="138">
        <v>72.568011361114799</v>
      </c>
      <c r="AO11" s="139">
        <v>74.349842453290705</v>
      </c>
      <c r="AP11" s="140">
        <v>73.458926907202695</v>
      </c>
      <c r="AQ11" s="130"/>
      <c r="AR11" s="141">
        <v>65.279970329231404</v>
      </c>
      <c r="AS11" s="135"/>
      <c r="AT11" s="136">
        <v>-1.7607078154595901</v>
      </c>
      <c r="AU11" s="130">
        <v>1.27632581446562</v>
      </c>
      <c r="AV11" s="130">
        <v>0.57653070948793195</v>
      </c>
      <c r="AW11" s="130">
        <v>0.68944721330900904</v>
      </c>
      <c r="AX11" s="130">
        <v>1.03599904510285</v>
      </c>
      <c r="AY11" s="137">
        <v>0.41292146555304399</v>
      </c>
      <c r="AZ11" s="130"/>
      <c r="BA11" s="138">
        <v>-4.0389730591134301</v>
      </c>
      <c r="BB11" s="139">
        <v>-3.8482917911890899</v>
      </c>
      <c r="BC11" s="140">
        <v>-3.9425707440231101</v>
      </c>
      <c r="BD11" s="130"/>
      <c r="BE11" s="141">
        <v>-1.0351142452221</v>
      </c>
    </row>
    <row r="12" spans="1:57" x14ac:dyDescent="0.2">
      <c r="A12" s="21" t="s">
        <v>21</v>
      </c>
      <c r="B12" s="3" t="str">
        <f t="shared" si="0"/>
        <v>Virginia Area</v>
      </c>
      <c r="C12" s="3"/>
      <c r="D12" s="24" t="s">
        <v>16</v>
      </c>
      <c r="E12" s="27" t="s">
        <v>17</v>
      </c>
      <c r="F12" s="3"/>
      <c r="G12" s="136">
        <v>44.7349660802575</v>
      </c>
      <c r="H12" s="130">
        <v>59.947108198229202</v>
      </c>
      <c r="I12" s="130">
        <v>62.731976543635703</v>
      </c>
      <c r="J12" s="130">
        <v>65.477750948602903</v>
      </c>
      <c r="K12" s="130">
        <v>65.417960216166406</v>
      </c>
      <c r="L12" s="137">
        <v>59.6619523973784</v>
      </c>
      <c r="M12" s="130"/>
      <c r="N12" s="138">
        <v>72.291594802805506</v>
      </c>
      <c r="O12" s="139">
        <v>72.5652523858801</v>
      </c>
      <c r="P12" s="140">
        <v>72.428423594342803</v>
      </c>
      <c r="Q12" s="130"/>
      <c r="R12" s="141">
        <v>63.309515596511098</v>
      </c>
      <c r="S12" s="135"/>
      <c r="T12" s="136">
        <v>-8.2191685274655395</v>
      </c>
      <c r="U12" s="130">
        <v>4.2274455121374004</v>
      </c>
      <c r="V12" s="130">
        <v>2.1783799779305899</v>
      </c>
      <c r="W12" s="130">
        <v>3.5423973243206501</v>
      </c>
      <c r="X12" s="130">
        <v>3.5982519867024498</v>
      </c>
      <c r="Y12" s="137">
        <v>1.4539140413315199</v>
      </c>
      <c r="Z12" s="130"/>
      <c r="AA12" s="138">
        <v>1.9575454474762199</v>
      </c>
      <c r="AB12" s="139">
        <v>1.6917169893989601</v>
      </c>
      <c r="AC12" s="140">
        <v>1.82420662714739</v>
      </c>
      <c r="AD12" s="130"/>
      <c r="AE12" s="141">
        <v>1.5746540858053999</v>
      </c>
      <c r="AF12" s="30"/>
      <c r="AG12" s="136">
        <v>47.2217271572217</v>
      </c>
      <c r="AH12" s="130">
        <v>53.913153461845802</v>
      </c>
      <c r="AI12" s="130">
        <v>60.109578645387103</v>
      </c>
      <c r="AJ12" s="130">
        <v>63.3227740759691</v>
      </c>
      <c r="AK12" s="130">
        <v>62.972651331788697</v>
      </c>
      <c r="AL12" s="137">
        <v>57.507976934442503</v>
      </c>
      <c r="AM12" s="130"/>
      <c r="AN12" s="138">
        <v>68.846549652464304</v>
      </c>
      <c r="AO12" s="139">
        <v>67.781993790962403</v>
      </c>
      <c r="AP12" s="140">
        <v>68.314270191646997</v>
      </c>
      <c r="AQ12" s="130"/>
      <c r="AR12" s="141">
        <v>60.595495633119597</v>
      </c>
      <c r="AS12" s="135"/>
      <c r="AT12" s="136">
        <v>-2.23813481127657</v>
      </c>
      <c r="AU12" s="130">
        <v>4.06236921412005</v>
      </c>
      <c r="AV12" s="130">
        <v>2.76701924553171</v>
      </c>
      <c r="AW12" s="130">
        <v>3.3322377056552801</v>
      </c>
      <c r="AX12" s="130">
        <v>1.60557885696786</v>
      </c>
      <c r="AY12" s="137">
        <v>2.0150176980538799</v>
      </c>
      <c r="AZ12" s="130"/>
      <c r="BA12" s="138">
        <v>-2.2669038069752099</v>
      </c>
      <c r="BB12" s="139">
        <v>-3.1080591721108299</v>
      </c>
      <c r="BC12" s="140">
        <v>-2.6860243505311798</v>
      </c>
      <c r="BD12" s="130"/>
      <c r="BE12" s="141">
        <v>0.45221016067301101</v>
      </c>
    </row>
    <row r="13" spans="1:57" x14ac:dyDescent="0.2">
      <c r="A13" s="34" t="s">
        <v>22</v>
      </c>
      <c r="B13" s="2" t="s">
        <v>87</v>
      </c>
      <c r="C13" s="3"/>
      <c r="D13" s="24" t="s">
        <v>16</v>
      </c>
      <c r="E13" s="27" t="s">
        <v>17</v>
      </c>
      <c r="F13" s="3"/>
      <c r="G13" s="136">
        <v>56.918225181619299</v>
      </c>
      <c r="H13" s="130">
        <v>69.104948303275705</v>
      </c>
      <c r="I13" s="130">
        <v>67.509684900339906</v>
      </c>
      <c r="J13" s="130">
        <v>68.583149591081906</v>
      </c>
      <c r="K13" s="130">
        <v>67.600165148413893</v>
      </c>
      <c r="L13" s="137">
        <v>65.943234624946101</v>
      </c>
      <c r="M13" s="130"/>
      <c r="N13" s="138">
        <v>72.102353858417999</v>
      </c>
      <c r="O13" s="139">
        <v>76.827393553941107</v>
      </c>
      <c r="P13" s="140">
        <v>74.464873706179603</v>
      </c>
      <c r="Q13" s="130"/>
      <c r="R13" s="141">
        <v>68.377988648155707</v>
      </c>
      <c r="S13" s="135"/>
      <c r="T13" s="136">
        <v>5.3936733895372297</v>
      </c>
      <c r="U13" s="130">
        <v>7.9080330252292903</v>
      </c>
      <c r="V13" s="130">
        <v>-14.4206060302956</v>
      </c>
      <c r="W13" s="130">
        <v>-16.935544126110099</v>
      </c>
      <c r="X13" s="130">
        <v>-13.017340691295001</v>
      </c>
      <c r="Y13" s="137">
        <v>-7.6979627512353401</v>
      </c>
      <c r="Z13" s="130"/>
      <c r="AA13" s="138">
        <v>-9.8244652327595698</v>
      </c>
      <c r="AB13" s="139">
        <v>-6.8119563761157798</v>
      </c>
      <c r="AC13" s="140">
        <v>-8.2951568928911499</v>
      </c>
      <c r="AD13" s="130"/>
      <c r="AE13" s="141">
        <v>-7.8846104118156104</v>
      </c>
      <c r="AF13" s="30"/>
      <c r="AG13" s="136">
        <v>63.397584326682598</v>
      </c>
      <c r="AH13" s="130">
        <v>70.285197080805105</v>
      </c>
      <c r="AI13" s="130">
        <v>77.875587112308096</v>
      </c>
      <c r="AJ13" s="130">
        <v>79.301133143231198</v>
      </c>
      <c r="AK13" s="130">
        <v>73.020953703256097</v>
      </c>
      <c r="AL13" s="137">
        <v>72.776091073256595</v>
      </c>
      <c r="AM13" s="130"/>
      <c r="AN13" s="138">
        <v>72.581395308770993</v>
      </c>
      <c r="AO13" s="139">
        <v>75.253652151760804</v>
      </c>
      <c r="AP13" s="140">
        <v>73.917749709712098</v>
      </c>
      <c r="AQ13" s="130"/>
      <c r="AR13" s="141">
        <v>73.102318665732497</v>
      </c>
      <c r="AS13" s="135"/>
      <c r="AT13" s="136">
        <v>2.2521067663019498</v>
      </c>
      <c r="AU13" s="130">
        <v>2.6123449466010999</v>
      </c>
      <c r="AV13" s="130">
        <v>-2.6953785836329498</v>
      </c>
      <c r="AW13" s="130">
        <v>-2.8412958553525098</v>
      </c>
      <c r="AX13" s="130">
        <v>-2.2400701296168801</v>
      </c>
      <c r="AY13" s="137">
        <v>-0.80794084703466296</v>
      </c>
      <c r="AZ13" s="130"/>
      <c r="BA13" s="138">
        <v>-3.6220853195874598</v>
      </c>
      <c r="BB13" s="139">
        <v>-3.22991840260568</v>
      </c>
      <c r="BC13" s="140">
        <v>-3.42256022659073</v>
      </c>
      <c r="BD13" s="130"/>
      <c r="BE13" s="141">
        <v>-1.5777402520852599</v>
      </c>
    </row>
    <row r="14" spans="1:57" x14ac:dyDescent="0.2">
      <c r="A14" s="21" t="s">
        <v>23</v>
      </c>
      <c r="B14" s="3" t="str">
        <f t="shared" si="0"/>
        <v>Arlington, VA</v>
      </c>
      <c r="C14" s="3"/>
      <c r="D14" s="24" t="s">
        <v>16</v>
      </c>
      <c r="E14" s="27" t="s">
        <v>17</v>
      </c>
      <c r="F14" s="3"/>
      <c r="G14" s="136">
        <v>54.623323013415799</v>
      </c>
      <c r="H14" s="130">
        <v>68.183694530443702</v>
      </c>
      <c r="I14" s="130">
        <v>65.232198142414802</v>
      </c>
      <c r="J14" s="130">
        <v>69.081527347781204</v>
      </c>
      <c r="K14" s="130">
        <v>68.441692466460196</v>
      </c>
      <c r="L14" s="137">
        <v>65.112487100103095</v>
      </c>
      <c r="M14" s="130"/>
      <c r="N14" s="138">
        <v>72.961816305469497</v>
      </c>
      <c r="O14" s="139">
        <v>75.975232198142393</v>
      </c>
      <c r="P14" s="140">
        <v>74.468524251805903</v>
      </c>
      <c r="Q14" s="130"/>
      <c r="R14" s="141">
        <v>67.785640572018195</v>
      </c>
      <c r="S14" s="135"/>
      <c r="T14" s="136">
        <v>-6.8953386103781797</v>
      </c>
      <c r="U14" s="130">
        <v>-5.2080344332855004</v>
      </c>
      <c r="V14" s="130">
        <v>-27.286322328310099</v>
      </c>
      <c r="W14" s="130">
        <v>-26.8734979244046</v>
      </c>
      <c r="X14" s="130">
        <v>-17.961405244928201</v>
      </c>
      <c r="Y14" s="137">
        <v>-18.242367698128799</v>
      </c>
      <c r="Z14" s="130"/>
      <c r="AA14" s="138">
        <v>-12.097476066144401</v>
      </c>
      <c r="AB14" s="139">
        <v>-6.9044006069802704</v>
      </c>
      <c r="AC14" s="140">
        <v>-9.5229139238919096</v>
      </c>
      <c r="AD14" s="130"/>
      <c r="AE14" s="141">
        <v>-15.6920989420026</v>
      </c>
      <c r="AF14" s="30"/>
      <c r="AG14" s="136">
        <v>63.0959752321981</v>
      </c>
      <c r="AH14" s="130">
        <v>73.526831785345706</v>
      </c>
      <c r="AI14" s="130">
        <v>82.213622291021593</v>
      </c>
      <c r="AJ14" s="130">
        <v>86.346749226006096</v>
      </c>
      <c r="AK14" s="130">
        <v>78.575851393188799</v>
      </c>
      <c r="AL14" s="137">
        <v>76.751805985552096</v>
      </c>
      <c r="AM14" s="130"/>
      <c r="AN14" s="138">
        <v>73.237874097007193</v>
      </c>
      <c r="AO14" s="139">
        <v>72.133642930856496</v>
      </c>
      <c r="AP14" s="140">
        <v>72.685758513931802</v>
      </c>
      <c r="AQ14" s="130"/>
      <c r="AR14" s="141">
        <v>75.590078136517704</v>
      </c>
      <c r="AS14" s="135"/>
      <c r="AT14" s="136">
        <v>-2.26591535787075</v>
      </c>
      <c r="AU14" s="130">
        <v>-1.0348300170156599</v>
      </c>
      <c r="AV14" s="130">
        <v>-2.44006980375348</v>
      </c>
      <c r="AW14" s="130">
        <v>-2.71213046132379</v>
      </c>
      <c r="AX14" s="130">
        <v>-1.7326493079082299</v>
      </c>
      <c r="AY14" s="137">
        <v>-2.0621950657439898</v>
      </c>
      <c r="AZ14" s="130"/>
      <c r="BA14" s="138">
        <v>-4.9871138333835301</v>
      </c>
      <c r="BB14" s="139">
        <v>-4.7231214857727002</v>
      </c>
      <c r="BC14" s="140">
        <v>-4.8563034007632204</v>
      </c>
      <c r="BD14" s="130"/>
      <c r="BE14" s="141">
        <v>-2.8460580106964</v>
      </c>
    </row>
    <row r="15" spans="1:57" x14ac:dyDescent="0.2">
      <c r="A15" s="21" t="s">
        <v>24</v>
      </c>
      <c r="B15" s="3" t="str">
        <f t="shared" si="0"/>
        <v>Suburban Virginia Area</v>
      </c>
      <c r="C15" s="3"/>
      <c r="D15" s="24" t="s">
        <v>16</v>
      </c>
      <c r="E15" s="27" t="s">
        <v>17</v>
      </c>
      <c r="F15" s="3"/>
      <c r="G15" s="136">
        <v>48.403720462543902</v>
      </c>
      <c r="H15" s="130">
        <v>62.217194570135703</v>
      </c>
      <c r="I15" s="130">
        <v>65.610859728506696</v>
      </c>
      <c r="J15" s="130">
        <v>66.201608848667604</v>
      </c>
      <c r="K15" s="130">
        <v>67.232277526395094</v>
      </c>
      <c r="L15" s="137">
        <v>61.9331322272498</v>
      </c>
      <c r="M15" s="130"/>
      <c r="N15" s="138">
        <v>74.333836098541894</v>
      </c>
      <c r="O15" s="139">
        <v>80.8949220713926</v>
      </c>
      <c r="P15" s="140">
        <v>77.614379084967297</v>
      </c>
      <c r="Q15" s="130"/>
      <c r="R15" s="141">
        <v>66.413488472311997</v>
      </c>
      <c r="S15" s="135"/>
      <c r="T15" s="136">
        <v>-12.598546411304699</v>
      </c>
      <c r="U15" s="130">
        <v>-4.5817558390744697</v>
      </c>
      <c r="V15" s="130">
        <v>-8.0958678270259092</v>
      </c>
      <c r="W15" s="130">
        <v>-9.5802471940548308</v>
      </c>
      <c r="X15" s="130">
        <v>-3.89645997359457</v>
      </c>
      <c r="Y15" s="137">
        <v>-7.6039182789761197</v>
      </c>
      <c r="Z15" s="130"/>
      <c r="AA15" s="138">
        <v>-3.9758256130018501</v>
      </c>
      <c r="AB15" s="139">
        <v>-3.6854753665534701</v>
      </c>
      <c r="AC15" s="140">
        <v>-3.8247331184626998</v>
      </c>
      <c r="AD15" s="130"/>
      <c r="AE15" s="141">
        <v>-6.37551186004427</v>
      </c>
      <c r="AF15" s="30"/>
      <c r="AG15" s="136">
        <v>56.4856711915535</v>
      </c>
      <c r="AH15" s="130">
        <v>61.978381096028102</v>
      </c>
      <c r="AI15" s="130">
        <v>70.393413775766703</v>
      </c>
      <c r="AJ15" s="130">
        <v>72.024258421317199</v>
      </c>
      <c r="AK15" s="130">
        <v>68.008421317244796</v>
      </c>
      <c r="AL15" s="137">
        <v>65.778029160382104</v>
      </c>
      <c r="AM15" s="130"/>
      <c r="AN15" s="138">
        <v>72.329059829059801</v>
      </c>
      <c r="AO15" s="139">
        <v>76.561714429361402</v>
      </c>
      <c r="AP15" s="140">
        <v>74.445387129210602</v>
      </c>
      <c r="AQ15" s="130"/>
      <c r="AR15" s="141">
        <v>68.254417151475906</v>
      </c>
      <c r="AS15" s="135"/>
      <c r="AT15" s="136">
        <v>-3.5150664468227699</v>
      </c>
      <c r="AU15" s="130">
        <v>-3.6030471945661802</v>
      </c>
      <c r="AV15" s="130">
        <v>-1.7061332480048499</v>
      </c>
      <c r="AW15" s="130">
        <v>-0.185638806207226</v>
      </c>
      <c r="AX15" s="130">
        <v>-1.45680305413819</v>
      </c>
      <c r="AY15" s="137">
        <v>-2.0047418882885899</v>
      </c>
      <c r="AZ15" s="130"/>
      <c r="BA15" s="138">
        <v>-2.4233332492919502</v>
      </c>
      <c r="BB15" s="139">
        <v>-6.1134939364655798</v>
      </c>
      <c r="BC15" s="140">
        <v>-4.3563782978026397</v>
      </c>
      <c r="BD15" s="130"/>
      <c r="BE15" s="141">
        <v>-2.7404649356833799</v>
      </c>
    </row>
    <row r="16" spans="1:57" x14ac:dyDescent="0.2">
      <c r="A16" s="21" t="s">
        <v>25</v>
      </c>
      <c r="B16" s="3" t="str">
        <f t="shared" si="0"/>
        <v>Alexandria, VA</v>
      </c>
      <c r="C16" s="3"/>
      <c r="D16" s="24" t="s">
        <v>16</v>
      </c>
      <c r="E16" s="27" t="s">
        <v>17</v>
      </c>
      <c r="F16" s="3"/>
      <c r="G16" s="136">
        <v>57.542157542157497</v>
      </c>
      <c r="H16" s="130">
        <v>64.391314391314296</v>
      </c>
      <c r="I16" s="130">
        <v>59.182259182259102</v>
      </c>
      <c r="J16" s="130">
        <v>59.078309078308997</v>
      </c>
      <c r="K16" s="130">
        <v>59.401709401709397</v>
      </c>
      <c r="L16" s="137">
        <v>59.919149919149902</v>
      </c>
      <c r="M16" s="130"/>
      <c r="N16" s="138">
        <v>65.199815199815106</v>
      </c>
      <c r="O16" s="139">
        <v>69.7620697620697</v>
      </c>
      <c r="P16" s="140">
        <v>67.480942480942403</v>
      </c>
      <c r="Q16" s="130"/>
      <c r="R16" s="141">
        <v>62.079662079662</v>
      </c>
      <c r="S16" s="135"/>
      <c r="T16" s="136">
        <v>6.2174855079321798</v>
      </c>
      <c r="U16" s="130">
        <v>7.8641936380493398</v>
      </c>
      <c r="V16" s="130">
        <v>-21.396713431159</v>
      </c>
      <c r="W16" s="130">
        <v>-24.6849659764788</v>
      </c>
      <c r="X16" s="130">
        <v>-22.721409232932</v>
      </c>
      <c r="Y16" s="137">
        <v>-13.0274102830569</v>
      </c>
      <c r="Z16" s="130"/>
      <c r="AA16" s="138">
        <v>-15.686359652522199</v>
      </c>
      <c r="AB16" s="139">
        <v>-14.0586226593928</v>
      </c>
      <c r="AC16" s="140">
        <v>-14.852753804543401</v>
      </c>
      <c r="AD16" s="130"/>
      <c r="AE16" s="141">
        <v>-13.6026359358618</v>
      </c>
      <c r="AF16" s="30"/>
      <c r="AG16" s="136">
        <v>63.708835807050001</v>
      </c>
      <c r="AH16" s="130">
        <v>69.439935064935</v>
      </c>
      <c r="AI16" s="130">
        <v>76.240723562152098</v>
      </c>
      <c r="AJ16" s="130">
        <v>76.687152133580696</v>
      </c>
      <c r="AK16" s="130">
        <v>70.442949907235601</v>
      </c>
      <c r="AL16" s="137">
        <v>71.303919294990706</v>
      </c>
      <c r="AM16" s="130"/>
      <c r="AN16" s="138">
        <v>67.123724489795904</v>
      </c>
      <c r="AO16" s="139">
        <v>70.163432663432602</v>
      </c>
      <c r="AP16" s="140">
        <v>68.646568684179996</v>
      </c>
      <c r="AQ16" s="130"/>
      <c r="AR16" s="141">
        <v>70.543607827555306</v>
      </c>
      <c r="AS16" s="135"/>
      <c r="AT16" s="136">
        <v>-0.83294167776676697</v>
      </c>
      <c r="AU16" s="130">
        <v>1.13873847484724</v>
      </c>
      <c r="AV16" s="130">
        <v>-4.2716875295209098</v>
      </c>
      <c r="AW16" s="130">
        <v>-4.4542633376268004</v>
      </c>
      <c r="AX16" s="130">
        <v>-5.7048691001132799</v>
      </c>
      <c r="AY16" s="137">
        <v>-2.9909975819364099</v>
      </c>
      <c r="AZ16" s="130"/>
      <c r="BA16" s="138">
        <v>-10.144512024431499</v>
      </c>
      <c r="BB16" s="139">
        <v>-8.9335685755401695</v>
      </c>
      <c r="BC16" s="140">
        <v>-9.5257446724505694</v>
      </c>
      <c r="BD16" s="130"/>
      <c r="BE16" s="141">
        <v>-4.9021486639202898</v>
      </c>
    </row>
    <row r="17" spans="1:57" x14ac:dyDescent="0.2">
      <c r="A17" s="21" t="s">
        <v>26</v>
      </c>
      <c r="B17" s="3" t="str">
        <f t="shared" si="0"/>
        <v>Fairfax/Tysons Corner, VA</v>
      </c>
      <c r="C17" s="3"/>
      <c r="D17" s="24" t="s">
        <v>16</v>
      </c>
      <c r="E17" s="27" t="s">
        <v>17</v>
      </c>
      <c r="F17" s="3"/>
      <c r="G17" s="136">
        <v>56.022727272727202</v>
      </c>
      <c r="H17" s="130">
        <v>68.511363636363598</v>
      </c>
      <c r="I17" s="130">
        <v>72.022727272727195</v>
      </c>
      <c r="J17" s="130">
        <v>74.715909090908994</v>
      </c>
      <c r="K17" s="130">
        <v>69.386363636363598</v>
      </c>
      <c r="L17" s="137">
        <v>68.131818181818105</v>
      </c>
      <c r="M17" s="130"/>
      <c r="N17" s="138">
        <v>68.715909090908994</v>
      </c>
      <c r="O17" s="139">
        <v>74.136363636363598</v>
      </c>
      <c r="P17" s="140">
        <v>71.426136363636303</v>
      </c>
      <c r="Q17" s="130"/>
      <c r="R17" s="141">
        <v>69.073051948051898</v>
      </c>
      <c r="S17" s="135"/>
      <c r="T17" s="136">
        <v>3.9838525724757701</v>
      </c>
      <c r="U17" s="130">
        <v>7.28529985032156</v>
      </c>
      <c r="V17" s="130">
        <v>-8.9458509282128897</v>
      </c>
      <c r="W17" s="130">
        <v>-8.8303689296745809</v>
      </c>
      <c r="X17" s="130">
        <v>-8.4125396869410896</v>
      </c>
      <c r="Y17" s="137">
        <v>-3.9169513192276</v>
      </c>
      <c r="Z17" s="130"/>
      <c r="AA17" s="138">
        <v>-11.2466507712553</v>
      </c>
      <c r="AB17" s="139">
        <v>-9.2432493249324903</v>
      </c>
      <c r="AC17" s="140">
        <v>-10.2181090367768</v>
      </c>
      <c r="AD17" s="130"/>
      <c r="AE17" s="141">
        <v>-5.8687978884601399</v>
      </c>
      <c r="AF17" s="30"/>
      <c r="AG17" s="136">
        <v>61.148830999119298</v>
      </c>
      <c r="AH17" s="130">
        <v>70.594585381097104</v>
      </c>
      <c r="AI17" s="130">
        <v>81.435186500383494</v>
      </c>
      <c r="AJ17" s="130">
        <v>83.639669327575902</v>
      </c>
      <c r="AK17" s="130">
        <v>71.469560523848699</v>
      </c>
      <c r="AL17" s="137">
        <v>73.657566546404894</v>
      </c>
      <c r="AM17" s="130"/>
      <c r="AN17" s="138">
        <v>69.191216158631804</v>
      </c>
      <c r="AO17" s="139">
        <v>73.383522727272705</v>
      </c>
      <c r="AP17" s="140">
        <v>71.287339668470594</v>
      </c>
      <c r="AQ17" s="130"/>
      <c r="AR17" s="141">
        <v>72.980365737847194</v>
      </c>
      <c r="AS17" s="135"/>
      <c r="AT17" s="136">
        <v>-5.7948768316888701E-2</v>
      </c>
      <c r="AU17" s="130">
        <v>3.35720823367937</v>
      </c>
      <c r="AV17" s="130">
        <v>2.18877656469162</v>
      </c>
      <c r="AW17" s="130">
        <v>2.9951395077426999</v>
      </c>
      <c r="AX17" s="130">
        <v>-1.0131146849238299</v>
      </c>
      <c r="AY17" s="137">
        <v>1.57276736624545</v>
      </c>
      <c r="AZ17" s="130"/>
      <c r="BA17" s="138">
        <v>-4.8840572025160798</v>
      </c>
      <c r="BB17" s="139">
        <v>-5.0017740411254596</v>
      </c>
      <c r="BC17" s="140">
        <v>-4.94472242484823</v>
      </c>
      <c r="BD17" s="130"/>
      <c r="BE17" s="141">
        <v>-0.33438619073160902</v>
      </c>
    </row>
    <row r="18" spans="1:57" x14ac:dyDescent="0.2">
      <c r="A18" s="21" t="s">
        <v>27</v>
      </c>
      <c r="B18" s="3" t="str">
        <f t="shared" si="0"/>
        <v>I-95 Fredericksburg, VA</v>
      </c>
      <c r="C18" s="3"/>
      <c r="D18" s="24" t="s">
        <v>16</v>
      </c>
      <c r="E18" s="27" t="s">
        <v>17</v>
      </c>
      <c r="F18" s="3"/>
      <c r="G18" s="136">
        <v>54.0281556843724</v>
      </c>
      <c r="H18" s="130">
        <v>63.208328404116799</v>
      </c>
      <c r="I18" s="130">
        <v>66.863835324736698</v>
      </c>
      <c r="J18" s="130">
        <v>66.319649828463199</v>
      </c>
      <c r="K18" s="130">
        <v>66.816514846799905</v>
      </c>
      <c r="L18" s="137">
        <v>63.447296817697797</v>
      </c>
      <c r="M18" s="130"/>
      <c r="N18" s="138">
        <v>75.405181592334003</v>
      </c>
      <c r="O18" s="139">
        <v>80.314681178279898</v>
      </c>
      <c r="P18" s="140">
        <v>77.859931385306894</v>
      </c>
      <c r="Q18" s="130"/>
      <c r="R18" s="141">
        <v>67.565192408443295</v>
      </c>
      <c r="S18" s="135"/>
      <c r="T18" s="136">
        <v>-1.34444793209358</v>
      </c>
      <c r="U18" s="130">
        <v>0.60352062666150497</v>
      </c>
      <c r="V18" s="130">
        <v>1.17381121407821</v>
      </c>
      <c r="W18" s="130">
        <v>-1.82466100380083</v>
      </c>
      <c r="X18" s="130">
        <v>1.1383492828505399</v>
      </c>
      <c r="Y18" s="137">
        <v>-1.9507898726710701E-2</v>
      </c>
      <c r="Z18" s="130"/>
      <c r="AA18" s="138">
        <v>-1.23623833815692</v>
      </c>
      <c r="AB18" s="139">
        <v>-0.73189800075124301</v>
      </c>
      <c r="AC18" s="140">
        <v>-0.97675943802899601</v>
      </c>
      <c r="AD18" s="130"/>
      <c r="AE18" s="141">
        <v>-0.33671805051640502</v>
      </c>
      <c r="AF18" s="30"/>
      <c r="AG18" s="136">
        <v>56.698770188175999</v>
      </c>
      <c r="AH18" s="130">
        <v>60.376352052155802</v>
      </c>
      <c r="AI18" s="130">
        <v>67.853015261520198</v>
      </c>
      <c r="AJ18" s="130">
        <v>69.302118832419595</v>
      </c>
      <c r="AK18" s="130">
        <v>68.718328641280095</v>
      </c>
      <c r="AL18" s="137">
        <v>64.589716995110294</v>
      </c>
      <c r="AM18" s="130"/>
      <c r="AN18" s="138">
        <v>74.037635205215494</v>
      </c>
      <c r="AO18" s="139">
        <v>76.286525493907405</v>
      </c>
      <c r="AP18" s="140">
        <v>75.163195523779905</v>
      </c>
      <c r="AQ18" s="130"/>
      <c r="AR18" s="141">
        <v>67.612852439034697</v>
      </c>
      <c r="AS18" s="135"/>
      <c r="AT18" s="136">
        <v>-2.34250869968217</v>
      </c>
      <c r="AU18" s="130">
        <v>-1.57791722636868</v>
      </c>
      <c r="AV18" s="130">
        <v>-0.65741442651658899</v>
      </c>
      <c r="AW18" s="130">
        <v>-1.3041334524300201</v>
      </c>
      <c r="AX18" s="130">
        <v>-0.63590144049821895</v>
      </c>
      <c r="AY18" s="137">
        <v>-1.2634585600278201</v>
      </c>
      <c r="AZ18" s="130"/>
      <c r="BA18" s="138">
        <v>-2.8884914929382699</v>
      </c>
      <c r="BB18" s="139">
        <v>-3.1378434171060601</v>
      </c>
      <c r="BC18" s="140">
        <v>-3.01375391610381</v>
      </c>
      <c r="BD18" s="130"/>
      <c r="BE18" s="141">
        <v>-1.82310267913477</v>
      </c>
    </row>
    <row r="19" spans="1:57" x14ac:dyDescent="0.2">
      <c r="A19" s="21" t="s">
        <v>28</v>
      </c>
      <c r="B19" s="3" t="str">
        <f t="shared" si="0"/>
        <v>Dulles Airport Area, VA</v>
      </c>
      <c r="C19" s="3"/>
      <c r="D19" s="24" t="s">
        <v>16</v>
      </c>
      <c r="E19" s="27" t="s">
        <v>17</v>
      </c>
      <c r="F19" s="3"/>
      <c r="G19" s="136">
        <v>60.984632896983399</v>
      </c>
      <c r="H19" s="130">
        <v>77.471068108518296</v>
      </c>
      <c r="I19" s="130">
        <v>79.937393284006802</v>
      </c>
      <c r="J19" s="130">
        <v>77.442610510339506</v>
      </c>
      <c r="K19" s="130">
        <v>74.966799468791507</v>
      </c>
      <c r="L19" s="137">
        <v>74.160500853727896</v>
      </c>
      <c r="M19" s="130"/>
      <c r="N19" s="138">
        <v>78.937189169276095</v>
      </c>
      <c r="O19" s="139">
        <v>84.557010055017997</v>
      </c>
      <c r="P19" s="140">
        <v>81.747099612146997</v>
      </c>
      <c r="Q19" s="130"/>
      <c r="R19" s="141">
        <v>76.328100498990494</v>
      </c>
      <c r="S19" s="135"/>
      <c r="T19" s="136">
        <v>14.3746664294609</v>
      </c>
      <c r="U19" s="130">
        <v>13.462072797999401</v>
      </c>
      <c r="V19" s="130">
        <v>1.9600725952813001</v>
      </c>
      <c r="W19" s="130">
        <v>-2.9366306027820701</v>
      </c>
      <c r="X19" s="130">
        <v>-14.552924640501599</v>
      </c>
      <c r="Y19" s="137">
        <v>0.89304150320049502</v>
      </c>
      <c r="Z19" s="130"/>
      <c r="AA19" s="138">
        <v>-13.935686397506499</v>
      </c>
      <c r="AB19" s="139">
        <v>-10.466050622739999</v>
      </c>
      <c r="AC19" s="140">
        <v>-12.1754981797447</v>
      </c>
      <c r="AD19" s="130"/>
      <c r="AE19" s="141">
        <v>-3.5009020503604802</v>
      </c>
      <c r="AF19" s="30"/>
      <c r="AG19" s="136">
        <v>66.318061088977402</v>
      </c>
      <c r="AH19" s="130">
        <v>77.006260671599307</v>
      </c>
      <c r="AI19" s="130">
        <v>86.311895276038697</v>
      </c>
      <c r="AJ19" s="130">
        <v>87.445456270157393</v>
      </c>
      <c r="AK19" s="130">
        <v>78.3319104534243</v>
      </c>
      <c r="AL19" s="137">
        <v>79.082716752039403</v>
      </c>
      <c r="AM19" s="130"/>
      <c r="AN19" s="138">
        <v>79.054160695847699</v>
      </c>
      <c r="AO19" s="139">
        <v>80.838550559666004</v>
      </c>
      <c r="AP19" s="140">
        <v>79.946355627756901</v>
      </c>
      <c r="AQ19" s="130"/>
      <c r="AR19" s="141">
        <v>79.329470716530096</v>
      </c>
      <c r="AS19" s="135"/>
      <c r="AT19" s="136">
        <v>6.8345048899755501</v>
      </c>
      <c r="AU19" s="130">
        <v>7.5018208302986098</v>
      </c>
      <c r="AV19" s="130">
        <v>4.9390191159934203</v>
      </c>
      <c r="AW19" s="130">
        <v>4.2610342975089699</v>
      </c>
      <c r="AX19" s="130">
        <v>-2.41373197825573</v>
      </c>
      <c r="AY19" s="137">
        <v>4.0291989019216299</v>
      </c>
      <c r="AZ19" s="130"/>
      <c r="BA19" s="138">
        <v>-2.4791314916037499</v>
      </c>
      <c r="BB19" s="139">
        <v>-3.10679059719735</v>
      </c>
      <c r="BC19" s="140">
        <v>-2.7974763822370501</v>
      </c>
      <c r="BD19" s="130"/>
      <c r="BE19" s="141">
        <v>1.96720074647066</v>
      </c>
    </row>
    <row r="20" spans="1:57" x14ac:dyDescent="0.2">
      <c r="A20" s="21" t="s">
        <v>29</v>
      </c>
      <c r="B20" s="3" t="str">
        <f t="shared" si="0"/>
        <v>Williamsburg, VA</v>
      </c>
      <c r="C20" s="3"/>
      <c r="D20" s="24" t="s">
        <v>16</v>
      </c>
      <c r="E20" s="27" t="s">
        <v>17</v>
      </c>
      <c r="F20" s="3"/>
      <c r="G20" s="136">
        <v>54.908376963350698</v>
      </c>
      <c r="H20" s="130">
        <v>63.272251308900501</v>
      </c>
      <c r="I20" s="130">
        <v>63.075916230366403</v>
      </c>
      <c r="J20" s="130">
        <v>66.767015706806205</v>
      </c>
      <c r="K20" s="130">
        <v>71.060209424083695</v>
      </c>
      <c r="L20" s="137">
        <v>63.816753926701502</v>
      </c>
      <c r="M20" s="130"/>
      <c r="N20" s="138">
        <v>81.963350785340296</v>
      </c>
      <c r="O20" s="139">
        <v>83.363874345549704</v>
      </c>
      <c r="P20" s="140">
        <v>82.663612565445007</v>
      </c>
      <c r="Q20" s="130"/>
      <c r="R20" s="141">
        <v>69.201570680628194</v>
      </c>
      <c r="S20" s="135"/>
      <c r="T20" s="136">
        <v>-17.402051801038901</v>
      </c>
      <c r="U20" s="130">
        <v>-1.7772410808944199</v>
      </c>
      <c r="V20" s="130">
        <v>-0.98697167579721001</v>
      </c>
      <c r="W20" s="130">
        <v>2.10803511421246</v>
      </c>
      <c r="X20" s="130">
        <v>1.2709648798092401</v>
      </c>
      <c r="Y20" s="137">
        <v>-3.3534721605978999</v>
      </c>
      <c r="Z20" s="130"/>
      <c r="AA20" s="138">
        <v>-6.9951348258492502E-2</v>
      </c>
      <c r="AB20" s="139">
        <v>0.30690616390959702</v>
      </c>
      <c r="AC20" s="140">
        <v>0.119719015568811</v>
      </c>
      <c r="AD20" s="130"/>
      <c r="AE20" s="141">
        <v>-2.1954995401937398</v>
      </c>
      <c r="AF20" s="30"/>
      <c r="AG20" s="136">
        <v>58.543848167539203</v>
      </c>
      <c r="AH20" s="130">
        <v>55.147251308900501</v>
      </c>
      <c r="AI20" s="130">
        <v>56.649214659685803</v>
      </c>
      <c r="AJ20" s="130">
        <v>58.926701570680599</v>
      </c>
      <c r="AK20" s="130">
        <v>61.907722513088999</v>
      </c>
      <c r="AL20" s="137">
        <v>58.234947643978998</v>
      </c>
      <c r="AM20" s="130"/>
      <c r="AN20" s="138">
        <v>78.419502617801001</v>
      </c>
      <c r="AO20" s="139">
        <v>81.174738219895204</v>
      </c>
      <c r="AP20" s="140">
        <v>79.797120418848095</v>
      </c>
      <c r="AQ20" s="130"/>
      <c r="AR20" s="141">
        <v>64.395568436798797</v>
      </c>
      <c r="AS20" s="135"/>
      <c r="AT20" s="136">
        <v>-0.54824340336601496</v>
      </c>
      <c r="AU20" s="130">
        <v>-0.371665569598773</v>
      </c>
      <c r="AV20" s="130">
        <v>0.84324371309733503</v>
      </c>
      <c r="AW20" s="130">
        <v>0.65028732245244703</v>
      </c>
      <c r="AX20" s="130">
        <v>9.4794031320408395E-2</v>
      </c>
      <c r="AY20" s="137">
        <v>0.13225440142507999</v>
      </c>
      <c r="AZ20" s="130"/>
      <c r="BA20" s="138">
        <v>1.7690372278922599</v>
      </c>
      <c r="BB20" s="139">
        <v>-0.95321968427507098</v>
      </c>
      <c r="BC20" s="140">
        <v>0.36596861837490202</v>
      </c>
      <c r="BD20" s="130"/>
      <c r="BE20" s="141">
        <v>0.21487608476971901</v>
      </c>
    </row>
    <row r="21" spans="1:57" x14ac:dyDescent="0.2">
      <c r="A21" s="21" t="s">
        <v>30</v>
      </c>
      <c r="B21" s="3" t="str">
        <f t="shared" si="0"/>
        <v>Virginia Beach, VA</v>
      </c>
      <c r="C21" s="3"/>
      <c r="D21" s="24" t="s">
        <v>16</v>
      </c>
      <c r="E21" s="27" t="s">
        <v>17</v>
      </c>
      <c r="F21" s="3"/>
      <c r="G21" s="136">
        <v>67.5</v>
      </c>
      <c r="H21" s="130">
        <v>74.661949685534495</v>
      </c>
      <c r="I21" s="130">
        <v>75.471698113207495</v>
      </c>
      <c r="J21" s="130">
        <v>79.339622641509393</v>
      </c>
      <c r="K21" s="130">
        <v>79.677672955974799</v>
      </c>
      <c r="L21" s="137">
        <v>75.330188679245197</v>
      </c>
      <c r="M21" s="130"/>
      <c r="N21" s="138">
        <v>86.753144654088004</v>
      </c>
      <c r="O21" s="139">
        <v>91.171383647798706</v>
      </c>
      <c r="P21" s="140">
        <v>88.962264150943298</v>
      </c>
      <c r="Q21" s="130"/>
      <c r="R21" s="141">
        <v>79.225067385444703</v>
      </c>
      <c r="S21" s="135"/>
      <c r="T21" s="136">
        <v>-12.036449267943</v>
      </c>
      <c r="U21" s="130">
        <v>7.5605314767950498</v>
      </c>
      <c r="V21" s="130">
        <v>-0.96868313557673602</v>
      </c>
      <c r="W21" s="130">
        <v>3.3925173524246999</v>
      </c>
      <c r="X21" s="130">
        <v>4.62575274771977</v>
      </c>
      <c r="Y21" s="137">
        <v>0.37295773935701598</v>
      </c>
      <c r="Z21" s="130"/>
      <c r="AA21" s="138">
        <v>7.5374001906147896</v>
      </c>
      <c r="AB21" s="139">
        <v>5.5703576300202302</v>
      </c>
      <c r="AC21" s="140">
        <v>6.5203855233497201</v>
      </c>
      <c r="AD21" s="130"/>
      <c r="AE21" s="141">
        <v>2.2664745120915701</v>
      </c>
      <c r="AF21" s="30"/>
      <c r="AG21" s="136">
        <v>73.345125786163507</v>
      </c>
      <c r="AH21" s="130">
        <v>66.5290880503144</v>
      </c>
      <c r="AI21" s="130">
        <v>71.405267295597397</v>
      </c>
      <c r="AJ21" s="130">
        <v>73.376572327044002</v>
      </c>
      <c r="AK21" s="130">
        <v>75.882468553459105</v>
      </c>
      <c r="AL21" s="137">
        <v>72.107704402515694</v>
      </c>
      <c r="AM21" s="130"/>
      <c r="AN21" s="138">
        <v>85.982704402515694</v>
      </c>
      <c r="AO21" s="139">
        <v>90.733097484276698</v>
      </c>
      <c r="AP21" s="140">
        <v>88.357900943396203</v>
      </c>
      <c r="AQ21" s="130"/>
      <c r="AR21" s="141">
        <v>76.750617699910094</v>
      </c>
      <c r="AS21" s="135"/>
      <c r="AT21" s="136">
        <v>11.306598839504201</v>
      </c>
      <c r="AU21" s="130">
        <v>8.8657804459691203</v>
      </c>
      <c r="AV21" s="130">
        <v>6.0366339923919101</v>
      </c>
      <c r="AW21" s="130">
        <v>7.3286933493487396</v>
      </c>
      <c r="AX21" s="130">
        <v>10.507100657714799</v>
      </c>
      <c r="AY21" s="137">
        <v>8.7971460153519399</v>
      </c>
      <c r="AZ21" s="130"/>
      <c r="BA21" s="138">
        <v>7.5116400162310697</v>
      </c>
      <c r="BB21" s="139">
        <v>3.3192453392864398</v>
      </c>
      <c r="BC21" s="140">
        <v>5.3174629292890598</v>
      </c>
      <c r="BD21" s="130"/>
      <c r="BE21" s="141">
        <v>7.6160473439444401</v>
      </c>
    </row>
    <row r="22" spans="1:57" x14ac:dyDescent="0.2">
      <c r="A22" s="34" t="s">
        <v>31</v>
      </c>
      <c r="B22" s="3" t="str">
        <f t="shared" si="0"/>
        <v>Norfolk/Portsmouth, VA</v>
      </c>
      <c r="C22" s="3"/>
      <c r="D22" s="24" t="s">
        <v>16</v>
      </c>
      <c r="E22" s="27" t="s">
        <v>17</v>
      </c>
      <c r="F22" s="3"/>
      <c r="G22" s="136">
        <v>55.043936731107202</v>
      </c>
      <c r="H22" s="130">
        <v>61.441124780316301</v>
      </c>
      <c r="I22" s="130">
        <v>62.759226713532499</v>
      </c>
      <c r="J22" s="130">
        <v>70.333919156414694</v>
      </c>
      <c r="K22" s="130">
        <v>76.695957820738101</v>
      </c>
      <c r="L22" s="137">
        <v>65.254833040421701</v>
      </c>
      <c r="M22" s="130"/>
      <c r="N22" s="138">
        <v>84.2003514938488</v>
      </c>
      <c r="O22" s="139">
        <v>82.9173989455184</v>
      </c>
      <c r="P22" s="140">
        <v>83.5588752196836</v>
      </c>
      <c r="Q22" s="130"/>
      <c r="R22" s="141">
        <v>70.484559377353705</v>
      </c>
      <c r="S22" s="135"/>
      <c r="T22" s="136">
        <v>-12.760263972663299</v>
      </c>
      <c r="U22" s="130">
        <v>-7.7816178817977901</v>
      </c>
      <c r="V22" s="130">
        <v>-15.8331501342424</v>
      </c>
      <c r="W22" s="130">
        <v>-7.9091532296528797</v>
      </c>
      <c r="X22" s="130">
        <v>0.213469789640168</v>
      </c>
      <c r="Y22" s="137">
        <v>-8.6560697076170907</v>
      </c>
      <c r="Z22" s="130"/>
      <c r="AA22" s="138">
        <v>-1.3880680817770901</v>
      </c>
      <c r="AB22" s="139">
        <v>-0.850923714170015</v>
      </c>
      <c r="AC22" s="140">
        <v>-1.12228712831863</v>
      </c>
      <c r="AD22" s="130"/>
      <c r="AE22" s="141">
        <v>-6.2362661232124497</v>
      </c>
      <c r="AF22" s="30"/>
      <c r="AG22" s="136">
        <v>63.563268892794298</v>
      </c>
      <c r="AH22" s="130">
        <v>63.299648506151101</v>
      </c>
      <c r="AI22" s="130">
        <v>69.165202108963001</v>
      </c>
      <c r="AJ22" s="130">
        <v>72.530755711775001</v>
      </c>
      <c r="AK22" s="130">
        <v>73.993848857644906</v>
      </c>
      <c r="AL22" s="137">
        <v>68.510544815465707</v>
      </c>
      <c r="AM22" s="130"/>
      <c r="AN22" s="138">
        <v>81.779437609841807</v>
      </c>
      <c r="AO22" s="139">
        <v>83.075571177504301</v>
      </c>
      <c r="AP22" s="140">
        <v>82.427504393673104</v>
      </c>
      <c r="AQ22" s="130"/>
      <c r="AR22" s="141">
        <v>72.486818980667806</v>
      </c>
      <c r="AS22" s="135"/>
      <c r="AT22" s="136">
        <v>-3.2767952404468002</v>
      </c>
      <c r="AU22" s="130">
        <v>-6.9665937923019303</v>
      </c>
      <c r="AV22" s="130">
        <v>-6.8911100481610497</v>
      </c>
      <c r="AW22" s="130">
        <v>-0.51377128848685005</v>
      </c>
      <c r="AX22" s="130">
        <v>1.7197661446599199</v>
      </c>
      <c r="AY22" s="137">
        <v>-3.1485357616035299</v>
      </c>
      <c r="AZ22" s="130"/>
      <c r="BA22" s="138">
        <v>0.30060608883061801</v>
      </c>
      <c r="BB22" s="139">
        <v>-3.3416663164658602</v>
      </c>
      <c r="BC22" s="140">
        <v>-1.56851883621887</v>
      </c>
      <c r="BD22" s="130"/>
      <c r="BE22" s="141">
        <v>-2.64078586467609</v>
      </c>
    </row>
    <row r="23" spans="1:57" x14ac:dyDescent="0.2">
      <c r="A23" s="35" t="s">
        <v>32</v>
      </c>
      <c r="B23" s="3" t="str">
        <f t="shared" si="0"/>
        <v>Newport News/Hampton, VA</v>
      </c>
      <c r="C23" s="3"/>
      <c r="D23" s="24" t="s">
        <v>16</v>
      </c>
      <c r="E23" s="27" t="s">
        <v>17</v>
      </c>
      <c r="F23" s="3"/>
      <c r="G23" s="136">
        <v>56.627528646201696</v>
      </c>
      <c r="H23" s="130">
        <v>65.002121940868506</v>
      </c>
      <c r="I23" s="130">
        <v>65.808459470929407</v>
      </c>
      <c r="J23" s="130">
        <v>77.747913424812495</v>
      </c>
      <c r="K23" s="130">
        <v>79.855708020936405</v>
      </c>
      <c r="L23" s="137">
        <v>69.008346300749693</v>
      </c>
      <c r="M23" s="130"/>
      <c r="N23" s="138">
        <v>82.274720611118894</v>
      </c>
      <c r="O23" s="139">
        <v>75.937190550289898</v>
      </c>
      <c r="P23" s="140">
        <v>79.105955580704403</v>
      </c>
      <c r="Q23" s="130"/>
      <c r="R23" s="141">
        <v>71.893377523593898</v>
      </c>
      <c r="S23" s="135"/>
      <c r="T23" s="136">
        <v>-12.137545995129599</v>
      </c>
      <c r="U23" s="130">
        <v>-2.0527557481772001</v>
      </c>
      <c r="V23" s="130">
        <v>-4.4436412948761603</v>
      </c>
      <c r="W23" s="130">
        <v>9.1959778604402</v>
      </c>
      <c r="X23" s="130">
        <v>11.5027048491693</v>
      </c>
      <c r="Y23" s="137">
        <v>0.741688048411413</v>
      </c>
      <c r="Z23" s="130"/>
      <c r="AA23" s="138">
        <v>-3.6986592307859398</v>
      </c>
      <c r="AB23" s="139">
        <v>-15.0520689191088</v>
      </c>
      <c r="AC23" s="140">
        <v>-9.5038808965613306</v>
      </c>
      <c r="AD23" s="130"/>
      <c r="AE23" s="141">
        <v>-2.7207236468529898</v>
      </c>
      <c r="AF23" s="30"/>
      <c r="AG23" s="136">
        <v>61.069458197764803</v>
      </c>
      <c r="AH23" s="130">
        <v>64.224076955722097</v>
      </c>
      <c r="AI23" s="130">
        <v>68.595275144999206</v>
      </c>
      <c r="AJ23" s="130">
        <v>72.425378412788206</v>
      </c>
      <c r="AK23" s="130">
        <v>73.330739850049497</v>
      </c>
      <c r="AL23" s="137">
        <v>67.928985712264804</v>
      </c>
      <c r="AM23" s="130"/>
      <c r="AN23" s="138">
        <v>83.215447729523206</v>
      </c>
      <c r="AO23" s="139">
        <v>81.468383081058107</v>
      </c>
      <c r="AP23" s="140">
        <v>82.341915405290706</v>
      </c>
      <c r="AQ23" s="130"/>
      <c r="AR23" s="141">
        <v>72.046965624557899</v>
      </c>
      <c r="AS23" s="135"/>
      <c r="AT23" s="136">
        <v>-2.0859361813613799</v>
      </c>
      <c r="AU23" s="130">
        <v>-0.77187309576214802</v>
      </c>
      <c r="AV23" s="130">
        <v>-1.3965094222705901</v>
      </c>
      <c r="AW23" s="130">
        <v>1.92658075998635</v>
      </c>
      <c r="AX23" s="130">
        <v>3.4049379426950099</v>
      </c>
      <c r="AY23" s="137">
        <v>0.29870320334405498</v>
      </c>
      <c r="AZ23" s="130"/>
      <c r="BA23" s="138">
        <v>0.50513768627659505</v>
      </c>
      <c r="BB23" s="139">
        <v>-5.1020871541653898</v>
      </c>
      <c r="BC23" s="140">
        <v>-2.3491993623281702</v>
      </c>
      <c r="BD23" s="130"/>
      <c r="BE23" s="141">
        <v>-0.58159579194656197</v>
      </c>
    </row>
    <row r="24" spans="1:57" x14ac:dyDescent="0.2">
      <c r="A24" s="36" t="s">
        <v>33</v>
      </c>
      <c r="B24" s="3" t="str">
        <f t="shared" si="0"/>
        <v>Chesapeake/Suffolk, VA</v>
      </c>
      <c r="C24" s="3"/>
      <c r="D24" s="25" t="s">
        <v>16</v>
      </c>
      <c r="E24" s="28" t="s">
        <v>17</v>
      </c>
      <c r="F24" s="3"/>
      <c r="G24" s="142">
        <v>60.670679277730002</v>
      </c>
      <c r="H24" s="143">
        <v>72.846087704213204</v>
      </c>
      <c r="I24" s="143">
        <v>76.044711951848598</v>
      </c>
      <c r="J24" s="143">
        <v>77.936371453138406</v>
      </c>
      <c r="K24" s="143">
        <v>77.626827171109198</v>
      </c>
      <c r="L24" s="144">
        <v>73.024935511607893</v>
      </c>
      <c r="M24" s="130"/>
      <c r="N24" s="145">
        <v>85.898538263112599</v>
      </c>
      <c r="O24" s="146">
        <v>85.348237317282795</v>
      </c>
      <c r="P24" s="147">
        <v>85.623387790197697</v>
      </c>
      <c r="Q24" s="130"/>
      <c r="R24" s="148">
        <v>76.624493305490702</v>
      </c>
      <c r="S24" s="135"/>
      <c r="T24" s="142">
        <v>-9.5389273044624403</v>
      </c>
      <c r="U24" s="143">
        <v>-0.57446513774327101</v>
      </c>
      <c r="V24" s="143">
        <v>-4.9316600418604404</v>
      </c>
      <c r="W24" s="143">
        <v>-4.6278633948453303</v>
      </c>
      <c r="X24" s="143">
        <v>-4.6807806155783798</v>
      </c>
      <c r="Y24" s="144">
        <v>-4.7869488946866099</v>
      </c>
      <c r="Z24" s="130"/>
      <c r="AA24" s="145">
        <v>-3.29449014490935</v>
      </c>
      <c r="AB24" s="146">
        <v>-4.4400087749600896</v>
      </c>
      <c r="AC24" s="147">
        <v>-3.8688214321774899</v>
      </c>
      <c r="AD24" s="130"/>
      <c r="AE24" s="148">
        <v>-4.4957308753943002</v>
      </c>
      <c r="AF24" s="31"/>
      <c r="AG24" s="142">
        <v>66.362854686156396</v>
      </c>
      <c r="AH24" s="143">
        <v>69.823731728288905</v>
      </c>
      <c r="AI24" s="143">
        <v>76.595012897678401</v>
      </c>
      <c r="AJ24" s="143">
        <v>78.202923473774703</v>
      </c>
      <c r="AK24" s="143">
        <v>77.717110920034301</v>
      </c>
      <c r="AL24" s="144">
        <v>73.740326741186493</v>
      </c>
      <c r="AM24" s="130"/>
      <c r="AN24" s="145">
        <v>84.694754944110002</v>
      </c>
      <c r="AO24" s="146">
        <v>84.9871023215821</v>
      </c>
      <c r="AP24" s="147">
        <v>84.840928632846001</v>
      </c>
      <c r="AQ24" s="130"/>
      <c r="AR24" s="148">
        <v>76.911927281660695</v>
      </c>
      <c r="AS24" s="75"/>
      <c r="AT24" s="142">
        <v>0.59156191030721295</v>
      </c>
      <c r="AU24" s="143">
        <v>-1.7190754880711301</v>
      </c>
      <c r="AV24" s="143">
        <v>-2.3519085391497998</v>
      </c>
      <c r="AW24" s="143">
        <v>-1.4537339272109899</v>
      </c>
      <c r="AX24" s="143">
        <v>-0.622742006355127</v>
      </c>
      <c r="AY24" s="144">
        <v>-1.1571892086047899</v>
      </c>
      <c r="AZ24" s="130"/>
      <c r="BA24" s="145">
        <v>-1.56329547135092</v>
      </c>
      <c r="BB24" s="146">
        <v>-4.35349840418555</v>
      </c>
      <c r="BC24" s="147">
        <v>-2.9808564522032599</v>
      </c>
      <c r="BD24" s="130"/>
      <c r="BE24" s="148">
        <v>-1.73930804695825</v>
      </c>
    </row>
    <row r="25" spans="1:57" x14ac:dyDescent="0.2">
      <c r="A25" s="35" t="s">
        <v>109</v>
      </c>
      <c r="B25" s="3" t="s">
        <v>109</v>
      </c>
      <c r="C25" s="9"/>
      <c r="D25" s="23" t="s">
        <v>16</v>
      </c>
      <c r="E25" s="26" t="s">
        <v>17</v>
      </c>
      <c r="F25" s="3"/>
      <c r="G25" s="127">
        <v>33.721306175234403</v>
      </c>
      <c r="H25" s="128">
        <v>53.8958939540898</v>
      </c>
      <c r="I25" s="128">
        <v>47.688328483672798</v>
      </c>
      <c r="J25" s="128">
        <v>50.921435499514999</v>
      </c>
      <c r="K25" s="128">
        <v>57.549304881991503</v>
      </c>
      <c r="L25" s="129">
        <v>48.755253798900704</v>
      </c>
      <c r="M25" s="130"/>
      <c r="N25" s="131">
        <v>82.961526026511393</v>
      </c>
      <c r="O25" s="132">
        <v>89.718719689621693</v>
      </c>
      <c r="P25" s="133">
        <v>86.340122858066593</v>
      </c>
      <c r="Q25" s="130"/>
      <c r="R25" s="134">
        <v>59.493787815805199</v>
      </c>
      <c r="S25" s="135"/>
      <c r="T25" s="127">
        <v>-0.94966761633428298</v>
      </c>
      <c r="U25" s="128">
        <v>25.527108433734899</v>
      </c>
      <c r="V25" s="128">
        <v>-15.5211912943871</v>
      </c>
      <c r="W25" s="128">
        <v>-9.2219020172910593</v>
      </c>
      <c r="X25" s="128">
        <v>5.0147492625368697</v>
      </c>
      <c r="Y25" s="129">
        <v>-0.224956993515945</v>
      </c>
      <c r="Z25" s="130"/>
      <c r="AA25" s="131">
        <v>6.9612338474364304</v>
      </c>
      <c r="AB25" s="132">
        <v>14.4329896907216</v>
      </c>
      <c r="AC25" s="133">
        <v>10.717247097844099</v>
      </c>
      <c r="AD25" s="130"/>
      <c r="AE25" s="134">
        <v>4.0384460059769003</v>
      </c>
      <c r="AG25" s="127">
        <v>48.3107015842224</v>
      </c>
      <c r="AH25" s="128">
        <v>56.603621079857703</v>
      </c>
      <c r="AI25" s="128">
        <v>65.203685741998001</v>
      </c>
      <c r="AJ25" s="128">
        <v>66.165535079211097</v>
      </c>
      <c r="AK25" s="128">
        <v>67.030391205948902</v>
      </c>
      <c r="AL25" s="129">
        <v>60.662786938247599</v>
      </c>
      <c r="AM25" s="130"/>
      <c r="AN25" s="131">
        <v>70.069511800840601</v>
      </c>
      <c r="AO25" s="132">
        <v>72.647914645974694</v>
      </c>
      <c r="AP25" s="133">
        <v>71.358713223407605</v>
      </c>
      <c r="AQ25" s="130"/>
      <c r="AR25" s="134">
        <v>63.718765876864801</v>
      </c>
      <c r="AS25" s="135"/>
      <c r="AT25" s="127">
        <v>-0.43311677494585998</v>
      </c>
      <c r="AU25" s="128">
        <v>14.073953412607899</v>
      </c>
      <c r="AV25" s="128">
        <v>3.3038801383019498</v>
      </c>
      <c r="AW25" s="128">
        <v>3.4369471822087401</v>
      </c>
      <c r="AX25" s="128">
        <v>6.04859335038363</v>
      </c>
      <c r="AY25" s="129">
        <v>5.1590304049320403</v>
      </c>
      <c r="AZ25" s="130"/>
      <c r="BA25" s="131">
        <v>-4.0190434012400296</v>
      </c>
      <c r="BB25" s="132">
        <v>-2.8639360207500202</v>
      </c>
      <c r="BC25" s="133">
        <v>-3.4345091605140801</v>
      </c>
      <c r="BD25" s="130"/>
      <c r="BE25" s="134">
        <v>2.2475449323698302</v>
      </c>
    </row>
    <row r="26" spans="1:57" x14ac:dyDescent="0.2">
      <c r="A26" s="35" t="s">
        <v>43</v>
      </c>
      <c r="B26" s="3" t="str">
        <f t="shared" si="0"/>
        <v>Richmond North/Glen Allen, VA</v>
      </c>
      <c r="C26" s="10"/>
      <c r="D26" s="24" t="s">
        <v>16</v>
      </c>
      <c r="E26" s="27" t="s">
        <v>17</v>
      </c>
      <c r="F26" s="3"/>
      <c r="G26" s="136">
        <v>43.751504936190699</v>
      </c>
      <c r="H26" s="130">
        <v>58.006260534553299</v>
      </c>
      <c r="I26" s="130">
        <v>62.1839633999518</v>
      </c>
      <c r="J26" s="130">
        <v>66.6024560558632</v>
      </c>
      <c r="K26" s="130">
        <v>66.590416566337495</v>
      </c>
      <c r="L26" s="137">
        <v>59.426920298579297</v>
      </c>
      <c r="M26" s="130"/>
      <c r="N26" s="138">
        <v>83.361425475559798</v>
      </c>
      <c r="O26" s="139">
        <v>87.214062123765899</v>
      </c>
      <c r="P26" s="140">
        <v>85.287743799662806</v>
      </c>
      <c r="Q26" s="130"/>
      <c r="R26" s="141">
        <v>66.815727013174595</v>
      </c>
      <c r="S26" s="135"/>
      <c r="T26" s="136">
        <v>-12.085364183678101</v>
      </c>
      <c r="U26" s="130">
        <v>-7.9431344351906699</v>
      </c>
      <c r="V26" s="130">
        <v>-13.920339936208499</v>
      </c>
      <c r="W26" s="130">
        <v>-9.9840910325751793</v>
      </c>
      <c r="X26" s="130">
        <v>-0.96246640051386101</v>
      </c>
      <c r="Y26" s="137">
        <v>-8.9227122246261104</v>
      </c>
      <c r="Z26" s="130"/>
      <c r="AA26" s="138">
        <v>3.2445184128862499</v>
      </c>
      <c r="AB26" s="139">
        <v>1.87526312557346</v>
      </c>
      <c r="AC26" s="140">
        <v>2.5398605552276199</v>
      </c>
      <c r="AD26" s="130"/>
      <c r="AE26" s="141">
        <v>-5.0517751051182396</v>
      </c>
      <c r="AG26" s="136">
        <v>53.563688899590602</v>
      </c>
      <c r="AH26" s="130">
        <v>56.2123765952323</v>
      </c>
      <c r="AI26" s="130">
        <v>65.762701661449498</v>
      </c>
      <c r="AJ26" s="130">
        <v>68.393330122802695</v>
      </c>
      <c r="AK26" s="130">
        <v>67.081025764507501</v>
      </c>
      <c r="AL26" s="137">
        <v>62.202624608716498</v>
      </c>
      <c r="AM26" s="130"/>
      <c r="AN26" s="138">
        <v>75.421382133397501</v>
      </c>
      <c r="AO26" s="139">
        <v>76.267156272573999</v>
      </c>
      <c r="AP26" s="140">
        <v>75.8442692029857</v>
      </c>
      <c r="AQ26" s="130"/>
      <c r="AR26" s="141">
        <v>66.100237349936293</v>
      </c>
      <c r="AS26" s="135"/>
      <c r="AT26" s="136">
        <v>-1.63410479472003</v>
      </c>
      <c r="AU26" s="130">
        <v>-4.30815074074743</v>
      </c>
      <c r="AV26" s="130">
        <v>-4.6427554813529799</v>
      </c>
      <c r="AW26" s="130">
        <v>-3.1179384828395</v>
      </c>
      <c r="AX26" s="130">
        <v>-2.1382096607659902</v>
      </c>
      <c r="AY26" s="137">
        <v>-3.2075259264818401</v>
      </c>
      <c r="AZ26" s="130"/>
      <c r="BA26" s="138">
        <v>-2.3615364844830702</v>
      </c>
      <c r="BB26" s="139">
        <v>-5.1510511326676403</v>
      </c>
      <c r="BC26" s="140">
        <v>-3.7842810650151102</v>
      </c>
      <c r="BD26" s="130"/>
      <c r="BE26" s="141">
        <v>-3.4108364663806898</v>
      </c>
    </row>
    <row r="27" spans="1:57" x14ac:dyDescent="0.2">
      <c r="A27" s="21" t="s">
        <v>44</v>
      </c>
      <c r="B27" s="3" t="str">
        <f t="shared" si="0"/>
        <v>Richmond West/Midlothian, VA</v>
      </c>
      <c r="C27" s="3"/>
      <c r="D27" s="24" t="s">
        <v>16</v>
      </c>
      <c r="E27" s="27" t="s">
        <v>17</v>
      </c>
      <c r="F27" s="3"/>
      <c r="G27" s="136">
        <v>43.5933940774487</v>
      </c>
      <c r="H27" s="130">
        <v>55.580865603644597</v>
      </c>
      <c r="I27" s="130">
        <v>58.456719817767599</v>
      </c>
      <c r="J27" s="130">
        <v>60.392938496583099</v>
      </c>
      <c r="K27" s="130">
        <v>60.677676537585398</v>
      </c>
      <c r="L27" s="137">
        <v>55.7403189066059</v>
      </c>
      <c r="M27" s="130"/>
      <c r="N27" s="138">
        <v>80.837129840546595</v>
      </c>
      <c r="O27" s="139">
        <v>83.599088838268699</v>
      </c>
      <c r="P27" s="140">
        <v>82.218109339407704</v>
      </c>
      <c r="Q27" s="130"/>
      <c r="R27" s="141">
        <v>63.305401887406397</v>
      </c>
      <c r="S27" s="135"/>
      <c r="T27" s="136">
        <v>-17.332613390928699</v>
      </c>
      <c r="U27" s="130">
        <v>-6.1538461538461497</v>
      </c>
      <c r="V27" s="130">
        <v>-4.9976862563627904</v>
      </c>
      <c r="W27" s="130">
        <v>-3.7221970040853298</v>
      </c>
      <c r="X27" s="130">
        <v>-2.6496116948378199</v>
      </c>
      <c r="Y27" s="137">
        <v>-6.6475917978063901</v>
      </c>
      <c r="Z27" s="130"/>
      <c r="AA27" s="138">
        <v>-1.90048375950241</v>
      </c>
      <c r="AB27" s="139">
        <v>-0.47457627118644002</v>
      </c>
      <c r="AC27" s="140">
        <v>-1.18069815195071</v>
      </c>
      <c r="AD27" s="130"/>
      <c r="AE27" s="141">
        <v>-4.6910404801273797</v>
      </c>
      <c r="AG27" s="136">
        <v>52.213838268792699</v>
      </c>
      <c r="AH27" s="130">
        <v>52.932801822323398</v>
      </c>
      <c r="AI27" s="130">
        <v>59.602790432801797</v>
      </c>
      <c r="AJ27" s="130">
        <v>60.820045558086498</v>
      </c>
      <c r="AK27" s="130">
        <v>61.958997722095603</v>
      </c>
      <c r="AL27" s="137">
        <v>57.505694760819999</v>
      </c>
      <c r="AM27" s="130"/>
      <c r="AN27" s="138">
        <v>70.714692482915694</v>
      </c>
      <c r="AO27" s="139">
        <v>74.380694760820006</v>
      </c>
      <c r="AP27" s="140">
        <v>72.547693621867793</v>
      </c>
      <c r="AQ27" s="130"/>
      <c r="AR27" s="141">
        <v>61.803408721119403</v>
      </c>
      <c r="AS27" s="135"/>
      <c r="AT27" s="136">
        <v>-9.3661188681576597</v>
      </c>
      <c r="AU27" s="130">
        <v>-3.67875647668393</v>
      </c>
      <c r="AV27" s="130">
        <v>-1.5404515522107201</v>
      </c>
      <c r="AW27" s="130">
        <v>-1.48737461086129</v>
      </c>
      <c r="AX27" s="130">
        <v>-2.5089605734767</v>
      </c>
      <c r="AY27" s="137">
        <v>-3.6404408607280798</v>
      </c>
      <c r="AZ27" s="130"/>
      <c r="BA27" s="138">
        <v>-8.3241048357327401</v>
      </c>
      <c r="BB27" s="139">
        <v>-7.1942446043165402</v>
      </c>
      <c r="BC27" s="140">
        <v>-7.7483593573206599</v>
      </c>
      <c r="BD27" s="130"/>
      <c r="BE27" s="141">
        <v>-5.05834752315935</v>
      </c>
    </row>
    <row r="28" spans="1:57" x14ac:dyDescent="0.2">
      <c r="A28" s="21" t="s">
        <v>45</v>
      </c>
      <c r="B28" s="3" t="str">
        <f t="shared" si="0"/>
        <v>Petersburg/Chester, VA</v>
      </c>
      <c r="C28" s="3"/>
      <c r="D28" s="24" t="s">
        <v>16</v>
      </c>
      <c r="E28" s="27" t="s">
        <v>17</v>
      </c>
      <c r="F28" s="3"/>
      <c r="G28" s="136">
        <v>53.303273867869002</v>
      </c>
      <c r="H28" s="130">
        <v>66.575181336992699</v>
      </c>
      <c r="I28" s="130">
        <v>68.790433248382598</v>
      </c>
      <c r="J28" s="130">
        <v>68.849245246030094</v>
      </c>
      <c r="K28" s="130">
        <v>72.436777102528893</v>
      </c>
      <c r="L28" s="137">
        <v>65.990982160360701</v>
      </c>
      <c r="M28" s="130"/>
      <c r="N28" s="138">
        <v>83.611056655557704</v>
      </c>
      <c r="O28" s="139">
        <v>85.747892570084204</v>
      </c>
      <c r="P28" s="140">
        <v>84.679474612820997</v>
      </c>
      <c r="Q28" s="130"/>
      <c r="R28" s="141">
        <v>71.3305514324922</v>
      </c>
      <c r="S28" s="135"/>
      <c r="T28" s="136">
        <v>-11.098183668294499</v>
      </c>
      <c r="U28" s="130">
        <v>-3.4146317321384299</v>
      </c>
      <c r="V28" s="130">
        <v>-0.396382765779627</v>
      </c>
      <c r="W28" s="130">
        <v>-0.143495117086891</v>
      </c>
      <c r="X28" s="130">
        <v>6.7967534704331598</v>
      </c>
      <c r="Y28" s="137">
        <v>-1.42520802524676</v>
      </c>
      <c r="Z28" s="130"/>
      <c r="AA28" s="138">
        <v>11.166165815564099</v>
      </c>
      <c r="AB28" s="139">
        <v>16.248519101566401</v>
      </c>
      <c r="AC28" s="140">
        <v>13.682606800132399</v>
      </c>
      <c r="AD28" s="130"/>
      <c r="AE28" s="141">
        <v>3.2278564201122601</v>
      </c>
      <c r="AG28" s="136">
        <v>56.959419721623199</v>
      </c>
      <c r="AH28" s="130">
        <v>62.227994510880201</v>
      </c>
      <c r="AI28" s="130">
        <v>67.045677318172906</v>
      </c>
      <c r="AJ28" s="130">
        <v>68.084689276612394</v>
      </c>
      <c r="AK28" s="130">
        <v>68.148402274063898</v>
      </c>
      <c r="AL28" s="137">
        <v>64.493236620270494</v>
      </c>
      <c r="AM28" s="130"/>
      <c r="AN28" s="138">
        <v>71.672221133111094</v>
      </c>
      <c r="AO28" s="139">
        <v>73.608116055675296</v>
      </c>
      <c r="AP28" s="140">
        <v>72.640168594393202</v>
      </c>
      <c r="AQ28" s="130"/>
      <c r="AR28" s="141">
        <v>66.820931470019801</v>
      </c>
      <c r="AS28" s="135"/>
      <c r="AT28" s="136">
        <v>2.42298784884319</v>
      </c>
      <c r="AU28" s="130">
        <v>4.4775807856752099</v>
      </c>
      <c r="AV28" s="130">
        <v>5.0072656793368902</v>
      </c>
      <c r="AW28" s="130">
        <v>4.6149771059534999</v>
      </c>
      <c r="AX28" s="130">
        <v>4.5963458895937404</v>
      </c>
      <c r="AY28" s="137">
        <v>4.2714077431779804</v>
      </c>
      <c r="AZ28" s="130"/>
      <c r="BA28" s="138">
        <v>-3.2460090830796999</v>
      </c>
      <c r="BB28" s="139">
        <v>0.32312437972276098</v>
      </c>
      <c r="BC28" s="140">
        <v>-1.4699837476522599</v>
      </c>
      <c r="BD28" s="130"/>
      <c r="BE28" s="141">
        <v>2.4177895680958401</v>
      </c>
    </row>
    <row r="29" spans="1:57" x14ac:dyDescent="0.2">
      <c r="A29" s="77" t="s">
        <v>97</v>
      </c>
      <c r="B29" s="37" t="s">
        <v>70</v>
      </c>
      <c r="C29" s="3"/>
      <c r="D29" s="24" t="s">
        <v>16</v>
      </c>
      <c r="E29" s="27" t="s">
        <v>17</v>
      </c>
      <c r="F29" s="3"/>
      <c r="G29" s="136">
        <v>44.003229224481501</v>
      </c>
      <c r="H29" s="130">
        <v>59.392502144406798</v>
      </c>
      <c r="I29" s="130">
        <v>63.222160553004599</v>
      </c>
      <c r="J29" s="130">
        <v>66.189010545436105</v>
      </c>
      <c r="K29" s="130">
        <v>66.042686311115503</v>
      </c>
      <c r="L29" s="137">
        <v>59.769917755688901</v>
      </c>
      <c r="M29" s="130"/>
      <c r="N29" s="138">
        <v>72.137847520056496</v>
      </c>
      <c r="O29" s="139">
        <v>73.409354659670001</v>
      </c>
      <c r="P29" s="140">
        <v>72.773601089863206</v>
      </c>
      <c r="Q29" s="130"/>
      <c r="R29" s="141">
        <v>63.485255851167302</v>
      </c>
      <c r="S29" s="135"/>
      <c r="T29" s="136">
        <v>-8.8468443990617391</v>
      </c>
      <c r="U29" s="130">
        <v>6.4900533162976197</v>
      </c>
      <c r="V29" s="130">
        <v>7.3154261636674098</v>
      </c>
      <c r="W29" s="130">
        <v>9.3670194231901398</v>
      </c>
      <c r="X29" s="130">
        <v>10.6548192579132</v>
      </c>
      <c r="Y29" s="137">
        <v>5.5398375121143699</v>
      </c>
      <c r="Z29" s="130"/>
      <c r="AA29" s="138">
        <v>3.2034108392560401</v>
      </c>
      <c r="AB29" s="139">
        <v>3.17032541340265</v>
      </c>
      <c r="AC29" s="140">
        <v>3.1867209565298298</v>
      </c>
      <c r="AD29" s="130"/>
      <c r="AE29" s="141">
        <v>4.7574221341102199</v>
      </c>
      <c r="AG29" s="136">
        <v>46.836720533878299</v>
      </c>
      <c r="AH29" s="130">
        <v>53.483707376149503</v>
      </c>
      <c r="AI29" s="130">
        <v>59.7686359106334</v>
      </c>
      <c r="AJ29" s="130">
        <v>62.578056995799102</v>
      </c>
      <c r="AK29" s="130">
        <v>61.987662263936699</v>
      </c>
      <c r="AL29" s="137">
        <v>56.930956616079399</v>
      </c>
      <c r="AM29" s="130"/>
      <c r="AN29" s="138">
        <v>67.190200456672798</v>
      </c>
      <c r="AO29" s="139">
        <v>68.146727887380706</v>
      </c>
      <c r="AP29" s="140">
        <v>67.668485288088505</v>
      </c>
      <c r="AQ29" s="130"/>
      <c r="AR29" s="141">
        <v>59.998918704608101</v>
      </c>
      <c r="AS29" s="135"/>
      <c r="AT29" s="136">
        <v>-1.2924384733952099</v>
      </c>
      <c r="AU29" s="130">
        <v>5.7101653931904801</v>
      </c>
      <c r="AV29" s="130">
        <v>4.8921257102791502</v>
      </c>
      <c r="AW29" s="130">
        <v>5.1695083397680799</v>
      </c>
      <c r="AX29" s="130">
        <v>3.7401633924386002</v>
      </c>
      <c r="AY29" s="137">
        <v>3.78232373913551</v>
      </c>
      <c r="AZ29" s="130"/>
      <c r="BA29" s="138">
        <v>-2.8098011618487102</v>
      </c>
      <c r="BB29" s="139">
        <v>-3.3703357532301599</v>
      </c>
      <c r="BC29" s="140">
        <v>-3.0928295632548202</v>
      </c>
      <c r="BD29" s="130"/>
      <c r="BE29" s="141">
        <v>1.4629104488056299</v>
      </c>
    </row>
    <row r="30" spans="1:57" x14ac:dyDescent="0.2">
      <c r="A30" s="21" t="s">
        <v>47</v>
      </c>
      <c r="B30" s="3" t="str">
        <f t="shared" si="0"/>
        <v>Roanoke, VA</v>
      </c>
      <c r="C30" s="3"/>
      <c r="D30" s="24" t="s">
        <v>16</v>
      </c>
      <c r="E30" s="27" t="s">
        <v>17</v>
      </c>
      <c r="F30" s="3"/>
      <c r="G30" s="136">
        <v>47.699050401753098</v>
      </c>
      <c r="H30" s="130">
        <v>69.174579985390693</v>
      </c>
      <c r="I30" s="130">
        <v>71.877282688093402</v>
      </c>
      <c r="J30" s="130">
        <v>71.7129291453615</v>
      </c>
      <c r="K30" s="130">
        <v>71.639883126369597</v>
      </c>
      <c r="L30" s="137">
        <v>66.420745069393703</v>
      </c>
      <c r="M30" s="130"/>
      <c r="N30" s="138">
        <v>77.246165084002897</v>
      </c>
      <c r="O30" s="139">
        <v>73.685171658144597</v>
      </c>
      <c r="P30" s="140">
        <v>75.465668371073704</v>
      </c>
      <c r="Q30" s="130"/>
      <c r="R30" s="141">
        <v>69.005008869873706</v>
      </c>
      <c r="S30" s="135"/>
      <c r="T30" s="136">
        <v>-8.9111592016365897</v>
      </c>
      <c r="U30" s="130">
        <v>9.3513346072782202</v>
      </c>
      <c r="V30" s="130">
        <v>2.5464102896849798</v>
      </c>
      <c r="W30" s="130">
        <v>2.8171076130352901</v>
      </c>
      <c r="X30" s="130">
        <v>6.2751371896157897</v>
      </c>
      <c r="Y30" s="137">
        <v>2.8583760590145202</v>
      </c>
      <c r="Z30" s="130"/>
      <c r="AA30" s="138">
        <v>12.8919451042236</v>
      </c>
      <c r="AB30" s="139">
        <v>4.1027124297013904</v>
      </c>
      <c r="AC30" s="140">
        <v>8.4229407300036492</v>
      </c>
      <c r="AD30" s="130"/>
      <c r="AE30" s="141">
        <v>4.5347521886656601</v>
      </c>
      <c r="AG30" s="136">
        <v>48.461468224981701</v>
      </c>
      <c r="AH30" s="130">
        <v>59.094229364499597</v>
      </c>
      <c r="AI30" s="130">
        <v>66.302958363769093</v>
      </c>
      <c r="AJ30" s="130">
        <v>69.188276113951702</v>
      </c>
      <c r="AK30" s="130">
        <v>67.339298758217595</v>
      </c>
      <c r="AL30" s="137">
        <v>62.077246165083999</v>
      </c>
      <c r="AM30" s="130"/>
      <c r="AN30" s="138">
        <v>68.001278305332306</v>
      </c>
      <c r="AO30" s="139">
        <v>65.709459459459396</v>
      </c>
      <c r="AP30" s="140">
        <v>66.855368882395894</v>
      </c>
      <c r="AQ30" s="130"/>
      <c r="AR30" s="141">
        <v>63.442424084315903</v>
      </c>
      <c r="AS30" s="135"/>
      <c r="AT30" s="136">
        <v>-4.47948546008422</v>
      </c>
      <c r="AU30" s="130">
        <v>6.7003316655030201</v>
      </c>
      <c r="AV30" s="130">
        <v>3.5801844238749898</v>
      </c>
      <c r="AW30" s="130">
        <v>1.7423120732116999</v>
      </c>
      <c r="AX30" s="130">
        <v>0.124218097045391</v>
      </c>
      <c r="AY30" s="137">
        <v>1.6367180843020599</v>
      </c>
      <c r="AZ30" s="130"/>
      <c r="BA30" s="138">
        <v>-3.9336656013011599</v>
      </c>
      <c r="BB30" s="139">
        <v>-4.3674502834959199</v>
      </c>
      <c r="BC30" s="140">
        <v>-4.14733104881023</v>
      </c>
      <c r="BD30" s="130"/>
      <c r="BE30" s="141">
        <v>-0.176905967295856</v>
      </c>
    </row>
    <row r="31" spans="1:57" x14ac:dyDescent="0.2">
      <c r="A31" s="21" t="s">
        <v>48</v>
      </c>
      <c r="B31" s="3" t="str">
        <f t="shared" si="0"/>
        <v>Charlottesville, VA</v>
      </c>
      <c r="C31" s="3"/>
      <c r="D31" s="24" t="s">
        <v>16</v>
      </c>
      <c r="E31" s="27" t="s">
        <v>17</v>
      </c>
      <c r="F31" s="3"/>
      <c r="G31" s="136">
        <v>48.837209302325498</v>
      </c>
      <c r="H31" s="130">
        <v>58.756525866160402</v>
      </c>
      <c r="I31" s="130">
        <v>58.020882771713303</v>
      </c>
      <c r="J31" s="130">
        <v>66.397721879449406</v>
      </c>
      <c r="K31" s="130">
        <v>68.889416231608905</v>
      </c>
      <c r="L31" s="137">
        <v>60.180351210251501</v>
      </c>
      <c r="M31" s="130"/>
      <c r="N31" s="138">
        <v>71.998101566207794</v>
      </c>
      <c r="O31" s="139">
        <v>74.679639297579399</v>
      </c>
      <c r="P31" s="140">
        <v>73.338870431893596</v>
      </c>
      <c r="Q31" s="130"/>
      <c r="R31" s="141">
        <v>63.939928130720702</v>
      </c>
      <c r="S31" s="135"/>
      <c r="T31" s="136">
        <v>-8.1792101568699191</v>
      </c>
      <c r="U31" s="130">
        <v>0.25230177560836597</v>
      </c>
      <c r="V31" s="130">
        <v>-12.161411006402201</v>
      </c>
      <c r="W31" s="130">
        <v>-9.1733263405876002</v>
      </c>
      <c r="X31" s="130">
        <v>-5.28256207183136</v>
      </c>
      <c r="Y31" s="137">
        <v>-7.03883356035755</v>
      </c>
      <c r="Z31" s="130"/>
      <c r="AA31" s="138">
        <v>0.99472602205008498</v>
      </c>
      <c r="AB31" s="139">
        <v>5.3955642455323402E-2</v>
      </c>
      <c r="AC31" s="140">
        <v>0.513541172282866</v>
      </c>
      <c r="AD31" s="130"/>
      <c r="AE31" s="141">
        <v>-4.6919997155735302</v>
      </c>
      <c r="AG31" s="136">
        <v>57.961556715709499</v>
      </c>
      <c r="AH31" s="130">
        <v>59.931181775035498</v>
      </c>
      <c r="AI31" s="130">
        <v>63.686521120075902</v>
      </c>
      <c r="AJ31" s="130">
        <v>69.435215946843797</v>
      </c>
      <c r="AK31" s="130">
        <v>71.837921214997607</v>
      </c>
      <c r="AL31" s="137">
        <v>64.570479354532495</v>
      </c>
      <c r="AM31" s="130"/>
      <c r="AN31" s="138">
        <v>78.850261034646394</v>
      </c>
      <c r="AO31" s="139">
        <v>78.8799240626483</v>
      </c>
      <c r="AP31" s="140">
        <v>78.865092548647297</v>
      </c>
      <c r="AQ31" s="130"/>
      <c r="AR31" s="141">
        <v>68.654654552850999</v>
      </c>
      <c r="AS31" s="135"/>
      <c r="AT31" s="136">
        <v>-1.4659267223891601</v>
      </c>
      <c r="AU31" s="130">
        <v>4.9009241576473102</v>
      </c>
      <c r="AV31" s="130">
        <v>0.53242779325548695</v>
      </c>
      <c r="AW31" s="130">
        <v>2.1941813678742799</v>
      </c>
      <c r="AX31" s="130">
        <v>1.3322564430783701</v>
      </c>
      <c r="AY31" s="137">
        <v>1.4805449367513399</v>
      </c>
      <c r="AZ31" s="130"/>
      <c r="BA31" s="138">
        <v>3.48833404898398</v>
      </c>
      <c r="BB31" s="139">
        <v>-0.18374396547550101</v>
      </c>
      <c r="BC31" s="140">
        <v>1.61878741587749</v>
      </c>
      <c r="BD31" s="130"/>
      <c r="BE31" s="141">
        <v>1.5258754916233099</v>
      </c>
    </row>
    <row r="32" spans="1:57" x14ac:dyDescent="0.2">
      <c r="A32" s="21" t="s">
        <v>49</v>
      </c>
      <c r="B32" t="s">
        <v>72</v>
      </c>
      <c r="C32" s="3"/>
      <c r="D32" s="24" t="s">
        <v>16</v>
      </c>
      <c r="E32" s="27" t="s">
        <v>17</v>
      </c>
      <c r="F32" s="3"/>
      <c r="G32" s="136">
        <v>47.681824914827402</v>
      </c>
      <c r="H32" s="130">
        <v>65.664346022811401</v>
      </c>
      <c r="I32" s="130">
        <v>70.833950525847996</v>
      </c>
      <c r="J32" s="130">
        <v>72.552214486742699</v>
      </c>
      <c r="K32" s="130">
        <v>78.121759739297801</v>
      </c>
      <c r="L32" s="137">
        <v>66.970819137905394</v>
      </c>
      <c r="M32" s="130"/>
      <c r="N32" s="138">
        <v>83.083987557398899</v>
      </c>
      <c r="O32" s="139">
        <v>80.906532365575401</v>
      </c>
      <c r="P32" s="140">
        <v>81.995259961487093</v>
      </c>
      <c r="Q32" s="130"/>
      <c r="R32" s="141">
        <v>71.263516516071604</v>
      </c>
      <c r="S32" s="135"/>
      <c r="T32" s="136">
        <v>2.25102453957438</v>
      </c>
      <c r="U32" s="130">
        <v>4.96040165264818</v>
      </c>
      <c r="V32" s="130">
        <v>5.1380654366300504</v>
      </c>
      <c r="W32" s="130">
        <v>7.8069091196539704</v>
      </c>
      <c r="X32" s="130">
        <v>-1.4174319000640401</v>
      </c>
      <c r="Y32" s="137">
        <v>3.6350873445779301</v>
      </c>
      <c r="Z32" s="130"/>
      <c r="AA32" s="138">
        <v>-2.5807436295383401</v>
      </c>
      <c r="AB32" s="139">
        <v>-3.5262795887974701</v>
      </c>
      <c r="AC32" s="140">
        <v>-3.04953946440645</v>
      </c>
      <c r="AD32" s="130"/>
      <c r="AE32" s="141">
        <v>1.33812638224618</v>
      </c>
      <c r="AG32" s="136">
        <v>50</v>
      </c>
      <c r="AH32" s="130">
        <v>56.887868463931198</v>
      </c>
      <c r="AI32" s="130">
        <v>64.453414308991199</v>
      </c>
      <c r="AJ32" s="130">
        <v>66.686416827136696</v>
      </c>
      <c r="AK32" s="130">
        <v>70.671011701970002</v>
      </c>
      <c r="AL32" s="137">
        <v>61.739742260405798</v>
      </c>
      <c r="AM32" s="130"/>
      <c r="AN32" s="138">
        <v>77.118204710413195</v>
      </c>
      <c r="AO32" s="139">
        <v>77.881054658569099</v>
      </c>
      <c r="AP32" s="140">
        <v>77.499629684491097</v>
      </c>
      <c r="AQ32" s="130"/>
      <c r="AR32" s="141">
        <v>66.242567238715907</v>
      </c>
      <c r="AS32" s="135"/>
      <c r="AT32" s="136">
        <v>-0.81491814110564498</v>
      </c>
      <c r="AU32" s="130">
        <v>3.1686828576027102</v>
      </c>
      <c r="AV32" s="130">
        <v>2.2685568517789498</v>
      </c>
      <c r="AW32" s="130">
        <v>1.7831431208966899</v>
      </c>
      <c r="AX32" s="130">
        <v>-3.4078235526717799</v>
      </c>
      <c r="AY32" s="137">
        <v>0.46902806977550798</v>
      </c>
      <c r="AZ32" s="130"/>
      <c r="BA32" s="138">
        <v>-3.3697880135704499</v>
      </c>
      <c r="BB32" s="139">
        <v>0.60458463807128604</v>
      </c>
      <c r="BC32" s="140">
        <v>-1.4128672076951101</v>
      </c>
      <c r="BD32" s="130"/>
      <c r="BE32" s="141">
        <v>-0.16797208386530699</v>
      </c>
    </row>
    <row r="33" spans="1:57" x14ac:dyDescent="0.2">
      <c r="A33" s="21" t="s">
        <v>50</v>
      </c>
      <c r="B33" s="3" t="str">
        <f t="shared" si="0"/>
        <v>Staunton &amp; Harrisonburg, VA</v>
      </c>
      <c r="C33" s="3"/>
      <c r="D33" s="24" t="s">
        <v>16</v>
      </c>
      <c r="E33" s="27" t="s">
        <v>17</v>
      </c>
      <c r="F33" s="3"/>
      <c r="G33" s="136">
        <v>43.027304379695799</v>
      </c>
      <c r="H33" s="130">
        <v>55.415063221550298</v>
      </c>
      <c r="I33" s="130">
        <v>56.972695620304101</v>
      </c>
      <c r="J33" s="130">
        <v>61.389041597947497</v>
      </c>
      <c r="K33" s="130">
        <v>62.250320689023198</v>
      </c>
      <c r="L33" s="137">
        <v>55.810885101704201</v>
      </c>
      <c r="M33" s="130"/>
      <c r="N33" s="138">
        <v>73.905076049111202</v>
      </c>
      <c r="O33" s="139">
        <v>76.012461059190002</v>
      </c>
      <c r="P33" s="140">
        <v>74.958768554150595</v>
      </c>
      <c r="Q33" s="130"/>
      <c r="R33" s="141">
        <v>61.281708945260299</v>
      </c>
      <c r="S33" s="135"/>
      <c r="T33" s="136">
        <v>-15.2861417710645</v>
      </c>
      <c r="U33" s="130">
        <v>-8.1096221632392105</v>
      </c>
      <c r="V33" s="130">
        <v>-8.3468224100637407</v>
      </c>
      <c r="W33" s="130">
        <v>-7.0114186652196402</v>
      </c>
      <c r="X33" s="130">
        <v>-11.8066977248554</v>
      </c>
      <c r="Y33" s="137">
        <v>-9.9417497199353608</v>
      </c>
      <c r="Z33" s="130"/>
      <c r="AA33" s="138">
        <v>-6.1980597917422102</v>
      </c>
      <c r="AB33" s="139">
        <v>-0.91522446232686705</v>
      </c>
      <c r="AC33" s="140">
        <v>-3.59186926949788</v>
      </c>
      <c r="AD33" s="130"/>
      <c r="AE33" s="141">
        <v>-7.8199101479741602</v>
      </c>
      <c r="AG33" s="136">
        <v>45.8705968242379</v>
      </c>
      <c r="AH33" s="130">
        <v>49.078298959664103</v>
      </c>
      <c r="AI33" s="130">
        <v>55.000912575287401</v>
      </c>
      <c r="AJ33" s="130">
        <v>59.303705055667002</v>
      </c>
      <c r="AK33" s="130">
        <v>61.772221208249597</v>
      </c>
      <c r="AL33" s="137">
        <v>54.205146924621197</v>
      </c>
      <c r="AM33" s="130"/>
      <c r="AN33" s="138">
        <v>72.070633327249396</v>
      </c>
      <c r="AO33" s="139">
        <v>68.3434121312076</v>
      </c>
      <c r="AP33" s="140">
        <v>70.210771762984606</v>
      </c>
      <c r="AQ33" s="130"/>
      <c r="AR33" s="141">
        <v>58.771620881270998</v>
      </c>
      <c r="AS33" s="135"/>
      <c r="AT33" s="136">
        <v>-9.1493374421257805</v>
      </c>
      <c r="AU33" s="130">
        <v>-9.3166698075499106</v>
      </c>
      <c r="AV33" s="130">
        <v>-7.8677225762801504</v>
      </c>
      <c r="AW33" s="130">
        <v>-3.76903942513401</v>
      </c>
      <c r="AX33" s="130">
        <v>-3.8272605022308301</v>
      </c>
      <c r="AY33" s="137">
        <v>-6.59175025657344</v>
      </c>
      <c r="AZ33" s="130"/>
      <c r="BA33" s="138">
        <v>-0.57788533787803698</v>
      </c>
      <c r="BB33" s="139">
        <v>-3.29890952760661</v>
      </c>
      <c r="BC33" s="140">
        <v>-1.91591540236308</v>
      </c>
      <c r="BD33" s="130"/>
      <c r="BE33" s="141">
        <v>-5.0500901490641796</v>
      </c>
    </row>
    <row r="34" spans="1:57" x14ac:dyDescent="0.2">
      <c r="A34" s="21" t="s">
        <v>51</v>
      </c>
      <c r="B34" s="3" t="str">
        <f t="shared" si="0"/>
        <v>Blacksburg &amp; Wytheville, VA</v>
      </c>
      <c r="C34" s="3"/>
      <c r="D34" s="24" t="s">
        <v>16</v>
      </c>
      <c r="E34" s="27" t="s">
        <v>17</v>
      </c>
      <c r="F34" s="3"/>
      <c r="G34" s="136">
        <v>45.296889726672902</v>
      </c>
      <c r="H34" s="130">
        <v>57.1347785108388</v>
      </c>
      <c r="I34" s="130">
        <v>60.471253534401498</v>
      </c>
      <c r="J34" s="130">
        <v>60.603204524033899</v>
      </c>
      <c r="K34" s="130">
        <v>59.962299717247802</v>
      </c>
      <c r="L34" s="137">
        <v>56.693685202639003</v>
      </c>
      <c r="M34" s="130"/>
      <c r="N34" s="138">
        <v>72.723845428840704</v>
      </c>
      <c r="O34" s="139">
        <v>68.991517436380704</v>
      </c>
      <c r="P34" s="140">
        <v>70.857681432610704</v>
      </c>
      <c r="Q34" s="130"/>
      <c r="R34" s="141">
        <v>60.740541268345197</v>
      </c>
      <c r="S34" s="135"/>
      <c r="T34" s="136">
        <v>0.45419713279428497</v>
      </c>
      <c r="U34" s="130">
        <v>9.59734682224141E-3</v>
      </c>
      <c r="V34" s="130">
        <v>-0.436982692812521</v>
      </c>
      <c r="W34" s="130">
        <v>0.75665348108797603</v>
      </c>
      <c r="X34" s="130">
        <v>-3.5365202777200402</v>
      </c>
      <c r="Y34" s="137">
        <v>-0.63040267477546796</v>
      </c>
      <c r="Z34" s="130"/>
      <c r="AA34" s="138">
        <v>-2.31152923394438</v>
      </c>
      <c r="AB34" s="139">
        <v>-0.30773049727914098</v>
      </c>
      <c r="AC34" s="140">
        <v>-1.3461781375731401</v>
      </c>
      <c r="AD34" s="130"/>
      <c r="AE34" s="141">
        <v>-0.87012456187773102</v>
      </c>
      <c r="AG34" s="136">
        <v>44.019792648444799</v>
      </c>
      <c r="AH34" s="130">
        <v>49.844486333647502</v>
      </c>
      <c r="AI34" s="130">
        <v>55.8671065032987</v>
      </c>
      <c r="AJ34" s="130">
        <v>58.393025447690803</v>
      </c>
      <c r="AK34" s="130">
        <v>56.885014137605999</v>
      </c>
      <c r="AL34" s="137">
        <v>53.001885014137599</v>
      </c>
      <c r="AM34" s="130"/>
      <c r="AN34" s="138">
        <v>66.993402450518303</v>
      </c>
      <c r="AO34" s="139">
        <v>64.180018850141295</v>
      </c>
      <c r="AP34" s="140">
        <v>65.586710650329806</v>
      </c>
      <c r="AQ34" s="130"/>
      <c r="AR34" s="141">
        <v>56.597549481621101</v>
      </c>
      <c r="AS34" s="135"/>
      <c r="AT34" s="136">
        <v>3.8035967016585199</v>
      </c>
      <c r="AU34" s="130">
        <v>1.9378876477318401</v>
      </c>
      <c r="AV34" s="130">
        <v>0.32419603631999899</v>
      </c>
      <c r="AW34" s="130">
        <v>3.4382277090015297E-2</v>
      </c>
      <c r="AX34" s="130">
        <v>-2.9985044232226699</v>
      </c>
      <c r="AY34" s="137">
        <v>0.37601123277979998</v>
      </c>
      <c r="AZ34" s="130"/>
      <c r="BA34" s="138">
        <v>-4.5501452067680201</v>
      </c>
      <c r="BB34" s="139">
        <v>-0.51908202363312805</v>
      </c>
      <c r="BC34" s="140">
        <v>-2.6194848316607402</v>
      </c>
      <c r="BD34" s="130"/>
      <c r="BE34" s="141">
        <v>-0.64306460183731196</v>
      </c>
    </row>
    <row r="35" spans="1:57" x14ac:dyDescent="0.2">
      <c r="A35" s="21" t="s">
        <v>52</v>
      </c>
      <c r="B35" s="3" t="str">
        <f t="shared" si="0"/>
        <v>Lynchburg, VA</v>
      </c>
      <c r="C35" s="3"/>
      <c r="D35" s="24" t="s">
        <v>16</v>
      </c>
      <c r="E35" s="27" t="s">
        <v>17</v>
      </c>
      <c r="F35" s="3"/>
      <c r="G35" s="136">
        <v>40.790292470441798</v>
      </c>
      <c r="H35" s="130">
        <v>61.543248288736699</v>
      </c>
      <c r="I35" s="130">
        <v>63.814561294337203</v>
      </c>
      <c r="J35" s="130">
        <v>64.250155569383907</v>
      </c>
      <c r="K35" s="130">
        <v>60.796515245799597</v>
      </c>
      <c r="L35" s="137">
        <v>58.238954573739797</v>
      </c>
      <c r="M35" s="130"/>
      <c r="N35" s="138">
        <v>61.729931549470997</v>
      </c>
      <c r="O35" s="139">
        <v>62.725575606720497</v>
      </c>
      <c r="P35" s="140">
        <v>62.2277535780958</v>
      </c>
      <c r="Q35" s="130"/>
      <c r="R35" s="141">
        <v>59.3786114321273</v>
      </c>
      <c r="S35" s="135"/>
      <c r="T35" s="136">
        <v>-2.3824711753000698</v>
      </c>
      <c r="U35" s="130">
        <v>16.742979122757401</v>
      </c>
      <c r="V35" s="130">
        <v>15.6156732258373</v>
      </c>
      <c r="W35" s="130">
        <v>15.1453528341977</v>
      </c>
      <c r="X35" s="130">
        <v>14.566846394330099</v>
      </c>
      <c r="Y35" s="137">
        <v>12.6201241511364</v>
      </c>
      <c r="Z35" s="130"/>
      <c r="AA35" s="138">
        <v>0.60284546151498597</v>
      </c>
      <c r="AB35" s="139">
        <v>-1.10351381044603</v>
      </c>
      <c r="AC35" s="140">
        <v>-0.26445606810920302</v>
      </c>
      <c r="AD35" s="130"/>
      <c r="AE35" s="141">
        <v>8.4260138625938499</v>
      </c>
      <c r="AG35" s="136">
        <v>40.9503679348677</v>
      </c>
      <c r="AH35" s="130">
        <v>54.806638484421399</v>
      </c>
      <c r="AI35" s="130">
        <v>62.697667136370697</v>
      </c>
      <c r="AJ35" s="130">
        <v>64.905276342570801</v>
      </c>
      <c r="AK35" s="130">
        <v>62.071395021136603</v>
      </c>
      <c r="AL35" s="137">
        <v>57.086268983873403</v>
      </c>
      <c r="AM35" s="130"/>
      <c r="AN35" s="138">
        <v>64.920933145451599</v>
      </c>
      <c r="AO35" s="139">
        <v>59.505289359054103</v>
      </c>
      <c r="AP35" s="140">
        <v>62.204447912602397</v>
      </c>
      <c r="AQ35" s="130"/>
      <c r="AR35" s="141">
        <v>58.551955307262503</v>
      </c>
      <c r="AS35" s="135"/>
      <c r="AT35" s="136">
        <v>-0.29337880771477598</v>
      </c>
      <c r="AU35" s="130">
        <v>17.2511837596698</v>
      </c>
      <c r="AV35" s="130">
        <v>15.5208187811233</v>
      </c>
      <c r="AW35" s="130">
        <v>16.187090244636199</v>
      </c>
      <c r="AX35" s="130">
        <v>10.407619121953999</v>
      </c>
      <c r="AY35" s="137">
        <v>12.299102042350199</v>
      </c>
      <c r="AZ35" s="130"/>
      <c r="BA35" s="138">
        <v>-3.2641209238936999</v>
      </c>
      <c r="BB35" s="139">
        <v>-7.06543642037549</v>
      </c>
      <c r="BC35" s="140">
        <v>-5.1333183518488896</v>
      </c>
      <c r="BD35" s="130"/>
      <c r="BE35" s="141">
        <v>6.3720613952693297</v>
      </c>
    </row>
    <row r="36" spans="1:57" x14ac:dyDescent="0.2">
      <c r="A36" s="21" t="s">
        <v>77</v>
      </c>
      <c r="B36" s="3" t="str">
        <f t="shared" si="0"/>
        <v>Central Virginia</v>
      </c>
      <c r="C36" s="3"/>
      <c r="D36" s="24" t="s">
        <v>16</v>
      </c>
      <c r="E36" s="27" t="s">
        <v>17</v>
      </c>
      <c r="F36" s="3"/>
      <c r="G36" s="136">
        <v>44.739862873452601</v>
      </c>
      <c r="H36" s="130">
        <v>59.8548071851828</v>
      </c>
      <c r="I36" s="130">
        <v>61.607669158936403</v>
      </c>
      <c r="J36" s="130">
        <v>64.576676077312001</v>
      </c>
      <c r="K36" s="130">
        <v>65.690441473024507</v>
      </c>
      <c r="L36" s="137">
        <v>59.293891353581699</v>
      </c>
      <c r="M36" s="130"/>
      <c r="N36" s="138">
        <v>78.261409114882198</v>
      </c>
      <c r="O36" s="139">
        <v>81.500325753110104</v>
      </c>
      <c r="P36" s="140">
        <v>79.880867433996201</v>
      </c>
      <c r="Q36" s="130"/>
      <c r="R36" s="141">
        <v>65.175884519414396</v>
      </c>
      <c r="S36" s="135"/>
      <c r="T36" s="136">
        <v>-9.9244921595537008</v>
      </c>
      <c r="U36" s="130">
        <v>1.1635878453639401</v>
      </c>
      <c r="V36" s="130">
        <v>-4.9552843722452504</v>
      </c>
      <c r="W36" s="130">
        <v>-3.4782866242302499</v>
      </c>
      <c r="X36" s="130">
        <v>1.8975961909394801</v>
      </c>
      <c r="Y36" s="137">
        <v>-2.80525097093079</v>
      </c>
      <c r="Z36" s="130"/>
      <c r="AA36" s="138">
        <v>3.6971758970734299</v>
      </c>
      <c r="AB36" s="139">
        <v>4.9685944321581204</v>
      </c>
      <c r="AC36" s="140">
        <v>4.3419008474385299</v>
      </c>
      <c r="AD36" s="130"/>
      <c r="AE36" s="141">
        <v>-0.41662078332707703</v>
      </c>
      <c r="AG36" s="136">
        <v>52.372446998524502</v>
      </c>
      <c r="AH36" s="130">
        <v>57.438067872951699</v>
      </c>
      <c r="AI36" s="130">
        <v>64.654034324765007</v>
      </c>
      <c r="AJ36" s="130">
        <v>66.959695581268903</v>
      </c>
      <c r="AK36" s="130">
        <v>66.649840801428894</v>
      </c>
      <c r="AL36" s="137">
        <v>61.614817115787801</v>
      </c>
      <c r="AM36" s="130"/>
      <c r="AN36" s="138">
        <v>72.434573270171597</v>
      </c>
      <c r="AO36" s="139">
        <v>73.241708807743606</v>
      </c>
      <c r="AP36" s="140">
        <v>72.838394735003902</v>
      </c>
      <c r="AQ36" s="130"/>
      <c r="AR36" s="141">
        <v>64.822994125685398</v>
      </c>
      <c r="AS36" s="135"/>
      <c r="AT36" s="136">
        <v>-1.7408627035856601</v>
      </c>
      <c r="AU36" s="130">
        <v>3.4560507542318302</v>
      </c>
      <c r="AV36" s="130">
        <v>2.0954703388970501</v>
      </c>
      <c r="AW36" s="130">
        <v>2.4093224586862401</v>
      </c>
      <c r="AX36" s="130">
        <v>1.95488461639857</v>
      </c>
      <c r="AY36" s="137">
        <v>1.7055658584218101</v>
      </c>
      <c r="AZ36" s="130"/>
      <c r="BA36" s="138">
        <v>-2.7408595175928498</v>
      </c>
      <c r="BB36" s="139">
        <v>-3.6035293103191202</v>
      </c>
      <c r="BC36" s="140">
        <v>-3.1761683789669801</v>
      </c>
      <c r="BD36" s="130"/>
      <c r="BE36" s="141">
        <v>8.3963312664000506E-2</v>
      </c>
    </row>
    <row r="37" spans="1:57" x14ac:dyDescent="0.2">
      <c r="A37" s="21" t="s">
        <v>78</v>
      </c>
      <c r="B37" s="3" t="str">
        <f t="shared" si="0"/>
        <v>Chesapeake Bay</v>
      </c>
      <c r="C37" s="3"/>
      <c r="D37" s="24" t="s">
        <v>16</v>
      </c>
      <c r="E37" s="27" t="s">
        <v>17</v>
      </c>
      <c r="F37" s="3"/>
      <c r="G37" s="136">
        <v>45.580322828593303</v>
      </c>
      <c r="H37" s="130">
        <v>66.0261337432744</v>
      </c>
      <c r="I37" s="130">
        <v>69.177555726364304</v>
      </c>
      <c r="J37" s="130">
        <v>69.254419677171398</v>
      </c>
      <c r="K37" s="130">
        <v>67.102229054573399</v>
      </c>
      <c r="L37" s="137">
        <v>63.428132205995297</v>
      </c>
      <c r="M37" s="130"/>
      <c r="N37" s="138">
        <v>72.482705611068397</v>
      </c>
      <c r="O37" s="139">
        <v>76.863950807071404</v>
      </c>
      <c r="P37" s="140">
        <v>74.673328209069894</v>
      </c>
      <c r="Q37" s="130"/>
      <c r="R37" s="141">
        <v>66.641045349730902</v>
      </c>
      <c r="S37" s="135"/>
      <c r="T37" s="136">
        <v>-16.0056657223796</v>
      </c>
      <c r="U37" s="130">
        <v>5.5282555282555199</v>
      </c>
      <c r="V37" s="130">
        <v>-0.99009900990098998</v>
      </c>
      <c r="W37" s="130">
        <v>-7.5897435897435797</v>
      </c>
      <c r="X37" s="130">
        <v>0.34482758620689602</v>
      </c>
      <c r="Y37" s="137">
        <v>-3.4627983153954101</v>
      </c>
      <c r="Z37" s="130"/>
      <c r="AA37" s="138">
        <v>-3.77551020408163</v>
      </c>
      <c r="AB37" s="139">
        <v>-3.1945788964181898</v>
      </c>
      <c r="AC37" s="140">
        <v>-3.4773969200198702</v>
      </c>
      <c r="AD37" s="130"/>
      <c r="AE37" s="141">
        <v>-3.4674725624304101</v>
      </c>
      <c r="AG37" s="136">
        <v>49.461952344350401</v>
      </c>
      <c r="AH37" s="130">
        <v>59.127594158339697</v>
      </c>
      <c r="AI37" s="130">
        <v>67.044581091468103</v>
      </c>
      <c r="AJ37" s="130">
        <v>68.293620292083006</v>
      </c>
      <c r="AK37" s="130">
        <v>65.910837817063694</v>
      </c>
      <c r="AL37" s="137">
        <v>61.967717140661001</v>
      </c>
      <c r="AM37" s="130"/>
      <c r="AN37" s="138">
        <v>70.906994619523402</v>
      </c>
      <c r="AO37" s="139">
        <v>74.865488086087595</v>
      </c>
      <c r="AP37" s="140">
        <v>72.886241352805499</v>
      </c>
      <c r="AQ37" s="130"/>
      <c r="AR37" s="141">
        <v>65.087295486987998</v>
      </c>
      <c r="AS37" s="135"/>
      <c r="AT37" s="136">
        <v>-7.4766355140186898</v>
      </c>
      <c r="AU37" s="130">
        <v>3.5329744279946098</v>
      </c>
      <c r="AV37" s="130">
        <v>3.19432120674356</v>
      </c>
      <c r="AW37" s="130">
        <v>0.11267605633802801</v>
      </c>
      <c r="AX37" s="130">
        <v>-0.464306442251886</v>
      </c>
      <c r="AY37" s="137">
        <v>-4.3394705845886797E-2</v>
      </c>
      <c r="AZ37" s="130"/>
      <c r="BA37" s="138">
        <v>-7.1931589537223299</v>
      </c>
      <c r="BB37" s="139">
        <v>-6.8611044704757296</v>
      </c>
      <c r="BC37" s="140">
        <v>-7.0229194754259101</v>
      </c>
      <c r="BD37" s="130"/>
      <c r="BE37" s="141">
        <v>-2.3878139151914302</v>
      </c>
    </row>
    <row r="38" spans="1:57" x14ac:dyDescent="0.2">
      <c r="A38" s="21" t="s">
        <v>79</v>
      </c>
      <c r="B38" s="3" t="str">
        <f t="shared" si="0"/>
        <v>Coastal Virginia - Eastern Shore</v>
      </c>
      <c r="C38" s="3"/>
      <c r="D38" s="24" t="s">
        <v>16</v>
      </c>
      <c r="E38" s="27" t="s">
        <v>17</v>
      </c>
      <c r="F38" s="3"/>
      <c r="G38" s="136">
        <v>52.286689419795202</v>
      </c>
      <c r="H38" s="130">
        <v>68.941979522184297</v>
      </c>
      <c r="I38" s="130">
        <v>73.174061433446994</v>
      </c>
      <c r="J38" s="130">
        <v>75.290102389078399</v>
      </c>
      <c r="K38" s="130">
        <v>68.8054607508532</v>
      </c>
      <c r="L38" s="137">
        <v>67.699658703071606</v>
      </c>
      <c r="M38" s="130"/>
      <c r="N38" s="138">
        <v>78.225255972696203</v>
      </c>
      <c r="O38" s="139">
        <v>80.204778156996497</v>
      </c>
      <c r="P38" s="140">
        <v>79.215017064846407</v>
      </c>
      <c r="Q38" s="130"/>
      <c r="R38" s="141">
        <v>70.989761092150104</v>
      </c>
      <c r="S38" s="135"/>
      <c r="T38" s="136">
        <v>-11.629749090499899</v>
      </c>
      <c r="U38" s="130">
        <v>13.891261552222799</v>
      </c>
      <c r="V38" s="130">
        <v>15.783648646750599</v>
      </c>
      <c r="W38" s="130">
        <v>18.0389168954156</v>
      </c>
      <c r="X38" s="130">
        <v>10.9253654452958</v>
      </c>
      <c r="Y38" s="137">
        <v>9.6483520275107697</v>
      </c>
      <c r="Z38" s="130"/>
      <c r="AA38" s="138">
        <v>7.2285594349436897</v>
      </c>
      <c r="AB38" s="139">
        <v>7.1719798483585997</v>
      </c>
      <c r="AC38" s="140">
        <v>7.1999087072008603</v>
      </c>
      <c r="AD38" s="130"/>
      <c r="AE38" s="141">
        <v>8.8556855032173107</v>
      </c>
      <c r="AG38" s="136">
        <v>50.345525029496002</v>
      </c>
      <c r="AH38" s="130">
        <v>55.0817461655149</v>
      </c>
      <c r="AI38" s="130">
        <v>61.065228383616997</v>
      </c>
      <c r="AJ38" s="130">
        <v>63.424911511882598</v>
      </c>
      <c r="AK38" s="130">
        <v>61.0820832631046</v>
      </c>
      <c r="AL38" s="137">
        <v>58.199898870722997</v>
      </c>
      <c r="AM38" s="130"/>
      <c r="AN38" s="138">
        <v>69.728636440249403</v>
      </c>
      <c r="AO38" s="139">
        <v>71.808873720136503</v>
      </c>
      <c r="AP38" s="140">
        <v>70.762316628508401</v>
      </c>
      <c r="AQ38" s="130"/>
      <c r="AR38" s="141">
        <v>61.773360991847099</v>
      </c>
      <c r="AS38" s="135"/>
      <c r="AT38" s="136">
        <v>-1.2983843271320401</v>
      </c>
      <c r="AU38" s="130">
        <v>9.0292478797450908</v>
      </c>
      <c r="AV38" s="130">
        <v>3.6626062406214501</v>
      </c>
      <c r="AW38" s="130">
        <v>4.4405930463335901</v>
      </c>
      <c r="AX38" s="130">
        <v>0.39459691013088999</v>
      </c>
      <c r="AY38" s="137">
        <v>3.18916878571916</v>
      </c>
      <c r="AZ38" s="130"/>
      <c r="BA38" s="138">
        <v>-1.7249550102142801</v>
      </c>
      <c r="BB38" s="139">
        <v>-1.8946943978947599</v>
      </c>
      <c r="BC38" s="140">
        <v>-1.8200785073107999</v>
      </c>
      <c r="BD38" s="130"/>
      <c r="BE38" s="141">
        <v>1.46881861970883</v>
      </c>
    </row>
    <row r="39" spans="1:57" x14ac:dyDescent="0.2">
      <c r="A39" s="21" t="s">
        <v>80</v>
      </c>
      <c r="B39" s="3" t="str">
        <f t="shared" si="0"/>
        <v>Coastal Virginia - Hampton Roads</v>
      </c>
      <c r="C39" s="3"/>
      <c r="D39" s="24" t="s">
        <v>16</v>
      </c>
      <c r="E39" s="27" t="s">
        <v>17</v>
      </c>
      <c r="F39" s="3"/>
      <c r="G39" s="136">
        <v>60.199820673754303</v>
      </c>
      <c r="H39" s="130">
        <v>68.351479441526806</v>
      </c>
      <c r="I39" s="130">
        <v>69.371077238375804</v>
      </c>
      <c r="J39" s="130">
        <v>74.886640194696994</v>
      </c>
      <c r="K39" s="130">
        <v>77.110285641091295</v>
      </c>
      <c r="L39" s="137">
        <v>69.983860637888995</v>
      </c>
      <c r="M39" s="130"/>
      <c r="N39" s="138">
        <v>84.296144485717903</v>
      </c>
      <c r="O39" s="139">
        <v>84.639426156013798</v>
      </c>
      <c r="P39" s="140">
        <v>84.467785320865801</v>
      </c>
      <c r="Q39" s="130"/>
      <c r="R39" s="141">
        <v>74.122124833025296</v>
      </c>
      <c r="S39" s="135"/>
      <c r="T39" s="136">
        <v>-12.790484620291201</v>
      </c>
      <c r="U39" s="130">
        <v>0.55320652551220295</v>
      </c>
      <c r="V39" s="130">
        <v>-4.4518063038091702</v>
      </c>
      <c r="W39" s="130">
        <v>1.19317279364672</v>
      </c>
      <c r="X39" s="130">
        <v>3.0847784787314398</v>
      </c>
      <c r="Y39" s="137">
        <v>-2.3700960524243202</v>
      </c>
      <c r="Z39" s="130"/>
      <c r="AA39" s="138">
        <v>0.88732216842529299</v>
      </c>
      <c r="AB39" s="139">
        <v>-1.71825905673309</v>
      </c>
      <c r="AC39" s="140">
        <v>-0.43515867057978402</v>
      </c>
      <c r="AD39" s="130"/>
      <c r="AE39" s="141">
        <v>-1.74840340952567</v>
      </c>
      <c r="AG39" s="136">
        <v>65.627001408991902</v>
      </c>
      <c r="AH39" s="130">
        <v>63.761368003074097</v>
      </c>
      <c r="AI39" s="130">
        <v>68.301524273088205</v>
      </c>
      <c r="AJ39" s="130">
        <v>70.801844498526904</v>
      </c>
      <c r="AK39" s="130">
        <v>72.506724734212796</v>
      </c>
      <c r="AL39" s="137">
        <v>68.199692583578795</v>
      </c>
      <c r="AM39" s="130"/>
      <c r="AN39" s="138">
        <v>82.999871909824506</v>
      </c>
      <c r="AO39" s="139">
        <v>85.028179838606306</v>
      </c>
      <c r="AP39" s="140">
        <v>84.014025874215406</v>
      </c>
      <c r="AQ39" s="130"/>
      <c r="AR39" s="141">
        <v>72.718073523760694</v>
      </c>
      <c r="AS39" s="135"/>
      <c r="AT39" s="136">
        <v>2.88301855769615</v>
      </c>
      <c r="AU39" s="130">
        <v>1.1604318034757299</v>
      </c>
      <c r="AV39" s="130">
        <v>0.35054719198296302</v>
      </c>
      <c r="AW39" s="130">
        <v>2.5019694342882701</v>
      </c>
      <c r="AX39" s="130">
        <v>4.1724134595192499</v>
      </c>
      <c r="AY39" s="137">
        <v>2.2301415532406899</v>
      </c>
      <c r="AZ39" s="130"/>
      <c r="BA39" s="138">
        <v>2.6057516137525498</v>
      </c>
      <c r="BB39" s="139">
        <v>-1.13705372474546</v>
      </c>
      <c r="BC39" s="140">
        <v>0.67700546780779802</v>
      </c>
      <c r="BD39" s="130"/>
      <c r="BE39" s="141">
        <v>1.70883670457465</v>
      </c>
    </row>
    <row r="40" spans="1:57" x14ac:dyDescent="0.2">
      <c r="A40" s="20" t="s">
        <v>81</v>
      </c>
      <c r="B40" s="3" t="str">
        <f t="shared" si="0"/>
        <v>Northern Virginia</v>
      </c>
      <c r="C40" s="3"/>
      <c r="D40" s="24" t="s">
        <v>16</v>
      </c>
      <c r="E40" s="27" t="s">
        <v>17</v>
      </c>
      <c r="F40" s="3"/>
      <c r="G40" s="136">
        <v>55.6257349872918</v>
      </c>
      <c r="H40" s="130">
        <v>67.992488904062796</v>
      </c>
      <c r="I40" s="130">
        <v>68.589962444520296</v>
      </c>
      <c r="J40" s="130">
        <v>69.212093623155397</v>
      </c>
      <c r="K40" s="130">
        <v>67.848336557793701</v>
      </c>
      <c r="L40" s="137">
        <v>65.853723303364802</v>
      </c>
      <c r="M40" s="130"/>
      <c r="N40" s="138">
        <v>72.408102879253406</v>
      </c>
      <c r="O40" s="139">
        <v>77.527407913205096</v>
      </c>
      <c r="P40" s="140">
        <v>74.967755396229194</v>
      </c>
      <c r="Q40" s="130"/>
      <c r="R40" s="141">
        <v>68.4577324727546</v>
      </c>
      <c r="S40" s="135"/>
      <c r="T40" s="136">
        <v>1.64013278259118</v>
      </c>
      <c r="U40" s="130">
        <v>3.8771388223533698</v>
      </c>
      <c r="V40" s="130">
        <v>-11.1510132941174</v>
      </c>
      <c r="W40" s="130">
        <v>-13.431297925490099</v>
      </c>
      <c r="X40" s="130">
        <v>-12.517450186219399</v>
      </c>
      <c r="Y40" s="137">
        <v>-7.2190329718899902</v>
      </c>
      <c r="Z40" s="130"/>
      <c r="AA40" s="138">
        <v>-10.5482825892284</v>
      </c>
      <c r="AB40" s="139">
        <v>-8.2397476954343993</v>
      </c>
      <c r="AC40" s="140">
        <v>-9.3692984946462605</v>
      </c>
      <c r="AD40" s="130"/>
      <c r="AE40" s="141">
        <v>-7.9027046355953701</v>
      </c>
      <c r="AG40" s="136">
        <v>61.601625167310502</v>
      </c>
      <c r="AH40" s="130">
        <v>69.607377803935705</v>
      </c>
      <c r="AI40" s="130">
        <v>78.344076018340004</v>
      </c>
      <c r="AJ40" s="130">
        <v>80.171439962788199</v>
      </c>
      <c r="AK40" s="130">
        <v>73.080318578358302</v>
      </c>
      <c r="AL40" s="137">
        <v>72.560967506146497</v>
      </c>
      <c r="AM40" s="130"/>
      <c r="AN40" s="138">
        <v>72.633682351936002</v>
      </c>
      <c r="AO40" s="139">
        <v>74.783297295246697</v>
      </c>
      <c r="AP40" s="140">
        <v>73.709004824775704</v>
      </c>
      <c r="AQ40" s="130"/>
      <c r="AR40" s="141">
        <v>72.889090470263099</v>
      </c>
      <c r="AS40" s="135"/>
      <c r="AT40" s="136">
        <v>0.224139588533394</v>
      </c>
      <c r="AU40" s="130">
        <v>1.54814949392525</v>
      </c>
      <c r="AV40" s="130">
        <v>5.3232004971475198E-2</v>
      </c>
      <c r="AW40" s="130">
        <v>-4.4693514682847803E-2</v>
      </c>
      <c r="AX40" s="130">
        <v>-2.3046611936881698</v>
      </c>
      <c r="AY40" s="137">
        <v>-0.14255552179495601</v>
      </c>
      <c r="AZ40" s="130"/>
      <c r="BA40" s="138">
        <v>-4.7229292438580996</v>
      </c>
      <c r="BB40" s="139">
        <v>-5.2097379599031504</v>
      </c>
      <c r="BC40" s="140">
        <v>-4.9698421830674899</v>
      </c>
      <c r="BD40" s="130"/>
      <c r="BE40" s="141">
        <v>-1.5861733385260901</v>
      </c>
    </row>
    <row r="41" spans="1:57" x14ac:dyDescent="0.2">
      <c r="A41" s="22" t="s">
        <v>82</v>
      </c>
      <c r="B41" s="3" t="str">
        <f t="shared" si="0"/>
        <v>Shenandoah Valley</v>
      </c>
      <c r="C41" s="3"/>
      <c r="D41" s="25" t="s">
        <v>16</v>
      </c>
      <c r="E41" s="28" t="s">
        <v>17</v>
      </c>
      <c r="F41" s="3"/>
      <c r="G41" s="142">
        <v>44.395936529258599</v>
      </c>
      <c r="H41" s="143">
        <v>56.871799177231097</v>
      </c>
      <c r="I41" s="143">
        <v>60.095709848039597</v>
      </c>
      <c r="J41" s="143">
        <v>63.2860381160272</v>
      </c>
      <c r="K41" s="143">
        <v>64.998740659894196</v>
      </c>
      <c r="L41" s="144">
        <v>57.929644866090101</v>
      </c>
      <c r="M41" s="130"/>
      <c r="N41" s="145">
        <v>75.274955923096201</v>
      </c>
      <c r="O41" s="146">
        <v>76.895306859205704</v>
      </c>
      <c r="P41" s="147">
        <v>76.085131391150995</v>
      </c>
      <c r="Q41" s="130"/>
      <c r="R41" s="148">
        <v>63.116926730393203</v>
      </c>
      <c r="S41" s="135"/>
      <c r="T41" s="142">
        <v>-14.2942467869103</v>
      </c>
      <c r="U41" s="143">
        <v>-2.84367309188743</v>
      </c>
      <c r="V41" s="143">
        <v>-1.3176415509113</v>
      </c>
      <c r="W41" s="143">
        <v>0.146678292568377</v>
      </c>
      <c r="X41" s="143">
        <v>-1.0369895625186101</v>
      </c>
      <c r="Y41" s="144">
        <v>-3.4853719359988999</v>
      </c>
      <c r="Z41" s="130"/>
      <c r="AA41" s="145">
        <v>2.4656265536827</v>
      </c>
      <c r="AB41" s="146">
        <v>3.4996714777198799</v>
      </c>
      <c r="AC41" s="147">
        <v>2.98555886746861</v>
      </c>
      <c r="AD41" s="130"/>
      <c r="AE41" s="148">
        <v>-1.3505030538685701</v>
      </c>
      <c r="AG41" s="142">
        <v>47.5530042738623</v>
      </c>
      <c r="AH41" s="143">
        <v>51.0202798960864</v>
      </c>
      <c r="AI41" s="143">
        <v>57.083298416156801</v>
      </c>
      <c r="AJ41" s="143">
        <v>61.061761501717903</v>
      </c>
      <c r="AK41" s="143">
        <v>63.089751110366201</v>
      </c>
      <c r="AL41" s="144">
        <v>55.961619039637903</v>
      </c>
      <c r="AM41" s="130"/>
      <c r="AN41" s="145">
        <v>70.952400905053196</v>
      </c>
      <c r="AO41" s="146">
        <v>70.290068004365693</v>
      </c>
      <c r="AP41" s="147">
        <v>70.621540010065402</v>
      </c>
      <c r="AQ41" s="130"/>
      <c r="AR41" s="148">
        <v>60.147409261277197</v>
      </c>
      <c r="AS41" s="75"/>
      <c r="AT41" s="142">
        <v>-6.1608242232088699</v>
      </c>
      <c r="AU41" s="143">
        <v>-3.2521587792220799</v>
      </c>
      <c r="AV41" s="143">
        <v>-2.0091752659326398</v>
      </c>
      <c r="AW41" s="143">
        <v>1.23275576009622</v>
      </c>
      <c r="AX41" s="143">
        <v>0.99903575879034601</v>
      </c>
      <c r="AY41" s="144">
        <v>-1.62924492142803</v>
      </c>
      <c r="AZ41" s="130"/>
      <c r="BA41" s="145">
        <v>-0.68646014628507701</v>
      </c>
      <c r="BB41" s="146">
        <v>-3.8655557163982199</v>
      </c>
      <c r="BC41" s="147">
        <v>-2.2939877616628901</v>
      </c>
      <c r="BD41" s="130"/>
      <c r="BE41" s="148">
        <v>-1.8537288233973399</v>
      </c>
    </row>
    <row r="42" spans="1:57" x14ac:dyDescent="0.2">
      <c r="A42" s="19" t="s">
        <v>83</v>
      </c>
      <c r="B42" s="3" t="str">
        <f t="shared" si="0"/>
        <v>Southern Virginia</v>
      </c>
      <c r="C42" s="9"/>
      <c r="D42" s="23" t="s">
        <v>16</v>
      </c>
      <c r="E42" s="26" t="s">
        <v>17</v>
      </c>
      <c r="F42" s="3"/>
      <c r="G42" s="127">
        <v>47.368421052631497</v>
      </c>
      <c r="H42" s="128">
        <v>64.181948082876801</v>
      </c>
      <c r="I42" s="128">
        <v>67.230292926887302</v>
      </c>
      <c r="J42" s="128">
        <v>68.802095737080194</v>
      </c>
      <c r="K42" s="128">
        <v>68.587758990235699</v>
      </c>
      <c r="L42" s="129">
        <v>63.234103357942303</v>
      </c>
      <c r="M42" s="130"/>
      <c r="N42" s="131">
        <v>73.612764944034197</v>
      </c>
      <c r="O42" s="132">
        <v>74.6844486782567</v>
      </c>
      <c r="P42" s="133">
        <v>74.148606811145498</v>
      </c>
      <c r="Q42" s="130"/>
      <c r="R42" s="134">
        <v>66.352532916000399</v>
      </c>
      <c r="S42" s="135"/>
      <c r="T42" s="127">
        <v>-0.66928826271517405</v>
      </c>
      <c r="U42" s="128">
        <v>6.8354658190228497</v>
      </c>
      <c r="V42" s="128">
        <v>6.9125633861720797</v>
      </c>
      <c r="W42" s="128">
        <v>10.3228459075846</v>
      </c>
      <c r="X42" s="128">
        <v>15.530573370675301</v>
      </c>
      <c r="Y42" s="129">
        <v>8.1374102295858801</v>
      </c>
      <c r="Z42" s="130"/>
      <c r="AA42" s="131">
        <v>6.5474377844321499</v>
      </c>
      <c r="AB42" s="132">
        <v>10.206369602524999</v>
      </c>
      <c r="AC42" s="133">
        <v>8.3592398847016103</v>
      </c>
      <c r="AD42" s="130"/>
      <c r="AE42" s="134">
        <v>8.2081381719569002</v>
      </c>
      <c r="AF42" s="29"/>
      <c r="AG42" s="127">
        <v>49.178375803762798</v>
      </c>
      <c r="AH42" s="128">
        <v>59.6034770183376</v>
      </c>
      <c r="AI42" s="128">
        <v>67.021909978566299</v>
      </c>
      <c r="AJ42" s="128">
        <v>68.587758990235699</v>
      </c>
      <c r="AK42" s="128">
        <v>65.932364848773503</v>
      </c>
      <c r="AL42" s="129">
        <v>62.064777327935197</v>
      </c>
      <c r="AM42" s="130"/>
      <c r="AN42" s="131">
        <v>67.736365801381197</v>
      </c>
      <c r="AO42" s="132">
        <v>68.671112169564097</v>
      </c>
      <c r="AP42" s="133">
        <v>68.203738985472697</v>
      </c>
      <c r="AQ42" s="130"/>
      <c r="AR42" s="134">
        <v>63.818766372945902</v>
      </c>
      <c r="AS42" s="135"/>
      <c r="AT42" s="127">
        <v>4.0009763754225203</v>
      </c>
      <c r="AU42" s="128">
        <v>7.7183520698145696</v>
      </c>
      <c r="AV42" s="128">
        <v>5.4338732328003196</v>
      </c>
      <c r="AW42" s="128">
        <v>5.4411617305229596</v>
      </c>
      <c r="AX42" s="128">
        <v>5.9317077922859101</v>
      </c>
      <c r="AY42" s="129">
        <v>5.7409151018249096</v>
      </c>
      <c r="AZ42" s="130"/>
      <c r="BA42" s="131">
        <v>-0.150706689998653</v>
      </c>
      <c r="BB42" s="132">
        <v>0.33724301831167097</v>
      </c>
      <c r="BC42" s="133">
        <v>9.4345362456388707E-2</v>
      </c>
      <c r="BD42" s="130"/>
      <c r="BE42" s="134">
        <v>3.95033894579774</v>
      </c>
    </row>
    <row r="43" spans="1:57" x14ac:dyDescent="0.2">
      <c r="A43" s="20" t="s">
        <v>84</v>
      </c>
      <c r="B43" s="3" t="str">
        <f t="shared" si="0"/>
        <v>Southwest Virginia - Blue Ridge Highlands</v>
      </c>
      <c r="C43" s="10"/>
      <c r="D43" s="24" t="s">
        <v>16</v>
      </c>
      <c r="E43" s="27" t="s">
        <v>17</v>
      </c>
      <c r="F43" s="3"/>
      <c r="G43" s="136">
        <v>45.881683731513</v>
      </c>
      <c r="H43" s="130">
        <v>57.690557451649603</v>
      </c>
      <c r="I43" s="130">
        <v>61.456200227531198</v>
      </c>
      <c r="J43" s="130">
        <v>61.831626848691599</v>
      </c>
      <c r="K43" s="130">
        <v>62.912400455062503</v>
      </c>
      <c r="L43" s="137">
        <v>57.954493742889603</v>
      </c>
      <c r="M43" s="130"/>
      <c r="N43" s="138">
        <v>75.415244596131899</v>
      </c>
      <c r="O43" s="139">
        <v>71.308304891922603</v>
      </c>
      <c r="P43" s="140">
        <v>73.361774744027301</v>
      </c>
      <c r="Q43" s="130"/>
      <c r="R43" s="141">
        <v>62.356574028928897</v>
      </c>
      <c r="S43" s="135"/>
      <c r="T43" s="136">
        <v>1.28641718462988</v>
      </c>
      <c r="U43" s="130">
        <v>0.29756903516308397</v>
      </c>
      <c r="V43" s="130">
        <v>1.5464062583114899</v>
      </c>
      <c r="W43" s="130">
        <v>3.9501971421319801</v>
      </c>
      <c r="X43" s="130">
        <v>-1.40123791341767</v>
      </c>
      <c r="Y43" s="137">
        <v>1.0973692600885401</v>
      </c>
      <c r="Z43" s="130"/>
      <c r="AA43" s="138">
        <v>-1.4112166407367801</v>
      </c>
      <c r="AB43" s="139">
        <v>-0.61291601895515002</v>
      </c>
      <c r="AC43" s="140">
        <v>-1.0248470048252301</v>
      </c>
      <c r="AD43" s="130"/>
      <c r="AE43" s="141">
        <v>0.37392693972331298</v>
      </c>
      <c r="AF43" s="30"/>
      <c r="AG43" s="136">
        <v>46.433447098976103</v>
      </c>
      <c r="AH43" s="130">
        <v>51.009670079635903</v>
      </c>
      <c r="AI43" s="130">
        <v>57.056313993174001</v>
      </c>
      <c r="AJ43" s="130">
        <v>59.635949943117097</v>
      </c>
      <c r="AK43" s="130">
        <v>59.988623435722403</v>
      </c>
      <c r="AL43" s="137">
        <v>54.824800910125099</v>
      </c>
      <c r="AM43" s="130"/>
      <c r="AN43" s="138">
        <v>69.448236632536904</v>
      </c>
      <c r="AO43" s="139">
        <v>67.457337883958999</v>
      </c>
      <c r="AP43" s="140">
        <v>68.452787258247994</v>
      </c>
      <c r="AQ43" s="130"/>
      <c r="AR43" s="141">
        <v>58.718511295303102</v>
      </c>
      <c r="AS43" s="135"/>
      <c r="AT43" s="136">
        <v>4.5185317782583398</v>
      </c>
      <c r="AU43" s="130">
        <v>3.9245241834225899</v>
      </c>
      <c r="AV43" s="130">
        <v>2.50408434006851</v>
      </c>
      <c r="AW43" s="130">
        <v>2.5661019059013599</v>
      </c>
      <c r="AX43" s="130">
        <v>-1.78585918350995</v>
      </c>
      <c r="AY43" s="137">
        <v>2.13155840827618</v>
      </c>
      <c r="AZ43" s="130"/>
      <c r="BA43" s="138">
        <v>-4.7616718151149602</v>
      </c>
      <c r="BB43" s="139">
        <v>-5.9824323384825399E-2</v>
      </c>
      <c r="BC43" s="140">
        <v>-2.50153742508309</v>
      </c>
      <c r="BD43" s="130"/>
      <c r="BE43" s="141">
        <v>0.53545094667301196</v>
      </c>
    </row>
    <row r="44" spans="1:57" x14ac:dyDescent="0.2">
      <c r="A44" s="21" t="s">
        <v>85</v>
      </c>
      <c r="B44" s="3" t="str">
        <f t="shared" si="0"/>
        <v>Southwest Virginia - Heart of Appalachia</v>
      </c>
      <c r="C44" s="3"/>
      <c r="D44" s="24" t="s">
        <v>16</v>
      </c>
      <c r="E44" s="27" t="s">
        <v>17</v>
      </c>
      <c r="F44" s="3"/>
      <c r="G44" s="136">
        <v>36.821705426356502</v>
      </c>
      <c r="H44" s="130">
        <v>49.612403100775097</v>
      </c>
      <c r="I44" s="130">
        <v>53.423772609819103</v>
      </c>
      <c r="J44" s="130">
        <v>57.041343669250601</v>
      </c>
      <c r="K44" s="130">
        <v>56.007751937984402</v>
      </c>
      <c r="L44" s="137">
        <v>50.581395348837198</v>
      </c>
      <c r="M44" s="130"/>
      <c r="N44" s="138">
        <v>61.6279069767441</v>
      </c>
      <c r="O44" s="139">
        <v>60.206718346253197</v>
      </c>
      <c r="P44" s="140">
        <v>60.917312661498698</v>
      </c>
      <c r="Q44" s="130"/>
      <c r="R44" s="141">
        <v>53.534514581026201</v>
      </c>
      <c r="S44" s="135"/>
      <c r="T44" s="136">
        <v>-10.2316476770199</v>
      </c>
      <c r="U44" s="130">
        <v>-7.4623598133166098</v>
      </c>
      <c r="V44" s="130">
        <v>-5.4509846503444699</v>
      </c>
      <c r="W44" s="130">
        <v>2.7026918852802799</v>
      </c>
      <c r="X44" s="130">
        <v>9.7495160998121597E-2</v>
      </c>
      <c r="Y44" s="137">
        <v>-3.7018246306859699</v>
      </c>
      <c r="Z44" s="130"/>
      <c r="AA44" s="138">
        <v>-8.0643235757604597</v>
      </c>
      <c r="AB44" s="139">
        <v>-8.4933454423577999</v>
      </c>
      <c r="AC44" s="140">
        <v>-8.2768338889558297</v>
      </c>
      <c r="AD44" s="130"/>
      <c r="AE44" s="141">
        <v>-5.23850542923467</v>
      </c>
      <c r="AF44" s="30"/>
      <c r="AG44" s="136">
        <v>39.728682170542598</v>
      </c>
      <c r="AH44" s="130">
        <v>48.288113695090402</v>
      </c>
      <c r="AI44" s="130">
        <v>54.5058139534883</v>
      </c>
      <c r="AJ44" s="130">
        <v>56.815245478036097</v>
      </c>
      <c r="AK44" s="130">
        <v>54.328165374676999</v>
      </c>
      <c r="AL44" s="137">
        <v>50.7332041343669</v>
      </c>
      <c r="AM44" s="130"/>
      <c r="AN44" s="138">
        <v>59.7222222222222</v>
      </c>
      <c r="AO44" s="139">
        <v>56.524547803617502</v>
      </c>
      <c r="AP44" s="140">
        <v>58.123385012919798</v>
      </c>
      <c r="AQ44" s="130"/>
      <c r="AR44" s="141">
        <v>52.844684385382003</v>
      </c>
      <c r="AS44" s="135"/>
      <c r="AT44" s="136">
        <v>-1.82691293571692</v>
      </c>
      <c r="AU44" s="130">
        <v>0.196542947470772</v>
      </c>
      <c r="AV44" s="130">
        <v>-1.3736641663529201</v>
      </c>
      <c r="AW44" s="130">
        <v>-0.65878257570810606</v>
      </c>
      <c r="AX44" s="130">
        <v>-3.7624818172438999</v>
      </c>
      <c r="AY44" s="137">
        <v>-1.5159043323511701</v>
      </c>
      <c r="AZ44" s="130"/>
      <c r="BA44" s="138">
        <v>-6.0098685200228603</v>
      </c>
      <c r="BB44" s="139">
        <v>-7.90000789609606</v>
      </c>
      <c r="BC44" s="140">
        <v>-6.9385361721513901</v>
      </c>
      <c r="BD44" s="130"/>
      <c r="BE44" s="141">
        <v>-3.2868583205180499</v>
      </c>
    </row>
    <row r="45" spans="1:57" x14ac:dyDescent="0.2">
      <c r="A45" s="22" t="s">
        <v>86</v>
      </c>
      <c r="B45" s="3" t="str">
        <f t="shared" si="0"/>
        <v>Virginia Mountains</v>
      </c>
      <c r="C45" s="3"/>
      <c r="D45" s="25" t="s">
        <v>16</v>
      </c>
      <c r="E45" s="28" t="s">
        <v>17</v>
      </c>
      <c r="F45" s="3"/>
      <c r="G45" s="136">
        <v>44.936358605423301</v>
      </c>
      <c r="H45" s="130">
        <v>65.038738240176997</v>
      </c>
      <c r="I45" s="130">
        <v>68.815716657443204</v>
      </c>
      <c r="J45" s="130">
        <v>71.167681239623604</v>
      </c>
      <c r="K45" s="130">
        <v>70.738793580520095</v>
      </c>
      <c r="L45" s="137">
        <v>64.139457664637504</v>
      </c>
      <c r="M45" s="130"/>
      <c r="N45" s="138">
        <v>72.371333702268899</v>
      </c>
      <c r="O45" s="139">
        <v>70.5727725511898</v>
      </c>
      <c r="P45" s="140">
        <v>71.472053126729307</v>
      </c>
      <c r="Q45" s="130"/>
      <c r="R45" s="141">
        <v>66.234484939520897</v>
      </c>
      <c r="S45" s="135"/>
      <c r="T45" s="136">
        <v>-8.5803552469010995</v>
      </c>
      <c r="U45" s="130">
        <v>10.744105942339401</v>
      </c>
      <c r="V45" s="130">
        <v>5.4874408230609797</v>
      </c>
      <c r="W45" s="130">
        <v>6.7074824527278398</v>
      </c>
      <c r="X45" s="130">
        <v>9.2880532490544692</v>
      </c>
      <c r="Y45" s="137">
        <v>5.3055332168428704</v>
      </c>
      <c r="Z45" s="130"/>
      <c r="AA45" s="138">
        <v>6.7506543591300696</v>
      </c>
      <c r="AB45" s="139">
        <v>1.7238714405311799</v>
      </c>
      <c r="AC45" s="140">
        <v>4.2082748326538697</v>
      </c>
      <c r="AD45" s="130"/>
      <c r="AE45" s="141">
        <v>4.9647843894868098</v>
      </c>
      <c r="AF45" s="31"/>
      <c r="AG45" s="136">
        <v>47.108467072495799</v>
      </c>
      <c r="AH45" s="130">
        <v>56.277670171555002</v>
      </c>
      <c r="AI45" s="130">
        <v>62.589928057553898</v>
      </c>
      <c r="AJ45" s="130">
        <v>65.996817930271106</v>
      </c>
      <c r="AK45" s="130">
        <v>64.402324294410604</v>
      </c>
      <c r="AL45" s="137">
        <v>59.275041505257299</v>
      </c>
      <c r="AM45" s="130"/>
      <c r="AN45" s="138">
        <v>65.599059214167099</v>
      </c>
      <c r="AO45" s="139">
        <v>64.001106806862197</v>
      </c>
      <c r="AP45" s="140">
        <v>64.800083010514598</v>
      </c>
      <c r="AQ45" s="130"/>
      <c r="AR45" s="141">
        <v>60.853624792473703</v>
      </c>
      <c r="AS45" s="135"/>
      <c r="AT45" s="136">
        <v>-2.7873819304549801</v>
      </c>
      <c r="AU45" s="130">
        <v>7.6815963350970602</v>
      </c>
      <c r="AV45" s="130">
        <v>4.9397271480474396</v>
      </c>
      <c r="AW45" s="130">
        <v>3.6023905701632901</v>
      </c>
      <c r="AX45" s="130">
        <v>1.4279049498582601</v>
      </c>
      <c r="AY45" s="137">
        <v>3.0642196578757899</v>
      </c>
      <c r="AZ45" s="130"/>
      <c r="BA45" s="138">
        <v>-4.43618188731282</v>
      </c>
      <c r="BB45" s="139">
        <v>-4.1368132332410097</v>
      </c>
      <c r="BC45" s="140">
        <v>-4.28857719571642</v>
      </c>
      <c r="BD45" s="130"/>
      <c r="BE45" s="141">
        <v>0.71034176481107003</v>
      </c>
    </row>
    <row r="46" spans="1:57" x14ac:dyDescent="0.2">
      <c r="A46" s="86" t="s">
        <v>111</v>
      </c>
      <c r="B46" s="3" t="s">
        <v>117</v>
      </c>
      <c r="D46" s="25" t="s">
        <v>16</v>
      </c>
      <c r="E46" s="28" t="s">
        <v>17</v>
      </c>
      <c r="G46" s="136">
        <v>49.541564792175997</v>
      </c>
      <c r="H46" s="130">
        <v>63.691931540342203</v>
      </c>
      <c r="I46" s="130">
        <v>65.709046454767702</v>
      </c>
      <c r="J46" s="130">
        <v>67.481662591686998</v>
      </c>
      <c r="K46" s="130">
        <v>66.411980440097693</v>
      </c>
      <c r="L46" s="137">
        <v>62.567237163814099</v>
      </c>
      <c r="M46" s="130"/>
      <c r="N46" s="138">
        <v>73.930317848410695</v>
      </c>
      <c r="O46" s="139">
        <v>78.086797066014597</v>
      </c>
      <c r="P46" s="140">
        <v>76.008557457212703</v>
      </c>
      <c r="Q46" s="130"/>
      <c r="R46" s="141">
        <v>66.407614390499404</v>
      </c>
      <c r="S46" s="135"/>
      <c r="T46" s="136">
        <v>-14.9973780807551</v>
      </c>
      <c r="U46" s="130">
        <v>2.5086079685194198</v>
      </c>
      <c r="V46" s="130">
        <v>-8.54955338153977</v>
      </c>
      <c r="W46" s="130">
        <v>-7.3436844313889997</v>
      </c>
      <c r="X46" s="130">
        <v>-5.6857638888888804</v>
      </c>
      <c r="Y46" s="137">
        <v>-6.7589724904354096</v>
      </c>
      <c r="Z46" s="130"/>
      <c r="AA46" s="138">
        <v>-1.70662332385209</v>
      </c>
      <c r="AB46" s="139">
        <v>-1.0840108401084001</v>
      </c>
      <c r="AC46" s="140">
        <v>-1.3877874702616899</v>
      </c>
      <c r="AD46" s="130"/>
      <c r="AE46" s="141">
        <v>-5.0680314567469704</v>
      </c>
      <c r="AG46" s="136">
        <v>58.603300733496297</v>
      </c>
      <c r="AH46" s="130">
        <v>60.062652811735902</v>
      </c>
      <c r="AI46" s="130">
        <v>68.528422982885004</v>
      </c>
      <c r="AJ46" s="130">
        <v>69.926650366748106</v>
      </c>
      <c r="AK46" s="130">
        <v>67.443459657701695</v>
      </c>
      <c r="AL46" s="137">
        <v>64.912897310513401</v>
      </c>
      <c r="AM46" s="130"/>
      <c r="AN46" s="138">
        <v>73.731662591686998</v>
      </c>
      <c r="AO46" s="139">
        <v>75.297982885085503</v>
      </c>
      <c r="AP46" s="140">
        <v>74.5148227383863</v>
      </c>
      <c r="AQ46" s="130"/>
      <c r="AR46" s="141">
        <v>67.656304575619899</v>
      </c>
      <c r="AS46" s="135"/>
      <c r="AT46" s="136">
        <v>-1.33779264214046</v>
      </c>
      <c r="AU46" s="130">
        <v>1.5239571225623101</v>
      </c>
      <c r="AV46" s="130">
        <v>5.6046155657600298</v>
      </c>
      <c r="AW46" s="130">
        <v>6.2826617117640202</v>
      </c>
      <c r="AX46" s="130">
        <v>3.0349013657056099</v>
      </c>
      <c r="AY46" s="137">
        <v>3.1344080800233001</v>
      </c>
      <c r="AZ46" s="130"/>
      <c r="BA46" s="138">
        <v>4.5730385782401299</v>
      </c>
      <c r="BB46" s="139">
        <v>0.50994390617032104</v>
      </c>
      <c r="BC46" s="140">
        <v>2.47990332580255</v>
      </c>
      <c r="BD46" s="130"/>
      <c r="BE46" s="141">
        <v>2.9275501901330099</v>
      </c>
    </row>
    <row r="47" spans="1:57" x14ac:dyDescent="0.2">
      <c r="A47" s="86" t="s">
        <v>112</v>
      </c>
      <c r="B47" s="3" t="s">
        <v>118</v>
      </c>
      <c r="D47" s="25" t="s">
        <v>16</v>
      </c>
      <c r="E47" s="28" t="s">
        <v>17</v>
      </c>
      <c r="G47" s="136">
        <v>50.922509225092199</v>
      </c>
      <c r="H47" s="130">
        <v>66.512915129151196</v>
      </c>
      <c r="I47" s="130">
        <v>65.590405904058997</v>
      </c>
      <c r="J47" s="130">
        <v>70.682656826568206</v>
      </c>
      <c r="K47" s="130">
        <v>70.734317343173402</v>
      </c>
      <c r="L47" s="137">
        <v>64.888560885608797</v>
      </c>
      <c r="M47" s="130"/>
      <c r="N47" s="138">
        <v>75.605166051660504</v>
      </c>
      <c r="O47" s="139">
        <v>77.199261992619896</v>
      </c>
      <c r="P47" s="140">
        <v>76.4022140221402</v>
      </c>
      <c r="Q47" s="130"/>
      <c r="R47" s="141">
        <v>68.178176067474894</v>
      </c>
      <c r="S47" s="135"/>
      <c r="T47" s="136">
        <v>-2.12094297086621</v>
      </c>
      <c r="U47" s="130">
        <v>10.207978231502199</v>
      </c>
      <c r="V47" s="130">
        <v>-16.115057876825599</v>
      </c>
      <c r="W47" s="130">
        <v>-15.3007566124703</v>
      </c>
      <c r="X47" s="130">
        <v>-10.1625212895097</v>
      </c>
      <c r="Y47" s="137">
        <v>-8.0263498944207896</v>
      </c>
      <c r="Z47" s="130"/>
      <c r="AA47" s="138">
        <v>-7.2007392162923702</v>
      </c>
      <c r="AB47" s="139">
        <v>-7.26118493649866</v>
      </c>
      <c r="AC47" s="140">
        <v>-7.2312872142945404</v>
      </c>
      <c r="AD47" s="130"/>
      <c r="AE47" s="141">
        <v>-7.7732749524245603</v>
      </c>
      <c r="AG47" s="136">
        <v>60.444087302686803</v>
      </c>
      <c r="AH47" s="130">
        <v>67.932056859430801</v>
      </c>
      <c r="AI47" s="130">
        <v>77.1592451993682</v>
      </c>
      <c r="AJ47" s="130">
        <v>80.205418086766898</v>
      </c>
      <c r="AK47" s="130">
        <v>73.303961502581501</v>
      </c>
      <c r="AL47" s="137">
        <v>71.808953790166896</v>
      </c>
      <c r="AM47" s="130"/>
      <c r="AN47" s="138">
        <v>74.0068534271754</v>
      </c>
      <c r="AO47" s="139">
        <v>75.058118081180794</v>
      </c>
      <c r="AP47" s="140">
        <v>74.532808411063897</v>
      </c>
      <c r="AQ47" s="130"/>
      <c r="AR47" s="141">
        <v>72.587539346861803</v>
      </c>
      <c r="AS47" s="135"/>
      <c r="AT47" s="136">
        <v>3.3453289592430999</v>
      </c>
      <c r="AU47" s="130">
        <v>5.5979274074393599</v>
      </c>
      <c r="AV47" s="130">
        <v>2.3616514251337901</v>
      </c>
      <c r="AW47" s="130">
        <v>2.2044831598719399</v>
      </c>
      <c r="AX47" s="130">
        <v>0.76691483480759504</v>
      </c>
      <c r="AY47" s="137">
        <v>2.7548201828404202</v>
      </c>
      <c r="AZ47" s="130"/>
      <c r="BA47" s="138">
        <v>-2.90790340090915</v>
      </c>
      <c r="BB47" s="139">
        <v>-4.0145666256662498</v>
      </c>
      <c r="BC47" s="140">
        <v>-3.4678906787443999</v>
      </c>
      <c r="BD47" s="130"/>
      <c r="BE47" s="141">
        <v>0.84810890360913105</v>
      </c>
    </row>
    <row r="48" spans="1:57" x14ac:dyDescent="0.2">
      <c r="A48" s="86" t="s">
        <v>113</v>
      </c>
      <c r="B48" s="3" t="s">
        <v>119</v>
      </c>
      <c r="D48" s="25" t="s">
        <v>16</v>
      </c>
      <c r="E48" s="28" t="s">
        <v>17</v>
      </c>
      <c r="G48" s="136">
        <v>55.795549208615903</v>
      </c>
      <c r="H48" s="130">
        <v>70.724741163869993</v>
      </c>
      <c r="I48" s="130">
        <v>71.8374390098774</v>
      </c>
      <c r="J48" s="130">
        <v>75</v>
      </c>
      <c r="K48" s="130">
        <v>75.3183386885636</v>
      </c>
      <c r="L48" s="137">
        <v>69.735213614185398</v>
      </c>
      <c r="M48" s="130"/>
      <c r="N48" s="138">
        <v>83.068546947518698</v>
      </c>
      <c r="O48" s="139">
        <v>86.186481018683807</v>
      </c>
      <c r="P48" s="140">
        <v>84.627513983101196</v>
      </c>
      <c r="Q48" s="130"/>
      <c r="R48" s="141">
        <v>73.990156576732701</v>
      </c>
      <c r="S48" s="135"/>
      <c r="T48" s="136">
        <v>-4.4147021052886304</v>
      </c>
      <c r="U48" s="130">
        <v>3.1878519030617398</v>
      </c>
      <c r="V48" s="130">
        <v>-8.9484579804639406</v>
      </c>
      <c r="W48" s="130">
        <v>-6.1752988047808701</v>
      </c>
      <c r="X48" s="130">
        <v>-3.0256545982617302</v>
      </c>
      <c r="Y48" s="137">
        <v>-4.05554025350526</v>
      </c>
      <c r="Z48" s="130"/>
      <c r="AA48" s="138">
        <v>-2.2575807122387399</v>
      </c>
      <c r="AB48" s="139">
        <v>-1.2719608160334599</v>
      </c>
      <c r="AC48" s="140">
        <v>-1.7581640935582601</v>
      </c>
      <c r="AD48" s="130"/>
      <c r="AE48" s="141">
        <v>-3.3166894576435602</v>
      </c>
      <c r="AG48" s="136">
        <v>61.458875682430097</v>
      </c>
      <c r="AH48" s="130">
        <v>67.145917319964795</v>
      </c>
      <c r="AI48" s="130">
        <v>74.711036401231695</v>
      </c>
      <c r="AJ48" s="130">
        <v>77.380509646995804</v>
      </c>
      <c r="AK48" s="130">
        <v>74.910372937833699</v>
      </c>
      <c r="AL48" s="137">
        <v>71.121342397691194</v>
      </c>
      <c r="AM48" s="130"/>
      <c r="AN48" s="138">
        <v>79.913124972107695</v>
      </c>
      <c r="AO48" s="139">
        <v>81.596602403903304</v>
      </c>
      <c r="AP48" s="140">
        <v>80.754869948752997</v>
      </c>
      <c r="AQ48" s="130"/>
      <c r="AR48" s="141">
        <v>73.873793463985606</v>
      </c>
      <c r="AS48" s="135"/>
      <c r="AT48" s="136">
        <v>8.3381447443246104E-2</v>
      </c>
      <c r="AU48" s="130">
        <v>1.8737411854358399</v>
      </c>
      <c r="AV48" s="130">
        <v>-1.46357984990398</v>
      </c>
      <c r="AW48" s="130">
        <v>0.29048964702254898</v>
      </c>
      <c r="AX48" s="130">
        <v>1.50384989071965</v>
      </c>
      <c r="AY48" s="137">
        <v>0.426575013191693</v>
      </c>
      <c r="AZ48" s="130"/>
      <c r="BA48" s="138">
        <v>-1.0094321124921</v>
      </c>
      <c r="BB48" s="139">
        <v>-2.78085579040585</v>
      </c>
      <c r="BC48" s="140">
        <v>-1.9123632356673701</v>
      </c>
      <c r="BD48" s="130"/>
      <c r="BE48" s="141">
        <v>-0.315810520488427</v>
      </c>
    </row>
    <row r="49" spans="1:57" x14ac:dyDescent="0.2">
      <c r="A49" s="86" t="s">
        <v>114</v>
      </c>
      <c r="B49" s="3" t="s">
        <v>120</v>
      </c>
      <c r="D49" s="25" t="s">
        <v>16</v>
      </c>
      <c r="E49" s="28" t="s">
        <v>17</v>
      </c>
      <c r="G49" s="136">
        <v>51.693634313749698</v>
      </c>
      <c r="H49" s="130">
        <v>68.005550462125498</v>
      </c>
      <c r="I49" s="130">
        <v>70.936888272170805</v>
      </c>
      <c r="J49" s="130">
        <v>73.308224099908301</v>
      </c>
      <c r="K49" s="130">
        <v>73.622915479346801</v>
      </c>
      <c r="L49" s="137">
        <v>67.513442525460206</v>
      </c>
      <c r="M49" s="130"/>
      <c r="N49" s="138">
        <v>81.842059617910095</v>
      </c>
      <c r="O49" s="139">
        <v>83.930916569616102</v>
      </c>
      <c r="P49" s="140">
        <v>82.886488093763106</v>
      </c>
      <c r="Q49" s="130"/>
      <c r="R49" s="141">
        <v>71.905741259261006</v>
      </c>
      <c r="S49" s="135"/>
      <c r="T49" s="136">
        <v>-11.882031567998901</v>
      </c>
      <c r="U49" s="130">
        <v>-0.78727549170690103</v>
      </c>
      <c r="V49" s="130">
        <v>-4.8140215750615099</v>
      </c>
      <c r="W49" s="130">
        <v>-3.4332849685094602</v>
      </c>
      <c r="X49" s="130">
        <v>-2.4707437755064401</v>
      </c>
      <c r="Y49" s="137">
        <v>-4.4088440869377497</v>
      </c>
      <c r="Z49" s="130"/>
      <c r="AA49" s="138">
        <v>-1.3538955387209599</v>
      </c>
      <c r="AB49" s="139">
        <v>-2.13625661306369</v>
      </c>
      <c r="AC49" s="140">
        <v>-1.75156230236189</v>
      </c>
      <c r="AD49" s="130"/>
      <c r="AE49" s="141">
        <v>-3.5496966832730301</v>
      </c>
      <c r="AG49" s="136">
        <v>57.104411345230801</v>
      </c>
      <c r="AH49" s="130">
        <v>64.074882492279798</v>
      </c>
      <c r="AI49" s="130">
        <v>72.749990698597301</v>
      </c>
      <c r="AJ49" s="130">
        <v>75.178896977664195</v>
      </c>
      <c r="AK49" s="130">
        <v>73.304974390138</v>
      </c>
      <c r="AL49" s="137">
        <v>68.482631180781993</v>
      </c>
      <c r="AM49" s="130"/>
      <c r="AN49" s="138">
        <v>78.603673433953801</v>
      </c>
      <c r="AO49" s="139">
        <v>79.124439378546398</v>
      </c>
      <c r="AP49" s="140">
        <v>78.864187124644303</v>
      </c>
      <c r="AQ49" s="130"/>
      <c r="AR49" s="141">
        <v>71.449854033218003</v>
      </c>
      <c r="AS49" s="135"/>
      <c r="AT49" s="136">
        <v>-1.89255500651817</v>
      </c>
      <c r="AU49" s="130">
        <v>1.5064819725801499</v>
      </c>
      <c r="AV49" s="130">
        <v>0.26157133782323599</v>
      </c>
      <c r="AW49" s="130">
        <v>1.0802721279819001</v>
      </c>
      <c r="AX49" s="130">
        <v>-0.240854711561654</v>
      </c>
      <c r="AY49" s="137">
        <v>0.19227998766910701</v>
      </c>
      <c r="AZ49" s="130"/>
      <c r="BA49" s="138">
        <v>-2.51454263572001</v>
      </c>
      <c r="BB49" s="139">
        <v>-4.3837050638996002</v>
      </c>
      <c r="BC49" s="140">
        <v>-3.46109556849783</v>
      </c>
      <c r="BD49" s="130"/>
      <c r="BE49" s="141">
        <v>-0.99285381777243897</v>
      </c>
    </row>
    <row r="50" spans="1:57" x14ac:dyDescent="0.2">
      <c r="A50" s="86" t="s">
        <v>115</v>
      </c>
      <c r="B50" s="3" t="s">
        <v>121</v>
      </c>
      <c r="D50" s="25" t="s">
        <v>16</v>
      </c>
      <c r="E50" s="28" t="s">
        <v>17</v>
      </c>
      <c r="G50" s="136">
        <v>53.258698378780103</v>
      </c>
      <c r="H50" s="130">
        <v>63.659590281971397</v>
      </c>
      <c r="I50" s="130">
        <v>66.1076787290379</v>
      </c>
      <c r="J50" s="130">
        <v>67.2597203511868</v>
      </c>
      <c r="K50" s="130">
        <v>66.957773958284903</v>
      </c>
      <c r="L50" s="137">
        <v>63.448692339852201</v>
      </c>
      <c r="M50" s="130"/>
      <c r="N50" s="138">
        <v>74.831606819343094</v>
      </c>
      <c r="O50" s="139">
        <v>76.555023923444907</v>
      </c>
      <c r="P50" s="140">
        <v>75.693315371393993</v>
      </c>
      <c r="Q50" s="130"/>
      <c r="R50" s="141">
        <v>66.947156063149905</v>
      </c>
      <c r="S50" s="135"/>
      <c r="T50" s="136">
        <v>-5.60529329032489</v>
      </c>
      <c r="U50" s="130">
        <v>1.6477179834401401</v>
      </c>
      <c r="V50" s="130">
        <v>2.09864106899238</v>
      </c>
      <c r="W50" s="130">
        <v>2.6326132627694001</v>
      </c>
      <c r="X50" s="130">
        <v>1.75569005431054</v>
      </c>
      <c r="Y50" s="137">
        <v>0.66915866539062097</v>
      </c>
      <c r="Z50" s="130"/>
      <c r="AA50" s="138">
        <v>1.8287724791703199</v>
      </c>
      <c r="AB50" s="139">
        <v>0.95521742211139204</v>
      </c>
      <c r="AC50" s="140">
        <v>1.38514136495906</v>
      </c>
      <c r="AD50" s="130"/>
      <c r="AE50" s="141">
        <v>0.89934201320865503</v>
      </c>
      <c r="AG50" s="136">
        <v>56.206888543094003</v>
      </c>
      <c r="AH50" s="130">
        <v>60.354878416982103</v>
      </c>
      <c r="AI50" s="130">
        <v>66.089137654736703</v>
      </c>
      <c r="AJ50" s="130">
        <v>67.703277051350497</v>
      </c>
      <c r="AK50" s="130">
        <v>66.914787374875104</v>
      </c>
      <c r="AL50" s="137">
        <v>63.453793808207699</v>
      </c>
      <c r="AM50" s="130"/>
      <c r="AN50" s="138">
        <v>71.854750679332</v>
      </c>
      <c r="AO50" s="139">
        <v>73.001347145445195</v>
      </c>
      <c r="AP50" s="140">
        <v>72.428028939392107</v>
      </c>
      <c r="AQ50" s="130"/>
      <c r="AR50" s="141">
        <v>66.017797183771506</v>
      </c>
      <c r="AS50" s="135"/>
      <c r="AT50" s="136">
        <v>0.14081972712347701</v>
      </c>
      <c r="AU50" s="130">
        <v>1.41036772453522</v>
      </c>
      <c r="AV50" s="130">
        <v>2.7870208091808801</v>
      </c>
      <c r="AW50" s="130">
        <v>3.0050892714980999</v>
      </c>
      <c r="AX50" s="130">
        <v>1.98581352713801</v>
      </c>
      <c r="AY50" s="137">
        <v>1.9260012128164801</v>
      </c>
      <c r="AZ50" s="130"/>
      <c r="BA50" s="138">
        <v>-0.69519719303425198</v>
      </c>
      <c r="BB50" s="139">
        <v>-1.7751775478997101</v>
      </c>
      <c r="BC50" s="140">
        <v>-1.2424409001641501</v>
      </c>
      <c r="BD50" s="130"/>
      <c r="BE50" s="141">
        <v>0.91658584198369297</v>
      </c>
    </row>
    <row r="51" spans="1:57" x14ac:dyDescent="0.2">
      <c r="A51" s="87" t="s">
        <v>116</v>
      </c>
      <c r="B51" s="3" t="s">
        <v>122</v>
      </c>
      <c r="D51" s="25" t="s">
        <v>16</v>
      </c>
      <c r="E51" s="28" t="s">
        <v>17</v>
      </c>
      <c r="G51" s="142">
        <v>49.844282096807</v>
      </c>
      <c r="H51" s="143">
        <v>53.994819105276903</v>
      </c>
      <c r="I51" s="143">
        <v>55.880897633669903</v>
      </c>
      <c r="J51" s="143">
        <v>57.260529149809301</v>
      </c>
      <c r="K51" s="143">
        <v>58.654713741013403</v>
      </c>
      <c r="L51" s="144">
        <v>55.127048345315302</v>
      </c>
      <c r="M51" s="130"/>
      <c r="N51" s="145">
        <v>67.663067206100607</v>
      </c>
      <c r="O51" s="146">
        <v>69.886777075996093</v>
      </c>
      <c r="P51" s="147">
        <v>68.774922141048407</v>
      </c>
      <c r="Q51" s="130"/>
      <c r="R51" s="148">
        <v>59.026440858381903</v>
      </c>
      <c r="S51" s="135"/>
      <c r="T51" s="142">
        <v>-5.7377227078956201</v>
      </c>
      <c r="U51" s="143">
        <v>-1.00185004478676</v>
      </c>
      <c r="V51" s="143">
        <v>4.3575687724604801</v>
      </c>
      <c r="W51" s="143">
        <v>4.2437597396608302</v>
      </c>
      <c r="X51" s="143">
        <v>2.5106204657499802</v>
      </c>
      <c r="Y51" s="144">
        <v>0.92288867919351902</v>
      </c>
      <c r="Z51" s="130"/>
      <c r="AA51" s="145">
        <v>-0.87742590811577503</v>
      </c>
      <c r="AB51" s="146">
        <v>0.80576198630001605</v>
      </c>
      <c r="AC51" s="147">
        <v>-2.9310724224385298E-2</v>
      </c>
      <c r="AD51" s="130"/>
      <c r="AE51" s="148">
        <v>0.60389250905657799</v>
      </c>
      <c r="AG51" s="142">
        <v>52.352453532679803</v>
      </c>
      <c r="AH51" s="143">
        <v>51.3831117833561</v>
      </c>
      <c r="AI51" s="143">
        <v>54.128246894906702</v>
      </c>
      <c r="AJ51" s="143">
        <v>56.126559818493803</v>
      </c>
      <c r="AK51" s="143">
        <v>57.538759126210699</v>
      </c>
      <c r="AL51" s="144">
        <v>54.305826231129402</v>
      </c>
      <c r="AM51" s="130"/>
      <c r="AN51" s="145">
        <v>65.270950289420796</v>
      </c>
      <c r="AO51" s="146">
        <v>66.711296096865198</v>
      </c>
      <c r="AP51" s="147">
        <v>65.990892690875199</v>
      </c>
      <c r="AQ51" s="130"/>
      <c r="AR51" s="148">
        <v>57.643653560846197</v>
      </c>
      <c r="AS51" s="135"/>
      <c r="AT51" s="142">
        <v>0.64784347785262497</v>
      </c>
      <c r="AU51" s="143">
        <v>6.9327920314517705E-2</v>
      </c>
      <c r="AV51" s="143">
        <v>1.1278972320051399</v>
      </c>
      <c r="AW51" s="143">
        <v>1.40527107509709</v>
      </c>
      <c r="AX51" s="143">
        <v>-6.5898546604587105E-2</v>
      </c>
      <c r="AY51" s="144">
        <v>0.63569519966662402</v>
      </c>
      <c r="AZ51" s="130"/>
      <c r="BA51" s="145">
        <v>-3.3262579027906201</v>
      </c>
      <c r="BB51" s="146">
        <v>-3.3413939458921198</v>
      </c>
      <c r="BC51" s="147">
        <v>-3.3342467556759599</v>
      </c>
      <c r="BD51" s="130"/>
      <c r="BE51" s="148">
        <v>-0.70057342379799104</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BD54" sqref="BD54"/>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7" t="s">
        <v>5</v>
      </c>
      <c r="E2" s="198"/>
      <c r="G2" s="191" t="s">
        <v>36</v>
      </c>
      <c r="H2" s="192"/>
      <c r="I2" s="192"/>
      <c r="J2" s="192"/>
      <c r="K2" s="192"/>
      <c r="L2" s="192"/>
      <c r="M2" s="192"/>
      <c r="N2" s="192"/>
      <c r="O2" s="192"/>
      <c r="P2" s="192"/>
      <c r="Q2" s="192"/>
      <c r="R2" s="192"/>
      <c r="T2" s="191" t="s">
        <v>37</v>
      </c>
      <c r="U2" s="192"/>
      <c r="V2" s="192"/>
      <c r="W2" s="192"/>
      <c r="X2" s="192"/>
      <c r="Y2" s="192"/>
      <c r="Z2" s="192"/>
      <c r="AA2" s="192"/>
      <c r="AB2" s="192"/>
      <c r="AC2" s="192"/>
      <c r="AD2" s="192"/>
      <c r="AE2" s="192"/>
      <c r="AF2" s="4"/>
      <c r="AG2" s="191" t="s">
        <v>38</v>
      </c>
      <c r="AH2" s="192"/>
      <c r="AI2" s="192"/>
      <c r="AJ2" s="192"/>
      <c r="AK2" s="192"/>
      <c r="AL2" s="192"/>
      <c r="AM2" s="192"/>
      <c r="AN2" s="192"/>
      <c r="AO2" s="192"/>
      <c r="AP2" s="192"/>
      <c r="AQ2" s="192"/>
      <c r="AR2" s="192"/>
      <c r="AT2" s="191" t="s">
        <v>39</v>
      </c>
      <c r="AU2" s="192"/>
      <c r="AV2" s="192"/>
      <c r="AW2" s="192"/>
      <c r="AX2" s="192"/>
      <c r="AY2" s="192"/>
      <c r="AZ2" s="192"/>
      <c r="BA2" s="192"/>
      <c r="BB2" s="192"/>
      <c r="BC2" s="192"/>
      <c r="BD2" s="192"/>
      <c r="BE2" s="192"/>
    </row>
    <row r="3" spans="1:57" x14ac:dyDescent="0.2">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x14ac:dyDescent="0.2">
      <c r="A4" s="32"/>
      <c r="B4" s="32"/>
      <c r="C4" s="3"/>
      <c r="D4" s="200"/>
      <c r="E4" s="202"/>
      <c r="F4" s="5"/>
      <c r="G4" s="190"/>
      <c r="H4" s="186"/>
      <c r="I4" s="186"/>
      <c r="J4" s="186"/>
      <c r="K4" s="186"/>
      <c r="L4" s="188"/>
      <c r="M4" s="5"/>
      <c r="N4" s="190"/>
      <c r="O4" s="186"/>
      <c r="P4" s="188"/>
      <c r="Q4" s="2"/>
      <c r="R4" s="194"/>
      <c r="S4" s="2"/>
      <c r="T4" s="190"/>
      <c r="U4" s="186"/>
      <c r="V4" s="186"/>
      <c r="W4" s="186"/>
      <c r="X4" s="186"/>
      <c r="Y4" s="188"/>
      <c r="Z4" s="2"/>
      <c r="AA4" s="190"/>
      <c r="AB4" s="186"/>
      <c r="AC4" s="188"/>
      <c r="AD4" s="1"/>
      <c r="AE4" s="196"/>
      <c r="AF4" s="39"/>
      <c r="AG4" s="190"/>
      <c r="AH4" s="186"/>
      <c r="AI4" s="186"/>
      <c r="AJ4" s="186"/>
      <c r="AK4" s="186"/>
      <c r="AL4" s="188"/>
      <c r="AM4" s="5"/>
      <c r="AN4" s="190"/>
      <c r="AO4" s="186"/>
      <c r="AP4" s="188"/>
      <c r="AQ4" s="2"/>
      <c r="AR4" s="194"/>
      <c r="AS4" s="2"/>
      <c r="AT4" s="190"/>
      <c r="AU4" s="186"/>
      <c r="AV4" s="186"/>
      <c r="AW4" s="186"/>
      <c r="AX4" s="186"/>
      <c r="AY4" s="188"/>
      <c r="AZ4" s="2"/>
      <c r="BA4" s="190"/>
      <c r="BB4" s="186"/>
      <c r="BC4" s="188"/>
      <c r="BD4" s="1"/>
      <c r="BE4" s="196"/>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9">
        <v>144.61753349473301</v>
      </c>
      <c r="H6" s="150">
        <v>150.16660212788199</v>
      </c>
      <c r="I6" s="150">
        <v>153.08499282759601</v>
      </c>
      <c r="J6" s="150">
        <v>154.72960571526301</v>
      </c>
      <c r="K6" s="150">
        <v>157.10762263388301</v>
      </c>
      <c r="L6" s="151">
        <v>152.34999225550899</v>
      </c>
      <c r="M6" s="152"/>
      <c r="N6" s="153">
        <v>173.81902043129699</v>
      </c>
      <c r="O6" s="154">
        <v>177.36547315101501</v>
      </c>
      <c r="P6" s="155">
        <v>175.61760859450601</v>
      </c>
      <c r="Q6" s="152"/>
      <c r="R6" s="156">
        <v>159.88342829604699</v>
      </c>
      <c r="S6" s="135"/>
      <c r="T6" s="127">
        <v>-0.97128230709046603</v>
      </c>
      <c r="U6" s="128">
        <v>2.1853473211215002</v>
      </c>
      <c r="V6" s="128">
        <v>-1.30493515481313</v>
      </c>
      <c r="W6" s="128">
        <v>-1.43824022488407</v>
      </c>
      <c r="X6" s="128">
        <v>1.2823221414844801</v>
      </c>
      <c r="Y6" s="129">
        <v>-7.04042812208895E-2</v>
      </c>
      <c r="Z6" s="130"/>
      <c r="AA6" s="131">
        <v>0.66184485676923999</v>
      </c>
      <c r="AB6" s="132">
        <v>1.4127567158735499E-2</v>
      </c>
      <c r="AC6" s="133">
        <v>0.32731955807184598</v>
      </c>
      <c r="AD6" s="130"/>
      <c r="AE6" s="134">
        <v>0.111712729258395</v>
      </c>
      <c r="AF6" s="29"/>
      <c r="AG6" s="149">
        <v>149.767267862484</v>
      </c>
      <c r="AH6" s="150">
        <v>150.98939653404801</v>
      </c>
      <c r="AI6" s="150">
        <v>155.520835727334</v>
      </c>
      <c r="AJ6" s="150">
        <v>155.495658680308</v>
      </c>
      <c r="AK6" s="150">
        <v>153.29616741679001</v>
      </c>
      <c r="AL6" s="151">
        <v>153.167565624433</v>
      </c>
      <c r="AM6" s="152"/>
      <c r="AN6" s="153">
        <v>168.26834808813501</v>
      </c>
      <c r="AO6" s="154">
        <v>172.516171148269</v>
      </c>
      <c r="AP6" s="155">
        <v>170.42496108434599</v>
      </c>
      <c r="AQ6" s="152"/>
      <c r="AR6" s="156">
        <v>158.637052366001</v>
      </c>
      <c r="AS6" s="135"/>
      <c r="AT6" s="127">
        <v>-0.194691780822286</v>
      </c>
      <c r="AU6" s="128">
        <v>1.92147313314206</v>
      </c>
      <c r="AV6" s="128">
        <v>1.55630077384095</v>
      </c>
      <c r="AW6" s="128">
        <v>1.3960845494623499</v>
      </c>
      <c r="AX6" s="128">
        <v>1.0075402856892901</v>
      </c>
      <c r="AY6" s="129">
        <v>1.15965570006348</v>
      </c>
      <c r="AZ6" s="130"/>
      <c r="BA6" s="131">
        <v>-9.1988946765618099E-2</v>
      </c>
      <c r="BB6" s="132">
        <v>-0.25227401222721302</v>
      </c>
      <c r="BC6" s="133">
        <v>-0.178118424302528</v>
      </c>
      <c r="BD6" s="130"/>
      <c r="BE6" s="134">
        <v>0.66046182857525704</v>
      </c>
    </row>
    <row r="7" spans="1:57" x14ac:dyDescent="0.2">
      <c r="A7" s="20" t="s">
        <v>18</v>
      </c>
      <c r="B7" s="3" t="str">
        <f>TRIM(A7)</f>
        <v>Virginia</v>
      </c>
      <c r="C7" s="10"/>
      <c r="D7" s="24" t="s">
        <v>16</v>
      </c>
      <c r="E7" s="27" t="s">
        <v>17</v>
      </c>
      <c r="F7" s="3"/>
      <c r="G7" s="157">
        <v>126.224606623458</v>
      </c>
      <c r="H7" s="152">
        <v>135.59637501375701</v>
      </c>
      <c r="I7" s="152">
        <v>135.46245344344999</v>
      </c>
      <c r="J7" s="152">
        <v>136.82763081797401</v>
      </c>
      <c r="K7" s="152">
        <v>134.37840447014401</v>
      </c>
      <c r="L7" s="158">
        <v>134.04707087713899</v>
      </c>
      <c r="M7" s="152"/>
      <c r="N7" s="159">
        <v>149.815727331049</v>
      </c>
      <c r="O7" s="160">
        <v>151.66145435855699</v>
      </c>
      <c r="P7" s="161">
        <v>150.75187173292201</v>
      </c>
      <c r="Q7" s="152"/>
      <c r="R7" s="162">
        <v>139.509405329689</v>
      </c>
      <c r="S7" s="135"/>
      <c r="T7" s="136">
        <v>-1.6174428036520301</v>
      </c>
      <c r="U7" s="130">
        <v>2.7690476085002702</v>
      </c>
      <c r="V7" s="130">
        <v>-4.5934982815249601</v>
      </c>
      <c r="W7" s="130">
        <v>-5.0548689490001104</v>
      </c>
      <c r="X7" s="130">
        <v>-3.6876460460587301</v>
      </c>
      <c r="Y7" s="137">
        <v>-2.6583992311144899</v>
      </c>
      <c r="Z7" s="130"/>
      <c r="AA7" s="138">
        <v>-2.6054915151036901</v>
      </c>
      <c r="AB7" s="139">
        <v>-2.7246806547282199</v>
      </c>
      <c r="AC7" s="140">
        <v>-2.6655844626062399</v>
      </c>
      <c r="AD7" s="130"/>
      <c r="AE7" s="141">
        <v>-2.62298035789189</v>
      </c>
      <c r="AF7" s="30"/>
      <c r="AG7" s="157">
        <v>131.66807938298501</v>
      </c>
      <c r="AH7" s="152">
        <v>137.138301227212</v>
      </c>
      <c r="AI7" s="152">
        <v>143.19985664472401</v>
      </c>
      <c r="AJ7" s="152">
        <v>142.42315500540701</v>
      </c>
      <c r="AK7" s="152">
        <v>135.70212810063299</v>
      </c>
      <c r="AL7" s="158">
        <v>138.29526211668201</v>
      </c>
      <c r="AM7" s="152"/>
      <c r="AN7" s="159">
        <v>149.21050167606001</v>
      </c>
      <c r="AO7" s="160">
        <v>151.47468304669701</v>
      </c>
      <c r="AP7" s="161">
        <v>150.351548258923</v>
      </c>
      <c r="AQ7" s="152"/>
      <c r="AR7" s="162">
        <v>142.064384419677</v>
      </c>
      <c r="AS7" s="135"/>
      <c r="AT7" s="136">
        <v>1.0754946192497601</v>
      </c>
      <c r="AU7" s="130">
        <v>3.4769920231152298</v>
      </c>
      <c r="AV7" s="130">
        <v>3.3224855036357099</v>
      </c>
      <c r="AW7" s="130">
        <v>3.2068713039563201</v>
      </c>
      <c r="AX7" s="130">
        <v>1.49271256365032</v>
      </c>
      <c r="AY7" s="137">
        <v>2.5679343073350598</v>
      </c>
      <c r="AZ7" s="130"/>
      <c r="BA7" s="138">
        <v>2.3636879957713099E-2</v>
      </c>
      <c r="BB7" s="139">
        <v>-0.67097343708619195</v>
      </c>
      <c r="BC7" s="140">
        <v>-0.33737368527114198</v>
      </c>
      <c r="BD7" s="130"/>
      <c r="BE7" s="141">
        <v>1.49247739265907</v>
      </c>
    </row>
    <row r="8" spans="1:57" x14ac:dyDescent="0.2">
      <c r="A8" s="21" t="s">
        <v>19</v>
      </c>
      <c r="B8" s="3" t="str">
        <f t="shared" ref="B8:B43" si="0">TRIM(A8)</f>
        <v>Norfolk/Virginia Beach, VA</v>
      </c>
      <c r="C8" s="3"/>
      <c r="D8" s="24" t="s">
        <v>16</v>
      </c>
      <c r="E8" s="27" t="s">
        <v>17</v>
      </c>
      <c r="F8" s="3"/>
      <c r="G8" s="157">
        <v>137.82226414860901</v>
      </c>
      <c r="H8" s="152">
        <v>142.74721241278399</v>
      </c>
      <c r="I8" s="152">
        <v>139.74912001182301</v>
      </c>
      <c r="J8" s="152">
        <v>143.14288931663401</v>
      </c>
      <c r="K8" s="152">
        <v>147.32104987203701</v>
      </c>
      <c r="L8" s="158">
        <v>142.39971581230299</v>
      </c>
      <c r="M8" s="152"/>
      <c r="N8" s="159">
        <v>183.653336344569</v>
      </c>
      <c r="O8" s="160">
        <v>189.33499830682999</v>
      </c>
      <c r="P8" s="161">
        <v>186.49916681585</v>
      </c>
      <c r="Q8" s="152"/>
      <c r="R8" s="162">
        <v>156.76194326152401</v>
      </c>
      <c r="S8" s="135"/>
      <c r="T8" s="136">
        <v>-4.6474593176697701</v>
      </c>
      <c r="U8" s="130">
        <v>3.11032388982286</v>
      </c>
      <c r="V8" s="130">
        <v>-3.7122506351509599</v>
      </c>
      <c r="W8" s="130">
        <v>-4.0007864385966396</v>
      </c>
      <c r="X8" s="130">
        <v>-1.3012273856004399</v>
      </c>
      <c r="Y8" s="137">
        <v>-2.08742455573667</v>
      </c>
      <c r="Z8" s="130"/>
      <c r="AA8" s="138">
        <v>-5.5388242782598702</v>
      </c>
      <c r="AB8" s="139">
        <v>-4.9856994623286699</v>
      </c>
      <c r="AC8" s="140">
        <v>-5.2741902593713599</v>
      </c>
      <c r="AD8" s="130"/>
      <c r="AE8" s="141">
        <v>-3.2141712515626</v>
      </c>
      <c r="AF8" s="30"/>
      <c r="AG8" s="157">
        <v>143.02470150224599</v>
      </c>
      <c r="AH8" s="152">
        <v>133.18919956487201</v>
      </c>
      <c r="AI8" s="152">
        <v>134.13359900559999</v>
      </c>
      <c r="AJ8" s="152">
        <v>135.057371957762</v>
      </c>
      <c r="AK8" s="152">
        <v>137.72734995449699</v>
      </c>
      <c r="AL8" s="158">
        <v>136.62356820803899</v>
      </c>
      <c r="AM8" s="152"/>
      <c r="AN8" s="159">
        <v>179.73061020716901</v>
      </c>
      <c r="AO8" s="160">
        <v>186.81762289951999</v>
      </c>
      <c r="AP8" s="161">
        <v>183.31638351433801</v>
      </c>
      <c r="AQ8" s="152"/>
      <c r="AR8" s="162">
        <v>152.036826408812</v>
      </c>
      <c r="AS8" s="135"/>
      <c r="AT8" s="136">
        <v>1.85748747753016</v>
      </c>
      <c r="AU8" s="130">
        <v>3.5627744671505601</v>
      </c>
      <c r="AV8" s="130">
        <v>1.88345241904822</v>
      </c>
      <c r="AW8" s="130">
        <v>1.82131958880752</v>
      </c>
      <c r="AX8" s="130">
        <v>2.0796610028946598</v>
      </c>
      <c r="AY8" s="137">
        <v>2.23238007927604</v>
      </c>
      <c r="AZ8" s="130"/>
      <c r="BA8" s="138">
        <v>-3.0825602737835901E-2</v>
      </c>
      <c r="BB8" s="139">
        <v>-3.4578510399318002E-2</v>
      </c>
      <c r="BC8" s="140">
        <v>-6.9311449357719906E-2</v>
      </c>
      <c r="BD8" s="130"/>
      <c r="BE8" s="141">
        <v>1.1814865799325101</v>
      </c>
    </row>
    <row r="9" spans="1:57" ht="14.25" x14ac:dyDescent="0.25">
      <c r="A9" s="21" t="s">
        <v>20</v>
      </c>
      <c r="B9" s="81" t="s">
        <v>71</v>
      </c>
      <c r="C9" s="3"/>
      <c r="D9" s="24" t="s">
        <v>16</v>
      </c>
      <c r="E9" s="27" t="s">
        <v>17</v>
      </c>
      <c r="F9" s="3"/>
      <c r="G9" s="157">
        <v>97.065531066613701</v>
      </c>
      <c r="H9" s="152">
        <v>108.304691501416</v>
      </c>
      <c r="I9" s="152">
        <v>107.35508555475499</v>
      </c>
      <c r="J9" s="152">
        <v>108.34359247618301</v>
      </c>
      <c r="K9" s="152">
        <v>108.816395064072</v>
      </c>
      <c r="L9" s="158">
        <v>106.523740240858</v>
      </c>
      <c r="M9" s="152"/>
      <c r="N9" s="159">
        <v>128.98271565484799</v>
      </c>
      <c r="O9" s="160">
        <v>131.78552437226</v>
      </c>
      <c r="P9" s="161">
        <v>130.41604569424601</v>
      </c>
      <c r="Q9" s="152"/>
      <c r="R9" s="162">
        <v>115.200080046534</v>
      </c>
      <c r="S9" s="135"/>
      <c r="T9" s="136">
        <v>-1.4749471401697101</v>
      </c>
      <c r="U9" s="130">
        <v>5.4338114522517804</v>
      </c>
      <c r="V9" s="130">
        <v>-2.8243709160939301</v>
      </c>
      <c r="W9" s="130">
        <v>-1.3171851830030801</v>
      </c>
      <c r="X9" s="130">
        <v>1.4856581495768899</v>
      </c>
      <c r="Y9" s="137">
        <v>0.32469250512417402</v>
      </c>
      <c r="Z9" s="130"/>
      <c r="AA9" s="138">
        <v>2.7046591951530599</v>
      </c>
      <c r="AB9" s="139">
        <v>3.2936127680188099</v>
      </c>
      <c r="AC9" s="140">
        <v>3.0189833459814901</v>
      </c>
      <c r="AD9" s="130"/>
      <c r="AE9" s="141">
        <v>1.8580552089470901</v>
      </c>
      <c r="AF9" s="30"/>
      <c r="AG9" s="157">
        <v>107.931655401627</v>
      </c>
      <c r="AH9" s="152">
        <v>109.65823449525701</v>
      </c>
      <c r="AI9" s="152">
        <v>113.823054324783</v>
      </c>
      <c r="AJ9" s="152">
        <v>113.645206176334</v>
      </c>
      <c r="AK9" s="152">
        <v>112.037196345609</v>
      </c>
      <c r="AL9" s="158">
        <v>111.609986341953</v>
      </c>
      <c r="AM9" s="152"/>
      <c r="AN9" s="159">
        <v>123.492105664531</v>
      </c>
      <c r="AO9" s="160">
        <v>123.693578916031</v>
      </c>
      <c r="AP9" s="161">
        <v>123.594064031868</v>
      </c>
      <c r="AQ9" s="152"/>
      <c r="AR9" s="162">
        <v>115.463005806243</v>
      </c>
      <c r="AS9" s="135"/>
      <c r="AT9" s="136">
        <v>1.63608089931284</v>
      </c>
      <c r="AU9" s="130">
        <v>4.9048840360510804</v>
      </c>
      <c r="AV9" s="130">
        <v>3.0383302586690402</v>
      </c>
      <c r="AW9" s="130">
        <v>3.37325956591337</v>
      </c>
      <c r="AX9" s="130">
        <v>3.3755224435235802</v>
      </c>
      <c r="AY9" s="137">
        <v>3.28524711613681</v>
      </c>
      <c r="AZ9" s="130"/>
      <c r="BA9" s="138">
        <v>1.14663275222158</v>
      </c>
      <c r="BB9" s="139">
        <v>-0.20686963419416299</v>
      </c>
      <c r="BC9" s="140">
        <v>0.457317734349105</v>
      </c>
      <c r="BD9" s="130"/>
      <c r="BE9" s="141">
        <v>2.1586251110894801</v>
      </c>
    </row>
    <row r="10" spans="1:57" x14ac:dyDescent="0.2">
      <c r="A10" s="21" t="s">
        <v>21</v>
      </c>
      <c r="B10" s="3" t="str">
        <f t="shared" si="0"/>
        <v>Virginia Area</v>
      </c>
      <c r="C10" s="3"/>
      <c r="D10" s="24" t="s">
        <v>16</v>
      </c>
      <c r="E10" s="27" t="s">
        <v>17</v>
      </c>
      <c r="F10" s="3"/>
      <c r="G10" s="157">
        <v>109.238955945098</v>
      </c>
      <c r="H10" s="152">
        <v>115.155400107411</v>
      </c>
      <c r="I10" s="152">
        <v>117.660805748011</v>
      </c>
      <c r="J10" s="152">
        <v>121.289044006602</v>
      </c>
      <c r="K10" s="152">
        <v>121.778974935845</v>
      </c>
      <c r="L10" s="158">
        <v>117.593855612087</v>
      </c>
      <c r="M10" s="152"/>
      <c r="N10" s="159">
        <v>139.08883859269599</v>
      </c>
      <c r="O10" s="160">
        <v>140.17219204563401</v>
      </c>
      <c r="P10" s="161">
        <v>139.63153863250301</v>
      </c>
      <c r="Q10" s="152"/>
      <c r="R10" s="162">
        <v>124.79726222166801</v>
      </c>
      <c r="S10" s="135"/>
      <c r="T10" s="136">
        <v>-2.5907293569047898</v>
      </c>
      <c r="U10" s="130">
        <v>4.3274728153648603</v>
      </c>
      <c r="V10" s="130">
        <v>2.7193535670170998</v>
      </c>
      <c r="W10" s="130">
        <v>5.1052942028371904</v>
      </c>
      <c r="X10" s="130">
        <v>2.0273916187080401</v>
      </c>
      <c r="Y10" s="137">
        <v>2.6576544263597</v>
      </c>
      <c r="Z10" s="130"/>
      <c r="AA10" s="138">
        <v>-2.4505453784219098</v>
      </c>
      <c r="AB10" s="139">
        <v>-1.47083746425939</v>
      </c>
      <c r="AC10" s="140">
        <v>-1.9601702906416001</v>
      </c>
      <c r="AD10" s="130"/>
      <c r="AE10" s="141">
        <v>0.93744267882792498</v>
      </c>
      <c r="AF10" s="30"/>
      <c r="AG10" s="157">
        <v>112.86876365097299</v>
      </c>
      <c r="AH10" s="152">
        <v>112.30077845077599</v>
      </c>
      <c r="AI10" s="152">
        <v>114.58378646441</v>
      </c>
      <c r="AJ10" s="152">
        <v>116.671232851838</v>
      </c>
      <c r="AK10" s="152">
        <v>118.91097841766</v>
      </c>
      <c r="AL10" s="158">
        <v>115.281453661345</v>
      </c>
      <c r="AM10" s="152"/>
      <c r="AN10" s="159">
        <v>140.328419553907</v>
      </c>
      <c r="AO10" s="160">
        <v>141.258772943172</v>
      </c>
      <c r="AP10" s="161">
        <v>140.78997311183201</v>
      </c>
      <c r="AQ10" s="152"/>
      <c r="AR10" s="162">
        <v>123.49799776360599</v>
      </c>
      <c r="AS10" s="135"/>
      <c r="AT10" s="136">
        <v>-0.33650249733538301</v>
      </c>
      <c r="AU10" s="130">
        <v>3.4713917648319002</v>
      </c>
      <c r="AV10" s="130">
        <v>3.6986725178159201</v>
      </c>
      <c r="AW10" s="130">
        <v>4.3317863239470897</v>
      </c>
      <c r="AX10" s="130">
        <v>1.8264008843525199</v>
      </c>
      <c r="AY10" s="137">
        <v>2.6749925291136099</v>
      </c>
      <c r="AZ10" s="130"/>
      <c r="BA10" s="138">
        <v>-1.26211933955825</v>
      </c>
      <c r="BB10" s="139">
        <v>-1.7880250553438799</v>
      </c>
      <c r="BC10" s="140">
        <v>-1.52713594596858</v>
      </c>
      <c r="BD10" s="130"/>
      <c r="BE10" s="141">
        <v>0.82808836595040602</v>
      </c>
    </row>
    <row r="11" spans="1:57" x14ac:dyDescent="0.2">
      <c r="A11" s="34" t="s">
        <v>22</v>
      </c>
      <c r="B11" s="3" t="str">
        <f t="shared" si="0"/>
        <v>Washington, DC</v>
      </c>
      <c r="C11" s="3"/>
      <c r="D11" s="24" t="s">
        <v>16</v>
      </c>
      <c r="E11" s="27" t="s">
        <v>17</v>
      </c>
      <c r="F11" s="3"/>
      <c r="G11" s="157">
        <v>171.39732367194401</v>
      </c>
      <c r="H11" s="152">
        <v>192.31732912148601</v>
      </c>
      <c r="I11" s="152">
        <v>190.42134481008699</v>
      </c>
      <c r="J11" s="152">
        <v>188.37956566290501</v>
      </c>
      <c r="K11" s="152">
        <v>178.390823349013</v>
      </c>
      <c r="L11" s="158">
        <v>184.643379824638</v>
      </c>
      <c r="M11" s="152"/>
      <c r="N11" s="159">
        <v>168.34932545226999</v>
      </c>
      <c r="O11" s="160">
        <v>169.184495986645</v>
      </c>
      <c r="P11" s="161">
        <v>168.78015929469501</v>
      </c>
      <c r="Q11" s="152"/>
      <c r="R11" s="162">
        <v>179.707569603964</v>
      </c>
      <c r="S11" s="135"/>
      <c r="T11" s="136">
        <v>7.0587419507238502</v>
      </c>
      <c r="U11" s="130">
        <v>4.8707524536688398</v>
      </c>
      <c r="V11" s="130">
        <v>-8.9493155804092801</v>
      </c>
      <c r="W11" s="130">
        <v>-14.793495733137499</v>
      </c>
      <c r="X11" s="130">
        <v>-10.0450740536536</v>
      </c>
      <c r="Y11" s="137">
        <v>-6.5157582302470001</v>
      </c>
      <c r="Z11" s="130"/>
      <c r="AA11" s="138">
        <v>-3.88625586693197</v>
      </c>
      <c r="AB11" s="139">
        <v>-1.5683533406799799</v>
      </c>
      <c r="AC11" s="140">
        <v>-2.71655385452895</v>
      </c>
      <c r="AD11" s="130"/>
      <c r="AE11" s="141">
        <v>-5.4199136111990098</v>
      </c>
      <c r="AF11" s="30"/>
      <c r="AG11" s="157">
        <v>174.83403559473501</v>
      </c>
      <c r="AH11" s="152">
        <v>202.52433623809901</v>
      </c>
      <c r="AI11" s="152">
        <v>218.252362215608</v>
      </c>
      <c r="AJ11" s="152">
        <v>213.74648589649101</v>
      </c>
      <c r="AK11" s="152">
        <v>190.186946390803</v>
      </c>
      <c r="AL11" s="158">
        <v>201.03585920227499</v>
      </c>
      <c r="AM11" s="152"/>
      <c r="AN11" s="159">
        <v>170.046702336214</v>
      </c>
      <c r="AO11" s="160">
        <v>170.21807048262701</v>
      </c>
      <c r="AP11" s="161">
        <v>170.13394971620701</v>
      </c>
      <c r="AQ11" s="152"/>
      <c r="AR11" s="162">
        <v>192.10717781563201</v>
      </c>
      <c r="AS11" s="135"/>
      <c r="AT11" s="136">
        <v>2.1787522677488802</v>
      </c>
      <c r="AU11" s="130">
        <v>3.6826673913929899</v>
      </c>
      <c r="AV11" s="130">
        <v>2.1054115554113499</v>
      </c>
      <c r="AW11" s="130">
        <v>0.71252998195747896</v>
      </c>
      <c r="AX11" s="130">
        <v>-0.52946422271681104</v>
      </c>
      <c r="AY11" s="137">
        <v>1.44361976138908</v>
      </c>
      <c r="AZ11" s="130"/>
      <c r="BA11" s="138">
        <v>-0.57074381850928002</v>
      </c>
      <c r="BB11" s="139">
        <v>0.37500976846955097</v>
      </c>
      <c r="BC11" s="140">
        <v>-9.21683284247648E-2</v>
      </c>
      <c r="BD11" s="130"/>
      <c r="BE11" s="141">
        <v>1.12769121680269</v>
      </c>
    </row>
    <row r="12" spans="1:57" x14ac:dyDescent="0.2">
      <c r="A12" s="21" t="s">
        <v>23</v>
      </c>
      <c r="B12" s="3" t="str">
        <f t="shared" si="0"/>
        <v>Arlington, VA</v>
      </c>
      <c r="C12" s="3"/>
      <c r="D12" s="24" t="s">
        <v>16</v>
      </c>
      <c r="E12" s="27" t="s">
        <v>17</v>
      </c>
      <c r="F12" s="3"/>
      <c r="G12" s="157">
        <v>189.651955412809</v>
      </c>
      <c r="H12" s="152">
        <v>214.69917814439199</v>
      </c>
      <c r="I12" s="152">
        <v>212.509305489637</v>
      </c>
      <c r="J12" s="152">
        <v>214.47887660591499</v>
      </c>
      <c r="K12" s="152">
        <v>198.31608262967401</v>
      </c>
      <c r="L12" s="158">
        <v>206.56704124005401</v>
      </c>
      <c r="M12" s="152"/>
      <c r="N12" s="159">
        <v>164.04940876944801</v>
      </c>
      <c r="O12" s="160">
        <v>157.982868785656</v>
      </c>
      <c r="P12" s="161">
        <v>160.95476718403501</v>
      </c>
      <c r="Q12" s="152"/>
      <c r="R12" s="162">
        <v>192.25015006850899</v>
      </c>
      <c r="S12" s="135"/>
      <c r="T12" s="136">
        <v>4.4505178514445403</v>
      </c>
      <c r="U12" s="130">
        <v>0.17349812905436501</v>
      </c>
      <c r="V12" s="130">
        <v>-9.5931474663351306</v>
      </c>
      <c r="W12" s="130">
        <v>-11.659883114587</v>
      </c>
      <c r="X12" s="130">
        <v>-7.5739906904562098</v>
      </c>
      <c r="Y12" s="137">
        <v>-6.5197284015328103</v>
      </c>
      <c r="Z12" s="130"/>
      <c r="AA12" s="138">
        <v>-9.4178213935434199E-2</v>
      </c>
      <c r="AB12" s="139">
        <v>-2.5807496276123099E-2</v>
      </c>
      <c r="AC12" s="140">
        <v>-0.114954978129529</v>
      </c>
      <c r="AD12" s="130"/>
      <c r="AE12" s="141">
        <v>-5.5159672767531296</v>
      </c>
      <c r="AF12" s="30"/>
      <c r="AG12" s="157">
        <v>192.798637553156</v>
      </c>
      <c r="AH12" s="152">
        <v>228.743517316397</v>
      </c>
      <c r="AI12" s="152">
        <v>244.93663465762799</v>
      </c>
      <c r="AJ12" s="152">
        <v>242.473108641089</v>
      </c>
      <c r="AK12" s="152">
        <v>213.19802370632999</v>
      </c>
      <c r="AL12" s="158">
        <v>226.20891317355199</v>
      </c>
      <c r="AM12" s="152"/>
      <c r="AN12" s="159">
        <v>163.717135660689</v>
      </c>
      <c r="AO12" s="160">
        <v>161.07945241246099</v>
      </c>
      <c r="AP12" s="161">
        <v>162.408311858871</v>
      </c>
      <c r="AQ12" s="152"/>
      <c r="AR12" s="162">
        <v>208.680554144257</v>
      </c>
      <c r="AS12" s="135"/>
      <c r="AT12" s="136">
        <v>5.2394305196588897</v>
      </c>
      <c r="AU12" s="130">
        <v>4.7416764564182898</v>
      </c>
      <c r="AV12" s="130">
        <v>5.0803708191323302</v>
      </c>
      <c r="AW12" s="130">
        <v>5.4408131038587397</v>
      </c>
      <c r="AX12" s="130">
        <v>3.3158094066705202</v>
      </c>
      <c r="AY12" s="137">
        <v>4.7654467179492501</v>
      </c>
      <c r="AZ12" s="130"/>
      <c r="BA12" s="138">
        <v>6.16431679456549E-2</v>
      </c>
      <c r="BB12" s="139">
        <v>0.65789008962159501</v>
      </c>
      <c r="BC12" s="140">
        <v>0.35265208643759399</v>
      </c>
      <c r="BD12" s="130"/>
      <c r="BE12" s="141">
        <v>3.9519087346692499</v>
      </c>
    </row>
    <row r="13" spans="1:57" x14ac:dyDescent="0.2">
      <c r="A13" s="21" t="s">
        <v>24</v>
      </c>
      <c r="B13" s="3" t="str">
        <f t="shared" si="0"/>
        <v>Suburban Virginia Area</v>
      </c>
      <c r="C13" s="3"/>
      <c r="D13" s="24" t="s">
        <v>16</v>
      </c>
      <c r="E13" s="27" t="s">
        <v>17</v>
      </c>
      <c r="F13" s="3"/>
      <c r="G13" s="157">
        <v>129.85196831991601</v>
      </c>
      <c r="H13" s="152">
        <v>141.305868686868</v>
      </c>
      <c r="I13" s="152">
        <v>140.810455938697</v>
      </c>
      <c r="J13" s="152">
        <v>141.40887602050501</v>
      </c>
      <c r="K13" s="152">
        <v>139.688700691718</v>
      </c>
      <c r="L13" s="158">
        <v>139.08146162276199</v>
      </c>
      <c r="M13" s="152"/>
      <c r="N13" s="159">
        <v>164.483909367602</v>
      </c>
      <c r="O13" s="160">
        <v>170.72678993163399</v>
      </c>
      <c r="P13" s="161">
        <v>167.73728421052601</v>
      </c>
      <c r="Q13" s="152"/>
      <c r="R13" s="162">
        <v>148.6496723173</v>
      </c>
      <c r="S13" s="135"/>
      <c r="T13" s="136">
        <v>-3.6048180409116801</v>
      </c>
      <c r="U13" s="130">
        <v>0.74584438534460895</v>
      </c>
      <c r="V13" s="130">
        <v>-2.2608595315620499</v>
      </c>
      <c r="W13" s="130">
        <v>-4.1046213497224304</v>
      </c>
      <c r="X13" s="130">
        <v>-4.1681290682786001</v>
      </c>
      <c r="Y13" s="137">
        <v>-2.6556794142930999</v>
      </c>
      <c r="Z13" s="130"/>
      <c r="AA13" s="138">
        <v>4.0427058361987598</v>
      </c>
      <c r="AB13" s="139">
        <v>1.2775102926789601</v>
      </c>
      <c r="AC13" s="140">
        <v>2.56240233127048</v>
      </c>
      <c r="AD13" s="130"/>
      <c r="AE13" s="141">
        <v>-0.63174143352314005</v>
      </c>
      <c r="AF13" s="30"/>
      <c r="AG13" s="157">
        <v>142.54699154428101</v>
      </c>
      <c r="AH13" s="152">
        <v>144.36964053944399</v>
      </c>
      <c r="AI13" s="152">
        <v>150.77219400053499</v>
      </c>
      <c r="AJ13" s="152">
        <v>150.294186117534</v>
      </c>
      <c r="AK13" s="152">
        <v>145.835663262948</v>
      </c>
      <c r="AL13" s="158">
        <v>147.02753998433101</v>
      </c>
      <c r="AM13" s="152"/>
      <c r="AN13" s="159">
        <v>166.21927534972599</v>
      </c>
      <c r="AO13" s="160">
        <v>170.06096203570601</v>
      </c>
      <c r="AP13" s="161">
        <v>168.19472426819701</v>
      </c>
      <c r="AQ13" s="152"/>
      <c r="AR13" s="162">
        <v>153.62386546442201</v>
      </c>
      <c r="AS13" s="135"/>
      <c r="AT13" s="136">
        <v>1.79486794439685</v>
      </c>
      <c r="AU13" s="130">
        <v>1.95570277172275</v>
      </c>
      <c r="AV13" s="130">
        <v>3.50019409686558</v>
      </c>
      <c r="AW13" s="130">
        <v>6.0643358780937797</v>
      </c>
      <c r="AX13" s="130">
        <v>1.9987737746466601</v>
      </c>
      <c r="AY13" s="137">
        <v>3.1767503065703901</v>
      </c>
      <c r="AZ13" s="130"/>
      <c r="BA13" s="138">
        <v>4.6321584211922504</v>
      </c>
      <c r="BB13" s="139">
        <v>1.0417301548241</v>
      </c>
      <c r="BC13" s="140">
        <v>2.6771390918645301</v>
      </c>
      <c r="BD13" s="130"/>
      <c r="BE13" s="141">
        <v>2.9386664929219499</v>
      </c>
    </row>
    <row r="14" spans="1:57" x14ac:dyDescent="0.2">
      <c r="A14" s="21" t="s">
        <v>25</v>
      </c>
      <c r="B14" s="3" t="str">
        <f t="shared" si="0"/>
        <v>Alexandria, VA</v>
      </c>
      <c r="C14" s="3"/>
      <c r="D14" s="24" t="s">
        <v>16</v>
      </c>
      <c r="E14" s="27" t="s">
        <v>17</v>
      </c>
      <c r="F14" s="3"/>
      <c r="G14" s="157">
        <v>150.40583500602099</v>
      </c>
      <c r="H14" s="152">
        <v>164.18007533632201</v>
      </c>
      <c r="I14" s="152">
        <v>160.20446330991399</v>
      </c>
      <c r="J14" s="152">
        <v>157.608875855327</v>
      </c>
      <c r="K14" s="152">
        <v>148.029088080886</v>
      </c>
      <c r="L14" s="158">
        <v>156.251068275569</v>
      </c>
      <c r="M14" s="152"/>
      <c r="N14" s="159">
        <v>145.92280602302901</v>
      </c>
      <c r="O14" s="160">
        <v>148.23808774834399</v>
      </c>
      <c r="P14" s="161">
        <v>147.119579803166</v>
      </c>
      <c r="Q14" s="152"/>
      <c r="R14" s="162">
        <v>153.41507415479401</v>
      </c>
      <c r="S14" s="135"/>
      <c r="T14" s="136">
        <v>4.0206196894047199</v>
      </c>
      <c r="U14" s="130">
        <v>4.2956212124190101</v>
      </c>
      <c r="V14" s="130">
        <v>-9.5066491147810197</v>
      </c>
      <c r="W14" s="130">
        <v>-11.0004909708522</v>
      </c>
      <c r="X14" s="130">
        <v>-11.4327398561422</v>
      </c>
      <c r="Y14" s="137">
        <v>-6.0635429855219396</v>
      </c>
      <c r="Z14" s="130"/>
      <c r="AA14" s="138">
        <v>-7.7805984428507804</v>
      </c>
      <c r="AB14" s="139">
        <v>-7.6317582569906897</v>
      </c>
      <c r="AC14" s="140">
        <v>-7.6969100105744097</v>
      </c>
      <c r="AD14" s="130"/>
      <c r="AE14" s="141">
        <v>-6.5379798538374896</v>
      </c>
      <c r="AF14" s="30"/>
      <c r="AG14" s="157">
        <v>158.72729171406399</v>
      </c>
      <c r="AH14" s="152">
        <v>185.633546380562</v>
      </c>
      <c r="AI14" s="152">
        <v>191.729476806083</v>
      </c>
      <c r="AJ14" s="152">
        <v>181.239814394798</v>
      </c>
      <c r="AK14" s="152">
        <v>164.13756296296199</v>
      </c>
      <c r="AL14" s="158">
        <v>176.93671366426801</v>
      </c>
      <c r="AM14" s="152"/>
      <c r="AN14" s="159">
        <v>150.817759447203</v>
      </c>
      <c r="AO14" s="160">
        <v>150.81668669492501</v>
      </c>
      <c r="AP14" s="161">
        <v>150.81721014034599</v>
      </c>
      <c r="AQ14" s="152"/>
      <c r="AR14" s="162">
        <v>169.66446423647099</v>
      </c>
      <c r="AS14" s="135"/>
      <c r="AT14" s="136">
        <v>2.4051427994157399</v>
      </c>
      <c r="AU14" s="130">
        <v>7.6935533914565397</v>
      </c>
      <c r="AV14" s="130">
        <v>5.51717604805566</v>
      </c>
      <c r="AW14" s="130">
        <v>1.6154974005034199</v>
      </c>
      <c r="AX14" s="130">
        <v>-9.8018082518083697E-3</v>
      </c>
      <c r="AY14" s="137">
        <v>3.4751507945658302</v>
      </c>
      <c r="AZ14" s="130"/>
      <c r="BA14" s="138">
        <v>-2.4623297432850801</v>
      </c>
      <c r="BB14" s="139">
        <v>-2.97308441488883</v>
      </c>
      <c r="BC14" s="140">
        <v>-2.7223250432114399</v>
      </c>
      <c r="BD14" s="130"/>
      <c r="BE14" s="141">
        <v>2.0039519853697598</v>
      </c>
    </row>
    <row r="15" spans="1:57" x14ac:dyDescent="0.2">
      <c r="A15" s="21" t="s">
        <v>26</v>
      </c>
      <c r="B15" s="3" t="str">
        <f t="shared" si="0"/>
        <v>Fairfax/Tysons Corner, VA</v>
      </c>
      <c r="C15" s="3"/>
      <c r="D15" s="24" t="s">
        <v>16</v>
      </c>
      <c r="E15" s="27" t="s">
        <v>17</v>
      </c>
      <c r="F15" s="3"/>
      <c r="G15" s="157">
        <v>142.341172413793</v>
      </c>
      <c r="H15" s="152">
        <v>166.54289931995299</v>
      </c>
      <c r="I15" s="152">
        <v>177.23871883875</v>
      </c>
      <c r="J15" s="152">
        <v>170.590539923954</v>
      </c>
      <c r="K15" s="152">
        <v>151.94116770389701</v>
      </c>
      <c r="L15" s="158">
        <v>162.73779738474801</v>
      </c>
      <c r="M15" s="152"/>
      <c r="N15" s="159">
        <v>144.01060525880601</v>
      </c>
      <c r="O15" s="160">
        <v>139.39678264868101</v>
      </c>
      <c r="P15" s="161">
        <v>141.61615941452499</v>
      </c>
      <c r="Q15" s="152"/>
      <c r="R15" s="162">
        <v>156.49746010481999</v>
      </c>
      <c r="S15" s="135"/>
      <c r="T15" s="136">
        <v>-2.2160848200525698</v>
      </c>
      <c r="U15" s="130">
        <v>-0.22892669200188201</v>
      </c>
      <c r="V15" s="130">
        <v>-3.5233471967430199</v>
      </c>
      <c r="W15" s="130">
        <v>-7.7213348731373301</v>
      </c>
      <c r="X15" s="130">
        <v>-6.5560581276167502</v>
      </c>
      <c r="Y15" s="137">
        <v>-4.6350286027403698</v>
      </c>
      <c r="Z15" s="130"/>
      <c r="AA15" s="138">
        <v>2.5290194922853999</v>
      </c>
      <c r="AB15" s="139">
        <v>-2.6290535750975899</v>
      </c>
      <c r="AC15" s="140">
        <v>-0.161803456277512</v>
      </c>
      <c r="AD15" s="130"/>
      <c r="AE15" s="141">
        <v>-3.2328078622107999</v>
      </c>
      <c r="AF15" s="30"/>
      <c r="AG15" s="157">
        <v>143.97159488966301</v>
      </c>
      <c r="AH15" s="152">
        <v>174.503275251509</v>
      </c>
      <c r="AI15" s="152">
        <v>195.775425242447</v>
      </c>
      <c r="AJ15" s="152">
        <v>190.57200156239301</v>
      </c>
      <c r="AK15" s="152">
        <v>160.74567016455899</v>
      </c>
      <c r="AL15" s="158">
        <v>175.11708294443801</v>
      </c>
      <c r="AM15" s="152"/>
      <c r="AN15" s="159">
        <v>141.36571235013901</v>
      </c>
      <c r="AO15" s="160">
        <v>139.86979830436201</v>
      </c>
      <c r="AP15" s="161">
        <v>140.595772809691</v>
      </c>
      <c r="AQ15" s="152"/>
      <c r="AR15" s="162">
        <v>165.48276019307301</v>
      </c>
      <c r="AS15" s="135"/>
      <c r="AT15" s="136">
        <v>-5.74542175691988</v>
      </c>
      <c r="AU15" s="130">
        <v>0.76373930034301996</v>
      </c>
      <c r="AV15" s="130">
        <v>3.9727251209940002</v>
      </c>
      <c r="AW15" s="130">
        <v>4.2186934650015697</v>
      </c>
      <c r="AX15" s="130">
        <v>-1.00728953585676</v>
      </c>
      <c r="AY15" s="137">
        <v>1.1819291245727299</v>
      </c>
      <c r="AZ15" s="130"/>
      <c r="BA15" s="138">
        <v>-0.18871227141620001</v>
      </c>
      <c r="BB15" s="139">
        <v>-1.68298369838748</v>
      </c>
      <c r="BC15" s="140">
        <v>-0.95960498188389598</v>
      </c>
      <c r="BD15" s="130"/>
      <c r="BE15" s="141">
        <v>0.92443089373959397</v>
      </c>
    </row>
    <row r="16" spans="1:57" x14ac:dyDescent="0.2">
      <c r="A16" s="21" t="s">
        <v>27</v>
      </c>
      <c r="B16" s="3" t="str">
        <f t="shared" si="0"/>
        <v>I-95 Fredericksburg, VA</v>
      </c>
      <c r="C16" s="3"/>
      <c r="D16" s="24" t="s">
        <v>16</v>
      </c>
      <c r="E16" s="27" t="s">
        <v>17</v>
      </c>
      <c r="F16" s="3"/>
      <c r="G16" s="157">
        <v>97.088473834026701</v>
      </c>
      <c r="H16" s="152">
        <v>101.04424293468</v>
      </c>
      <c r="I16" s="152">
        <v>102.377376150035</v>
      </c>
      <c r="J16" s="152">
        <v>101.013403496254</v>
      </c>
      <c r="K16" s="152">
        <v>101.20659525495699</v>
      </c>
      <c r="L16" s="158">
        <v>100.679272449284</v>
      </c>
      <c r="M16" s="152"/>
      <c r="N16" s="159">
        <v>113.665061186068</v>
      </c>
      <c r="O16" s="160">
        <v>117.42154514656001</v>
      </c>
      <c r="P16" s="161">
        <v>115.60251994226201</v>
      </c>
      <c r="Q16" s="152"/>
      <c r="R16" s="162">
        <v>105.59271967783</v>
      </c>
      <c r="S16" s="135"/>
      <c r="T16" s="136">
        <v>2.4812292353979899</v>
      </c>
      <c r="U16" s="130">
        <v>2.8088787979792098</v>
      </c>
      <c r="V16" s="130">
        <v>2.3771767733645199</v>
      </c>
      <c r="W16" s="130">
        <v>2.3414615049910101</v>
      </c>
      <c r="X16" s="130">
        <v>3.2718250272741498</v>
      </c>
      <c r="Y16" s="137">
        <v>2.6718405079115901</v>
      </c>
      <c r="Z16" s="130"/>
      <c r="AA16" s="138">
        <v>2.37058114649723</v>
      </c>
      <c r="AB16" s="139">
        <v>3.1964413302845598</v>
      </c>
      <c r="AC16" s="140">
        <v>2.80477717247022</v>
      </c>
      <c r="AD16" s="130"/>
      <c r="AE16" s="141">
        <v>2.68912923108982</v>
      </c>
      <c r="AF16" s="30"/>
      <c r="AG16" s="157">
        <v>98.060903151622796</v>
      </c>
      <c r="AH16" s="152">
        <v>101.387895356827</v>
      </c>
      <c r="AI16" s="152">
        <v>104.376684281783</v>
      </c>
      <c r="AJ16" s="152">
        <v>104.352875224493</v>
      </c>
      <c r="AK16" s="152">
        <v>103.698352235973</v>
      </c>
      <c r="AL16" s="158">
        <v>102.559636351957</v>
      </c>
      <c r="AM16" s="152"/>
      <c r="AN16" s="159">
        <v>115.074044988792</v>
      </c>
      <c r="AO16" s="160">
        <v>117.175014344421</v>
      </c>
      <c r="AP16" s="161">
        <v>116.141286777738</v>
      </c>
      <c r="AQ16" s="152"/>
      <c r="AR16" s="162">
        <v>106.87649912053899</v>
      </c>
      <c r="AS16" s="135"/>
      <c r="AT16" s="136">
        <v>1.36083053104104</v>
      </c>
      <c r="AU16" s="130">
        <v>2.3324537960338101</v>
      </c>
      <c r="AV16" s="130">
        <v>2.39921462521627</v>
      </c>
      <c r="AW16" s="130">
        <v>2.6342450088291698</v>
      </c>
      <c r="AX16" s="130">
        <v>2.36224702941142</v>
      </c>
      <c r="AY16" s="137">
        <v>2.2653862130151499</v>
      </c>
      <c r="AZ16" s="130"/>
      <c r="BA16" s="138">
        <v>0.39808723592057499</v>
      </c>
      <c r="BB16" s="139">
        <v>0.72581650098895301</v>
      </c>
      <c r="BC16" s="140">
        <v>0.56556169261058098</v>
      </c>
      <c r="BD16" s="130"/>
      <c r="BE16" s="141">
        <v>1.6178237518145699</v>
      </c>
    </row>
    <row r="17" spans="1:57" x14ac:dyDescent="0.2">
      <c r="A17" s="21" t="s">
        <v>28</v>
      </c>
      <c r="B17" s="3" t="str">
        <f t="shared" si="0"/>
        <v>Dulles Airport Area, VA</v>
      </c>
      <c r="C17" s="3"/>
      <c r="D17" s="24" t="s">
        <v>16</v>
      </c>
      <c r="E17" s="27" t="s">
        <v>17</v>
      </c>
      <c r="F17" s="3"/>
      <c r="G17" s="157">
        <v>119.99822834033201</v>
      </c>
      <c r="H17" s="152">
        <v>138.25787682135399</v>
      </c>
      <c r="I17" s="152">
        <v>142.63045567817699</v>
      </c>
      <c r="J17" s="152">
        <v>138.854851788339</v>
      </c>
      <c r="K17" s="152">
        <v>124.816107807161</v>
      </c>
      <c r="L17" s="158">
        <v>133.60450882578601</v>
      </c>
      <c r="M17" s="152"/>
      <c r="N17" s="159">
        <v>117.228046902345</v>
      </c>
      <c r="O17" s="160">
        <v>117.411219430109</v>
      </c>
      <c r="P17" s="161">
        <v>117.322781280356</v>
      </c>
      <c r="Q17" s="152"/>
      <c r="R17" s="162">
        <v>128.622318238373</v>
      </c>
      <c r="S17" s="135"/>
      <c r="T17" s="136">
        <v>3.9091202181986699</v>
      </c>
      <c r="U17" s="130">
        <v>2.18868420991046</v>
      </c>
      <c r="V17" s="130">
        <v>-2.7657634917670899</v>
      </c>
      <c r="W17" s="130">
        <v>-4.6896573297850397</v>
      </c>
      <c r="X17" s="130">
        <v>-11.970479776271199</v>
      </c>
      <c r="Y17" s="137">
        <v>-3.6443248285702601</v>
      </c>
      <c r="Z17" s="130"/>
      <c r="AA17" s="138">
        <v>-11.2080829287667</v>
      </c>
      <c r="AB17" s="139">
        <v>-11.721967664873</v>
      </c>
      <c r="AC17" s="140">
        <v>-11.468364017924401</v>
      </c>
      <c r="AD17" s="130"/>
      <c r="AE17" s="141">
        <v>-5.8362314913714002</v>
      </c>
      <c r="AF17" s="30"/>
      <c r="AG17" s="157">
        <v>120.404301090649</v>
      </c>
      <c r="AH17" s="152">
        <v>141.449013611727</v>
      </c>
      <c r="AI17" s="152">
        <v>157.35736097373299</v>
      </c>
      <c r="AJ17" s="152">
        <v>154.16088110864001</v>
      </c>
      <c r="AK17" s="152">
        <v>134.20568526535601</v>
      </c>
      <c r="AL17" s="158">
        <v>142.76825606640301</v>
      </c>
      <c r="AM17" s="152"/>
      <c r="AN17" s="159">
        <v>119.315810778323</v>
      </c>
      <c r="AO17" s="160">
        <v>119.200531272001</v>
      </c>
      <c r="AP17" s="161">
        <v>119.257527770129</v>
      </c>
      <c r="AQ17" s="152"/>
      <c r="AR17" s="162">
        <v>135.998669399325</v>
      </c>
      <c r="AS17" s="135"/>
      <c r="AT17" s="136">
        <v>-1.12850595614689</v>
      </c>
      <c r="AU17" s="130">
        <v>1.8853416850450799</v>
      </c>
      <c r="AV17" s="130">
        <v>5.3208656719725704</v>
      </c>
      <c r="AW17" s="130">
        <v>4.1421263139341704</v>
      </c>
      <c r="AX17" s="130">
        <v>-0.67676467931069395</v>
      </c>
      <c r="AY17" s="137">
        <v>2.2835277055776002</v>
      </c>
      <c r="AZ17" s="130"/>
      <c r="BA17" s="138">
        <v>-4.1289403776054598</v>
      </c>
      <c r="BB17" s="139">
        <v>-4.8135675882285396</v>
      </c>
      <c r="BC17" s="140">
        <v>-4.4770910367031798</v>
      </c>
      <c r="BD17" s="130"/>
      <c r="BE17" s="141">
        <v>0.64244635030067998</v>
      </c>
    </row>
    <row r="18" spans="1:57" x14ac:dyDescent="0.2">
      <c r="A18" s="21" t="s">
        <v>29</v>
      </c>
      <c r="B18" s="3" t="str">
        <f t="shared" si="0"/>
        <v>Williamsburg, VA</v>
      </c>
      <c r="C18" s="3"/>
      <c r="D18" s="24" t="s">
        <v>16</v>
      </c>
      <c r="E18" s="27" t="s">
        <v>17</v>
      </c>
      <c r="F18" s="3"/>
      <c r="G18" s="157">
        <v>129.752307508939</v>
      </c>
      <c r="H18" s="152">
        <v>131.86238518824899</v>
      </c>
      <c r="I18" s="152">
        <v>132.34322888566001</v>
      </c>
      <c r="J18" s="152">
        <v>134.82119192315201</v>
      </c>
      <c r="K18" s="152">
        <v>136.94201510407001</v>
      </c>
      <c r="L18" s="158">
        <v>133.344688653704</v>
      </c>
      <c r="M18" s="152"/>
      <c r="N18" s="159">
        <v>172.52933567550301</v>
      </c>
      <c r="O18" s="160">
        <v>178.71844716595999</v>
      </c>
      <c r="P18" s="161">
        <v>175.650106088195</v>
      </c>
      <c r="Q18" s="152"/>
      <c r="R18" s="162">
        <v>147.783331351833</v>
      </c>
      <c r="S18" s="135"/>
      <c r="T18" s="136">
        <v>-9.1421710429437706</v>
      </c>
      <c r="U18" s="130">
        <v>-5.2609175642211996</v>
      </c>
      <c r="V18" s="130">
        <v>-6.0926204700467199</v>
      </c>
      <c r="W18" s="130">
        <v>-3.8684398512726501</v>
      </c>
      <c r="X18" s="130">
        <v>-4.4720446273292502</v>
      </c>
      <c r="Y18" s="137">
        <v>-5.6615379315170697</v>
      </c>
      <c r="Z18" s="130"/>
      <c r="AA18" s="138">
        <v>-2.81376414802804</v>
      </c>
      <c r="AB18" s="139">
        <v>-3.4320073749112598</v>
      </c>
      <c r="AC18" s="140">
        <v>-3.1281424649134002</v>
      </c>
      <c r="AD18" s="130"/>
      <c r="AE18" s="141">
        <v>-4.4555187932144804</v>
      </c>
      <c r="AF18" s="30"/>
      <c r="AG18" s="157">
        <v>136.064654854396</v>
      </c>
      <c r="AH18" s="152">
        <v>127.43256512193599</v>
      </c>
      <c r="AI18" s="152">
        <v>126.31174503234701</v>
      </c>
      <c r="AJ18" s="152">
        <v>127.170741892492</v>
      </c>
      <c r="AK18" s="152">
        <v>128.33937470267901</v>
      </c>
      <c r="AL18" s="158">
        <v>129.08989402470101</v>
      </c>
      <c r="AM18" s="152"/>
      <c r="AN18" s="159">
        <v>163.971135823075</v>
      </c>
      <c r="AO18" s="160">
        <v>171.70262345305699</v>
      </c>
      <c r="AP18" s="161">
        <v>167.903617854506</v>
      </c>
      <c r="AQ18" s="152"/>
      <c r="AR18" s="162">
        <v>142.83184849914699</v>
      </c>
      <c r="AS18" s="135"/>
      <c r="AT18" s="136">
        <v>-5.1603102986946698</v>
      </c>
      <c r="AU18" s="130">
        <v>-1.2082919472149001</v>
      </c>
      <c r="AV18" s="130">
        <v>-0.38303200132386001</v>
      </c>
      <c r="AW18" s="130">
        <v>0.33925130685245503</v>
      </c>
      <c r="AX18" s="130">
        <v>-2.0165763706112898</v>
      </c>
      <c r="AY18" s="137">
        <v>-1.80896216536379</v>
      </c>
      <c r="AZ18" s="130"/>
      <c r="BA18" s="138">
        <v>-5.0873406488884303</v>
      </c>
      <c r="BB18" s="139">
        <v>-6.8210962246897697</v>
      </c>
      <c r="BC18" s="140">
        <v>-6.0381368862363098</v>
      </c>
      <c r="BD18" s="130"/>
      <c r="BE18" s="141">
        <v>-3.5981554122531798</v>
      </c>
    </row>
    <row r="19" spans="1:57" x14ac:dyDescent="0.2">
      <c r="A19" s="21" t="s">
        <v>30</v>
      </c>
      <c r="B19" s="3" t="str">
        <f t="shared" si="0"/>
        <v>Virginia Beach, VA</v>
      </c>
      <c r="C19" s="3"/>
      <c r="D19" s="24" t="s">
        <v>16</v>
      </c>
      <c r="E19" s="27" t="s">
        <v>17</v>
      </c>
      <c r="F19" s="3"/>
      <c r="G19" s="157">
        <v>189.377993466107</v>
      </c>
      <c r="H19" s="152">
        <v>197.16182406022901</v>
      </c>
      <c r="I19" s="152">
        <v>186.665039927083</v>
      </c>
      <c r="J19" s="152">
        <v>188.72467956797399</v>
      </c>
      <c r="K19" s="152">
        <v>196.30356759743401</v>
      </c>
      <c r="L19" s="158">
        <v>191.704775664788</v>
      </c>
      <c r="M19" s="152"/>
      <c r="N19" s="159">
        <v>248.699158840054</v>
      </c>
      <c r="O19" s="160">
        <v>262.81685232387599</v>
      </c>
      <c r="P19" s="161">
        <v>255.93329154294801</v>
      </c>
      <c r="Q19" s="152"/>
      <c r="R19" s="162">
        <v>212.31121964645101</v>
      </c>
      <c r="S19" s="135"/>
      <c r="T19" s="136">
        <v>-4.5435426442764202</v>
      </c>
      <c r="U19" s="130">
        <v>4.5399129125737803</v>
      </c>
      <c r="V19" s="130">
        <v>-5.5955448252409399</v>
      </c>
      <c r="W19" s="130">
        <v>-10.5783527119036</v>
      </c>
      <c r="X19" s="130">
        <v>-5.5383059464780002</v>
      </c>
      <c r="Y19" s="137">
        <v>-4.5990568748715601</v>
      </c>
      <c r="Z19" s="130"/>
      <c r="AA19" s="138">
        <v>-7.3771897929136099</v>
      </c>
      <c r="AB19" s="139">
        <v>-3.3901183063442</v>
      </c>
      <c r="AC19" s="140">
        <v>-5.3268389869726098</v>
      </c>
      <c r="AD19" s="130"/>
      <c r="AE19" s="141">
        <v>-4.5014871173238298</v>
      </c>
      <c r="AF19" s="30"/>
      <c r="AG19" s="157">
        <v>194.87979377780101</v>
      </c>
      <c r="AH19" s="152">
        <v>173.53254811521401</v>
      </c>
      <c r="AI19" s="152">
        <v>171.07288675786501</v>
      </c>
      <c r="AJ19" s="152">
        <v>172.28777788610901</v>
      </c>
      <c r="AK19" s="152">
        <v>179.84398853894101</v>
      </c>
      <c r="AL19" s="158">
        <v>178.463156746001</v>
      </c>
      <c r="AM19" s="152"/>
      <c r="AN19" s="159">
        <v>246.81380403447</v>
      </c>
      <c r="AO19" s="160">
        <v>259.404913629372</v>
      </c>
      <c r="AP19" s="161">
        <v>253.27859304661101</v>
      </c>
      <c r="AQ19" s="152"/>
      <c r="AR19" s="162">
        <v>203.07174383640299</v>
      </c>
      <c r="AS19" s="135"/>
      <c r="AT19" s="136">
        <v>0.94279929661556805</v>
      </c>
      <c r="AU19" s="130">
        <v>2.3397936313335301</v>
      </c>
      <c r="AV19" s="130">
        <v>-1.3430674692968501</v>
      </c>
      <c r="AW19" s="130">
        <v>-3.1925155849804399</v>
      </c>
      <c r="AX19" s="130">
        <v>-2.0708255429259101</v>
      </c>
      <c r="AY19" s="137">
        <v>-0.67208808880510695</v>
      </c>
      <c r="AZ19" s="130"/>
      <c r="BA19" s="138">
        <v>-0.32275237524524703</v>
      </c>
      <c r="BB19" s="139">
        <v>2.21334713291292</v>
      </c>
      <c r="BC19" s="140">
        <v>0.97029724365967995</v>
      </c>
      <c r="BD19" s="130"/>
      <c r="BE19" s="141">
        <v>-0.27341675963255901</v>
      </c>
    </row>
    <row r="20" spans="1:57" x14ac:dyDescent="0.2">
      <c r="A20" s="34" t="s">
        <v>31</v>
      </c>
      <c r="B20" s="3" t="str">
        <f t="shared" si="0"/>
        <v>Norfolk/Portsmouth, VA</v>
      </c>
      <c r="C20" s="3"/>
      <c r="D20" s="24" t="s">
        <v>16</v>
      </c>
      <c r="E20" s="27" t="s">
        <v>17</v>
      </c>
      <c r="F20" s="3"/>
      <c r="G20" s="157">
        <v>111.788642560664</v>
      </c>
      <c r="H20" s="152">
        <v>119.14249708237899</v>
      </c>
      <c r="I20" s="152">
        <v>121.05549389526701</v>
      </c>
      <c r="J20" s="152">
        <v>124.824996801599</v>
      </c>
      <c r="K20" s="152">
        <v>132.15461530705701</v>
      </c>
      <c r="L20" s="158">
        <v>122.55350096417899</v>
      </c>
      <c r="M20" s="152"/>
      <c r="N20" s="159">
        <v>161.27667616363999</v>
      </c>
      <c r="O20" s="160">
        <v>157.47363853327599</v>
      </c>
      <c r="P20" s="161">
        <v>159.38975518981999</v>
      </c>
      <c r="Q20" s="152"/>
      <c r="R20" s="162">
        <v>135.03038140272099</v>
      </c>
      <c r="S20" s="135"/>
      <c r="T20" s="136">
        <v>-0.27207080409269802</v>
      </c>
      <c r="U20" s="130">
        <v>3.5971144868350802</v>
      </c>
      <c r="V20" s="130">
        <v>-3.5691363914491201</v>
      </c>
      <c r="W20" s="130">
        <v>2.1621914287219899</v>
      </c>
      <c r="X20" s="130">
        <v>4.9100908508118897</v>
      </c>
      <c r="Y20" s="137">
        <v>1.6423168403794599</v>
      </c>
      <c r="Z20" s="130"/>
      <c r="AA20" s="138">
        <v>-2.2634758933188701</v>
      </c>
      <c r="AB20" s="139">
        <v>-3.15331264559727</v>
      </c>
      <c r="AC20" s="140">
        <v>-2.7036494756731502</v>
      </c>
      <c r="AD20" s="130"/>
      <c r="AE20" s="141">
        <v>0.42158768756901199</v>
      </c>
      <c r="AF20" s="30"/>
      <c r="AG20" s="157">
        <v>119.325780638694</v>
      </c>
      <c r="AH20" s="152">
        <v>121.42602214201401</v>
      </c>
      <c r="AI20" s="152">
        <v>129.04208289925</v>
      </c>
      <c r="AJ20" s="152">
        <v>128.28892213472199</v>
      </c>
      <c r="AK20" s="152">
        <v>127.18899440057</v>
      </c>
      <c r="AL20" s="158">
        <v>125.272040271916</v>
      </c>
      <c r="AM20" s="152"/>
      <c r="AN20" s="159">
        <v>152.67104973942901</v>
      </c>
      <c r="AO20" s="160">
        <v>154.72896423735901</v>
      </c>
      <c r="AP20" s="161">
        <v>153.70809692172301</v>
      </c>
      <c r="AQ20" s="152"/>
      <c r="AR20" s="162">
        <v>134.51081624092899</v>
      </c>
      <c r="AS20" s="135"/>
      <c r="AT20" s="136">
        <v>3.9062876379240401</v>
      </c>
      <c r="AU20" s="130">
        <v>5.7820490386502001</v>
      </c>
      <c r="AV20" s="130">
        <v>5.6553631374896298</v>
      </c>
      <c r="AW20" s="130">
        <v>8.7226759531850693</v>
      </c>
      <c r="AX20" s="130">
        <v>8.4424328501672701</v>
      </c>
      <c r="AY20" s="137">
        <v>6.5998133868177602</v>
      </c>
      <c r="AZ20" s="130"/>
      <c r="BA20" s="138">
        <v>2.3418598316603298</v>
      </c>
      <c r="BB20" s="139">
        <v>0.36751595840002599</v>
      </c>
      <c r="BC20" s="140">
        <v>1.2999330905736199</v>
      </c>
      <c r="BD20" s="130"/>
      <c r="BE20" s="141">
        <v>4.6672051615588703</v>
      </c>
    </row>
    <row r="21" spans="1:57" x14ac:dyDescent="0.2">
      <c r="A21" s="35" t="s">
        <v>32</v>
      </c>
      <c r="B21" s="3" t="str">
        <f t="shared" si="0"/>
        <v>Newport News/Hampton, VA</v>
      </c>
      <c r="C21" s="3"/>
      <c r="D21" s="24" t="s">
        <v>16</v>
      </c>
      <c r="E21" s="27" t="s">
        <v>17</v>
      </c>
      <c r="F21" s="3"/>
      <c r="G21" s="157">
        <v>88.286300274793902</v>
      </c>
      <c r="H21" s="152">
        <v>94.303063547334006</v>
      </c>
      <c r="I21" s="152">
        <v>94.705182932072205</v>
      </c>
      <c r="J21" s="152">
        <v>108.20366701237199</v>
      </c>
      <c r="K21" s="152">
        <v>110.56215447298401</v>
      </c>
      <c r="L21" s="158">
        <v>100.287477508097</v>
      </c>
      <c r="M21" s="152"/>
      <c r="N21" s="159">
        <v>129.162520460797</v>
      </c>
      <c r="O21" s="160">
        <v>116.997095771236</v>
      </c>
      <c r="P21" s="161">
        <v>123.323464690629</v>
      </c>
      <c r="Q21" s="152"/>
      <c r="R21" s="162">
        <v>107.52948680252899</v>
      </c>
      <c r="S21" s="135"/>
      <c r="T21" s="136">
        <v>-3.3390872181811</v>
      </c>
      <c r="U21" s="130">
        <v>3.1153696573551199</v>
      </c>
      <c r="V21" s="130">
        <v>1.4120356985117399</v>
      </c>
      <c r="W21" s="130">
        <v>14.223758609336899</v>
      </c>
      <c r="X21" s="130">
        <v>14.8775332576932</v>
      </c>
      <c r="Y21" s="137">
        <v>7.2561066963211598</v>
      </c>
      <c r="Z21" s="130"/>
      <c r="AA21" s="138">
        <v>-11.9229800373906</v>
      </c>
      <c r="AB21" s="139">
        <v>-23.092043405972301</v>
      </c>
      <c r="AC21" s="140">
        <v>-17.481074298311999</v>
      </c>
      <c r="AD21" s="130"/>
      <c r="AE21" s="141">
        <v>-4.3411111227308803</v>
      </c>
      <c r="AF21" s="30"/>
      <c r="AG21" s="157">
        <v>94.023887850359003</v>
      </c>
      <c r="AH21" s="152">
        <v>98.508483056167407</v>
      </c>
      <c r="AI21" s="152">
        <v>100.228714059599</v>
      </c>
      <c r="AJ21" s="152">
        <v>103.232723077298</v>
      </c>
      <c r="AK21" s="152">
        <v>102.422924263322</v>
      </c>
      <c r="AL21" s="158">
        <v>99.902090381932098</v>
      </c>
      <c r="AM21" s="152"/>
      <c r="AN21" s="159">
        <v>129.64734242668899</v>
      </c>
      <c r="AO21" s="160">
        <v>127.12276560600699</v>
      </c>
      <c r="AP21" s="161">
        <v>128.39844512734601</v>
      </c>
      <c r="AQ21" s="152"/>
      <c r="AR21" s="162">
        <v>109.207308013099</v>
      </c>
      <c r="AS21" s="135"/>
      <c r="AT21" s="136">
        <v>1.65135125383134</v>
      </c>
      <c r="AU21" s="130">
        <v>4.3570441284940102</v>
      </c>
      <c r="AV21" s="130">
        <v>4.9022801189672398</v>
      </c>
      <c r="AW21" s="130">
        <v>7.7997888109014699</v>
      </c>
      <c r="AX21" s="130">
        <v>8.0975856504349704</v>
      </c>
      <c r="AY21" s="137">
        <v>5.5565226016352298</v>
      </c>
      <c r="AZ21" s="130"/>
      <c r="BA21" s="138">
        <v>0.37109047077396301</v>
      </c>
      <c r="BB21" s="139">
        <v>-3.2986807409868999</v>
      </c>
      <c r="BC21" s="140">
        <v>-1.48531848633113</v>
      </c>
      <c r="BD21" s="130"/>
      <c r="BE21" s="141">
        <v>2.5336222442210099</v>
      </c>
    </row>
    <row r="22" spans="1:57" x14ac:dyDescent="0.2">
      <c r="A22" s="36" t="s">
        <v>33</v>
      </c>
      <c r="B22" s="3" t="str">
        <f t="shared" si="0"/>
        <v>Chesapeake/Suffolk, VA</v>
      </c>
      <c r="C22" s="3"/>
      <c r="D22" s="25" t="s">
        <v>16</v>
      </c>
      <c r="E22" s="28" t="s">
        <v>17</v>
      </c>
      <c r="F22" s="3"/>
      <c r="G22" s="163">
        <v>101.26493489229</v>
      </c>
      <c r="H22" s="164">
        <v>105.203453399433</v>
      </c>
      <c r="I22" s="164">
        <v>108.45004545454501</v>
      </c>
      <c r="J22" s="164">
        <v>109.55324298323001</v>
      </c>
      <c r="K22" s="164">
        <v>110.45801211785501</v>
      </c>
      <c r="L22" s="165">
        <v>107.270788611529</v>
      </c>
      <c r="M22" s="152"/>
      <c r="N22" s="166">
        <v>138.80909311311299</v>
      </c>
      <c r="O22" s="167">
        <v>139.78422446101101</v>
      </c>
      <c r="P22" s="168">
        <v>139.295091996384</v>
      </c>
      <c r="Q22" s="152"/>
      <c r="R22" s="169">
        <v>117.495155815966</v>
      </c>
      <c r="S22" s="135"/>
      <c r="T22" s="142">
        <v>-0.99808289005475603</v>
      </c>
      <c r="U22" s="143">
        <v>0.41648461119414398</v>
      </c>
      <c r="V22" s="143">
        <v>-1.86536085806337</v>
      </c>
      <c r="W22" s="143">
        <v>-2.09085819447054</v>
      </c>
      <c r="X22" s="143">
        <v>-2.05370788618275</v>
      </c>
      <c r="Y22" s="144">
        <v>-1.3603864459222199</v>
      </c>
      <c r="Z22" s="130"/>
      <c r="AA22" s="145">
        <v>-7.3167887428738698</v>
      </c>
      <c r="AB22" s="146">
        <v>-8.0845255804443408</v>
      </c>
      <c r="AC22" s="147">
        <v>-7.7065754322498101</v>
      </c>
      <c r="AD22" s="130"/>
      <c r="AE22" s="148">
        <v>-3.7933775758185999</v>
      </c>
      <c r="AF22" s="31"/>
      <c r="AG22" s="163">
        <v>102.754696274941</v>
      </c>
      <c r="AH22" s="164">
        <v>104.291232738131</v>
      </c>
      <c r="AI22" s="164">
        <v>107.816831359452</v>
      </c>
      <c r="AJ22" s="164">
        <v>108.423672858713</v>
      </c>
      <c r="AK22" s="164">
        <v>107.91286288654</v>
      </c>
      <c r="AL22" s="165">
        <v>106.386981131063</v>
      </c>
      <c r="AM22" s="152"/>
      <c r="AN22" s="166">
        <v>135.31635284263899</v>
      </c>
      <c r="AO22" s="167">
        <v>136.525666471064</v>
      </c>
      <c r="AP22" s="168">
        <v>135.92205142900499</v>
      </c>
      <c r="AQ22" s="152"/>
      <c r="AR22" s="169">
        <v>115.695523585779</v>
      </c>
      <c r="AS22" s="135"/>
      <c r="AT22" s="142">
        <v>2.2604733626670401</v>
      </c>
      <c r="AU22" s="143">
        <v>3.1782503526466002</v>
      </c>
      <c r="AV22" s="143">
        <v>2.96516314828866</v>
      </c>
      <c r="AW22" s="143">
        <v>2.88205812288941</v>
      </c>
      <c r="AX22" s="143">
        <v>3.2293878594917498</v>
      </c>
      <c r="AY22" s="144">
        <v>2.9097966283715699</v>
      </c>
      <c r="AZ22" s="130"/>
      <c r="BA22" s="145">
        <v>-0.56114063967035899</v>
      </c>
      <c r="BB22" s="146">
        <v>-2.1980659320677902</v>
      </c>
      <c r="BC22" s="147">
        <v>-1.4095129495689001</v>
      </c>
      <c r="BD22" s="130"/>
      <c r="BE22" s="148">
        <v>1.1439353193825901</v>
      </c>
    </row>
    <row r="23" spans="1:57" x14ac:dyDescent="0.2">
      <c r="A23" s="35" t="s">
        <v>109</v>
      </c>
      <c r="B23" s="3" t="s">
        <v>109</v>
      </c>
      <c r="C23" s="9"/>
      <c r="D23" s="23" t="s">
        <v>16</v>
      </c>
      <c r="E23" s="26" t="s">
        <v>17</v>
      </c>
      <c r="F23" s="3"/>
      <c r="G23" s="149">
        <v>150.58004793863799</v>
      </c>
      <c r="H23" s="150">
        <v>171.310581883623</v>
      </c>
      <c r="I23" s="150">
        <v>164.81727457627099</v>
      </c>
      <c r="J23" s="150">
        <v>161.63579047619001</v>
      </c>
      <c r="K23" s="150">
        <v>153.99053932584201</v>
      </c>
      <c r="L23" s="151">
        <v>161.06296286472099</v>
      </c>
      <c r="M23" s="152"/>
      <c r="N23" s="153">
        <v>169.257934528448</v>
      </c>
      <c r="O23" s="154">
        <v>179.81738378378299</v>
      </c>
      <c r="P23" s="155">
        <v>174.744261374274</v>
      </c>
      <c r="Q23" s="152"/>
      <c r="R23" s="156">
        <v>166.735800015526</v>
      </c>
      <c r="S23" s="135"/>
      <c r="T23" s="127">
        <v>3.2143738574359699</v>
      </c>
      <c r="U23" s="128">
        <v>13.0348570193645</v>
      </c>
      <c r="V23" s="128">
        <v>-0.64011369666139795</v>
      </c>
      <c r="W23" s="128">
        <v>-1.35506624662537</v>
      </c>
      <c r="X23" s="128">
        <v>-4.7542687026961401</v>
      </c>
      <c r="Y23" s="129">
        <v>1.1893687192746201</v>
      </c>
      <c r="Z23" s="130"/>
      <c r="AA23" s="131">
        <v>-6.21166989055342</v>
      </c>
      <c r="AB23" s="132">
        <v>0.82911962759060098</v>
      </c>
      <c r="AC23" s="133">
        <v>-2.5938900553181199</v>
      </c>
      <c r="AD23" s="130"/>
      <c r="AE23" s="134">
        <v>-0.18879631239160699</v>
      </c>
      <c r="AF23" s="29"/>
      <c r="AG23" s="149">
        <v>161.603747699514</v>
      </c>
      <c r="AH23" s="150">
        <v>172.090315579037</v>
      </c>
      <c r="AI23" s="150">
        <v>181.93769059129701</v>
      </c>
      <c r="AJ23" s="150">
        <v>178.830173466894</v>
      </c>
      <c r="AK23" s="150">
        <v>174.85511515736101</v>
      </c>
      <c r="AL23" s="151">
        <v>174.61820337898999</v>
      </c>
      <c r="AM23" s="152"/>
      <c r="AN23" s="153">
        <v>178.93860422194001</v>
      </c>
      <c r="AO23" s="154">
        <v>178.29863373386701</v>
      </c>
      <c r="AP23" s="155">
        <v>178.61283796794399</v>
      </c>
      <c r="AQ23" s="152"/>
      <c r="AR23" s="156">
        <v>175.89637352083</v>
      </c>
      <c r="AS23" s="135"/>
      <c r="AT23" s="127">
        <v>-1.00468645654727</v>
      </c>
      <c r="AU23" s="128">
        <v>7.2967825562919897</v>
      </c>
      <c r="AV23" s="128">
        <v>7.0885280226404896</v>
      </c>
      <c r="AW23" s="128">
        <v>4.3982091428838102</v>
      </c>
      <c r="AX23" s="128">
        <v>4.6382646582732399</v>
      </c>
      <c r="AY23" s="129">
        <v>4.6623158911392801</v>
      </c>
      <c r="AZ23" s="130"/>
      <c r="BA23" s="131">
        <v>-1.9361357774816099</v>
      </c>
      <c r="BB23" s="132">
        <v>-2.21142444764478</v>
      </c>
      <c r="BC23" s="133">
        <v>-2.07643972229575</v>
      </c>
      <c r="BD23" s="130"/>
      <c r="BE23" s="134">
        <v>2.1990505513524701</v>
      </c>
    </row>
    <row r="24" spans="1:57" x14ac:dyDescent="0.2">
      <c r="A24" s="35" t="s">
        <v>43</v>
      </c>
      <c r="B24" s="3" t="str">
        <f t="shared" si="0"/>
        <v>Richmond North/Glen Allen, VA</v>
      </c>
      <c r="C24" s="10"/>
      <c r="D24" s="24" t="s">
        <v>16</v>
      </c>
      <c r="E24" s="27" t="s">
        <v>17</v>
      </c>
      <c r="F24" s="3"/>
      <c r="G24" s="157">
        <v>93.035148596587703</v>
      </c>
      <c r="H24" s="152">
        <v>101.917521793275</v>
      </c>
      <c r="I24" s="152">
        <v>103.798242013552</v>
      </c>
      <c r="J24" s="152">
        <v>105.997402386117</v>
      </c>
      <c r="K24" s="152">
        <v>106.57585246790801</v>
      </c>
      <c r="L24" s="158">
        <v>102.96170745542901</v>
      </c>
      <c r="M24" s="152"/>
      <c r="N24" s="159">
        <v>127.600735124205</v>
      </c>
      <c r="O24" s="160">
        <v>129.18635146327901</v>
      </c>
      <c r="P24" s="161">
        <v>128.411449745906</v>
      </c>
      <c r="Q24" s="152"/>
      <c r="R24" s="162">
        <v>112.24331651564999</v>
      </c>
      <c r="S24" s="135"/>
      <c r="T24" s="136">
        <v>-4.6574870525647398</v>
      </c>
      <c r="U24" s="130">
        <v>-2.501479492349</v>
      </c>
      <c r="V24" s="130">
        <v>-8.5390507026341798</v>
      </c>
      <c r="W24" s="130">
        <v>-5.6935352627401699</v>
      </c>
      <c r="X24" s="130">
        <v>-1.85430020505933</v>
      </c>
      <c r="Y24" s="137">
        <v>-4.7311057194692703</v>
      </c>
      <c r="Z24" s="130"/>
      <c r="AA24" s="138">
        <v>-0.86888464878399096</v>
      </c>
      <c r="AB24" s="139">
        <v>-1.87990209764762</v>
      </c>
      <c r="AC24" s="140">
        <v>-1.3989495885263601</v>
      </c>
      <c r="AD24" s="130"/>
      <c r="AE24" s="141">
        <v>-2.86826483551501</v>
      </c>
      <c r="AF24" s="30"/>
      <c r="AG24" s="157">
        <v>106.094747134187</v>
      </c>
      <c r="AH24" s="152">
        <v>104.025585778539</v>
      </c>
      <c r="AI24" s="152">
        <v>108.97756556364099</v>
      </c>
      <c r="AJ24" s="152">
        <v>109.28502750517001</v>
      </c>
      <c r="AK24" s="152">
        <v>107.093843047516</v>
      </c>
      <c r="AL24" s="158">
        <v>107.24737929566101</v>
      </c>
      <c r="AM24" s="152"/>
      <c r="AN24" s="159">
        <v>122.94807526538401</v>
      </c>
      <c r="AO24" s="160">
        <v>122.420867042898</v>
      </c>
      <c r="AP24" s="161">
        <v>122.683001369129</v>
      </c>
      <c r="AQ24" s="152"/>
      <c r="AR24" s="162">
        <v>112.307674398938</v>
      </c>
      <c r="AS24" s="135"/>
      <c r="AT24" s="136">
        <v>0.70238031856477001</v>
      </c>
      <c r="AU24" s="130">
        <v>-1.1464057520493001</v>
      </c>
      <c r="AV24" s="130">
        <v>-1.1805046685999601</v>
      </c>
      <c r="AW24" s="130">
        <v>-0.79390534333773</v>
      </c>
      <c r="AX24" s="130">
        <v>-1.5497906832988999</v>
      </c>
      <c r="AY24" s="137">
        <v>-0.85863959446632598</v>
      </c>
      <c r="AZ24" s="130"/>
      <c r="BA24" s="138">
        <v>-1.1186329426431501</v>
      </c>
      <c r="BB24" s="139">
        <v>-3.1066182511451101</v>
      </c>
      <c r="BC24" s="140">
        <v>-2.1374775827449199</v>
      </c>
      <c r="BD24" s="130"/>
      <c r="BE24" s="141">
        <v>-1.3506380013470201</v>
      </c>
    </row>
    <row r="25" spans="1:57" x14ac:dyDescent="0.2">
      <c r="A25" s="35" t="s">
        <v>44</v>
      </c>
      <c r="B25" s="3" t="str">
        <f t="shared" si="0"/>
        <v>Richmond West/Midlothian, VA</v>
      </c>
      <c r="C25" s="3"/>
      <c r="D25" s="24" t="s">
        <v>16</v>
      </c>
      <c r="E25" s="27" t="s">
        <v>17</v>
      </c>
      <c r="F25" s="3"/>
      <c r="G25" s="157">
        <v>87.5633968647942</v>
      </c>
      <c r="H25" s="152">
        <v>93.354827612704895</v>
      </c>
      <c r="I25" s="152">
        <v>93.9150159766195</v>
      </c>
      <c r="J25" s="152">
        <v>93.972668175388904</v>
      </c>
      <c r="K25" s="152">
        <v>94.162043078366906</v>
      </c>
      <c r="L25" s="158">
        <v>92.876078351041997</v>
      </c>
      <c r="M25" s="152"/>
      <c r="N25" s="159">
        <v>128.562083656216</v>
      </c>
      <c r="O25" s="160">
        <v>130.911119005449</v>
      </c>
      <c r="P25" s="161">
        <v>129.75632916017301</v>
      </c>
      <c r="Q25" s="152"/>
      <c r="R25" s="162">
        <v>106.561322097282</v>
      </c>
      <c r="S25" s="135"/>
      <c r="T25" s="136">
        <v>2.6866675992001898</v>
      </c>
      <c r="U25" s="130">
        <v>5.8223947518166899</v>
      </c>
      <c r="V25" s="130">
        <v>6.02496021234104</v>
      </c>
      <c r="W25" s="130">
        <v>4.8923843352513998</v>
      </c>
      <c r="X25" s="130">
        <v>8.6212331611975106</v>
      </c>
      <c r="Y25" s="137">
        <v>5.8526810978750596</v>
      </c>
      <c r="Z25" s="130"/>
      <c r="AA25" s="138">
        <v>9.2024171552429301</v>
      </c>
      <c r="AB25" s="139">
        <v>6.5654072218570203</v>
      </c>
      <c r="AC25" s="140">
        <v>7.8502809420390598</v>
      </c>
      <c r="AD25" s="130"/>
      <c r="AE25" s="141">
        <v>7.2071131527660803</v>
      </c>
      <c r="AF25" s="30"/>
      <c r="AG25" s="157">
        <v>94.463380313564997</v>
      </c>
      <c r="AH25" s="152">
        <v>91.117971274878897</v>
      </c>
      <c r="AI25" s="152">
        <v>92.408205947688998</v>
      </c>
      <c r="AJ25" s="152">
        <v>92.784623654026205</v>
      </c>
      <c r="AK25" s="152">
        <v>93.592253113511006</v>
      </c>
      <c r="AL25" s="158">
        <v>92.878659957417298</v>
      </c>
      <c r="AM25" s="152"/>
      <c r="AN25" s="159">
        <v>112.749861042883</v>
      </c>
      <c r="AO25" s="160">
        <v>114.52220633553399</v>
      </c>
      <c r="AP25" s="161">
        <v>113.658423863023</v>
      </c>
      <c r="AQ25" s="152"/>
      <c r="AR25" s="162">
        <v>99.847873082682</v>
      </c>
      <c r="AS25" s="135"/>
      <c r="AT25" s="136">
        <v>2.5689861104714198</v>
      </c>
      <c r="AU25" s="130">
        <v>6.3495406190907699</v>
      </c>
      <c r="AV25" s="130">
        <v>5.9478428268708301</v>
      </c>
      <c r="AW25" s="130">
        <v>6.5299511105043102</v>
      </c>
      <c r="AX25" s="130">
        <v>8.3096412529529609</v>
      </c>
      <c r="AY25" s="137">
        <v>5.9288974889394197</v>
      </c>
      <c r="AZ25" s="130"/>
      <c r="BA25" s="138">
        <v>5.4814968898838599</v>
      </c>
      <c r="BB25" s="139">
        <v>3.9128732372102601</v>
      </c>
      <c r="BC25" s="140">
        <v>4.6751825208859703</v>
      </c>
      <c r="BD25" s="130"/>
      <c r="BE25" s="141">
        <v>5.2195916908077402</v>
      </c>
    </row>
    <row r="26" spans="1:57" x14ac:dyDescent="0.2">
      <c r="A26" s="35" t="s">
        <v>45</v>
      </c>
      <c r="B26" s="3" t="str">
        <f t="shared" si="0"/>
        <v>Petersburg/Chester, VA</v>
      </c>
      <c r="C26" s="3"/>
      <c r="D26" s="24" t="s">
        <v>16</v>
      </c>
      <c r="E26" s="27" t="s">
        <v>17</v>
      </c>
      <c r="F26" s="3"/>
      <c r="G26" s="157">
        <v>87.485750937844699</v>
      </c>
      <c r="H26" s="152">
        <v>95.179392903415703</v>
      </c>
      <c r="I26" s="152">
        <v>96.191615759475596</v>
      </c>
      <c r="J26" s="152">
        <v>97.400169191343906</v>
      </c>
      <c r="K26" s="152">
        <v>101.639712313937</v>
      </c>
      <c r="L26" s="158">
        <v>96.029201235814796</v>
      </c>
      <c r="M26" s="152"/>
      <c r="N26" s="159">
        <v>114.74943453692801</v>
      </c>
      <c r="O26" s="160">
        <v>114.804163191586</v>
      </c>
      <c r="P26" s="161">
        <v>114.77714412547699</v>
      </c>
      <c r="Q26" s="152"/>
      <c r="R26" s="162">
        <v>102.388191366313</v>
      </c>
      <c r="S26" s="135"/>
      <c r="T26" s="136">
        <v>-4.2003907905888997</v>
      </c>
      <c r="U26" s="130">
        <v>6.9226826793619498</v>
      </c>
      <c r="V26" s="130">
        <v>3.2138362621329701</v>
      </c>
      <c r="W26" s="130">
        <v>6.4432766450223502</v>
      </c>
      <c r="X26" s="130">
        <v>14.107306604675699</v>
      </c>
      <c r="Y26" s="137">
        <v>5.74037919028902</v>
      </c>
      <c r="Z26" s="130"/>
      <c r="AA26" s="138">
        <v>17.472083939242999</v>
      </c>
      <c r="AB26" s="139">
        <v>17.663000291174999</v>
      </c>
      <c r="AC26" s="140">
        <v>17.567184679981501</v>
      </c>
      <c r="AD26" s="130"/>
      <c r="AE26" s="141">
        <v>10.1970982933159</v>
      </c>
      <c r="AF26" s="30"/>
      <c r="AG26" s="157">
        <v>92.235034107726705</v>
      </c>
      <c r="AH26" s="152">
        <v>94.911211498779195</v>
      </c>
      <c r="AI26" s="152">
        <v>96.063323808479495</v>
      </c>
      <c r="AJ26" s="152">
        <v>96.669437820328199</v>
      </c>
      <c r="AK26" s="152">
        <v>96.990709212513394</v>
      </c>
      <c r="AL26" s="158">
        <v>95.488739897562098</v>
      </c>
      <c r="AM26" s="152"/>
      <c r="AN26" s="159">
        <v>104.558401641137</v>
      </c>
      <c r="AO26" s="160">
        <v>105.109628463945</v>
      </c>
      <c r="AP26" s="161">
        <v>104.837687666565</v>
      </c>
      <c r="AQ26" s="152"/>
      <c r="AR26" s="162">
        <v>98.392488456500999</v>
      </c>
      <c r="AS26" s="135"/>
      <c r="AT26" s="136">
        <v>4.32310708325193</v>
      </c>
      <c r="AU26" s="130">
        <v>7.4607071535865499</v>
      </c>
      <c r="AV26" s="130">
        <v>5.1623565567699803</v>
      </c>
      <c r="AW26" s="130">
        <v>7.0969490656241598</v>
      </c>
      <c r="AX26" s="130">
        <v>8.8600444616100393</v>
      </c>
      <c r="AY26" s="137">
        <v>6.6499212393036604</v>
      </c>
      <c r="AZ26" s="130"/>
      <c r="BA26" s="138">
        <v>6.5472932527235903</v>
      </c>
      <c r="BB26" s="139">
        <v>5.3988126422915999</v>
      </c>
      <c r="BC26" s="140">
        <v>5.9762260224046697</v>
      </c>
      <c r="BD26" s="130"/>
      <c r="BE26" s="141">
        <v>6.2936995897283499</v>
      </c>
    </row>
    <row r="27" spans="1:57" x14ac:dyDescent="0.2">
      <c r="A27" s="35" t="s">
        <v>97</v>
      </c>
      <c r="B27" s="3" t="s">
        <v>70</v>
      </c>
      <c r="C27" s="3"/>
      <c r="D27" s="24" t="s">
        <v>16</v>
      </c>
      <c r="E27" s="27" t="s">
        <v>17</v>
      </c>
      <c r="F27" s="3"/>
      <c r="G27" s="157">
        <v>113.405483316133</v>
      </c>
      <c r="H27" s="152">
        <v>120.90578880299</v>
      </c>
      <c r="I27" s="152">
        <v>125.55846448523501</v>
      </c>
      <c r="J27" s="152">
        <v>130.110452812928</v>
      </c>
      <c r="K27" s="152">
        <v>128.306463442585</v>
      </c>
      <c r="L27" s="158">
        <v>124.459826098701</v>
      </c>
      <c r="M27" s="152"/>
      <c r="N27" s="159">
        <v>139.759627893963</v>
      </c>
      <c r="O27" s="160">
        <v>141.61920269434299</v>
      </c>
      <c r="P27" s="161">
        <v>140.697537960202</v>
      </c>
      <c r="Q27" s="152"/>
      <c r="R27" s="162">
        <v>129.777941754186</v>
      </c>
      <c r="S27" s="135"/>
      <c r="T27" s="136">
        <v>-3.2065019717993701</v>
      </c>
      <c r="U27" s="130">
        <v>7.3526380475434996</v>
      </c>
      <c r="V27" s="130">
        <v>7.5155009832159401</v>
      </c>
      <c r="W27" s="130">
        <v>10.5328932657181</v>
      </c>
      <c r="X27" s="130">
        <v>6.9185605389073999</v>
      </c>
      <c r="Y27" s="137">
        <v>6.4616000060871697</v>
      </c>
      <c r="Z27" s="130"/>
      <c r="AA27" s="138">
        <v>-1.66287272545803</v>
      </c>
      <c r="AB27" s="139">
        <v>1.0241292507962101</v>
      </c>
      <c r="AC27" s="140">
        <v>-0.31675459468591</v>
      </c>
      <c r="AD27" s="130"/>
      <c r="AE27" s="141">
        <v>3.85120261282119</v>
      </c>
      <c r="AF27" s="30"/>
      <c r="AG27" s="157">
        <v>116.792248229051</v>
      </c>
      <c r="AH27" s="152">
        <v>115.94179592414299</v>
      </c>
      <c r="AI27" s="152">
        <v>118.534495546456</v>
      </c>
      <c r="AJ27" s="152">
        <v>120.65186594093301</v>
      </c>
      <c r="AK27" s="152">
        <v>121.718545495247</v>
      </c>
      <c r="AL27" s="158">
        <v>118.91953878471701</v>
      </c>
      <c r="AM27" s="152"/>
      <c r="AN27" s="159">
        <v>137.95951296445801</v>
      </c>
      <c r="AO27" s="160">
        <v>140.26908355545601</v>
      </c>
      <c r="AP27" s="161">
        <v>139.12251097543901</v>
      </c>
      <c r="AQ27" s="152"/>
      <c r="AR27" s="162">
        <v>125.4298829777</v>
      </c>
      <c r="AS27" s="135"/>
      <c r="AT27" s="136">
        <v>0.52052196519807203</v>
      </c>
      <c r="AU27" s="130">
        <v>4.6838899844068402</v>
      </c>
      <c r="AV27" s="130">
        <v>5.7390727111633497</v>
      </c>
      <c r="AW27" s="130">
        <v>6.3722420219759197</v>
      </c>
      <c r="AX27" s="130">
        <v>3.2876740269740701</v>
      </c>
      <c r="AY27" s="137">
        <v>4.2260336647505499</v>
      </c>
      <c r="AZ27" s="130"/>
      <c r="BA27" s="138">
        <v>-1.5241550646097</v>
      </c>
      <c r="BB27" s="139">
        <v>-1.2633529909300001</v>
      </c>
      <c r="BC27" s="140">
        <v>-1.3938761945434399</v>
      </c>
      <c r="BD27" s="130"/>
      <c r="BE27" s="141">
        <v>1.8064721358202001</v>
      </c>
    </row>
    <row r="28" spans="1:57" x14ac:dyDescent="0.2">
      <c r="A28" s="35" t="s">
        <v>47</v>
      </c>
      <c r="B28" s="3" t="str">
        <f t="shared" si="0"/>
        <v>Roanoke, VA</v>
      </c>
      <c r="C28" s="3"/>
      <c r="D28" s="24" t="s">
        <v>16</v>
      </c>
      <c r="E28" s="27" t="s">
        <v>17</v>
      </c>
      <c r="F28" s="3"/>
      <c r="G28" s="157">
        <v>96.245604900459398</v>
      </c>
      <c r="H28" s="152">
        <v>106.77087909186901</v>
      </c>
      <c r="I28" s="152">
        <v>108.490607215447</v>
      </c>
      <c r="J28" s="152">
        <v>109.791092436974</v>
      </c>
      <c r="K28" s="152">
        <v>110.360469028804</v>
      </c>
      <c r="L28" s="158">
        <v>107.05786759045399</v>
      </c>
      <c r="M28" s="152"/>
      <c r="N28" s="159">
        <v>120.20211583924301</v>
      </c>
      <c r="O28" s="160">
        <v>117.42297149938</v>
      </c>
      <c r="P28" s="161">
        <v>118.845328493647</v>
      </c>
      <c r="Q28" s="152"/>
      <c r="R28" s="162">
        <v>110.74103134097</v>
      </c>
      <c r="S28" s="135"/>
      <c r="T28" s="136">
        <v>-3.54291402363789</v>
      </c>
      <c r="U28" s="130">
        <v>-0.67157760354256801</v>
      </c>
      <c r="V28" s="130">
        <v>-5.73059023282699</v>
      </c>
      <c r="W28" s="130">
        <v>-3.9384890324572099</v>
      </c>
      <c r="X28" s="130">
        <v>-2.5546203526661801</v>
      </c>
      <c r="Y28" s="137">
        <v>-3.1693706523913399</v>
      </c>
      <c r="Z28" s="130"/>
      <c r="AA28" s="138">
        <v>-2.7297720065809101</v>
      </c>
      <c r="AB28" s="139">
        <v>-7.1219217954071699</v>
      </c>
      <c r="AC28" s="140">
        <v>-4.9430208995397997</v>
      </c>
      <c r="AD28" s="130"/>
      <c r="AE28" s="141">
        <v>-3.63575301204712</v>
      </c>
      <c r="AF28" s="30"/>
      <c r="AG28" s="157">
        <v>99.629267074894003</v>
      </c>
      <c r="AH28" s="152">
        <v>106.86574242892399</v>
      </c>
      <c r="AI28" s="152">
        <v>110.03798939613</v>
      </c>
      <c r="AJ28" s="152">
        <v>110.565742659188</v>
      </c>
      <c r="AK28" s="152">
        <v>109.215362033898</v>
      </c>
      <c r="AL28" s="158">
        <v>107.748054481003</v>
      </c>
      <c r="AM28" s="152"/>
      <c r="AN28" s="159">
        <v>114.151603893924</v>
      </c>
      <c r="AO28" s="160">
        <v>112.872922948655</v>
      </c>
      <c r="AP28" s="161">
        <v>113.523221797323</v>
      </c>
      <c r="AQ28" s="152"/>
      <c r="AR28" s="162">
        <v>109.486868157286</v>
      </c>
      <c r="AS28" s="135"/>
      <c r="AT28" s="136">
        <v>-0.87031607423966095</v>
      </c>
      <c r="AU28" s="130">
        <v>4.66485680790153</v>
      </c>
      <c r="AV28" s="130">
        <v>1.1648554464877801</v>
      </c>
      <c r="AW28" s="130">
        <v>-0.85865353334948302</v>
      </c>
      <c r="AX28" s="130">
        <v>-3.1044373956570501</v>
      </c>
      <c r="AY28" s="137">
        <v>7.2815240088956096E-2</v>
      </c>
      <c r="AZ28" s="130"/>
      <c r="BA28" s="138">
        <v>-8.8455978896782597</v>
      </c>
      <c r="BB28" s="139">
        <v>-8.7340764869938994</v>
      </c>
      <c r="BC28" s="140">
        <v>-8.78985275417606</v>
      </c>
      <c r="BD28" s="130"/>
      <c r="BE28" s="141">
        <v>-3.0535665152815499</v>
      </c>
    </row>
    <row r="29" spans="1:57" x14ac:dyDescent="0.2">
      <c r="A29" s="35" t="s">
        <v>48</v>
      </c>
      <c r="B29" s="3" t="str">
        <f t="shared" si="0"/>
        <v>Charlottesville, VA</v>
      </c>
      <c r="C29" s="3"/>
      <c r="D29" s="24" t="s">
        <v>16</v>
      </c>
      <c r="E29" s="27" t="s">
        <v>17</v>
      </c>
      <c r="F29" s="3"/>
      <c r="G29" s="157">
        <v>149.40279883381899</v>
      </c>
      <c r="H29" s="152">
        <v>153.06652261712401</v>
      </c>
      <c r="I29" s="152">
        <v>150.159370143149</v>
      </c>
      <c r="J29" s="152">
        <v>155.839013581129</v>
      </c>
      <c r="K29" s="152">
        <v>162.638146744746</v>
      </c>
      <c r="L29" s="158">
        <v>154.71446608832801</v>
      </c>
      <c r="M29" s="152"/>
      <c r="N29" s="159">
        <v>216.75406394199001</v>
      </c>
      <c r="O29" s="160">
        <v>215.28077851922399</v>
      </c>
      <c r="P29" s="161">
        <v>216.00395405274199</v>
      </c>
      <c r="Q29" s="152"/>
      <c r="R29" s="162">
        <v>174.79984465298699</v>
      </c>
      <c r="S29" s="135"/>
      <c r="T29" s="136">
        <v>4.4407530925107004</v>
      </c>
      <c r="U29" s="130">
        <v>12.9201072614193</v>
      </c>
      <c r="V29" s="130">
        <v>10.081977118884</v>
      </c>
      <c r="W29" s="130">
        <v>10.237482561034501</v>
      </c>
      <c r="X29" s="130">
        <v>4.1399873964615397</v>
      </c>
      <c r="Y29" s="137">
        <v>8.2635806886229997</v>
      </c>
      <c r="Z29" s="130"/>
      <c r="AA29" s="138">
        <v>1.57251079287826</v>
      </c>
      <c r="AB29" s="139">
        <v>-0.70998745733177804</v>
      </c>
      <c r="AC29" s="140">
        <v>0.39759029346467301</v>
      </c>
      <c r="AD29" s="130"/>
      <c r="AE29" s="141">
        <v>5.71230889189974</v>
      </c>
      <c r="AF29" s="30"/>
      <c r="AG29" s="157">
        <v>152.64406038894501</v>
      </c>
      <c r="AH29" s="152">
        <v>144.04913284498099</v>
      </c>
      <c r="AI29" s="152">
        <v>144.508454587796</v>
      </c>
      <c r="AJ29" s="152">
        <v>149.38173274094299</v>
      </c>
      <c r="AK29" s="152">
        <v>161.36900404657601</v>
      </c>
      <c r="AL29" s="158">
        <v>150.683501286291</v>
      </c>
      <c r="AM29" s="152"/>
      <c r="AN29" s="159">
        <v>227.529073809344</v>
      </c>
      <c r="AO29" s="160">
        <v>230.70855219614899</v>
      </c>
      <c r="AP29" s="161">
        <v>229.11911197201599</v>
      </c>
      <c r="AQ29" s="152"/>
      <c r="AR29" s="162">
        <v>176.42655535941299</v>
      </c>
      <c r="AS29" s="135"/>
      <c r="AT29" s="136">
        <v>0.99340871758230498</v>
      </c>
      <c r="AU29" s="130">
        <v>5.5177306447016399</v>
      </c>
      <c r="AV29" s="130">
        <v>7.1189474401736401</v>
      </c>
      <c r="AW29" s="130">
        <v>8.18124836024767</v>
      </c>
      <c r="AX29" s="130">
        <v>4.6992906008423798</v>
      </c>
      <c r="AY29" s="137">
        <v>5.2561469736334798</v>
      </c>
      <c r="AZ29" s="130"/>
      <c r="BA29" s="138">
        <v>2.88905855483178</v>
      </c>
      <c r="BB29" s="139">
        <v>1.6183806182113001</v>
      </c>
      <c r="BC29" s="140">
        <v>2.22096339478228</v>
      </c>
      <c r="BD29" s="130"/>
      <c r="BE29" s="141">
        <v>3.95557914003605</v>
      </c>
    </row>
    <row r="30" spans="1:57" x14ac:dyDescent="0.2">
      <c r="A30" s="21" t="s">
        <v>49</v>
      </c>
      <c r="B30" t="s">
        <v>72</v>
      </c>
      <c r="C30" s="3"/>
      <c r="D30" s="24" t="s">
        <v>16</v>
      </c>
      <c r="E30" s="27" t="s">
        <v>17</v>
      </c>
      <c r="F30" s="3"/>
      <c r="G30" s="157">
        <v>97.910711401056204</v>
      </c>
      <c r="H30" s="152">
        <v>107.632794946988</v>
      </c>
      <c r="I30" s="152">
        <v>111.319627770807</v>
      </c>
      <c r="J30" s="152">
        <v>112.878834218048</v>
      </c>
      <c r="K30" s="152">
        <v>113.137248767538</v>
      </c>
      <c r="L30" s="158">
        <v>109.449155091568</v>
      </c>
      <c r="M30" s="152"/>
      <c r="N30" s="159">
        <v>128.50782314137899</v>
      </c>
      <c r="O30" s="160">
        <v>126.37902416697101</v>
      </c>
      <c r="P30" s="161">
        <v>127.45755667961301</v>
      </c>
      <c r="Q30" s="152"/>
      <c r="R30" s="162">
        <v>115.369249339311</v>
      </c>
      <c r="S30" s="135"/>
      <c r="T30" s="136">
        <v>1.02013025214688</v>
      </c>
      <c r="U30" s="130">
        <v>3.8361558864753</v>
      </c>
      <c r="V30" s="130">
        <v>4.2236034627221102</v>
      </c>
      <c r="W30" s="130">
        <v>4.3442927852580002</v>
      </c>
      <c r="X30" s="130">
        <v>0.49563894906508599</v>
      </c>
      <c r="Y30" s="137">
        <v>2.7960528785430698</v>
      </c>
      <c r="Z30" s="130"/>
      <c r="AA30" s="138">
        <v>1.0761161233260199</v>
      </c>
      <c r="AB30" s="139">
        <v>1.1004067256162799</v>
      </c>
      <c r="AC30" s="140">
        <v>1.09217296174969</v>
      </c>
      <c r="AD30" s="130"/>
      <c r="AE30" s="141">
        <v>1.90734431929968</v>
      </c>
      <c r="AF30" s="30"/>
      <c r="AG30" s="157">
        <v>101.830025922085</v>
      </c>
      <c r="AH30" s="152">
        <v>103.751861736753</v>
      </c>
      <c r="AI30" s="152">
        <v>107.76700890548599</v>
      </c>
      <c r="AJ30" s="152">
        <v>107.523926588183</v>
      </c>
      <c r="AK30" s="152">
        <v>110.096511213582</v>
      </c>
      <c r="AL30" s="158">
        <v>106.546257722436</v>
      </c>
      <c r="AM30" s="152"/>
      <c r="AN30" s="159">
        <v>131.81498775510201</v>
      </c>
      <c r="AO30" s="160">
        <v>131.591746944985</v>
      </c>
      <c r="AP30" s="161">
        <v>131.70281799502999</v>
      </c>
      <c r="AQ30" s="152"/>
      <c r="AR30" s="162">
        <v>114.955283547761</v>
      </c>
      <c r="AS30" s="135"/>
      <c r="AT30" s="136">
        <v>2.3803800319338002</v>
      </c>
      <c r="AU30" s="130">
        <v>4.2843720797511997</v>
      </c>
      <c r="AV30" s="130">
        <v>4.0527486145362799</v>
      </c>
      <c r="AW30" s="130">
        <v>2.80162369926739</v>
      </c>
      <c r="AX30" s="130">
        <v>-0.392822880687622</v>
      </c>
      <c r="AY30" s="137">
        <v>2.4094840893099301</v>
      </c>
      <c r="AZ30" s="130"/>
      <c r="BA30" s="138">
        <v>1.38952719176085</v>
      </c>
      <c r="BB30" s="139">
        <v>3.0120412941587098</v>
      </c>
      <c r="BC30" s="140">
        <v>2.1795588300925202</v>
      </c>
      <c r="BD30" s="130"/>
      <c r="BE30" s="141">
        <v>2.2258525233600599</v>
      </c>
    </row>
    <row r="31" spans="1:57" x14ac:dyDescent="0.2">
      <c r="A31" s="21" t="s">
        <v>50</v>
      </c>
      <c r="B31" s="3" t="str">
        <f t="shared" si="0"/>
        <v>Staunton &amp; Harrisonburg, VA</v>
      </c>
      <c r="C31" s="3"/>
      <c r="D31" s="24" t="s">
        <v>16</v>
      </c>
      <c r="E31" s="27" t="s">
        <v>17</v>
      </c>
      <c r="F31" s="3"/>
      <c r="G31" s="157">
        <v>91.739804088585998</v>
      </c>
      <c r="H31" s="152">
        <v>96.690608465608406</v>
      </c>
      <c r="I31" s="152">
        <v>95.598304921196501</v>
      </c>
      <c r="J31" s="152">
        <v>98.885737313432799</v>
      </c>
      <c r="K31" s="152">
        <v>102.498563438327</v>
      </c>
      <c r="L31" s="158">
        <v>97.482757420541105</v>
      </c>
      <c r="M31" s="152"/>
      <c r="N31" s="159">
        <v>122.505598809818</v>
      </c>
      <c r="O31" s="160">
        <v>123.624185149469</v>
      </c>
      <c r="P31" s="161">
        <v>123.07275394206</v>
      </c>
      <c r="Q31" s="152"/>
      <c r="R31" s="162">
        <v>106.425974197958</v>
      </c>
      <c r="S31" s="135"/>
      <c r="T31" s="136">
        <v>-7.6636674858802296</v>
      </c>
      <c r="U31" s="130">
        <v>-2.7015624717148299</v>
      </c>
      <c r="V31" s="130">
        <v>-5.1067874723626403</v>
      </c>
      <c r="W31" s="130">
        <v>-3.0344871173121</v>
      </c>
      <c r="X31" s="130">
        <v>-4.3783439759189697</v>
      </c>
      <c r="Y31" s="137">
        <v>-4.4115598833920204</v>
      </c>
      <c r="Z31" s="130"/>
      <c r="AA31" s="138">
        <v>-6.3873335838050602</v>
      </c>
      <c r="AB31" s="139">
        <v>-5.4953284219713598</v>
      </c>
      <c r="AC31" s="140">
        <v>-5.9356571836881002</v>
      </c>
      <c r="AD31" s="130"/>
      <c r="AE31" s="141">
        <v>-4.6571426674027201</v>
      </c>
      <c r="AF31" s="30"/>
      <c r="AG31" s="157">
        <v>94.741631353824701</v>
      </c>
      <c r="AH31" s="152">
        <v>94.753624953514304</v>
      </c>
      <c r="AI31" s="152">
        <v>96.966329849012695</v>
      </c>
      <c r="AJ31" s="152">
        <v>99.147960298530407</v>
      </c>
      <c r="AK31" s="152">
        <v>101.565476436696</v>
      </c>
      <c r="AL31" s="158">
        <v>97.714724569850802</v>
      </c>
      <c r="AM31" s="152"/>
      <c r="AN31" s="159">
        <v>119.659131370686</v>
      </c>
      <c r="AO31" s="160">
        <v>117.211461321893</v>
      </c>
      <c r="AP31" s="161">
        <v>118.470242568293</v>
      </c>
      <c r="AQ31" s="152"/>
      <c r="AR31" s="162">
        <v>104.788935535062</v>
      </c>
      <c r="AS31" s="135"/>
      <c r="AT31" s="136">
        <v>-4.7263915066786701</v>
      </c>
      <c r="AU31" s="130">
        <v>-2.7070159250443</v>
      </c>
      <c r="AV31" s="130">
        <v>-2.8644416223153102</v>
      </c>
      <c r="AW31" s="130">
        <v>0.29724784978064001</v>
      </c>
      <c r="AX31" s="130">
        <v>-0.33272676055974199</v>
      </c>
      <c r="AY31" s="137">
        <v>-1.85074482743083</v>
      </c>
      <c r="AZ31" s="130"/>
      <c r="BA31" s="138">
        <v>-2.0949725989508701</v>
      </c>
      <c r="BB31" s="139">
        <v>-4.8215231127208202</v>
      </c>
      <c r="BC31" s="140">
        <v>-3.4302906885787801</v>
      </c>
      <c r="BD31" s="130"/>
      <c r="BE31" s="141">
        <v>-2.2376573358404501</v>
      </c>
    </row>
    <row r="32" spans="1:57" x14ac:dyDescent="0.2">
      <c r="A32" s="21" t="s">
        <v>51</v>
      </c>
      <c r="B32" s="3" t="str">
        <f t="shared" si="0"/>
        <v>Blacksburg &amp; Wytheville, VA</v>
      </c>
      <c r="C32" s="3"/>
      <c r="D32" s="24" t="s">
        <v>16</v>
      </c>
      <c r="E32" s="27" t="s">
        <v>17</v>
      </c>
      <c r="F32" s="3"/>
      <c r="G32" s="157">
        <v>93.375318352059907</v>
      </c>
      <c r="H32" s="152">
        <v>95.438488947541998</v>
      </c>
      <c r="I32" s="152">
        <v>98.165302369077295</v>
      </c>
      <c r="J32" s="152">
        <v>99.331642301710701</v>
      </c>
      <c r="K32" s="152">
        <v>98.558673373152999</v>
      </c>
      <c r="L32" s="158">
        <v>97.182844128208501</v>
      </c>
      <c r="M32" s="152"/>
      <c r="N32" s="159">
        <v>119.293291861067</v>
      </c>
      <c r="O32" s="160">
        <v>119.19350546448</v>
      </c>
      <c r="P32" s="161">
        <v>119.244712689545</v>
      </c>
      <c r="Q32" s="152"/>
      <c r="R32" s="162">
        <v>104.53614825323601</v>
      </c>
      <c r="S32" s="135"/>
      <c r="T32" s="136">
        <v>-5.4285136144341797</v>
      </c>
      <c r="U32" s="130">
        <v>-4.2994014570067796</v>
      </c>
      <c r="V32" s="130">
        <v>-4.94432273035412</v>
      </c>
      <c r="W32" s="130">
        <v>-0.25513752829640901</v>
      </c>
      <c r="X32" s="130">
        <v>-2.7868029997576702</v>
      </c>
      <c r="Y32" s="137">
        <v>-3.45049300619791</v>
      </c>
      <c r="Z32" s="130"/>
      <c r="AA32" s="138">
        <v>-6.3844430830609404</v>
      </c>
      <c r="AB32" s="139">
        <v>-2.98589620668066</v>
      </c>
      <c r="AC32" s="140">
        <v>-4.7785050690943498</v>
      </c>
      <c r="AD32" s="130"/>
      <c r="AE32" s="141">
        <v>-3.9946048947634298</v>
      </c>
      <c r="AF32" s="30"/>
      <c r="AG32" s="157">
        <v>94.414460978481898</v>
      </c>
      <c r="AH32" s="152">
        <v>95.514981563770405</v>
      </c>
      <c r="AI32" s="152">
        <v>97.559081400253007</v>
      </c>
      <c r="AJ32" s="152">
        <v>98.98046566056</v>
      </c>
      <c r="AK32" s="152">
        <v>99.811018142655897</v>
      </c>
      <c r="AL32" s="158">
        <v>97.448850360096003</v>
      </c>
      <c r="AM32" s="152"/>
      <c r="AN32" s="159">
        <v>120.162993106359</v>
      </c>
      <c r="AO32" s="160">
        <v>118.60361186577499</v>
      </c>
      <c r="AP32" s="161">
        <v>119.400025148194</v>
      </c>
      <c r="AQ32" s="152"/>
      <c r="AR32" s="162">
        <v>104.716733674319</v>
      </c>
      <c r="AS32" s="135"/>
      <c r="AT32" s="136">
        <v>-2.1809740919212302</v>
      </c>
      <c r="AU32" s="130">
        <v>-0.191500180974983</v>
      </c>
      <c r="AV32" s="130">
        <v>0.22272010892951899</v>
      </c>
      <c r="AW32" s="130">
        <v>0.84368268524155898</v>
      </c>
      <c r="AX32" s="130">
        <v>5.5298273214332398E-4</v>
      </c>
      <c r="AY32" s="137">
        <v>-0.189459059257126</v>
      </c>
      <c r="AZ32" s="130"/>
      <c r="BA32" s="138">
        <v>-3.5655919839668999</v>
      </c>
      <c r="BB32" s="139">
        <v>-3.1399116234245499</v>
      </c>
      <c r="BC32" s="140">
        <v>-3.3766050610124498</v>
      </c>
      <c r="BD32" s="130"/>
      <c r="BE32" s="141">
        <v>-1.5864928056677901</v>
      </c>
    </row>
    <row r="33" spans="1:64" x14ac:dyDescent="0.2">
      <c r="A33" s="21" t="s">
        <v>52</v>
      </c>
      <c r="B33" s="3" t="str">
        <f t="shared" si="0"/>
        <v>Lynchburg, VA</v>
      </c>
      <c r="C33" s="3"/>
      <c r="D33" s="24" t="s">
        <v>16</v>
      </c>
      <c r="E33" s="27" t="s">
        <v>17</v>
      </c>
      <c r="F33" s="3"/>
      <c r="G33" s="157">
        <v>104.779374523264</v>
      </c>
      <c r="H33" s="152">
        <v>107.978599595551</v>
      </c>
      <c r="I33" s="152">
        <v>112.205485129205</v>
      </c>
      <c r="J33" s="152">
        <v>110.83215496368</v>
      </c>
      <c r="K33" s="152">
        <v>111.595588536335</v>
      </c>
      <c r="L33" s="158">
        <v>109.841549310823</v>
      </c>
      <c r="M33" s="152"/>
      <c r="N33" s="159">
        <v>127.95763608870899</v>
      </c>
      <c r="O33" s="160">
        <v>130.15083829365</v>
      </c>
      <c r="P33" s="161">
        <v>129.06300999999999</v>
      </c>
      <c r="Q33" s="152"/>
      <c r="R33" s="162">
        <v>115.596908451231</v>
      </c>
      <c r="S33" s="135"/>
      <c r="T33" s="136">
        <v>4.3610256937271004</v>
      </c>
      <c r="U33" s="130">
        <v>3.2785895728205898</v>
      </c>
      <c r="V33" s="130">
        <v>1.5583889536625699</v>
      </c>
      <c r="W33" s="130">
        <v>-0.84885498226796496</v>
      </c>
      <c r="X33" s="130">
        <v>-9.2584409532434204</v>
      </c>
      <c r="Y33" s="137">
        <v>-0.586561223615084</v>
      </c>
      <c r="Z33" s="130"/>
      <c r="AA33" s="138">
        <v>0.17545886341182099</v>
      </c>
      <c r="AB33" s="139">
        <v>1.8625034546283299</v>
      </c>
      <c r="AC33" s="140">
        <v>1.0257263204827101</v>
      </c>
      <c r="AD33" s="130"/>
      <c r="AE33" s="141">
        <v>-0.44102560714139699</v>
      </c>
      <c r="AF33" s="30"/>
      <c r="AG33" s="157">
        <v>105.390097495698</v>
      </c>
      <c r="AH33" s="152">
        <v>106.808021711184</v>
      </c>
      <c r="AI33" s="152">
        <v>111.061412161318</v>
      </c>
      <c r="AJ33" s="152">
        <v>111.74806054758101</v>
      </c>
      <c r="AK33" s="152">
        <v>113.400789506873</v>
      </c>
      <c r="AL33" s="158">
        <v>110.09592276679101</v>
      </c>
      <c r="AM33" s="152"/>
      <c r="AN33" s="159">
        <v>136.73903291932899</v>
      </c>
      <c r="AO33" s="160">
        <v>133.412849673202</v>
      </c>
      <c r="AP33" s="161">
        <v>135.14301574358601</v>
      </c>
      <c r="AQ33" s="152"/>
      <c r="AR33" s="162">
        <v>117.71606251431101</v>
      </c>
      <c r="AS33" s="135"/>
      <c r="AT33" s="136">
        <v>1.4258759618989201</v>
      </c>
      <c r="AU33" s="130">
        <v>1.68494116689508</v>
      </c>
      <c r="AV33" s="130">
        <v>3.18273382564022</v>
      </c>
      <c r="AW33" s="130">
        <v>4.3791868267455198</v>
      </c>
      <c r="AX33" s="130">
        <v>0.23091218871555799</v>
      </c>
      <c r="AY33" s="137">
        <v>2.2754003175728301</v>
      </c>
      <c r="AZ33" s="130"/>
      <c r="BA33" s="138">
        <v>3.4202197920838602</v>
      </c>
      <c r="BB33" s="139">
        <v>2.8615934412333002</v>
      </c>
      <c r="BC33" s="140">
        <v>3.1715169653140198</v>
      </c>
      <c r="BD33" s="130"/>
      <c r="BE33" s="141">
        <v>1.8383996798891999</v>
      </c>
    </row>
    <row r="34" spans="1:64" x14ac:dyDescent="0.2">
      <c r="A34" s="21" t="s">
        <v>77</v>
      </c>
      <c r="B34" s="3" t="str">
        <f t="shared" si="0"/>
        <v>Central Virginia</v>
      </c>
      <c r="C34" s="3"/>
      <c r="D34" s="24" t="s">
        <v>16</v>
      </c>
      <c r="E34" s="27" t="s">
        <v>17</v>
      </c>
      <c r="F34" s="3"/>
      <c r="G34" s="157">
        <v>107.04743984467</v>
      </c>
      <c r="H34" s="152">
        <v>115.71457316125</v>
      </c>
      <c r="I34" s="152">
        <v>115.376483533084</v>
      </c>
      <c r="J34" s="152">
        <v>118.02359596444801</v>
      </c>
      <c r="K34" s="152">
        <v>119.223408897704</v>
      </c>
      <c r="L34" s="158">
        <v>115.616791473509</v>
      </c>
      <c r="M34" s="152"/>
      <c r="N34" s="159">
        <v>141.289405771822</v>
      </c>
      <c r="O34" s="160">
        <v>143.29233307955801</v>
      </c>
      <c r="P34" s="161">
        <v>142.31117251825299</v>
      </c>
      <c r="Q34" s="152"/>
      <c r="R34" s="162">
        <v>124.964553540463</v>
      </c>
      <c r="S34" s="135"/>
      <c r="T34" s="136">
        <v>0.41902120980107999</v>
      </c>
      <c r="U34" s="130">
        <v>6.7997631061486503</v>
      </c>
      <c r="V34" s="130">
        <v>0.37245183009169902</v>
      </c>
      <c r="W34" s="130">
        <v>1.8989804159915999</v>
      </c>
      <c r="X34" s="130">
        <v>1.2914854978049299</v>
      </c>
      <c r="Y34" s="137">
        <v>2.2406698502393301</v>
      </c>
      <c r="Z34" s="130"/>
      <c r="AA34" s="138">
        <v>1.60537449417102</v>
      </c>
      <c r="AB34" s="139">
        <v>1.5205733659462699</v>
      </c>
      <c r="AC34" s="140">
        <v>1.5664102792757599</v>
      </c>
      <c r="AD34" s="130"/>
      <c r="AE34" s="141">
        <v>2.3312085686652702</v>
      </c>
      <c r="AF34" s="30"/>
      <c r="AG34" s="157">
        <v>115.65696040925199</v>
      </c>
      <c r="AH34" s="152">
        <v>115.34864743182401</v>
      </c>
      <c r="AI34" s="152">
        <v>118.573308750225</v>
      </c>
      <c r="AJ34" s="152">
        <v>119.684061166264</v>
      </c>
      <c r="AK34" s="152">
        <v>120.74753323623599</v>
      </c>
      <c r="AL34" s="158">
        <v>118.188118107318</v>
      </c>
      <c r="AM34" s="152"/>
      <c r="AN34" s="159">
        <v>141.966303364281</v>
      </c>
      <c r="AO34" s="160">
        <v>142.08525859878</v>
      </c>
      <c r="AP34" s="161">
        <v>142.02614791216001</v>
      </c>
      <c r="AQ34" s="152"/>
      <c r="AR34" s="162">
        <v>125.84458916896</v>
      </c>
      <c r="AS34" s="135"/>
      <c r="AT34" s="136">
        <v>1.5242618947020401</v>
      </c>
      <c r="AU34" s="130">
        <v>5.0334933920621703</v>
      </c>
      <c r="AV34" s="130">
        <v>3.8503097047522798</v>
      </c>
      <c r="AW34" s="130">
        <v>4.5297414739866602</v>
      </c>
      <c r="AX34" s="130">
        <v>3.3303683226254699</v>
      </c>
      <c r="AY34" s="137">
        <v>3.69068711345124</v>
      </c>
      <c r="AZ34" s="130"/>
      <c r="BA34" s="138">
        <v>2.1506261727555098</v>
      </c>
      <c r="BB34" s="139">
        <v>0.53524296831386098</v>
      </c>
      <c r="BC34" s="140">
        <v>1.3279251423045899</v>
      </c>
      <c r="BD34" s="130"/>
      <c r="BE34" s="141">
        <v>2.5833052117475002</v>
      </c>
    </row>
    <row r="35" spans="1:64" x14ac:dyDescent="0.2">
      <c r="A35" s="21" t="s">
        <v>78</v>
      </c>
      <c r="B35" s="3" t="str">
        <f t="shared" si="0"/>
        <v>Chesapeake Bay</v>
      </c>
      <c r="C35" s="3"/>
      <c r="D35" s="24" t="s">
        <v>16</v>
      </c>
      <c r="E35" s="27" t="s">
        <v>17</v>
      </c>
      <c r="F35" s="3"/>
      <c r="G35" s="157">
        <v>121.842394603709</v>
      </c>
      <c r="H35" s="152">
        <v>131.22522700814901</v>
      </c>
      <c r="I35" s="152">
        <v>127.390488888888</v>
      </c>
      <c r="J35" s="152">
        <v>129.58375138734701</v>
      </c>
      <c r="K35" s="152">
        <v>130.404215349369</v>
      </c>
      <c r="L35" s="158">
        <v>128.508068347067</v>
      </c>
      <c r="M35" s="152"/>
      <c r="N35" s="159">
        <v>161.76647932131399</v>
      </c>
      <c r="O35" s="160">
        <v>161.76630999999901</v>
      </c>
      <c r="P35" s="161">
        <v>161.76639217704499</v>
      </c>
      <c r="Q35" s="152"/>
      <c r="R35" s="162">
        <v>139.155773603559</v>
      </c>
      <c r="S35" s="135"/>
      <c r="T35" s="136">
        <v>-3.5781802142142101</v>
      </c>
      <c r="U35" s="130">
        <v>10.1427765072168</v>
      </c>
      <c r="V35" s="130">
        <v>-2.7583489688298002</v>
      </c>
      <c r="W35" s="130">
        <v>3.5770516112724802</v>
      </c>
      <c r="X35" s="130">
        <v>2.2618117677971599</v>
      </c>
      <c r="Y35" s="137">
        <v>2.05200715878768</v>
      </c>
      <c r="Z35" s="130"/>
      <c r="AA35" s="138">
        <v>4.7065906781947504</v>
      </c>
      <c r="AB35" s="139">
        <v>6.7586854553375399</v>
      </c>
      <c r="AC35" s="140">
        <v>5.7496994461003599</v>
      </c>
      <c r="AD35" s="130"/>
      <c r="AE35" s="141">
        <v>3.3968882031549898</v>
      </c>
      <c r="AF35" s="30"/>
      <c r="AG35" s="157">
        <v>123.843088578088</v>
      </c>
      <c r="AH35" s="152">
        <v>122.998501787455</v>
      </c>
      <c r="AI35" s="152">
        <v>121.592358842075</v>
      </c>
      <c r="AJ35" s="152">
        <v>124.601722003376</v>
      </c>
      <c r="AK35" s="152">
        <v>128.397673469387</v>
      </c>
      <c r="AL35" s="158">
        <v>124.330983626891</v>
      </c>
      <c r="AM35" s="152"/>
      <c r="AN35" s="159">
        <v>153.35486991869899</v>
      </c>
      <c r="AO35" s="160">
        <v>155.80816478439399</v>
      </c>
      <c r="AP35" s="161">
        <v>154.61482731347201</v>
      </c>
      <c r="AQ35" s="152"/>
      <c r="AR35" s="162">
        <v>134.02028089413699</v>
      </c>
      <c r="AS35" s="135"/>
      <c r="AT35" s="136">
        <v>1.63408623424721</v>
      </c>
      <c r="AU35" s="130">
        <v>7.3085446836898198</v>
      </c>
      <c r="AV35" s="130">
        <v>4.9316653133360404</v>
      </c>
      <c r="AW35" s="130">
        <v>8.3123845141524608</v>
      </c>
      <c r="AX35" s="130">
        <v>5.8678745565926498</v>
      </c>
      <c r="AY35" s="137">
        <v>5.6819985362260201</v>
      </c>
      <c r="AZ35" s="130"/>
      <c r="BA35" s="138">
        <v>3.3282155152166801</v>
      </c>
      <c r="BB35" s="139">
        <v>3.3931874050550799</v>
      </c>
      <c r="BC35" s="140">
        <v>3.3632364061085398</v>
      </c>
      <c r="BD35" s="130"/>
      <c r="BE35" s="141">
        <v>4.3981744067598099</v>
      </c>
    </row>
    <row r="36" spans="1:64" x14ac:dyDescent="0.2">
      <c r="A36" s="21" t="s">
        <v>79</v>
      </c>
      <c r="B36" s="3" t="str">
        <f t="shared" si="0"/>
        <v>Coastal Virginia - Eastern Shore</v>
      </c>
      <c r="C36" s="3"/>
      <c r="D36" s="24" t="s">
        <v>16</v>
      </c>
      <c r="E36" s="27" t="s">
        <v>17</v>
      </c>
      <c r="F36" s="3"/>
      <c r="G36" s="157">
        <v>143.55702349869401</v>
      </c>
      <c r="H36" s="152">
        <v>143.16292079207901</v>
      </c>
      <c r="I36" s="152">
        <v>145.74035447761099</v>
      </c>
      <c r="J36" s="152">
        <v>150.07187669990901</v>
      </c>
      <c r="K36" s="152">
        <v>147.651587301587</v>
      </c>
      <c r="L36" s="158">
        <v>146.23008066142299</v>
      </c>
      <c r="M36" s="152"/>
      <c r="N36" s="159">
        <v>170.601134380453</v>
      </c>
      <c r="O36" s="160">
        <v>178.56570212765899</v>
      </c>
      <c r="P36" s="161">
        <v>174.63317535544999</v>
      </c>
      <c r="Q36" s="152"/>
      <c r="R36" s="162">
        <v>155.285517857142</v>
      </c>
      <c r="S36" s="135"/>
      <c r="T36" s="136">
        <v>-11.705061268364201</v>
      </c>
      <c r="U36" s="130">
        <v>-1.6644527503691</v>
      </c>
      <c r="V36" s="130">
        <v>-2.77326539644343</v>
      </c>
      <c r="W36" s="130">
        <v>1.40904042248576E-2</v>
      </c>
      <c r="X36" s="130">
        <v>3.0910374705508201</v>
      </c>
      <c r="Y36" s="137">
        <v>-2.6270331144825301</v>
      </c>
      <c r="Z36" s="130"/>
      <c r="AA36" s="138">
        <v>-6.5978037236995597</v>
      </c>
      <c r="AB36" s="139">
        <v>-5.3450007532474704</v>
      </c>
      <c r="AC36" s="140">
        <v>-5.9538629964811598</v>
      </c>
      <c r="AD36" s="130"/>
      <c r="AE36" s="141">
        <v>-3.9505771539286099</v>
      </c>
      <c r="AF36" s="30"/>
      <c r="AG36" s="157">
        <v>132.46972882490701</v>
      </c>
      <c r="AH36" s="152">
        <v>125.883981028151</v>
      </c>
      <c r="AI36" s="152">
        <v>127.265291195142</v>
      </c>
      <c r="AJ36" s="152">
        <v>129.11358756311401</v>
      </c>
      <c r="AK36" s="152">
        <v>129.03827814569499</v>
      </c>
      <c r="AL36" s="158">
        <v>128.67924876918599</v>
      </c>
      <c r="AM36" s="152"/>
      <c r="AN36" s="159">
        <v>154.20267585206599</v>
      </c>
      <c r="AO36" s="160">
        <v>164.20461026615899</v>
      </c>
      <c r="AP36" s="161">
        <v>159.24619173157501</v>
      </c>
      <c r="AQ36" s="152"/>
      <c r="AR36" s="162">
        <v>138.63946505271301</v>
      </c>
      <c r="AS36" s="135"/>
      <c r="AT36" s="136">
        <v>-7.6618516945810002</v>
      </c>
      <c r="AU36" s="130">
        <v>-2.6448664452929198</v>
      </c>
      <c r="AV36" s="130">
        <v>-2.0852849710763302</v>
      </c>
      <c r="AW36" s="130">
        <v>-0.46246448283775698</v>
      </c>
      <c r="AX36" s="130">
        <v>-3.9604342628073699</v>
      </c>
      <c r="AY36" s="137">
        <v>-3.3822882656968698</v>
      </c>
      <c r="AZ36" s="130"/>
      <c r="BA36" s="138">
        <v>-11.240883084334</v>
      </c>
      <c r="BB36" s="139">
        <v>-10.0207881775491</v>
      </c>
      <c r="BC36" s="140">
        <v>-10.626146694834</v>
      </c>
      <c r="BD36" s="130"/>
      <c r="BE36" s="141">
        <v>-6.5796711066015101</v>
      </c>
    </row>
    <row r="37" spans="1:64" x14ac:dyDescent="0.2">
      <c r="A37" s="21" t="s">
        <v>80</v>
      </c>
      <c r="B37" s="3" t="str">
        <f t="shared" si="0"/>
        <v>Coastal Virginia - Hampton Roads</v>
      </c>
      <c r="C37" s="3"/>
      <c r="D37" s="24" t="s">
        <v>16</v>
      </c>
      <c r="E37" s="27" t="s">
        <v>17</v>
      </c>
      <c r="F37" s="3"/>
      <c r="G37" s="157">
        <v>137.463507808842</v>
      </c>
      <c r="H37" s="152">
        <v>142.439245155728</v>
      </c>
      <c r="I37" s="152">
        <v>139.42258281324999</v>
      </c>
      <c r="J37" s="152">
        <v>142.791067323481</v>
      </c>
      <c r="K37" s="152">
        <v>146.98510365448499</v>
      </c>
      <c r="L37" s="158">
        <v>142.06221998521099</v>
      </c>
      <c r="M37" s="152"/>
      <c r="N37" s="159">
        <v>183.228873727397</v>
      </c>
      <c r="O37" s="160">
        <v>188.817828626774</v>
      </c>
      <c r="P37" s="161">
        <v>186.02902963120201</v>
      </c>
      <c r="Q37" s="152"/>
      <c r="R37" s="162">
        <v>156.37751015873701</v>
      </c>
      <c r="S37" s="135"/>
      <c r="T37" s="136">
        <v>-4.6689660188351496</v>
      </c>
      <c r="U37" s="130">
        <v>3.16318671504769</v>
      </c>
      <c r="V37" s="130">
        <v>-3.7329747241900502</v>
      </c>
      <c r="W37" s="130">
        <v>-4.0129987234086899</v>
      </c>
      <c r="X37" s="130">
        <v>-1.3156101157897799</v>
      </c>
      <c r="Y37" s="137">
        <v>-2.0910905182636701</v>
      </c>
      <c r="Z37" s="130"/>
      <c r="AA37" s="138">
        <v>-5.4919322843002503</v>
      </c>
      <c r="AB37" s="139">
        <v>-4.9498282779756799</v>
      </c>
      <c r="AC37" s="140">
        <v>-5.2321112546436899</v>
      </c>
      <c r="AD37" s="130"/>
      <c r="AE37" s="141">
        <v>-3.2005142307166601</v>
      </c>
      <c r="AF37" s="30"/>
      <c r="AG37" s="157">
        <v>142.75348482482599</v>
      </c>
      <c r="AH37" s="152">
        <v>132.88935634862401</v>
      </c>
      <c r="AI37" s="152">
        <v>133.86409298051399</v>
      </c>
      <c r="AJ37" s="152">
        <v>134.754361555857</v>
      </c>
      <c r="AK37" s="152">
        <v>137.49166068967901</v>
      </c>
      <c r="AL37" s="158">
        <v>136.34882353714499</v>
      </c>
      <c r="AM37" s="152"/>
      <c r="AN37" s="159">
        <v>179.33683107503299</v>
      </c>
      <c r="AO37" s="160">
        <v>186.33071638935499</v>
      </c>
      <c r="AP37" s="161">
        <v>182.87598618686599</v>
      </c>
      <c r="AQ37" s="152"/>
      <c r="AR37" s="162">
        <v>151.70729361318701</v>
      </c>
      <c r="AS37" s="135"/>
      <c r="AT37" s="136">
        <v>1.8760875918744699</v>
      </c>
      <c r="AU37" s="130">
        <v>3.5752087109586501</v>
      </c>
      <c r="AV37" s="130">
        <v>1.8856502522760401</v>
      </c>
      <c r="AW37" s="130">
        <v>1.82824702524308</v>
      </c>
      <c r="AX37" s="130">
        <v>2.1216150450575801</v>
      </c>
      <c r="AY37" s="137">
        <v>2.2493740121328298</v>
      </c>
      <c r="AZ37" s="130"/>
      <c r="BA37" s="138">
        <v>5.2447422312971699E-4</v>
      </c>
      <c r="BB37" s="139">
        <v>-5.5468924373437402E-2</v>
      </c>
      <c r="BC37" s="140">
        <v>-6.4360553449711602E-2</v>
      </c>
      <c r="BD37" s="130"/>
      <c r="BE37" s="141">
        <v>1.1969697999484601</v>
      </c>
    </row>
    <row r="38" spans="1:64" x14ac:dyDescent="0.2">
      <c r="A38" s="20" t="s">
        <v>81</v>
      </c>
      <c r="B38" s="3" t="str">
        <f t="shared" si="0"/>
        <v>Northern Virginia</v>
      </c>
      <c r="C38" s="3"/>
      <c r="D38" s="24" t="s">
        <v>16</v>
      </c>
      <c r="E38" s="27" t="s">
        <v>17</v>
      </c>
      <c r="F38" s="3"/>
      <c r="G38" s="157">
        <v>139.218849865311</v>
      </c>
      <c r="H38" s="152">
        <v>156.25537506625301</v>
      </c>
      <c r="I38" s="152">
        <v>157.401935457109</v>
      </c>
      <c r="J38" s="152">
        <v>156.017063305015</v>
      </c>
      <c r="K38" s="152">
        <v>145.05460512705801</v>
      </c>
      <c r="L38" s="158">
        <v>151.25801338732799</v>
      </c>
      <c r="M38" s="152"/>
      <c r="N38" s="159">
        <v>140.122745776031</v>
      </c>
      <c r="O38" s="160">
        <v>139.92799310074801</v>
      </c>
      <c r="P38" s="161">
        <v>140.02204468114701</v>
      </c>
      <c r="Q38" s="152"/>
      <c r="R38" s="162">
        <v>147.74245370993401</v>
      </c>
      <c r="S38" s="135"/>
      <c r="T38" s="136">
        <v>1.0508217708114</v>
      </c>
      <c r="U38" s="130">
        <v>0.71574540112719098</v>
      </c>
      <c r="V38" s="130">
        <v>-7.6741985237627599</v>
      </c>
      <c r="W38" s="130">
        <v>-9.8439233492151796</v>
      </c>
      <c r="X38" s="130">
        <v>-8.5222672838122193</v>
      </c>
      <c r="Y38" s="137">
        <v>-5.8081178433926004</v>
      </c>
      <c r="Z38" s="130"/>
      <c r="AA38" s="138">
        <v>-2.4331607220706202</v>
      </c>
      <c r="AB38" s="139">
        <v>-3.5486992641573298</v>
      </c>
      <c r="AC38" s="140">
        <v>-3.00654985505561</v>
      </c>
      <c r="AD38" s="130"/>
      <c r="AE38" s="141">
        <v>-4.9441759237148402</v>
      </c>
      <c r="AF38" s="30"/>
      <c r="AG38" s="157">
        <v>144.214208466244</v>
      </c>
      <c r="AH38" s="152">
        <v>166.339771842376</v>
      </c>
      <c r="AI38" s="152">
        <v>178.75689731006901</v>
      </c>
      <c r="AJ38" s="152">
        <v>175.37281374696499</v>
      </c>
      <c r="AK38" s="152">
        <v>156.20459056959101</v>
      </c>
      <c r="AL38" s="158">
        <v>165.218913745668</v>
      </c>
      <c r="AM38" s="152"/>
      <c r="AN38" s="159">
        <v>141.37789771873301</v>
      </c>
      <c r="AO38" s="160">
        <v>141.34216480987101</v>
      </c>
      <c r="AP38" s="161">
        <v>141.35976217907</v>
      </c>
      <c r="AQ38" s="152"/>
      <c r="AR38" s="162">
        <v>158.32297122080601</v>
      </c>
      <c r="AS38" s="135"/>
      <c r="AT38" s="136">
        <v>0.65160185150501704</v>
      </c>
      <c r="AU38" s="130">
        <v>3.3381867633683999</v>
      </c>
      <c r="AV38" s="130">
        <v>4.3589170684551801</v>
      </c>
      <c r="AW38" s="130">
        <v>3.9529109877452702</v>
      </c>
      <c r="AX38" s="130">
        <v>1.0917064101715901</v>
      </c>
      <c r="AY38" s="137">
        <v>2.8884138268352699</v>
      </c>
      <c r="AZ38" s="130"/>
      <c r="BA38" s="138">
        <v>-0.53519701084080995</v>
      </c>
      <c r="BB38" s="139">
        <v>-1.3913496788053901</v>
      </c>
      <c r="BC38" s="140">
        <v>-0.97238113480528299</v>
      </c>
      <c r="BD38" s="130"/>
      <c r="BE38" s="141">
        <v>1.98161074970082</v>
      </c>
    </row>
    <row r="39" spans="1:64" x14ac:dyDescent="0.2">
      <c r="A39" s="22" t="s">
        <v>82</v>
      </c>
      <c r="B39" s="3" t="str">
        <f t="shared" si="0"/>
        <v>Shenandoah Valley</v>
      </c>
      <c r="C39" s="3"/>
      <c r="D39" s="25" t="s">
        <v>16</v>
      </c>
      <c r="E39" s="28" t="s">
        <v>17</v>
      </c>
      <c r="F39" s="3"/>
      <c r="G39" s="163">
        <v>96.510255295007497</v>
      </c>
      <c r="H39" s="164">
        <v>101.22914083259499</v>
      </c>
      <c r="I39" s="164">
        <v>101.628939647946</v>
      </c>
      <c r="J39" s="164">
        <v>103.946619793048</v>
      </c>
      <c r="K39" s="164">
        <v>106.420071041074</v>
      </c>
      <c r="L39" s="165">
        <v>102.347425797101</v>
      </c>
      <c r="M39" s="152"/>
      <c r="N39" s="166">
        <v>123.979289538255</v>
      </c>
      <c r="O39" s="167">
        <v>126.3833562616</v>
      </c>
      <c r="P39" s="168">
        <v>125.194122482758</v>
      </c>
      <c r="Q39" s="152"/>
      <c r="R39" s="169">
        <v>110.21624057007099</v>
      </c>
      <c r="S39" s="135"/>
      <c r="T39" s="142">
        <v>-4.7558844120680899</v>
      </c>
      <c r="U39" s="143">
        <v>-0.98228665076990196</v>
      </c>
      <c r="V39" s="143">
        <v>-1.42859641779873</v>
      </c>
      <c r="W39" s="143">
        <v>2.1356072263984198</v>
      </c>
      <c r="X39" s="143">
        <v>-0.16582443672080899</v>
      </c>
      <c r="Y39" s="144">
        <v>-0.74112995894387701</v>
      </c>
      <c r="Z39" s="130"/>
      <c r="AA39" s="145">
        <v>-2.50534357048413</v>
      </c>
      <c r="AB39" s="146">
        <v>-1.4117587854090901</v>
      </c>
      <c r="AC39" s="147">
        <v>-1.9485467076707901</v>
      </c>
      <c r="AD39" s="130"/>
      <c r="AE39" s="148">
        <v>-0.90055803455875905</v>
      </c>
      <c r="AF39" s="31"/>
      <c r="AG39" s="163">
        <v>98.944428143448704</v>
      </c>
      <c r="AH39" s="164">
        <v>99.787762082700198</v>
      </c>
      <c r="AI39" s="164">
        <v>103.519822732777</v>
      </c>
      <c r="AJ39" s="164">
        <v>105.363453304055</v>
      </c>
      <c r="AK39" s="164">
        <v>106.258410373912</v>
      </c>
      <c r="AL39" s="165">
        <v>103.081549514068</v>
      </c>
      <c r="AM39" s="152"/>
      <c r="AN39" s="166">
        <v>121.433535890394</v>
      </c>
      <c r="AO39" s="167">
        <v>121.74558661052799</v>
      </c>
      <c r="AP39" s="168">
        <v>121.588685640477</v>
      </c>
      <c r="AQ39" s="152"/>
      <c r="AR39" s="169">
        <v>109.286028350438</v>
      </c>
      <c r="AS39" s="135"/>
      <c r="AT39" s="142">
        <v>-2.7271283542308402</v>
      </c>
      <c r="AU39" s="143">
        <v>-0.30211482848867499</v>
      </c>
      <c r="AV39" s="143">
        <v>1.7684421955328999</v>
      </c>
      <c r="AW39" s="143">
        <v>4.4264918021556801</v>
      </c>
      <c r="AX39" s="143">
        <v>2.2702252430449299</v>
      </c>
      <c r="AY39" s="144">
        <v>1.3370724354360699</v>
      </c>
      <c r="AZ39" s="130"/>
      <c r="BA39" s="145">
        <v>-1.3024464937997799</v>
      </c>
      <c r="BB39" s="146">
        <v>-3.45197071154803</v>
      </c>
      <c r="BC39" s="147">
        <v>-2.40501181687933</v>
      </c>
      <c r="BD39" s="130"/>
      <c r="BE39" s="148">
        <v>-0.123921183554904</v>
      </c>
    </row>
    <row r="40" spans="1:64" x14ac:dyDescent="0.2">
      <c r="A40" s="19" t="s">
        <v>83</v>
      </c>
      <c r="B40" s="3" t="str">
        <f t="shared" si="0"/>
        <v>Southern Virginia</v>
      </c>
      <c r="C40" s="9"/>
      <c r="D40" s="23" t="s">
        <v>16</v>
      </c>
      <c r="E40" s="26" t="s">
        <v>17</v>
      </c>
      <c r="F40" s="3"/>
      <c r="G40" s="149">
        <v>100.274906988436</v>
      </c>
      <c r="H40" s="150">
        <v>105.688397031539</v>
      </c>
      <c r="I40" s="150">
        <v>109.583166843783</v>
      </c>
      <c r="J40" s="150">
        <v>110.82668397369299</v>
      </c>
      <c r="K40" s="150">
        <v>108.846850694444</v>
      </c>
      <c r="L40" s="151">
        <v>107.508852063874</v>
      </c>
      <c r="M40" s="152"/>
      <c r="N40" s="153">
        <v>117.155331607893</v>
      </c>
      <c r="O40" s="154">
        <v>117.012786989795</v>
      </c>
      <c r="P40" s="155">
        <v>117.08354424281301</v>
      </c>
      <c r="Q40" s="152"/>
      <c r="R40" s="156">
        <v>110.56590011793</v>
      </c>
      <c r="S40" s="135"/>
      <c r="T40" s="127">
        <v>-2.02173079068243</v>
      </c>
      <c r="U40" s="128">
        <v>1.87715505452882</v>
      </c>
      <c r="V40" s="128">
        <v>1.6288714675240601</v>
      </c>
      <c r="W40" s="128">
        <v>5.4325011150012799</v>
      </c>
      <c r="X40" s="128">
        <v>5.88934774430248</v>
      </c>
      <c r="Y40" s="129">
        <v>2.8864116172211398</v>
      </c>
      <c r="Z40" s="130"/>
      <c r="AA40" s="131">
        <v>3.5885657035154099</v>
      </c>
      <c r="AB40" s="132">
        <v>2.29773509135146</v>
      </c>
      <c r="AC40" s="133">
        <v>2.9446705833300499</v>
      </c>
      <c r="AD40" s="130"/>
      <c r="AE40" s="134">
        <v>2.91004293530432</v>
      </c>
      <c r="AF40" s="29"/>
      <c r="AG40" s="149">
        <v>98.2108886198547</v>
      </c>
      <c r="AH40" s="150">
        <v>106.692549195884</v>
      </c>
      <c r="AI40" s="150">
        <v>111.07982233276999</v>
      </c>
      <c r="AJ40" s="150">
        <v>112.34151475694399</v>
      </c>
      <c r="AK40" s="150">
        <v>109.924922340617</v>
      </c>
      <c r="AL40" s="151">
        <v>108.231254556617</v>
      </c>
      <c r="AM40" s="152"/>
      <c r="AN40" s="153">
        <v>114.58678298321099</v>
      </c>
      <c r="AO40" s="154">
        <v>114.99992110282599</v>
      </c>
      <c r="AP40" s="155">
        <v>114.79476757889201</v>
      </c>
      <c r="AQ40" s="152"/>
      <c r="AR40" s="156">
        <v>110.235394693001</v>
      </c>
      <c r="AS40" s="135"/>
      <c r="AT40" s="127">
        <v>-2.1536707393763801</v>
      </c>
      <c r="AU40" s="128">
        <v>2.0183740065939602</v>
      </c>
      <c r="AV40" s="128">
        <v>0.63103642253562997</v>
      </c>
      <c r="AW40" s="128">
        <v>1.2358849317144001</v>
      </c>
      <c r="AX40" s="128">
        <v>-0.115553827486959</v>
      </c>
      <c r="AY40" s="129">
        <v>0.45944138492668202</v>
      </c>
      <c r="AZ40" s="130"/>
      <c r="BA40" s="131">
        <v>-5.4468098443000201</v>
      </c>
      <c r="BB40" s="132">
        <v>-5.6403322933185702</v>
      </c>
      <c r="BC40" s="133">
        <v>-5.5438572365134204</v>
      </c>
      <c r="BD40" s="130"/>
      <c r="BE40" s="134">
        <v>-1.6730994334233</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7">
        <v>100.15635755021</v>
      </c>
      <c r="H41" s="152">
        <v>106.21568329717999</v>
      </c>
      <c r="I41" s="152">
        <v>108.140096260644</v>
      </c>
      <c r="J41" s="152">
        <v>108.317205151793</v>
      </c>
      <c r="K41" s="152">
        <v>107.509137432188</v>
      </c>
      <c r="L41" s="158">
        <v>106.393650033371</v>
      </c>
      <c r="M41" s="152"/>
      <c r="N41" s="159">
        <v>132.167215266254</v>
      </c>
      <c r="O41" s="160">
        <v>130.87066847479201</v>
      </c>
      <c r="P41" s="161">
        <v>131.53708769481199</v>
      </c>
      <c r="Q41" s="152"/>
      <c r="R41" s="162">
        <v>114.84535237698</v>
      </c>
      <c r="S41" s="135"/>
      <c r="T41" s="136">
        <v>-6.4454280424668697</v>
      </c>
      <c r="U41" s="130">
        <v>-0.33001680358997398</v>
      </c>
      <c r="V41" s="130">
        <v>-1.3457532262713501</v>
      </c>
      <c r="W41" s="130">
        <v>0.79781571602595103</v>
      </c>
      <c r="X41" s="130">
        <v>-5.4280365725210196</v>
      </c>
      <c r="Y41" s="137">
        <v>-2.44193532836033</v>
      </c>
      <c r="Z41" s="130"/>
      <c r="AA41" s="138">
        <v>-2.90932537822242</v>
      </c>
      <c r="AB41" s="139">
        <v>0.49530429118313202</v>
      </c>
      <c r="AC41" s="140">
        <v>-1.3011329875881601</v>
      </c>
      <c r="AD41" s="130"/>
      <c r="AE41" s="141">
        <v>-2.1019581716884401</v>
      </c>
      <c r="AF41" s="30"/>
      <c r="AG41" s="157">
        <v>105.342066029645</v>
      </c>
      <c r="AH41" s="152">
        <v>104.88131419013099</v>
      </c>
      <c r="AI41" s="152">
        <v>106.67107870993399</v>
      </c>
      <c r="AJ41" s="152">
        <v>106.496399275085</v>
      </c>
      <c r="AK41" s="152">
        <v>109.43472738478999</v>
      </c>
      <c r="AL41" s="158">
        <v>106.67970388661701</v>
      </c>
      <c r="AM41" s="152"/>
      <c r="AN41" s="159">
        <v>134.694710459497</v>
      </c>
      <c r="AO41" s="160">
        <v>133.45184079601901</v>
      </c>
      <c r="AP41" s="161">
        <v>134.082312614259</v>
      </c>
      <c r="AQ41" s="152"/>
      <c r="AR41" s="162">
        <v>115.806954289431</v>
      </c>
      <c r="AS41" s="135"/>
      <c r="AT41" s="136">
        <v>-2.8042636096986202</v>
      </c>
      <c r="AU41" s="130">
        <v>0.30484062588259903</v>
      </c>
      <c r="AV41" s="130">
        <v>1.7728201735823399</v>
      </c>
      <c r="AW41" s="130">
        <v>0.19620259253451899</v>
      </c>
      <c r="AX41" s="130">
        <v>-2.2802349577115102</v>
      </c>
      <c r="AY41" s="137">
        <v>-0.58860945312870905</v>
      </c>
      <c r="AZ41" s="130"/>
      <c r="BA41" s="138">
        <v>-1.4431523485468101</v>
      </c>
      <c r="BB41" s="139">
        <v>-0.106606725033019</v>
      </c>
      <c r="BC41" s="140">
        <v>-0.81933797332371305</v>
      </c>
      <c r="BD41" s="130"/>
      <c r="BE41" s="141">
        <v>-0.92826102505381003</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7">
        <v>79.3907192982456</v>
      </c>
      <c r="H42" s="152">
        <v>84.436927083333302</v>
      </c>
      <c r="I42" s="152">
        <v>92.699891172914107</v>
      </c>
      <c r="J42" s="152">
        <v>89.264360135900304</v>
      </c>
      <c r="K42" s="152">
        <v>88.044013840830402</v>
      </c>
      <c r="L42" s="158">
        <v>87.335292464878606</v>
      </c>
      <c r="M42" s="152"/>
      <c r="N42" s="159">
        <v>97.276362683438094</v>
      </c>
      <c r="O42" s="160">
        <v>98.034613733905502</v>
      </c>
      <c r="P42" s="161">
        <v>97.651065747613899</v>
      </c>
      <c r="Q42" s="152"/>
      <c r="R42" s="162">
        <v>90.689119117393503</v>
      </c>
      <c r="S42" s="135"/>
      <c r="T42" s="136">
        <v>-6.3287533896617703</v>
      </c>
      <c r="U42" s="130">
        <v>-4.0679923974764201</v>
      </c>
      <c r="V42" s="130">
        <v>3.3971513950100798</v>
      </c>
      <c r="W42" s="130">
        <v>0.930118354665185</v>
      </c>
      <c r="X42" s="130">
        <v>0.69036444957547605</v>
      </c>
      <c r="Y42" s="137">
        <v>-0.55960343428525905</v>
      </c>
      <c r="Z42" s="130"/>
      <c r="AA42" s="138">
        <v>-3.0139680899091199</v>
      </c>
      <c r="AB42" s="139">
        <v>9.28301384139293E-2</v>
      </c>
      <c r="AC42" s="140">
        <v>-1.4944058792638</v>
      </c>
      <c r="AD42" s="130"/>
      <c r="AE42" s="141">
        <v>-1.0205717123412901</v>
      </c>
      <c r="AF42" s="30"/>
      <c r="AG42" s="157">
        <v>82.513121951219503</v>
      </c>
      <c r="AH42" s="152">
        <v>86.146193979933102</v>
      </c>
      <c r="AI42" s="152">
        <v>90.883434074074003</v>
      </c>
      <c r="AJ42" s="152">
        <v>89.475801591813493</v>
      </c>
      <c r="AK42" s="152">
        <v>89.283011296075998</v>
      </c>
      <c r="AL42" s="158">
        <v>88.012663780479997</v>
      </c>
      <c r="AM42" s="152"/>
      <c r="AN42" s="159">
        <v>96.165292049756602</v>
      </c>
      <c r="AO42" s="160">
        <v>95.626491428571399</v>
      </c>
      <c r="AP42" s="161">
        <v>95.903302306196096</v>
      </c>
      <c r="AQ42" s="152"/>
      <c r="AR42" s="162">
        <v>90.492332678454403</v>
      </c>
      <c r="AS42" s="135"/>
      <c r="AT42" s="136">
        <v>-1.6597956713434501</v>
      </c>
      <c r="AU42" s="130">
        <v>0.30153763834332198</v>
      </c>
      <c r="AV42" s="130">
        <v>2.5916881230254001</v>
      </c>
      <c r="AW42" s="130">
        <v>1.5996610212342901</v>
      </c>
      <c r="AX42" s="130">
        <v>0.74318234675645201</v>
      </c>
      <c r="AY42" s="137">
        <v>0.886589905883299</v>
      </c>
      <c r="AZ42" s="130"/>
      <c r="BA42" s="138">
        <v>-1.3461300199688599</v>
      </c>
      <c r="BB42" s="139">
        <v>-1.48422909384607</v>
      </c>
      <c r="BC42" s="140">
        <v>-1.41102399136361</v>
      </c>
      <c r="BD42" s="130"/>
      <c r="BE42" s="141">
        <v>-2.7301770097624401E-2</v>
      </c>
      <c r="BF42" s="76"/>
      <c r="BG42" s="76"/>
      <c r="BH42" s="76"/>
      <c r="BI42" s="76"/>
      <c r="BJ42" s="76"/>
      <c r="BK42" s="76"/>
      <c r="BL42" s="76"/>
    </row>
    <row r="43" spans="1:64" x14ac:dyDescent="0.2">
      <c r="A43" s="22" t="s">
        <v>86</v>
      </c>
      <c r="B43" s="3" t="str">
        <f t="shared" si="0"/>
        <v>Virginia Mountains</v>
      </c>
      <c r="C43" s="3"/>
      <c r="D43" s="25" t="s">
        <v>16</v>
      </c>
      <c r="E43" s="28" t="s">
        <v>17</v>
      </c>
      <c r="F43" s="3"/>
      <c r="G43" s="157">
        <v>112.070754310344</v>
      </c>
      <c r="H43" s="152">
        <v>124.85580514784</v>
      </c>
      <c r="I43" s="152">
        <v>132.19048451950101</v>
      </c>
      <c r="J43" s="152">
        <v>140.63256026438501</v>
      </c>
      <c r="K43" s="152">
        <v>138.15186974379</v>
      </c>
      <c r="L43" s="158">
        <v>131.07216652286399</v>
      </c>
      <c r="M43" s="152"/>
      <c r="N43" s="159">
        <v>139.614331867711</v>
      </c>
      <c r="O43" s="160">
        <v>139.558080768476</v>
      </c>
      <c r="P43" s="161">
        <v>139.58656020131599</v>
      </c>
      <c r="Q43" s="152"/>
      <c r="R43" s="162">
        <v>133.697217713058</v>
      </c>
      <c r="S43" s="135"/>
      <c r="T43" s="136">
        <v>0.71987778629259003</v>
      </c>
      <c r="U43" s="130">
        <v>10.4221116461181</v>
      </c>
      <c r="V43" s="130">
        <v>7.7309012856829602</v>
      </c>
      <c r="W43" s="130">
        <v>10.0092254596636</v>
      </c>
      <c r="X43" s="130">
        <v>9.3062335049905993</v>
      </c>
      <c r="Y43" s="137">
        <v>8.40612822843838</v>
      </c>
      <c r="Z43" s="130"/>
      <c r="AA43" s="138">
        <v>-5.4446267424725496</v>
      </c>
      <c r="AB43" s="139">
        <v>-4.7389678695111499</v>
      </c>
      <c r="AC43" s="140">
        <v>-5.08864942464285</v>
      </c>
      <c r="AD43" s="130"/>
      <c r="AE43" s="141">
        <v>3.6147905592717602</v>
      </c>
      <c r="AF43" s="31"/>
      <c r="AG43" s="157">
        <v>122.39166446402299</v>
      </c>
      <c r="AH43" s="152">
        <v>121.28798537274901</v>
      </c>
      <c r="AI43" s="152">
        <v>122.337930481874</v>
      </c>
      <c r="AJ43" s="152">
        <v>125.679746344531</v>
      </c>
      <c r="AK43" s="152">
        <v>126.102406015037</v>
      </c>
      <c r="AL43" s="158">
        <v>123.709276794883</v>
      </c>
      <c r="AM43" s="152"/>
      <c r="AN43" s="159">
        <v>137.73516661394001</v>
      </c>
      <c r="AO43" s="160">
        <v>139.39151913099801</v>
      </c>
      <c r="AP43" s="161">
        <v>138.55313157192401</v>
      </c>
      <c r="AQ43" s="152"/>
      <c r="AR43" s="162">
        <v>128.22542059793099</v>
      </c>
      <c r="AS43" s="135"/>
      <c r="AT43" s="136">
        <v>5.6904440006321799</v>
      </c>
      <c r="AU43" s="130">
        <v>10.057916989986801</v>
      </c>
      <c r="AV43" s="130">
        <v>6.3207238554492697</v>
      </c>
      <c r="AW43" s="130">
        <v>4.8939372376962202</v>
      </c>
      <c r="AX43" s="130">
        <v>2.3493409417052802</v>
      </c>
      <c r="AY43" s="137">
        <v>5.5935027959854997</v>
      </c>
      <c r="AZ43" s="130"/>
      <c r="BA43" s="138">
        <v>-3.9601819001118201</v>
      </c>
      <c r="BB43" s="139">
        <v>-2.59667632541418</v>
      </c>
      <c r="BC43" s="140">
        <v>-3.2877276715227302</v>
      </c>
      <c r="BD43" s="130"/>
      <c r="BE43" s="141">
        <v>2.1603316909936701</v>
      </c>
      <c r="BF43" s="76"/>
      <c r="BG43" s="76"/>
      <c r="BH43" s="76"/>
      <c r="BI43" s="76"/>
      <c r="BJ43" s="76"/>
      <c r="BK43" s="76"/>
      <c r="BL43" s="76"/>
    </row>
    <row r="44" spans="1:64" x14ac:dyDescent="0.2">
      <c r="A44" s="86" t="s">
        <v>111</v>
      </c>
      <c r="B44" s="3" t="s">
        <v>117</v>
      </c>
      <c r="D44" s="25" t="s">
        <v>16</v>
      </c>
      <c r="E44" s="28" t="s">
        <v>17</v>
      </c>
      <c r="G44" s="157">
        <v>291.24824799506399</v>
      </c>
      <c r="H44" s="152">
        <v>313.753723608445</v>
      </c>
      <c r="I44" s="152">
        <v>317.01567906976697</v>
      </c>
      <c r="J44" s="152">
        <v>311.994442934782</v>
      </c>
      <c r="K44" s="152">
        <v>297.538444546709</v>
      </c>
      <c r="L44" s="158">
        <v>307.05301387260602</v>
      </c>
      <c r="M44" s="152"/>
      <c r="N44" s="159">
        <v>373.11650268706001</v>
      </c>
      <c r="O44" s="160">
        <v>372.20140900195599</v>
      </c>
      <c r="P44" s="161">
        <v>372.64644551668601</v>
      </c>
      <c r="Q44" s="152"/>
      <c r="R44" s="162">
        <v>328.503489151873</v>
      </c>
      <c r="S44" s="135"/>
      <c r="T44" s="136">
        <v>-8.1973291796810592</v>
      </c>
      <c r="U44" s="130">
        <v>2.0440720015007998</v>
      </c>
      <c r="V44" s="130">
        <v>4.2251699353046899</v>
      </c>
      <c r="W44" s="130">
        <v>-1.53625446832324</v>
      </c>
      <c r="X44" s="130">
        <v>-9.7342864298854508</v>
      </c>
      <c r="Y44" s="137">
        <v>-2.5692804389656798</v>
      </c>
      <c r="Z44" s="130"/>
      <c r="AA44" s="138">
        <v>2.7557116827694998</v>
      </c>
      <c r="AB44" s="139">
        <v>6.0157150719643502</v>
      </c>
      <c r="AC44" s="140">
        <v>4.3972853957394902</v>
      </c>
      <c r="AD44" s="130"/>
      <c r="AE44" s="141">
        <v>5.9078700570168799E-2</v>
      </c>
      <c r="AG44" s="157">
        <v>311.28459322033802</v>
      </c>
      <c r="AH44" s="152">
        <v>309.80663147182202</v>
      </c>
      <c r="AI44" s="152">
        <v>311.093832088304</v>
      </c>
      <c r="AJ44" s="152">
        <v>308.09233063811098</v>
      </c>
      <c r="AK44" s="152">
        <v>309.60854423926497</v>
      </c>
      <c r="AL44" s="158">
        <v>309.93476706137102</v>
      </c>
      <c r="AM44" s="152"/>
      <c r="AN44" s="159">
        <v>376.36188911916997</v>
      </c>
      <c r="AO44" s="160">
        <v>381.13212886859401</v>
      </c>
      <c r="AP44" s="161">
        <v>378.77207690335803</v>
      </c>
      <c r="AQ44" s="152"/>
      <c r="AR44" s="162">
        <v>331.59635276845597</v>
      </c>
      <c r="AS44" s="135"/>
      <c r="AT44" s="136">
        <v>-3.9737338235447801</v>
      </c>
      <c r="AU44" s="130">
        <v>3.0320170665870401</v>
      </c>
      <c r="AV44" s="130">
        <v>5.3904079243371097</v>
      </c>
      <c r="AW44" s="130">
        <v>4.11422727468518</v>
      </c>
      <c r="AX44" s="130">
        <v>-3.7917116020885002</v>
      </c>
      <c r="AY44" s="137">
        <v>0.83096976110310505</v>
      </c>
      <c r="AZ44" s="130"/>
      <c r="BA44" s="138">
        <v>0.63225943593547596</v>
      </c>
      <c r="BB44" s="139">
        <v>0.98189199442506103</v>
      </c>
      <c r="BC44" s="140">
        <v>0.80060087805256197</v>
      </c>
      <c r="BD44" s="130"/>
      <c r="BE44" s="141">
        <v>0.791246352906811</v>
      </c>
    </row>
    <row r="45" spans="1:64" x14ac:dyDescent="0.2">
      <c r="A45" s="86" t="s">
        <v>112</v>
      </c>
      <c r="B45" s="3" t="s">
        <v>118</v>
      </c>
      <c r="D45" s="25" t="s">
        <v>16</v>
      </c>
      <c r="E45" s="28" t="s">
        <v>17</v>
      </c>
      <c r="G45" s="157">
        <v>190.714588405797</v>
      </c>
      <c r="H45" s="152">
        <v>212.96006269070699</v>
      </c>
      <c r="I45" s="152">
        <v>211.317296202531</v>
      </c>
      <c r="J45" s="152">
        <v>209.87535108326799</v>
      </c>
      <c r="K45" s="152">
        <v>199.68748030674499</v>
      </c>
      <c r="L45" s="158">
        <v>205.57075485646601</v>
      </c>
      <c r="M45" s="152"/>
      <c r="N45" s="159">
        <v>198.30566173792801</v>
      </c>
      <c r="O45" s="160">
        <v>200.86993021366001</v>
      </c>
      <c r="P45" s="161">
        <v>199.60117153702899</v>
      </c>
      <c r="Q45" s="152"/>
      <c r="R45" s="162">
        <v>203.65942105980099</v>
      </c>
      <c r="S45" s="135"/>
      <c r="T45" s="136">
        <v>2.6675197187004702</v>
      </c>
      <c r="U45" s="130">
        <v>8.0216552992535792</v>
      </c>
      <c r="V45" s="130">
        <v>-0.27729552929027601</v>
      </c>
      <c r="W45" s="130">
        <v>-2.5513194132641099</v>
      </c>
      <c r="X45" s="130">
        <v>-0.85562100045796996</v>
      </c>
      <c r="Y45" s="137">
        <v>0.76938146142066699</v>
      </c>
      <c r="Z45" s="130"/>
      <c r="AA45" s="138">
        <v>-0.57838922798081305</v>
      </c>
      <c r="AB45" s="139">
        <v>1.1143295696945299</v>
      </c>
      <c r="AC45" s="140">
        <v>0.27515840247081003</v>
      </c>
      <c r="AD45" s="130"/>
      <c r="AE45" s="141">
        <v>0.60917100041043104</v>
      </c>
      <c r="AG45" s="157">
        <v>193.022378019895</v>
      </c>
      <c r="AH45" s="152">
        <v>211.59871063795001</v>
      </c>
      <c r="AI45" s="152">
        <v>222.741892791304</v>
      </c>
      <c r="AJ45" s="152">
        <v>218.57353067852</v>
      </c>
      <c r="AK45" s="152">
        <v>201.92139950103299</v>
      </c>
      <c r="AL45" s="158">
        <v>210.448445078422</v>
      </c>
      <c r="AM45" s="152"/>
      <c r="AN45" s="159">
        <v>200.82509420715601</v>
      </c>
      <c r="AO45" s="160">
        <v>204.672436119612</v>
      </c>
      <c r="AP45" s="161">
        <v>202.76351241794001</v>
      </c>
      <c r="AQ45" s="152"/>
      <c r="AR45" s="162">
        <v>208.19291877420301</v>
      </c>
      <c r="AS45" s="135"/>
      <c r="AT45" s="136">
        <v>3.40143764327666</v>
      </c>
      <c r="AU45" s="130">
        <v>6.9242223066157598</v>
      </c>
      <c r="AV45" s="130">
        <v>6.7564151185444903</v>
      </c>
      <c r="AW45" s="130">
        <v>5.99066422104287</v>
      </c>
      <c r="AX45" s="130">
        <v>4.3158156293075898</v>
      </c>
      <c r="AY45" s="137">
        <v>5.5914448281411504</v>
      </c>
      <c r="AZ45" s="130"/>
      <c r="BA45" s="138">
        <v>1.9909283660503401</v>
      </c>
      <c r="BB45" s="139">
        <v>2.5422723657967201</v>
      </c>
      <c r="BC45" s="140">
        <v>2.2670314232237199</v>
      </c>
      <c r="BD45" s="130"/>
      <c r="BE45" s="141">
        <v>4.6263906904863799</v>
      </c>
    </row>
    <row r="46" spans="1:64" x14ac:dyDescent="0.2">
      <c r="A46" s="86" t="s">
        <v>113</v>
      </c>
      <c r="B46" s="3" t="s">
        <v>119</v>
      </c>
      <c r="D46" s="25" t="s">
        <v>16</v>
      </c>
      <c r="E46" s="28" t="s">
        <v>17</v>
      </c>
      <c r="G46" s="157">
        <v>147.829258291564</v>
      </c>
      <c r="H46" s="152">
        <v>154.32020191822301</v>
      </c>
      <c r="I46" s="152">
        <v>155.90379317485201</v>
      </c>
      <c r="J46" s="152">
        <v>158.649176484588</v>
      </c>
      <c r="K46" s="152">
        <v>154.58492099857699</v>
      </c>
      <c r="L46" s="158">
        <v>154.59612182905701</v>
      </c>
      <c r="M46" s="152"/>
      <c r="N46" s="159">
        <v>169.49840335231499</v>
      </c>
      <c r="O46" s="160">
        <v>170.180298249853</v>
      </c>
      <c r="P46" s="161">
        <v>169.845631569695</v>
      </c>
      <c r="Q46" s="152"/>
      <c r="R46" s="162">
        <v>159.57951868893099</v>
      </c>
      <c r="S46" s="135"/>
      <c r="T46" s="136">
        <v>-4.1487316463587298</v>
      </c>
      <c r="U46" s="130">
        <v>-1.83358138321477</v>
      </c>
      <c r="V46" s="130">
        <v>-6.2095251599479298</v>
      </c>
      <c r="W46" s="130">
        <v>-6.1533515569447799</v>
      </c>
      <c r="X46" s="130">
        <v>-5.0463432929294099</v>
      </c>
      <c r="Y46" s="137">
        <v>-4.8559083967871404</v>
      </c>
      <c r="Z46" s="130"/>
      <c r="AA46" s="138">
        <v>-3.5123656190280399</v>
      </c>
      <c r="AB46" s="139">
        <v>-4.6256862632163402</v>
      </c>
      <c r="AC46" s="140">
        <v>-4.0798692197898099</v>
      </c>
      <c r="AD46" s="130"/>
      <c r="AE46" s="141">
        <v>-4.5442695179633601</v>
      </c>
      <c r="AG46" s="157">
        <v>152.03067409747101</v>
      </c>
      <c r="AH46" s="152">
        <v>158.67104081971701</v>
      </c>
      <c r="AI46" s="152">
        <v>164.88290484439401</v>
      </c>
      <c r="AJ46" s="152">
        <v>164.72588004037101</v>
      </c>
      <c r="AK46" s="152">
        <v>156.440775761065</v>
      </c>
      <c r="AL46" s="158">
        <v>159.67620149801601</v>
      </c>
      <c r="AM46" s="152"/>
      <c r="AN46" s="159">
        <v>167.59098790022301</v>
      </c>
      <c r="AO46" s="160">
        <v>169.36566546647799</v>
      </c>
      <c r="AP46" s="161">
        <v>168.48758235280499</v>
      </c>
      <c r="AQ46" s="152"/>
      <c r="AR46" s="162">
        <v>162.42825300182301</v>
      </c>
      <c r="AS46" s="135"/>
      <c r="AT46" s="136">
        <v>-0.19938914124950999</v>
      </c>
      <c r="AU46" s="130">
        <v>1.5446713828484799</v>
      </c>
      <c r="AV46" s="130">
        <v>1.2408613245705999</v>
      </c>
      <c r="AW46" s="130">
        <v>1.4700318865808499</v>
      </c>
      <c r="AX46" s="130">
        <v>0.116391142827097</v>
      </c>
      <c r="AY46" s="137">
        <v>0.85862859146298498</v>
      </c>
      <c r="AZ46" s="130"/>
      <c r="BA46" s="138">
        <v>-0.96397301931615398</v>
      </c>
      <c r="BB46" s="139">
        <v>-1.96884860976942</v>
      </c>
      <c r="BC46" s="140">
        <v>-1.48606742883242</v>
      </c>
      <c r="BD46" s="130"/>
      <c r="BE46" s="141">
        <v>4.7036460764059998E-2</v>
      </c>
    </row>
    <row r="47" spans="1:64" x14ac:dyDescent="0.2">
      <c r="A47" s="86" t="s">
        <v>114</v>
      </c>
      <c r="B47" s="3" t="s">
        <v>120</v>
      </c>
      <c r="D47" s="25" t="s">
        <v>16</v>
      </c>
      <c r="E47" s="28" t="s">
        <v>17</v>
      </c>
      <c r="G47" s="157">
        <v>121.462421148499</v>
      </c>
      <c r="H47" s="152">
        <v>124.23098633630801</v>
      </c>
      <c r="I47" s="152">
        <v>125.438685203297</v>
      </c>
      <c r="J47" s="152">
        <v>125.840353895555</v>
      </c>
      <c r="K47" s="152">
        <v>128.46358138126001</v>
      </c>
      <c r="L47" s="158">
        <v>125.333430691761</v>
      </c>
      <c r="M47" s="152"/>
      <c r="N47" s="159">
        <v>153.00472130551901</v>
      </c>
      <c r="O47" s="160">
        <v>154.75887488190801</v>
      </c>
      <c r="P47" s="161">
        <v>153.89284988266201</v>
      </c>
      <c r="Q47" s="152"/>
      <c r="R47" s="162">
        <v>134.73935539769499</v>
      </c>
      <c r="S47" s="135"/>
      <c r="T47" s="136">
        <v>-1.3372667245999901</v>
      </c>
      <c r="U47" s="130">
        <v>0.41654536350138199</v>
      </c>
      <c r="V47" s="130">
        <v>-1.6558047915034</v>
      </c>
      <c r="W47" s="130">
        <v>-1.4976176755966399</v>
      </c>
      <c r="X47" s="130">
        <v>-0.71730055361665701</v>
      </c>
      <c r="Y47" s="137">
        <v>-0.92653108424596098</v>
      </c>
      <c r="Z47" s="130"/>
      <c r="AA47" s="138">
        <v>-2.4604480111467999</v>
      </c>
      <c r="AB47" s="139">
        <v>-3.2444205814599698</v>
      </c>
      <c r="AC47" s="140">
        <v>-2.8649515466159499</v>
      </c>
      <c r="AD47" s="130"/>
      <c r="AE47" s="141">
        <v>-1.5263999424893799</v>
      </c>
      <c r="AG47" s="157">
        <v>125.51155326311201</v>
      </c>
      <c r="AH47" s="152">
        <v>124.711368514772</v>
      </c>
      <c r="AI47" s="152">
        <v>128.56152410906799</v>
      </c>
      <c r="AJ47" s="152">
        <v>128.35634990679401</v>
      </c>
      <c r="AK47" s="152">
        <v>127.53769921161199</v>
      </c>
      <c r="AL47" s="158">
        <v>127.068178201218</v>
      </c>
      <c r="AM47" s="152"/>
      <c r="AN47" s="159">
        <v>151.25142543842301</v>
      </c>
      <c r="AO47" s="160">
        <v>152.50470911069499</v>
      </c>
      <c r="AP47" s="161">
        <v>151.880450823215</v>
      </c>
      <c r="AQ47" s="152"/>
      <c r="AR47" s="162">
        <v>134.895852487832</v>
      </c>
      <c r="AS47" s="135"/>
      <c r="AT47" s="136">
        <v>1.2492082102726101</v>
      </c>
      <c r="AU47" s="130">
        <v>1.9295833142615699</v>
      </c>
      <c r="AV47" s="130">
        <v>2.5552123445248802</v>
      </c>
      <c r="AW47" s="130">
        <v>2.7139927733278499</v>
      </c>
      <c r="AX47" s="130">
        <v>1.6759036545378001</v>
      </c>
      <c r="AY47" s="137">
        <v>2.0657431944859299</v>
      </c>
      <c r="AZ47" s="130"/>
      <c r="BA47" s="138">
        <v>-0.56394094232148895</v>
      </c>
      <c r="BB47" s="139">
        <v>-1.37769690409172</v>
      </c>
      <c r="BC47" s="140">
        <v>-0.98319928488909503</v>
      </c>
      <c r="BD47" s="130"/>
      <c r="BE47" s="141">
        <v>0.781569649284937</v>
      </c>
    </row>
    <row r="48" spans="1:64" x14ac:dyDescent="0.2">
      <c r="A48" s="86" t="s">
        <v>115</v>
      </c>
      <c r="B48" s="3" t="s">
        <v>121</v>
      </c>
      <c r="D48" s="25" t="s">
        <v>16</v>
      </c>
      <c r="E48" s="28" t="s">
        <v>17</v>
      </c>
      <c r="G48" s="157">
        <v>86.4226759703445</v>
      </c>
      <c r="H48" s="152">
        <v>89.039103911266693</v>
      </c>
      <c r="I48" s="152">
        <v>89.9427383880261</v>
      </c>
      <c r="J48" s="152">
        <v>90.444741349540706</v>
      </c>
      <c r="K48" s="152">
        <v>91.452224226446504</v>
      </c>
      <c r="L48" s="158">
        <v>89.595489142371804</v>
      </c>
      <c r="M48" s="152"/>
      <c r="N48" s="159">
        <v>108.36871252095099</v>
      </c>
      <c r="O48" s="160">
        <v>109.695159587378</v>
      </c>
      <c r="P48" s="161">
        <v>109.039486329743</v>
      </c>
      <c r="Q48" s="152"/>
      <c r="R48" s="162">
        <v>95.876693166273398</v>
      </c>
      <c r="S48" s="135"/>
      <c r="T48" s="136">
        <v>-2.9621734584471602</v>
      </c>
      <c r="U48" s="130">
        <v>-0.575528795994385</v>
      </c>
      <c r="V48" s="130">
        <v>-1.2844336813877499</v>
      </c>
      <c r="W48" s="130">
        <v>-0.91089981768311501</v>
      </c>
      <c r="X48" s="130">
        <v>-1.5888703910319499</v>
      </c>
      <c r="Y48" s="137">
        <v>-1.3797044402860701</v>
      </c>
      <c r="Z48" s="130"/>
      <c r="AA48" s="138">
        <v>-2.1829301961167999</v>
      </c>
      <c r="AB48" s="139">
        <v>-3.6253737088218201</v>
      </c>
      <c r="AC48" s="140">
        <v>-2.9277512064049902</v>
      </c>
      <c r="AD48" s="130"/>
      <c r="AE48" s="141">
        <v>-1.92079998293445</v>
      </c>
      <c r="AG48" s="157">
        <v>88.728280442956901</v>
      </c>
      <c r="AH48" s="152">
        <v>88.755640704967803</v>
      </c>
      <c r="AI48" s="152">
        <v>91.300121591228503</v>
      </c>
      <c r="AJ48" s="152">
        <v>91.465778875510196</v>
      </c>
      <c r="AK48" s="152">
        <v>91.267089009596802</v>
      </c>
      <c r="AL48" s="158">
        <v>90.3888384886517</v>
      </c>
      <c r="AM48" s="152"/>
      <c r="AN48" s="159">
        <v>106.625745107228</v>
      </c>
      <c r="AO48" s="160">
        <v>107.71135746102399</v>
      </c>
      <c r="AP48" s="161">
        <v>107.17282891203</v>
      </c>
      <c r="AQ48" s="152"/>
      <c r="AR48" s="162">
        <v>95.649762256564799</v>
      </c>
      <c r="AS48" s="135"/>
      <c r="AT48" s="136">
        <v>-1.6094706296272001</v>
      </c>
      <c r="AU48" s="130">
        <v>-0.19644163300790399</v>
      </c>
      <c r="AV48" s="130">
        <v>0.98829933883475596</v>
      </c>
      <c r="AW48" s="130">
        <v>0.99461064550332101</v>
      </c>
      <c r="AX48" s="130">
        <v>-0.52160049644768602</v>
      </c>
      <c r="AY48" s="137">
        <v>-1.07645359041463E-2</v>
      </c>
      <c r="AZ48" s="130"/>
      <c r="BA48" s="138">
        <v>-1.6866522153589101</v>
      </c>
      <c r="BB48" s="139">
        <v>-2.9232673837607899</v>
      </c>
      <c r="BC48" s="140">
        <v>-2.3229983068223001</v>
      </c>
      <c r="BD48" s="130"/>
      <c r="BE48" s="141">
        <v>-0.96416244744519297</v>
      </c>
    </row>
    <row r="49" spans="1:57" x14ac:dyDescent="0.2">
      <c r="A49" s="87" t="s">
        <v>116</v>
      </c>
      <c r="B49" s="3" t="s">
        <v>122</v>
      </c>
      <c r="D49" s="25" t="s">
        <v>16</v>
      </c>
      <c r="E49" s="28" t="s">
        <v>17</v>
      </c>
      <c r="G49" s="163">
        <v>67.423972443795606</v>
      </c>
      <c r="H49" s="164">
        <v>67.625954951215505</v>
      </c>
      <c r="I49" s="164">
        <v>67.881623600187496</v>
      </c>
      <c r="J49" s="164">
        <v>68.741405881156894</v>
      </c>
      <c r="K49" s="164">
        <v>68.701279193132095</v>
      </c>
      <c r="L49" s="165">
        <v>68.101813791974607</v>
      </c>
      <c r="M49" s="152"/>
      <c r="N49" s="166">
        <v>83.894710982062193</v>
      </c>
      <c r="O49" s="167">
        <v>87.409495410436804</v>
      </c>
      <c r="P49" s="168">
        <v>85.680514209234403</v>
      </c>
      <c r="Q49" s="152"/>
      <c r="R49" s="169">
        <v>73.953785673227202</v>
      </c>
      <c r="S49" s="135"/>
      <c r="T49" s="142">
        <v>-2.86645289912635</v>
      </c>
      <c r="U49" s="143">
        <v>-0.77889999838049595</v>
      </c>
      <c r="V49" s="143">
        <v>-0.98448694748746102</v>
      </c>
      <c r="W49" s="143">
        <v>0.95311475144533198</v>
      </c>
      <c r="X49" s="143">
        <v>-0.52727767942447801</v>
      </c>
      <c r="Y49" s="144">
        <v>-0.80710991679653699</v>
      </c>
      <c r="Z49" s="130"/>
      <c r="AA49" s="145">
        <v>-4.3426032606911802</v>
      </c>
      <c r="AB49" s="146">
        <v>-3.1093242876502298</v>
      </c>
      <c r="AC49" s="147">
        <v>-3.6958556628110202</v>
      </c>
      <c r="AD49" s="130"/>
      <c r="AE49" s="148">
        <v>-1.99721936063071</v>
      </c>
      <c r="AG49" s="163">
        <v>70.134881457919505</v>
      </c>
      <c r="AH49" s="164">
        <v>66.675518606000495</v>
      </c>
      <c r="AI49" s="164">
        <v>67.193977581782704</v>
      </c>
      <c r="AJ49" s="164">
        <v>67.630596324320095</v>
      </c>
      <c r="AK49" s="164">
        <v>68.043057414217998</v>
      </c>
      <c r="AL49" s="165">
        <v>67.933067362264097</v>
      </c>
      <c r="AM49" s="152"/>
      <c r="AN49" s="166">
        <v>83.058276824349903</v>
      </c>
      <c r="AO49" s="167">
        <v>86.739357010253002</v>
      </c>
      <c r="AP49" s="168">
        <v>84.918314035097296</v>
      </c>
      <c r="AQ49" s="152"/>
      <c r="AR49" s="169">
        <v>73.487465949635293</v>
      </c>
      <c r="AS49" s="135"/>
      <c r="AT49" s="142">
        <v>0.70899774630483303</v>
      </c>
      <c r="AU49" s="143">
        <v>7.5974764764698503E-3</v>
      </c>
      <c r="AV49" s="143">
        <v>0.18492934524976501</v>
      </c>
      <c r="AW49" s="143">
        <v>0.74147734405292498</v>
      </c>
      <c r="AX49" s="143">
        <v>-0.45556139474491802</v>
      </c>
      <c r="AY49" s="144">
        <v>0.23080099707899401</v>
      </c>
      <c r="AZ49" s="130"/>
      <c r="BA49" s="145">
        <v>-2.04217638578768</v>
      </c>
      <c r="BB49" s="146">
        <v>-2.2572695668298799</v>
      </c>
      <c r="BC49" s="147">
        <v>-2.1541985401897699</v>
      </c>
      <c r="BD49" s="130"/>
      <c r="BE49" s="148">
        <v>-0.91403419857439205</v>
      </c>
    </row>
    <row r="50" spans="1:57" x14ac:dyDescent="0.2">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B1" sqref="B1"/>
      <selection pane="topRight" activeCell="B1" sqref="B1"/>
      <selection pane="bottomLeft" activeCell="B1" sqref="B1"/>
      <selection pane="bottomRight" activeCell="BA54" sqref="BA54"/>
    </sheetView>
  </sheetViews>
  <sheetFormatPr defaultColWidth="9.140625" defaultRowHeight="12.75" x14ac:dyDescent="0.2"/>
  <cols>
    <col min="1" max="1" width="20.5703125" customWidth="1"/>
    <col min="2" max="2" width="25.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7" t="s">
        <v>5</v>
      </c>
      <c r="E2" s="198"/>
      <c r="G2" s="191" t="s">
        <v>106</v>
      </c>
      <c r="H2" s="192"/>
      <c r="I2" s="192"/>
      <c r="J2" s="192"/>
      <c r="K2" s="192"/>
      <c r="L2" s="192"/>
      <c r="M2" s="192"/>
      <c r="N2" s="192"/>
      <c r="O2" s="192"/>
      <c r="P2" s="192"/>
      <c r="Q2" s="192"/>
      <c r="R2" s="192"/>
      <c r="T2" s="191" t="s">
        <v>40</v>
      </c>
      <c r="U2" s="192"/>
      <c r="V2" s="192"/>
      <c r="W2" s="192"/>
      <c r="X2" s="192"/>
      <c r="Y2" s="192"/>
      <c r="Z2" s="192"/>
      <c r="AA2" s="192"/>
      <c r="AB2" s="192"/>
      <c r="AC2" s="192"/>
      <c r="AD2" s="192"/>
      <c r="AE2" s="192"/>
      <c r="AF2" s="4"/>
      <c r="AG2" s="191" t="s">
        <v>41</v>
      </c>
      <c r="AH2" s="192"/>
      <c r="AI2" s="192"/>
      <c r="AJ2" s="192"/>
      <c r="AK2" s="192"/>
      <c r="AL2" s="192"/>
      <c r="AM2" s="192"/>
      <c r="AN2" s="192"/>
      <c r="AO2" s="192"/>
      <c r="AP2" s="192"/>
      <c r="AQ2" s="192"/>
      <c r="AR2" s="192"/>
      <c r="AT2" s="191" t="s">
        <v>42</v>
      </c>
      <c r="AU2" s="192"/>
      <c r="AV2" s="192"/>
      <c r="AW2" s="192"/>
      <c r="AX2" s="192"/>
      <c r="AY2" s="192"/>
      <c r="AZ2" s="192"/>
      <c r="BA2" s="192"/>
      <c r="BB2" s="192"/>
      <c r="BC2" s="192"/>
      <c r="BD2" s="192"/>
      <c r="BE2" s="192"/>
    </row>
    <row r="3" spans="1:57" x14ac:dyDescent="0.2">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x14ac:dyDescent="0.2">
      <c r="A4" s="32"/>
      <c r="B4" s="32"/>
      <c r="C4" s="3"/>
      <c r="D4" s="200"/>
      <c r="E4" s="202"/>
      <c r="F4" s="5"/>
      <c r="G4" s="206"/>
      <c r="H4" s="204"/>
      <c r="I4" s="204"/>
      <c r="J4" s="204"/>
      <c r="K4" s="204"/>
      <c r="L4" s="205"/>
      <c r="M4" s="5"/>
      <c r="N4" s="206"/>
      <c r="O4" s="204"/>
      <c r="P4" s="205"/>
      <c r="Q4" s="2"/>
      <c r="R4" s="207"/>
      <c r="S4" s="2"/>
      <c r="T4" s="206"/>
      <c r="U4" s="204"/>
      <c r="V4" s="204"/>
      <c r="W4" s="204"/>
      <c r="X4" s="204"/>
      <c r="Y4" s="205"/>
      <c r="Z4" s="2"/>
      <c r="AA4" s="206"/>
      <c r="AB4" s="204"/>
      <c r="AC4" s="205"/>
      <c r="AD4" s="1"/>
      <c r="AE4" s="203"/>
      <c r="AF4" s="39"/>
      <c r="AG4" s="206"/>
      <c r="AH4" s="204"/>
      <c r="AI4" s="204"/>
      <c r="AJ4" s="204"/>
      <c r="AK4" s="204"/>
      <c r="AL4" s="205"/>
      <c r="AM4" s="5"/>
      <c r="AN4" s="206"/>
      <c r="AO4" s="204"/>
      <c r="AP4" s="205"/>
      <c r="AQ4" s="2"/>
      <c r="AR4" s="207"/>
      <c r="AS4" s="2"/>
      <c r="AT4" s="206"/>
      <c r="AU4" s="204"/>
      <c r="AV4" s="204"/>
      <c r="AW4" s="204"/>
      <c r="AX4" s="204"/>
      <c r="AY4" s="205"/>
      <c r="AZ4" s="2"/>
      <c r="BA4" s="206"/>
      <c r="BB4" s="204"/>
      <c r="BC4" s="205"/>
      <c r="BD4" s="1"/>
      <c r="BE4" s="203"/>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9">
        <v>77.828422249691101</v>
      </c>
      <c r="H6" s="150">
        <v>97.759739710778902</v>
      </c>
      <c r="I6" s="150">
        <v>104.573796547407</v>
      </c>
      <c r="J6" s="150">
        <v>108.739656229161</v>
      </c>
      <c r="K6" s="150">
        <v>112.550230715507</v>
      </c>
      <c r="L6" s="151">
        <v>100.2903989192</v>
      </c>
      <c r="M6" s="152"/>
      <c r="N6" s="153">
        <v>135.00293783237501</v>
      </c>
      <c r="O6" s="154">
        <v>141.75518667743299</v>
      </c>
      <c r="P6" s="155">
        <v>138.379062254904</v>
      </c>
      <c r="Q6" s="152"/>
      <c r="R6" s="156">
        <v>111.17293840893799</v>
      </c>
      <c r="S6" s="135"/>
      <c r="T6" s="127">
        <v>-5.9674122079207201</v>
      </c>
      <c r="U6" s="128">
        <v>3.6430709733894302</v>
      </c>
      <c r="V6" s="128">
        <v>-5.8187832951093696</v>
      </c>
      <c r="W6" s="128">
        <v>-5.9056920781618896</v>
      </c>
      <c r="X6" s="128">
        <v>-0.35729569492715202</v>
      </c>
      <c r="Y6" s="129">
        <v>-2.9406209287234901</v>
      </c>
      <c r="Z6" s="130"/>
      <c r="AA6" s="131">
        <v>-0.79228304191147303</v>
      </c>
      <c r="AB6" s="132">
        <v>-1.68414169691119</v>
      </c>
      <c r="AC6" s="133">
        <v>-1.2511040390800401</v>
      </c>
      <c r="AD6" s="130"/>
      <c r="AE6" s="134">
        <v>-2.34650906291228</v>
      </c>
      <c r="AG6" s="149">
        <v>86.2050766415326</v>
      </c>
      <c r="AH6" s="150">
        <v>92.141092051745503</v>
      </c>
      <c r="AI6" s="150">
        <v>104.829400445678</v>
      </c>
      <c r="AJ6" s="150">
        <v>107.671458585493</v>
      </c>
      <c r="AK6" s="150">
        <v>105.03283281760601</v>
      </c>
      <c r="AL6" s="151">
        <v>99.175979600774397</v>
      </c>
      <c r="AM6" s="152"/>
      <c r="AN6" s="153">
        <v>124.43751428554</v>
      </c>
      <c r="AO6" s="154">
        <v>131.53344635082499</v>
      </c>
      <c r="AP6" s="155">
        <v>127.985958499809</v>
      </c>
      <c r="AQ6" s="152"/>
      <c r="AR6" s="156">
        <v>107.40821968295501</v>
      </c>
      <c r="AS6" s="135"/>
      <c r="AT6" s="127">
        <v>-1.2022089432156899</v>
      </c>
      <c r="AU6" s="128">
        <v>3.04509892103711</v>
      </c>
      <c r="AV6" s="128">
        <v>1.3822744578331201</v>
      </c>
      <c r="AW6" s="128">
        <v>1.0888017844415301</v>
      </c>
      <c r="AX6" s="128">
        <v>0.58945137464569197</v>
      </c>
      <c r="AY6" s="129">
        <v>0.99304459377141496</v>
      </c>
      <c r="AZ6" s="130"/>
      <c r="BA6" s="131">
        <v>-1.4107548996905701</v>
      </c>
      <c r="BB6" s="132">
        <v>-2.1425643466361701</v>
      </c>
      <c r="BC6" s="133">
        <v>-1.7877981177339399</v>
      </c>
      <c r="BD6" s="130"/>
      <c r="BE6" s="134">
        <v>2.7439196161080801E-2</v>
      </c>
    </row>
    <row r="7" spans="1:57" x14ac:dyDescent="0.2">
      <c r="A7" s="20" t="s">
        <v>18</v>
      </c>
      <c r="B7" s="3" t="str">
        <f>TRIM(A7)</f>
        <v>Virginia</v>
      </c>
      <c r="C7" s="10"/>
      <c r="D7" s="24" t="s">
        <v>16</v>
      </c>
      <c r="E7" s="27" t="s">
        <v>17</v>
      </c>
      <c r="F7" s="3"/>
      <c r="G7" s="157">
        <v>65.881012189733099</v>
      </c>
      <c r="H7" s="152">
        <v>87.659279889530296</v>
      </c>
      <c r="I7" s="152">
        <v>89.726913537213207</v>
      </c>
      <c r="J7" s="152">
        <v>94.200774709939097</v>
      </c>
      <c r="K7" s="152">
        <v>93.040428636604702</v>
      </c>
      <c r="L7" s="158">
        <v>86.101681792604097</v>
      </c>
      <c r="M7" s="152"/>
      <c r="N7" s="159">
        <v>115.20546767616899</v>
      </c>
      <c r="O7" s="160">
        <v>120.030492771415</v>
      </c>
      <c r="P7" s="161">
        <v>117.617980223792</v>
      </c>
      <c r="Q7" s="152"/>
      <c r="R7" s="162">
        <v>95.106338487229394</v>
      </c>
      <c r="S7" s="135"/>
      <c r="T7" s="136">
        <v>-8.1768476888891701</v>
      </c>
      <c r="U7" s="130">
        <v>5.1133635137820797</v>
      </c>
      <c r="V7" s="130">
        <v>-9.9208663503787697</v>
      </c>
      <c r="W7" s="130">
        <v>-9.2541103109561096</v>
      </c>
      <c r="X7" s="130">
        <v>-6.25585626994609</v>
      </c>
      <c r="Y7" s="137">
        <v>-5.9631553011687704</v>
      </c>
      <c r="Z7" s="130"/>
      <c r="AA7" s="138">
        <v>-4.6194134692112296</v>
      </c>
      <c r="AB7" s="139">
        <v>-4.5147811813710303</v>
      </c>
      <c r="AC7" s="140">
        <v>-4.5660529144256499</v>
      </c>
      <c r="AD7" s="130"/>
      <c r="AE7" s="141">
        <v>-5.47419687450759</v>
      </c>
      <c r="AG7" s="157">
        <v>75.673022553250604</v>
      </c>
      <c r="AH7" s="152">
        <v>85.114973762480503</v>
      </c>
      <c r="AI7" s="152">
        <v>98.705103803045702</v>
      </c>
      <c r="AJ7" s="152">
        <v>101.531935308109</v>
      </c>
      <c r="AK7" s="152">
        <v>94.013188602256605</v>
      </c>
      <c r="AL7" s="158">
        <v>91.007644805828605</v>
      </c>
      <c r="AM7" s="152"/>
      <c r="AN7" s="159">
        <v>110.763058611815</v>
      </c>
      <c r="AO7" s="160">
        <v>114.20089725495301</v>
      </c>
      <c r="AP7" s="161">
        <v>112.482250203546</v>
      </c>
      <c r="AQ7" s="152"/>
      <c r="AR7" s="162">
        <v>97.143940609093505</v>
      </c>
      <c r="AS7" s="135"/>
      <c r="AT7" s="136">
        <v>1.32256681326903</v>
      </c>
      <c r="AU7" s="130">
        <v>5.6297429249033097</v>
      </c>
      <c r="AV7" s="130">
        <v>4.2219310994934496</v>
      </c>
      <c r="AW7" s="130">
        <v>4.8150958868825597</v>
      </c>
      <c r="AX7" s="130">
        <v>2.2577816351714399</v>
      </c>
      <c r="AY7" s="137">
        <v>3.7061591282984199</v>
      </c>
      <c r="AZ7" s="130"/>
      <c r="BA7" s="138">
        <v>-1.97825876271624</v>
      </c>
      <c r="BB7" s="139">
        <v>-3.9465966095806202</v>
      </c>
      <c r="BC7" s="140">
        <v>-2.9872103698333299</v>
      </c>
      <c r="BD7" s="130"/>
      <c r="BE7" s="141">
        <v>1.39158757780134</v>
      </c>
    </row>
    <row r="8" spans="1:57" x14ac:dyDescent="0.2">
      <c r="A8" s="21" t="s">
        <v>19</v>
      </c>
      <c r="B8" s="3" t="str">
        <f t="shared" ref="B8:B43" si="0">TRIM(A8)</f>
        <v>Norfolk/Virginia Beach, VA</v>
      </c>
      <c r="C8" s="3"/>
      <c r="D8" s="24" t="s">
        <v>16</v>
      </c>
      <c r="E8" s="27" t="s">
        <v>17</v>
      </c>
      <c r="F8" s="3"/>
      <c r="G8" s="157">
        <v>82.989293694457203</v>
      </c>
      <c r="H8" s="152">
        <v>97.738613769455995</v>
      </c>
      <c r="I8" s="152">
        <v>97.143118713720597</v>
      </c>
      <c r="J8" s="152">
        <v>107.43988941542</v>
      </c>
      <c r="K8" s="152">
        <v>113.845184864129</v>
      </c>
      <c r="L8" s="158">
        <v>99.831220091436705</v>
      </c>
      <c r="M8" s="152"/>
      <c r="N8" s="159">
        <v>155.18598429136401</v>
      </c>
      <c r="O8" s="160">
        <v>160.55105997585599</v>
      </c>
      <c r="P8" s="161">
        <v>157.86852213361001</v>
      </c>
      <c r="Q8" s="152"/>
      <c r="R8" s="162">
        <v>116.4133063892</v>
      </c>
      <c r="S8" s="135"/>
      <c r="T8" s="136">
        <v>-16.871695480169102</v>
      </c>
      <c r="U8" s="130">
        <v>3.7709895180722799</v>
      </c>
      <c r="V8" s="130">
        <v>-7.9657915869451497</v>
      </c>
      <c r="W8" s="130">
        <v>-2.85229103525218</v>
      </c>
      <c r="X8" s="130">
        <v>1.71264467720207</v>
      </c>
      <c r="Y8" s="137">
        <v>-4.39331922924816</v>
      </c>
      <c r="Z8" s="130"/>
      <c r="AA8" s="138">
        <v>-4.6219812189066403</v>
      </c>
      <c r="AB8" s="139">
        <v>-6.6311414102511099</v>
      </c>
      <c r="AC8" s="140">
        <v>-5.6543198345085797</v>
      </c>
      <c r="AD8" s="130"/>
      <c r="AE8" s="141">
        <v>-4.88588375051261</v>
      </c>
      <c r="AG8" s="157">
        <v>94.023661451430598</v>
      </c>
      <c r="AH8" s="152">
        <v>85.104217636898298</v>
      </c>
      <c r="AI8" s="152">
        <v>91.810751869830895</v>
      </c>
      <c r="AJ8" s="152">
        <v>95.844285787486498</v>
      </c>
      <c r="AK8" s="152">
        <v>100.093229537165</v>
      </c>
      <c r="AL8" s="158">
        <v>93.375229256562307</v>
      </c>
      <c r="AM8" s="152"/>
      <c r="AN8" s="159">
        <v>149.51699630143301</v>
      </c>
      <c r="AO8" s="160">
        <v>159.16492960394501</v>
      </c>
      <c r="AP8" s="161">
        <v>154.34096295268901</v>
      </c>
      <c r="AQ8" s="152"/>
      <c r="AR8" s="162">
        <v>110.794010312598</v>
      </c>
      <c r="AS8" s="135"/>
      <c r="AT8" s="136">
        <v>4.8722005995372202</v>
      </c>
      <c r="AU8" s="130">
        <v>4.8776979907609501</v>
      </c>
      <c r="AV8" s="130">
        <v>2.29018636369655</v>
      </c>
      <c r="AW8" s="130">
        <v>4.4454776657856199</v>
      </c>
      <c r="AX8" s="130">
        <v>6.4080830765268502</v>
      </c>
      <c r="AY8" s="137">
        <v>4.5889928370059296</v>
      </c>
      <c r="AZ8" s="130"/>
      <c r="BA8" s="138">
        <v>2.6419158818492998</v>
      </c>
      <c r="BB8" s="139">
        <v>-1.17177049118659</v>
      </c>
      <c r="BC8" s="140">
        <v>0.63943521854315299</v>
      </c>
      <c r="BD8" s="130"/>
      <c r="BE8" s="141">
        <v>2.9718061633116499</v>
      </c>
    </row>
    <row r="9" spans="1:57" x14ac:dyDescent="0.2">
      <c r="A9" s="21" t="s">
        <v>20</v>
      </c>
      <c r="B9" s="3" t="s">
        <v>71</v>
      </c>
      <c r="C9" s="3"/>
      <c r="D9" s="24" t="s">
        <v>16</v>
      </c>
      <c r="E9" s="27" t="s">
        <v>17</v>
      </c>
      <c r="F9" s="3"/>
      <c r="G9" s="157">
        <v>43.456134442817202</v>
      </c>
      <c r="H9" s="152">
        <v>64.474288013136203</v>
      </c>
      <c r="I9" s="152">
        <v>66.129169995118204</v>
      </c>
      <c r="J9" s="152">
        <v>69.146993449607194</v>
      </c>
      <c r="K9" s="152">
        <v>71.225891394843103</v>
      </c>
      <c r="L9" s="158">
        <v>62.886495459104403</v>
      </c>
      <c r="M9" s="152"/>
      <c r="N9" s="159">
        <v>106.07458855012599</v>
      </c>
      <c r="O9" s="160">
        <v>113.432753969733</v>
      </c>
      <c r="P9" s="161">
        <v>109.75367125992901</v>
      </c>
      <c r="Q9" s="152"/>
      <c r="R9" s="162">
        <v>76.277117116483097</v>
      </c>
      <c r="S9" s="135"/>
      <c r="T9" s="136">
        <v>-12.846289182288199</v>
      </c>
      <c r="U9" s="130">
        <v>3.9240661367155001</v>
      </c>
      <c r="V9" s="130">
        <v>-9.6272034420497601</v>
      </c>
      <c r="W9" s="130">
        <v>-6.8762592803717499</v>
      </c>
      <c r="X9" s="130">
        <v>2.5418108582659298</v>
      </c>
      <c r="Y9" s="137">
        <v>-4.3662513777725804</v>
      </c>
      <c r="Z9" s="130"/>
      <c r="AA9" s="138">
        <v>7.4138361391350802</v>
      </c>
      <c r="AB9" s="139">
        <v>10.945300353862001</v>
      </c>
      <c r="AC9" s="140">
        <v>9.2102177339016897</v>
      </c>
      <c r="AD9" s="130"/>
      <c r="AE9" s="141">
        <v>0.78454327718439798</v>
      </c>
      <c r="AG9" s="157">
        <v>57.827714585274897</v>
      </c>
      <c r="AH9" s="152">
        <v>63.104705396529504</v>
      </c>
      <c r="AI9" s="152">
        <v>74.343886833754894</v>
      </c>
      <c r="AJ9" s="152">
        <v>76.166950857630994</v>
      </c>
      <c r="AK9" s="152">
        <v>74.594507530067006</v>
      </c>
      <c r="AL9" s="158">
        <v>69.207553040651405</v>
      </c>
      <c r="AM9" s="152"/>
      <c r="AN9" s="159">
        <v>89.615765268716899</v>
      </c>
      <c r="AO9" s="160">
        <v>91.965981048906002</v>
      </c>
      <c r="AP9" s="161">
        <v>90.790873158811493</v>
      </c>
      <c r="AQ9" s="152"/>
      <c r="AR9" s="162">
        <v>75.374215931554303</v>
      </c>
      <c r="AS9" s="135"/>
      <c r="AT9" s="136">
        <v>-0.153433520408188</v>
      </c>
      <c r="AU9" s="130">
        <v>6.24381215163843</v>
      </c>
      <c r="AV9" s="130">
        <v>3.6323778751538698</v>
      </c>
      <c r="AW9" s="130">
        <v>4.0859636232972401</v>
      </c>
      <c r="AX9" s="130">
        <v>4.44649186890857</v>
      </c>
      <c r="AY9" s="137">
        <v>3.7117340722288401</v>
      </c>
      <c r="AZ9" s="130"/>
      <c r="BA9" s="138">
        <v>-2.93865249484104</v>
      </c>
      <c r="BB9" s="139">
        <v>-4.0472004782321003</v>
      </c>
      <c r="BC9" s="140">
        <v>-3.50328308487568</v>
      </c>
      <c r="BD9" s="130"/>
      <c r="BE9" s="141">
        <v>1.1011666298415499</v>
      </c>
    </row>
    <row r="10" spans="1:57" x14ac:dyDescent="0.2">
      <c r="A10" s="21" t="s">
        <v>21</v>
      </c>
      <c r="B10" s="3" t="str">
        <f t="shared" si="0"/>
        <v>Virginia Area</v>
      </c>
      <c r="C10" s="3"/>
      <c r="D10" s="24" t="s">
        <v>16</v>
      </c>
      <c r="E10" s="27" t="s">
        <v>17</v>
      </c>
      <c r="F10" s="3"/>
      <c r="G10" s="157">
        <v>48.868009888467199</v>
      </c>
      <c r="H10" s="152">
        <v>69.032332298493699</v>
      </c>
      <c r="I10" s="152">
        <v>73.810949062895205</v>
      </c>
      <c r="J10" s="152">
        <v>79.417338162584699</v>
      </c>
      <c r="K10" s="152">
        <v>79.665321375186807</v>
      </c>
      <c r="L10" s="158">
        <v>70.158790157525502</v>
      </c>
      <c r="M10" s="152"/>
      <c r="N10" s="159">
        <v>100.54953961136</v>
      </c>
      <c r="O10" s="160">
        <v>101.716304932735</v>
      </c>
      <c r="P10" s="161">
        <v>101.132922272047</v>
      </c>
      <c r="Q10" s="152"/>
      <c r="R10" s="162">
        <v>79.008542190246203</v>
      </c>
      <c r="S10" s="135"/>
      <c r="T10" s="136">
        <v>-10.596961472435799</v>
      </c>
      <c r="U10" s="130">
        <v>8.7378598828243792</v>
      </c>
      <c r="V10" s="130">
        <v>4.9569713985807402</v>
      </c>
      <c r="W10" s="130">
        <v>8.8285413323978403</v>
      </c>
      <c r="X10" s="130">
        <v>5.6985942646088903</v>
      </c>
      <c r="Y10" s="137">
        <v>4.1502084785661397</v>
      </c>
      <c r="Z10" s="130"/>
      <c r="AA10" s="138">
        <v>-0.540970470439322</v>
      </c>
      <c r="AB10" s="139">
        <v>0.19599711787024801</v>
      </c>
      <c r="AC10" s="140">
        <v>-0.171721219839471</v>
      </c>
      <c r="AD10" s="130"/>
      <c r="AE10" s="141">
        <v>2.52685824407757</v>
      </c>
      <c r="AG10" s="157">
        <v>53.2985796169921</v>
      </c>
      <c r="AH10" s="152">
        <v>60.5448910250145</v>
      </c>
      <c r="AI10" s="152">
        <v>68.8758312396874</v>
      </c>
      <c r="AJ10" s="152">
        <v>73.879461190417302</v>
      </c>
      <c r="AK10" s="152">
        <v>74.881395834171698</v>
      </c>
      <c r="AL10" s="158">
        <v>66.296031781256602</v>
      </c>
      <c r="AM10" s="152"/>
      <c r="AN10" s="159">
        <v>96.611275044699497</v>
      </c>
      <c r="AO10" s="160">
        <v>95.748012705530599</v>
      </c>
      <c r="AP10" s="161">
        <v>96.1796426343642</v>
      </c>
      <c r="AQ10" s="152"/>
      <c r="AR10" s="162">
        <v>74.834223841836305</v>
      </c>
      <c r="AS10" s="135"/>
      <c r="AT10" s="136">
        <v>-2.5671059290782701</v>
      </c>
      <c r="AU10" s="130">
        <v>7.6747817293079903</v>
      </c>
      <c r="AV10" s="130">
        <v>6.5680347437447999</v>
      </c>
      <c r="AW10" s="130">
        <v>7.8083694468173697</v>
      </c>
      <c r="AX10" s="130">
        <v>3.4613040477630301</v>
      </c>
      <c r="AY10" s="137">
        <v>4.7439118000507596</v>
      </c>
      <c r="AZ10" s="130"/>
      <c r="BA10" s="138">
        <v>-3.50041211517645</v>
      </c>
      <c r="BB10" s="139">
        <v>-4.8405113507224602</v>
      </c>
      <c r="BC10" s="140">
        <v>-4.1721410531253396</v>
      </c>
      <c r="BD10" s="130"/>
      <c r="BE10" s="141">
        <v>1.2840432263535899</v>
      </c>
    </row>
    <row r="11" spans="1:57" x14ac:dyDescent="0.2">
      <c r="A11" s="34" t="s">
        <v>22</v>
      </c>
      <c r="B11" s="3" t="str">
        <f t="shared" si="0"/>
        <v>Washington, DC</v>
      </c>
      <c r="C11" s="3"/>
      <c r="D11" s="24" t="s">
        <v>16</v>
      </c>
      <c r="E11" s="27" t="s">
        <v>17</v>
      </c>
      <c r="F11" s="3"/>
      <c r="G11" s="157">
        <v>97.556314642866496</v>
      </c>
      <c r="H11" s="152">
        <v>132.90079086764399</v>
      </c>
      <c r="I11" s="152">
        <v>128.55284986427901</v>
      </c>
      <c r="J11" s="152">
        <v>129.19663931762</v>
      </c>
      <c r="K11" s="152">
        <v>120.592491193548</v>
      </c>
      <c r="L11" s="158">
        <v>121.759817177191</v>
      </c>
      <c r="M11" s="152"/>
      <c r="N11" s="159">
        <v>121.38382635585501</v>
      </c>
      <c r="O11" s="160">
        <v>129.98003856391099</v>
      </c>
      <c r="P11" s="161">
        <v>125.681932459883</v>
      </c>
      <c r="Q11" s="152"/>
      <c r="R11" s="162">
        <v>122.880421543675</v>
      </c>
      <c r="S11" s="135"/>
      <c r="T11" s="136">
        <v>12.833140826493301</v>
      </c>
      <c r="U11" s="130">
        <v>13.163966191511401</v>
      </c>
      <c r="V11" s="130">
        <v>-22.079376068446201</v>
      </c>
      <c r="W11" s="130">
        <v>-29.2236808615679</v>
      </c>
      <c r="X11" s="130">
        <v>-21.754813232691699</v>
      </c>
      <c r="Y11" s="137">
        <v>-13.712140339957299</v>
      </c>
      <c r="Z11" s="130"/>
      <c r="AA11" s="138">
        <v>-13.3289172431887</v>
      </c>
      <c r="AB11" s="139">
        <v>-8.2734741714052902</v>
      </c>
      <c r="AC11" s="140">
        <v>-10.786368343107</v>
      </c>
      <c r="AD11" s="130"/>
      <c r="AE11" s="141">
        <v>-12.8771849501146</v>
      </c>
      <c r="AG11" s="157">
        <v>110.840555147914</v>
      </c>
      <c r="AH11" s="152">
        <v>142.34462886154</v>
      </c>
      <c r="AI11" s="152">
        <v>169.965308461886</v>
      </c>
      <c r="AJ11" s="152">
        <v>169.503385369754</v>
      </c>
      <c r="AK11" s="152">
        <v>138.87632207366499</v>
      </c>
      <c r="AL11" s="158">
        <v>146.306039982952</v>
      </c>
      <c r="AM11" s="152"/>
      <c r="AN11" s="159">
        <v>123.42226923217601</v>
      </c>
      <c r="AO11" s="160">
        <v>128.09531466043501</v>
      </c>
      <c r="AP11" s="161">
        <v>125.75918712247299</v>
      </c>
      <c r="AQ11" s="152"/>
      <c r="AR11" s="162">
        <v>140.43480130652901</v>
      </c>
      <c r="AS11" s="135"/>
      <c r="AT11" s="136">
        <v>4.4799268612937704</v>
      </c>
      <c r="AU11" s="130">
        <v>6.3912163134932696</v>
      </c>
      <c r="AV11" s="130">
        <v>-0.64671584038348995</v>
      </c>
      <c r="AW11" s="130">
        <v>-2.1490109582405301</v>
      </c>
      <c r="AX11" s="130">
        <v>-2.7576739824335998</v>
      </c>
      <c r="AY11" s="137">
        <v>0.62401532062629606</v>
      </c>
      <c r="AZ11" s="130"/>
      <c r="BA11" s="138">
        <v>-4.17215631003406</v>
      </c>
      <c r="BB11" s="139">
        <v>-2.8670211436595001</v>
      </c>
      <c r="BC11" s="140">
        <v>-3.51157403846531</v>
      </c>
      <c r="BD11" s="130"/>
      <c r="BE11" s="141">
        <v>-0.467841073529289</v>
      </c>
    </row>
    <row r="12" spans="1:57" x14ac:dyDescent="0.2">
      <c r="A12" s="21" t="s">
        <v>23</v>
      </c>
      <c r="B12" s="3" t="str">
        <f t="shared" si="0"/>
        <v>Arlington, VA</v>
      </c>
      <c r="C12" s="3"/>
      <c r="D12" s="24" t="s">
        <v>16</v>
      </c>
      <c r="E12" s="27" t="s">
        <v>17</v>
      </c>
      <c r="F12" s="3"/>
      <c r="G12" s="157">
        <v>103.594200206398</v>
      </c>
      <c r="H12" s="152">
        <v>146.389831785345</v>
      </c>
      <c r="I12" s="152">
        <v>138.62449122807001</v>
      </c>
      <c r="J12" s="152">
        <v>148.16528379772899</v>
      </c>
      <c r="K12" s="152">
        <v>135.73088338493201</v>
      </c>
      <c r="L12" s="158">
        <v>134.50093808049499</v>
      </c>
      <c r="M12" s="152"/>
      <c r="N12" s="159">
        <v>119.693428276573</v>
      </c>
      <c r="O12" s="160">
        <v>120.027851393188</v>
      </c>
      <c r="P12" s="161">
        <v>119.860639834881</v>
      </c>
      <c r="Q12" s="152"/>
      <c r="R12" s="162">
        <v>130.317995724605</v>
      </c>
      <c r="S12" s="135"/>
      <c r="T12" s="136">
        <v>-2.7516990347060699</v>
      </c>
      <c r="U12" s="130">
        <v>-5.0435721465333998</v>
      </c>
      <c r="V12" s="130">
        <v>-34.261852655550904</v>
      </c>
      <c r="W12" s="130">
        <v>-35.3999625922051</v>
      </c>
      <c r="X12" s="130">
        <v>-24.1750007742584</v>
      </c>
      <c r="Y12" s="137">
        <v>-23.572743271734701</v>
      </c>
      <c r="Z12" s="130"/>
      <c r="AA12" s="138">
        <v>-12.1802610931895</v>
      </c>
      <c r="AB12" s="139">
        <v>-6.9284262503268597</v>
      </c>
      <c r="AC12" s="140">
        <v>-9.6269218384029394</v>
      </c>
      <c r="AD12" s="130"/>
      <c r="AE12" s="141">
        <v>-20.342495176079201</v>
      </c>
      <c r="AG12" s="157">
        <v>121.648180598555</v>
      </c>
      <c r="AH12" s="152">
        <v>168.18786119711001</v>
      </c>
      <c r="AI12" s="152">
        <v>201.371279669762</v>
      </c>
      <c r="AJ12" s="152">
        <v>209.367647058823</v>
      </c>
      <c r="AK12" s="152">
        <v>167.522162280701</v>
      </c>
      <c r="AL12" s="158">
        <v>173.61942616099</v>
      </c>
      <c r="AM12" s="152"/>
      <c r="AN12" s="159">
        <v>119.902949690402</v>
      </c>
      <c r="AO12" s="160">
        <v>116.192477038183</v>
      </c>
      <c r="AP12" s="161">
        <v>118.047713364293</v>
      </c>
      <c r="AQ12" s="152"/>
      <c r="AR12" s="162">
        <v>157.741793933362</v>
      </c>
      <c r="AS12" s="135"/>
      <c r="AT12" s="136">
        <v>2.8547941009782098</v>
      </c>
      <c r="AU12" s="130">
        <v>3.6577781481218499</v>
      </c>
      <c r="AV12" s="130">
        <v>2.5163364211024999</v>
      </c>
      <c r="AW12" s="130">
        <v>2.5811206930014898</v>
      </c>
      <c r="AX12" s="130">
        <v>1.52570875002605</v>
      </c>
      <c r="AY12" s="137">
        <v>2.6049788451270501</v>
      </c>
      <c r="AZ12" s="130"/>
      <c r="BA12" s="138">
        <v>-4.9285448803938303</v>
      </c>
      <c r="BB12" s="139">
        <v>-4.0963043443267901</v>
      </c>
      <c r="BC12" s="140">
        <v>-4.5207771695921597</v>
      </c>
      <c r="BD12" s="130"/>
      <c r="BE12" s="141">
        <v>0.99337710885438202</v>
      </c>
    </row>
    <row r="13" spans="1:57" x14ac:dyDescent="0.2">
      <c r="A13" s="21" t="s">
        <v>24</v>
      </c>
      <c r="B13" s="3" t="str">
        <f t="shared" si="0"/>
        <v>Suburban Virginia Area</v>
      </c>
      <c r="C13" s="3"/>
      <c r="D13" s="24" t="s">
        <v>16</v>
      </c>
      <c r="E13" s="27" t="s">
        <v>17</v>
      </c>
      <c r="F13" s="3"/>
      <c r="G13" s="157">
        <v>62.853183760683699</v>
      </c>
      <c r="H13" s="152">
        <v>87.916547259929601</v>
      </c>
      <c r="I13" s="152">
        <v>92.386950729009499</v>
      </c>
      <c r="J13" s="152">
        <v>93.614950980392095</v>
      </c>
      <c r="K13" s="152">
        <v>93.915894922071303</v>
      </c>
      <c r="L13" s="158">
        <v>86.137505530417201</v>
      </c>
      <c r="M13" s="152"/>
      <c r="N13" s="159">
        <v>122.267199597787</v>
      </c>
      <c r="O13" s="160">
        <v>138.10930367018599</v>
      </c>
      <c r="P13" s="161">
        <v>130.188251633986</v>
      </c>
      <c r="Q13" s="152"/>
      <c r="R13" s="162">
        <v>98.723432988580001</v>
      </c>
      <c r="S13" s="135"/>
      <c r="T13" s="136">
        <v>-15.749209778289</v>
      </c>
      <c r="U13" s="130">
        <v>-3.8700842224057901</v>
      </c>
      <c r="V13" s="130">
        <v>-10.173691159157899</v>
      </c>
      <c r="W13" s="130">
        <v>-13.2916356720939</v>
      </c>
      <c r="X13" s="130">
        <v>-7.9021795610799401</v>
      </c>
      <c r="Y13" s="137">
        <v>-10.0576620008547</v>
      </c>
      <c r="Z13" s="130"/>
      <c r="AA13" s="138">
        <v>-9.3850710897001699E-2</v>
      </c>
      <c r="AB13" s="139">
        <v>-2.4550474010163699</v>
      </c>
      <c r="AC13" s="140">
        <v>-1.36033583778458</v>
      </c>
      <c r="AD13" s="130"/>
      <c r="AE13" s="141">
        <v>-6.9669765435483297</v>
      </c>
      <c r="AG13" s="157">
        <v>80.5186249371543</v>
      </c>
      <c r="AH13" s="152">
        <v>89.477966000502704</v>
      </c>
      <c r="AI13" s="152">
        <v>106.133694381598</v>
      </c>
      <c r="AJ13" s="152">
        <v>108.248273001508</v>
      </c>
      <c r="AK13" s="152">
        <v>99.180532302664602</v>
      </c>
      <c r="AL13" s="158">
        <v>96.711818124685706</v>
      </c>
      <c r="AM13" s="152"/>
      <c r="AN13" s="159">
        <v>120.22483911513299</v>
      </c>
      <c r="AO13" s="160">
        <v>130.201588109602</v>
      </c>
      <c r="AP13" s="161">
        <v>125.21321361236799</v>
      </c>
      <c r="AQ13" s="152"/>
      <c r="AR13" s="162">
        <v>104.85507397830899</v>
      </c>
      <c r="AS13" s="135"/>
      <c r="AT13" s="136">
        <v>-1.7832893033041901</v>
      </c>
      <c r="AU13" s="130">
        <v>-1.71780931669404</v>
      </c>
      <c r="AV13" s="130">
        <v>1.7343428736294</v>
      </c>
      <c r="AW13" s="130">
        <v>5.8674393111580603</v>
      </c>
      <c r="AX13" s="130">
        <v>0.51285252311410101</v>
      </c>
      <c r="AY13" s="137">
        <v>1.10832277419964</v>
      </c>
      <c r="AZ13" s="130"/>
      <c r="BA13" s="138">
        <v>2.0965725367196701</v>
      </c>
      <c r="BB13" s="139">
        <v>-5.1354498914909801</v>
      </c>
      <c r="BC13" s="140">
        <v>-1.79586551233808</v>
      </c>
      <c r="BD13" s="130"/>
      <c r="BE13" s="141">
        <v>0.117668432423361</v>
      </c>
    </row>
    <row r="14" spans="1:57" x14ac:dyDescent="0.2">
      <c r="A14" s="21" t="s">
        <v>25</v>
      </c>
      <c r="B14" s="3" t="str">
        <f t="shared" si="0"/>
        <v>Alexandria, VA</v>
      </c>
      <c r="C14" s="3"/>
      <c r="D14" s="24" t="s">
        <v>16</v>
      </c>
      <c r="E14" s="27" t="s">
        <v>17</v>
      </c>
      <c r="F14" s="3"/>
      <c r="G14" s="157">
        <v>86.546762531762496</v>
      </c>
      <c r="H14" s="152">
        <v>105.717708477708</v>
      </c>
      <c r="I14" s="152">
        <v>94.812620697620602</v>
      </c>
      <c r="J14" s="152">
        <v>93.112658812658793</v>
      </c>
      <c r="K14" s="152">
        <v>87.931808731808701</v>
      </c>
      <c r="L14" s="158">
        <v>93.624311850311798</v>
      </c>
      <c r="M14" s="152"/>
      <c r="N14" s="159">
        <v>95.141399861399805</v>
      </c>
      <c r="O14" s="160">
        <v>103.41395818895801</v>
      </c>
      <c r="P14" s="161">
        <v>99.277679025178998</v>
      </c>
      <c r="Q14" s="152"/>
      <c r="R14" s="162">
        <v>95.239559614559596</v>
      </c>
      <c r="S14" s="135"/>
      <c r="T14" s="136">
        <v>10.4880866438547</v>
      </c>
      <c r="U14" s="130">
        <v>12.4976308205701</v>
      </c>
      <c r="V14" s="130">
        <v>-28.869252077944498</v>
      </c>
      <c r="W14" s="130">
        <v>-32.969989493930598</v>
      </c>
      <c r="X14" s="130">
        <v>-31.556469479823701</v>
      </c>
      <c r="Y14" s="137">
        <v>-18.301030646165401</v>
      </c>
      <c r="Z14" s="130"/>
      <c r="AA14" s="138">
        <v>-22.246465440508899</v>
      </c>
      <c r="AB14" s="139">
        <v>-20.617460820756101</v>
      </c>
      <c r="AC14" s="140">
        <v>-21.4064607206899</v>
      </c>
      <c r="AD14" s="130"/>
      <c r="AE14" s="141">
        <v>-19.2512781926218</v>
      </c>
      <c r="AG14" s="157">
        <v>101.12330965909</v>
      </c>
      <c r="AH14" s="152">
        <v>128.903814065398</v>
      </c>
      <c r="AI14" s="152">
        <v>146.17594039888601</v>
      </c>
      <c r="AJ14" s="152">
        <v>138.987652191558</v>
      </c>
      <c r="AK14" s="152">
        <v>115.623341256957</v>
      </c>
      <c r="AL14" s="158">
        <v>126.16281151437801</v>
      </c>
      <c r="AM14" s="152"/>
      <c r="AN14" s="159">
        <v>101.234497333024</v>
      </c>
      <c r="AO14" s="160">
        <v>105.818164414414</v>
      </c>
      <c r="AP14" s="161">
        <v>103.53083974655701</v>
      </c>
      <c r="AQ14" s="152"/>
      <c r="AR14" s="162">
        <v>119.687434273699</v>
      </c>
      <c r="AS14" s="135"/>
      <c r="AT14" s="136">
        <v>1.5521676848628401</v>
      </c>
      <c r="AU14" s="130">
        <v>8.9199013188552208</v>
      </c>
      <c r="AV14" s="130">
        <v>1.00981199730823</v>
      </c>
      <c r="AW14" s="130">
        <v>-2.9107244455543202</v>
      </c>
      <c r="AX14" s="130">
        <v>-5.7141117280348803</v>
      </c>
      <c r="AY14" s="137">
        <v>0.38021153639531302</v>
      </c>
      <c r="AZ14" s="130"/>
      <c r="BA14" s="138">
        <v>-12.357050430827901</v>
      </c>
      <c r="BB14" s="139">
        <v>-11.641050455416201</v>
      </c>
      <c r="BC14" s="140">
        <v>-11.9887479828915</v>
      </c>
      <c r="BD14" s="130"/>
      <c r="BE14" s="141">
        <v>-2.9964333840269401</v>
      </c>
    </row>
    <row r="15" spans="1:57" x14ac:dyDescent="0.2">
      <c r="A15" s="21" t="s">
        <v>26</v>
      </c>
      <c r="B15" s="3" t="str">
        <f t="shared" si="0"/>
        <v>Fairfax/Tysons Corner, VA</v>
      </c>
      <c r="C15" s="3"/>
      <c r="D15" s="24" t="s">
        <v>16</v>
      </c>
      <c r="E15" s="27" t="s">
        <v>17</v>
      </c>
      <c r="F15" s="3"/>
      <c r="G15" s="157">
        <v>79.743406818181796</v>
      </c>
      <c r="H15" s="152">
        <v>114.100811363636</v>
      </c>
      <c r="I15" s="152">
        <v>127.652159090909</v>
      </c>
      <c r="J15" s="152">
        <v>127.458272727272</v>
      </c>
      <c r="K15" s="152">
        <v>105.426451136363</v>
      </c>
      <c r="L15" s="158">
        <v>110.876220227272</v>
      </c>
      <c r="M15" s="152"/>
      <c r="N15" s="159">
        <v>98.958196590908997</v>
      </c>
      <c r="O15" s="160">
        <v>103.34370568181799</v>
      </c>
      <c r="P15" s="161">
        <v>101.15095113636301</v>
      </c>
      <c r="Q15" s="152"/>
      <c r="R15" s="162">
        <v>108.097571915584</v>
      </c>
      <c r="S15" s="135"/>
      <c r="T15" s="136">
        <v>1.6794822003112899</v>
      </c>
      <c r="U15" s="130">
        <v>7.0396951623699104</v>
      </c>
      <c r="V15" s="130">
        <v>-12.154004737051901</v>
      </c>
      <c r="W15" s="130">
        <v>-15.8698814472182</v>
      </c>
      <c r="X15" s="130">
        <v>-14.4170668226731</v>
      </c>
      <c r="Y15" s="137">
        <v>-8.3704281079663598</v>
      </c>
      <c r="Z15" s="130"/>
      <c r="AA15" s="138">
        <v>-9.0020612692042103</v>
      </c>
      <c r="AB15" s="139">
        <v>-11.629292923197699</v>
      </c>
      <c r="AC15" s="140">
        <v>-10.3633792394666</v>
      </c>
      <c r="AD15" s="130"/>
      <c r="AE15" s="141">
        <v>-8.9118787911155497</v>
      </c>
      <c r="AG15" s="157">
        <v>88.036947245816805</v>
      </c>
      <c r="AH15" s="152">
        <v>123.18986364023699</v>
      </c>
      <c r="AI15" s="152">
        <v>159.430082668106</v>
      </c>
      <c r="AJ15" s="152">
        <v>159.39379193772899</v>
      </c>
      <c r="AK15" s="152">
        <v>114.88422402772601</v>
      </c>
      <c r="AL15" s="158">
        <v>128.98698190392301</v>
      </c>
      <c r="AM15" s="152"/>
      <c r="AN15" s="159">
        <v>97.812655606374804</v>
      </c>
      <c r="AO15" s="160">
        <v>102.641385227272</v>
      </c>
      <c r="AP15" s="161">
        <v>100.226986122356</v>
      </c>
      <c r="AQ15" s="152"/>
      <c r="AR15" s="162">
        <v>120.76992362198899</v>
      </c>
      <c r="AS15" s="135"/>
      <c r="AT15" s="136">
        <v>-5.8000411240940197</v>
      </c>
      <c r="AU15" s="130">
        <v>4.1465878526973503</v>
      </c>
      <c r="AV15" s="130">
        <v>6.2484557621135499</v>
      </c>
      <c r="AW15" s="130">
        <v>7.3401887274250903</v>
      </c>
      <c r="AX15" s="130">
        <v>-2.01019922257312</v>
      </c>
      <c r="AY15" s="137">
        <v>2.7732854863816199</v>
      </c>
      <c r="AZ15" s="130"/>
      <c r="BA15" s="138">
        <v>-5.0635526586481499</v>
      </c>
      <c r="BB15" s="139">
        <v>-6.6005786977706196</v>
      </c>
      <c r="BC15" s="140">
        <v>-5.8568776040029498</v>
      </c>
      <c r="BD15" s="130"/>
      <c r="BE15" s="141">
        <v>0.58695353375646198</v>
      </c>
    </row>
    <row r="16" spans="1:57" x14ac:dyDescent="0.2">
      <c r="A16" s="21" t="s">
        <v>27</v>
      </c>
      <c r="B16" s="3" t="str">
        <f t="shared" si="0"/>
        <v>I-95 Fredericksburg, VA</v>
      </c>
      <c r="C16" s="3"/>
      <c r="D16" s="24" t="s">
        <v>16</v>
      </c>
      <c r="E16" s="27" t="s">
        <v>17</v>
      </c>
      <c r="F16" s="3"/>
      <c r="G16" s="157">
        <v>52.455111794629097</v>
      </c>
      <c r="H16" s="152">
        <v>63.868376907606702</v>
      </c>
      <c r="I16" s="152">
        <v>68.453440198745994</v>
      </c>
      <c r="J16" s="152">
        <v>66.991735478528298</v>
      </c>
      <c r="K16" s="152">
        <v>67.622719744469407</v>
      </c>
      <c r="L16" s="158">
        <v>63.878276824795897</v>
      </c>
      <c r="M16" s="152"/>
      <c r="N16" s="159">
        <v>85.709345794392505</v>
      </c>
      <c r="O16" s="160">
        <v>94.3067396190701</v>
      </c>
      <c r="P16" s="161">
        <v>90.008042706731302</v>
      </c>
      <c r="Q16" s="152"/>
      <c r="R16" s="162">
        <v>71.343924219634602</v>
      </c>
      <c r="S16" s="135"/>
      <c r="T16" s="136">
        <v>1.1034224681586</v>
      </c>
      <c r="U16" s="130">
        <v>3.4293515875644398</v>
      </c>
      <c r="V16" s="130">
        <v>3.5788915549869502</v>
      </c>
      <c r="W16" s="130">
        <v>0.47407676618959799</v>
      </c>
      <c r="X16" s="130">
        <v>4.4474191068588</v>
      </c>
      <c r="Y16" s="137">
        <v>2.6518113892444601</v>
      </c>
      <c r="Z16" s="130"/>
      <c r="AA16" s="138">
        <v>1.10503677537019</v>
      </c>
      <c r="AB16" s="139">
        <v>2.4411486393417801</v>
      </c>
      <c r="AC16" s="140">
        <v>1.80062180869344</v>
      </c>
      <c r="AD16" s="130"/>
      <c r="AE16" s="141">
        <v>2.3433563970506199</v>
      </c>
      <c r="AG16" s="157">
        <v>55.599326122388497</v>
      </c>
      <c r="AH16" s="152">
        <v>61.214312638909398</v>
      </c>
      <c r="AI16" s="152">
        <v>70.822727515187395</v>
      </c>
      <c r="AJ16" s="152">
        <v>72.318753593124896</v>
      </c>
      <c r="AK16" s="152">
        <v>71.259774485108906</v>
      </c>
      <c r="AL16" s="158">
        <v>66.242978870943801</v>
      </c>
      <c r="AM16" s="152"/>
      <c r="AN16" s="159">
        <v>85.198101644688094</v>
      </c>
      <c r="AO16" s="160">
        <v>89.388747190346606</v>
      </c>
      <c r="AP16" s="161">
        <v>87.295502464585397</v>
      </c>
      <c r="AQ16" s="152"/>
      <c r="AR16" s="162">
        <v>72.262249642376403</v>
      </c>
      <c r="AS16" s="135"/>
      <c r="AT16" s="136">
        <v>-1.0135557422186801</v>
      </c>
      <c r="AU16" s="130">
        <v>0.71773237942043</v>
      </c>
      <c r="AV16" s="130">
        <v>1.7260274156304101</v>
      </c>
      <c r="AW16" s="130">
        <v>1.29575748602003</v>
      </c>
      <c r="AX16" s="130">
        <v>1.71132402602504</v>
      </c>
      <c r="AY16" s="137">
        <v>0.97330543696129901</v>
      </c>
      <c r="AZ16" s="130"/>
      <c r="BA16" s="138">
        <v>-2.5019029729617301</v>
      </c>
      <c r="BB16" s="139">
        <v>-2.4348019014136599</v>
      </c>
      <c r="BC16" s="140">
        <v>-2.4652368611522602</v>
      </c>
      <c r="BD16" s="130"/>
      <c r="BE16" s="141">
        <v>-0.23477351548320399</v>
      </c>
    </row>
    <row r="17" spans="1:70" x14ac:dyDescent="0.2">
      <c r="A17" s="21" t="s">
        <v>28</v>
      </c>
      <c r="B17" s="3" t="str">
        <f t="shared" si="0"/>
        <v>Dulles Airport Area, VA</v>
      </c>
      <c r="C17" s="3"/>
      <c r="D17" s="24" t="s">
        <v>16</v>
      </c>
      <c r="E17" s="27" t="s">
        <v>17</v>
      </c>
      <c r="F17" s="3"/>
      <c r="G17" s="157">
        <v>73.180479036235994</v>
      </c>
      <c r="H17" s="152">
        <v>107.10985391766199</v>
      </c>
      <c r="I17" s="152">
        <v>114.01506829823499</v>
      </c>
      <c r="J17" s="152">
        <v>107.532822045152</v>
      </c>
      <c r="K17" s="152">
        <v>93.570641244545598</v>
      </c>
      <c r="L17" s="158">
        <v>99.081772908366503</v>
      </c>
      <c r="M17" s="152"/>
      <c r="N17" s="159">
        <v>92.536525142751799</v>
      </c>
      <c r="O17" s="160">
        <v>99.279416619237296</v>
      </c>
      <c r="P17" s="161">
        <v>95.907970880994597</v>
      </c>
      <c r="Q17" s="152"/>
      <c r="R17" s="162">
        <v>98.174972329117395</v>
      </c>
      <c r="S17" s="135"/>
      <c r="T17" s="136">
        <v>18.845709639352201</v>
      </c>
      <c r="U17" s="130">
        <v>15.9453992695663</v>
      </c>
      <c r="V17" s="130">
        <v>-0.85990186873821495</v>
      </c>
      <c r="W17" s="130">
        <v>-7.4885700202550396</v>
      </c>
      <c r="X17" s="130">
        <v>-24.7813495158256</v>
      </c>
      <c r="Y17" s="137">
        <v>-2.7838286586003398</v>
      </c>
      <c r="Z17" s="130"/>
      <c r="AA17" s="138">
        <v>-23.581846038147901</v>
      </c>
      <c r="AB17" s="139">
        <v>-20.9611912178263</v>
      </c>
      <c r="AC17" s="140">
        <v>-22.2475317454203</v>
      </c>
      <c r="AD17" s="130"/>
      <c r="AE17" s="141">
        <v>-9.1328127937866803</v>
      </c>
      <c r="AG17" s="157">
        <v>79.849797951052906</v>
      </c>
      <c r="AH17" s="152">
        <v>108.924596139252</v>
      </c>
      <c r="AI17" s="152">
        <v>135.818120612786</v>
      </c>
      <c r="AJ17" s="152">
        <v>134.80668587554501</v>
      </c>
      <c r="AK17" s="152">
        <v>105.125877205463</v>
      </c>
      <c r="AL17" s="158">
        <v>112.90501555682</v>
      </c>
      <c r="AM17" s="152"/>
      <c r="AN17" s="159">
        <v>94.324112788249096</v>
      </c>
      <c r="AO17" s="160">
        <v>96.359981739707806</v>
      </c>
      <c r="AP17" s="161">
        <v>95.342047263978401</v>
      </c>
      <c r="AQ17" s="152"/>
      <c r="AR17" s="162">
        <v>107.88702461600801</v>
      </c>
      <c r="AS17" s="135"/>
      <c r="AT17" s="136">
        <v>5.6288711390721202</v>
      </c>
      <c r="AU17" s="130">
        <v>9.5285974705947094</v>
      </c>
      <c r="AV17" s="130">
        <v>10.522683360641</v>
      </c>
      <c r="AW17" s="130">
        <v>8.5796580343260302</v>
      </c>
      <c r="AX17" s="130">
        <v>-3.0741613720843599</v>
      </c>
      <c r="AY17" s="137">
        <v>6.4047344807374502</v>
      </c>
      <c r="AZ17" s="130"/>
      <c r="BA17" s="138">
        <v>-6.5057100080384602</v>
      </c>
      <c r="BB17" s="139">
        <v>-7.7708107202050698</v>
      </c>
      <c r="BC17" s="140">
        <v>-7.1493218545772201</v>
      </c>
      <c r="BD17" s="130"/>
      <c r="BE17" s="141">
        <v>2.6222853061701299</v>
      </c>
    </row>
    <row r="18" spans="1:70" x14ac:dyDescent="0.2">
      <c r="A18" s="21" t="s">
        <v>29</v>
      </c>
      <c r="B18" s="3" t="str">
        <f t="shared" si="0"/>
        <v>Williamsburg, VA</v>
      </c>
      <c r="C18" s="3"/>
      <c r="D18" s="24" t="s">
        <v>16</v>
      </c>
      <c r="E18" s="27" t="s">
        <v>17</v>
      </c>
      <c r="F18" s="3"/>
      <c r="G18" s="157">
        <v>71.244886125654403</v>
      </c>
      <c r="H18" s="152">
        <v>83.432299738219797</v>
      </c>
      <c r="I18" s="152">
        <v>83.476704188481605</v>
      </c>
      <c r="J18" s="152">
        <v>90.016086387434498</v>
      </c>
      <c r="K18" s="152">
        <v>97.311282722512999</v>
      </c>
      <c r="L18" s="158">
        <v>85.096251832460695</v>
      </c>
      <c r="M18" s="152"/>
      <c r="N18" s="159">
        <v>141.410824607329</v>
      </c>
      <c r="O18" s="160">
        <v>148.986621727748</v>
      </c>
      <c r="P18" s="161">
        <v>145.19872316753899</v>
      </c>
      <c r="Q18" s="152"/>
      <c r="R18" s="162">
        <v>102.268386499626</v>
      </c>
      <c r="S18" s="135"/>
      <c r="T18" s="136">
        <v>-24.953297503350001</v>
      </c>
      <c r="U18" s="130">
        <v>-6.9446594569322899</v>
      </c>
      <c r="V18" s="130">
        <v>-7.0194597074907499</v>
      </c>
      <c r="W18" s="130">
        <v>-1.8419528074972</v>
      </c>
      <c r="X18" s="130">
        <v>-3.2579178641427502</v>
      </c>
      <c r="Y18" s="137">
        <v>-8.8251519937198601</v>
      </c>
      <c r="Z18" s="130"/>
      <c r="AA18" s="138">
        <v>-2.8817472303281702</v>
      </c>
      <c r="AB18" s="139">
        <v>-3.1356342531810899</v>
      </c>
      <c r="AC18" s="140">
        <v>-3.0121684307091701</v>
      </c>
      <c r="AD18" s="130"/>
      <c r="AE18" s="141">
        <v>-6.5531974387899599</v>
      </c>
      <c r="AG18" s="157">
        <v>79.657484947643894</v>
      </c>
      <c r="AH18" s="152">
        <v>70.275556937172695</v>
      </c>
      <c r="AI18" s="152">
        <v>71.554611583769599</v>
      </c>
      <c r="AJ18" s="152">
        <v>74.937523560209399</v>
      </c>
      <c r="AK18" s="152">
        <v>79.451983965968495</v>
      </c>
      <c r="AL18" s="158">
        <v>75.175432198952805</v>
      </c>
      <c r="AM18" s="152"/>
      <c r="AN18" s="159">
        <v>128.58534914921401</v>
      </c>
      <c r="AO18" s="160">
        <v>139.379155104712</v>
      </c>
      <c r="AP18" s="161">
        <v>133.982252126963</v>
      </c>
      <c r="AQ18" s="152"/>
      <c r="AR18" s="162">
        <v>91.977380749812994</v>
      </c>
      <c r="AS18" s="135"/>
      <c r="AT18" s="136">
        <v>-5.6802626412548696</v>
      </c>
      <c r="AU18" s="130">
        <v>-1.57546671166564</v>
      </c>
      <c r="AV18" s="130">
        <v>0.45698181850316</v>
      </c>
      <c r="AW18" s="130">
        <v>0.991744737544618</v>
      </c>
      <c r="AX18" s="130">
        <v>-1.92369393332724</v>
      </c>
      <c r="AY18" s="137">
        <v>-1.67910019602251</v>
      </c>
      <c r="AZ18" s="130"/>
      <c r="BA18" s="138">
        <v>-3.4083003709847</v>
      </c>
      <c r="BB18" s="139">
        <v>-7.70929587706775</v>
      </c>
      <c r="BC18" s="140">
        <v>-5.6942659539995599</v>
      </c>
      <c r="BD18" s="130"/>
      <c r="BE18" s="141">
        <v>-3.3910109029572402</v>
      </c>
    </row>
    <row r="19" spans="1:70" x14ac:dyDescent="0.2">
      <c r="A19" s="21" t="s">
        <v>30</v>
      </c>
      <c r="B19" s="3" t="str">
        <f t="shared" si="0"/>
        <v>Virginia Beach, VA</v>
      </c>
      <c r="C19" s="3"/>
      <c r="D19" s="24" t="s">
        <v>16</v>
      </c>
      <c r="E19" s="27" t="s">
        <v>17</v>
      </c>
      <c r="F19" s="3"/>
      <c r="G19" s="157">
        <v>127.83014558962201</v>
      </c>
      <c r="H19" s="152">
        <v>147.20486187892999</v>
      </c>
      <c r="I19" s="152">
        <v>140.87927541666599</v>
      </c>
      <c r="J19" s="152">
        <v>149.73344860062801</v>
      </c>
      <c r="K19" s="152">
        <v>156.410114591194</v>
      </c>
      <c r="L19" s="158">
        <v>144.41156921540801</v>
      </c>
      <c r="M19" s="152"/>
      <c r="N19" s="159">
        <v>215.754341022012</v>
      </c>
      <c r="O19" s="160">
        <v>239.61376072326999</v>
      </c>
      <c r="P19" s="161">
        <v>227.684050872641</v>
      </c>
      <c r="Q19" s="152"/>
      <c r="R19" s="162">
        <v>168.203706831761</v>
      </c>
      <c r="S19" s="135"/>
      <c r="T19" s="136">
        <v>-16.033110706873799</v>
      </c>
      <c r="U19" s="130">
        <v>12.443685934143</v>
      </c>
      <c r="V19" s="130">
        <v>-6.5100248617519298</v>
      </c>
      <c r="W19" s="130">
        <v>-7.5447078108310102</v>
      </c>
      <c r="X19" s="130">
        <v>-1.1687415382545601</v>
      </c>
      <c r="Y19" s="137">
        <v>-4.2432516740668103</v>
      </c>
      <c r="Z19" s="130"/>
      <c r="AA19" s="138">
        <v>-0.39583791981190602</v>
      </c>
      <c r="AB19" s="139">
        <v>1.99139760993187</v>
      </c>
      <c r="AC19" s="140">
        <v>0.84621609821839106</v>
      </c>
      <c r="AD19" s="130"/>
      <c r="AE19" s="141">
        <v>-2.33703766341148</v>
      </c>
      <c r="AG19" s="157">
        <v>142.934829878144</v>
      </c>
      <c r="AH19" s="152">
        <v>115.449621731525</v>
      </c>
      <c r="AI19" s="152">
        <v>122.155052059748</v>
      </c>
      <c r="AJ19" s="152">
        <v>126.418865951257</v>
      </c>
      <c r="AK19" s="152">
        <v>136.47005804834899</v>
      </c>
      <c r="AL19" s="158">
        <v>128.68568553380501</v>
      </c>
      <c r="AM19" s="152"/>
      <c r="AN19" s="159">
        <v>212.217183547562</v>
      </c>
      <c r="AO19" s="160">
        <v>235.366113162342</v>
      </c>
      <c r="AP19" s="161">
        <v>223.791648354952</v>
      </c>
      <c r="AQ19" s="152"/>
      <c r="AR19" s="162">
        <v>155.85881776841799</v>
      </c>
      <c r="AS19" s="135"/>
      <c r="AT19" s="136">
        <v>12.3559966704497</v>
      </c>
      <c r="AU19" s="130">
        <v>11.4130150435454</v>
      </c>
      <c r="AV19" s="130">
        <v>4.61249045570273</v>
      </c>
      <c r="AW19" s="130">
        <v>3.9022080870149098</v>
      </c>
      <c r="AX19" s="130">
        <v>8.2186913905480203</v>
      </c>
      <c r="AY19" s="137">
        <v>8.0659333560228603</v>
      </c>
      <c r="AZ19" s="130"/>
      <c r="BA19" s="138">
        <v>7.1646436444135597</v>
      </c>
      <c r="BB19" s="139">
        <v>5.6060588937508102</v>
      </c>
      <c r="BC19" s="140">
        <v>6.3393553691842603</v>
      </c>
      <c r="BD19" s="130"/>
      <c r="BE19" s="141">
        <v>7.3218070344519797</v>
      </c>
    </row>
    <row r="20" spans="1:70" x14ac:dyDescent="0.2">
      <c r="A20" s="34" t="s">
        <v>31</v>
      </c>
      <c r="B20" s="3" t="str">
        <f t="shared" si="0"/>
        <v>Norfolk/Portsmouth, VA</v>
      </c>
      <c r="C20" s="3"/>
      <c r="D20" s="24" t="s">
        <v>16</v>
      </c>
      <c r="E20" s="27" t="s">
        <v>17</v>
      </c>
      <c r="F20" s="3"/>
      <c r="G20" s="157">
        <v>61.532869683655498</v>
      </c>
      <c r="H20" s="152">
        <v>73.202490298769703</v>
      </c>
      <c r="I20" s="152">
        <v>75.973491862917299</v>
      </c>
      <c r="J20" s="152">
        <v>87.794312337433993</v>
      </c>
      <c r="K20" s="152">
        <v>101.357248014059</v>
      </c>
      <c r="L20" s="158">
        <v>79.972082439367298</v>
      </c>
      <c r="M20" s="152"/>
      <c r="N20" s="159">
        <v>135.79552820738101</v>
      </c>
      <c r="O20" s="160">
        <v>130.57304509666</v>
      </c>
      <c r="P20" s="161">
        <v>133.184286652021</v>
      </c>
      <c r="Q20" s="152"/>
      <c r="R20" s="162">
        <v>95.175569357268301</v>
      </c>
      <c r="S20" s="135"/>
      <c r="T20" s="136">
        <v>-12.9976178239612</v>
      </c>
      <c r="U20" s="130">
        <v>-4.46441709909901</v>
      </c>
      <c r="V20" s="130">
        <v>-18.837179802337499</v>
      </c>
      <c r="W20" s="130">
        <v>-5.91797283414693</v>
      </c>
      <c r="X20" s="130">
        <v>5.1340422010624298</v>
      </c>
      <c r="Y20" s="137">
        <v>-7.1559129577608003</v>
      </c>
      <c r="Z20" s="130"/>
      <c r="AA20" s="138">
        <v>-3.6201253886820899</v>
      </c>
      <c r="AB20" s="139">
        <v>-3.9774040746839798</v>
      </c>
      <c r="AC20" s="140">
        <v>-3.79559389393145</v>
      </c>
      <c r="AD20" s="130"/>
      <c r="AE20" s="141">
        <v>-5.8409697657829396</v>
      </c>
      <c r="AG20" s="157">
        <v>75.847366805799595</v>
      </c>
      <c r="AH20" s="152">
        <v>76.862245210896305</v>
      </c>
      <c r="AI20" s="152">
        <v>89.252217442882198</v>
      </c>
      <c r="AJ20" s="152">
        <v>93.048924718804898</v>
      </c>
      <c r="AK20" s="152">
        <v>94.112032280316299</v>
      </c>
      <c r="AL20" s="158">
        <v>85.824557291739794</v>
      </c>
      <c r="AM20" s="152"/>
      <c r="AN20" s="159">
        <v>124.85352586994701</v>
      </c>
      <c r="AO20" s="160">
        <v>128.54197081722299</v>
      </c>
      <c r="AP20" s="161">
        <v>126.697748343585</v>
      </c>
      <c r="AQ20" s="152"/>
      <c r="AR20" s="162">
        <v>97.502611877981394</v>
      </c>
      <c r="AS20" s="135"/>
      <c r="AT20" s="136">
        <v>0.50149135007958401</v>
      </c>
      <c r="AU20" s="130">
        <v>-1.58735662304619</v>
      </c>
      <c r="AV20" s="130">
        <v>-1.6254642080989601</v>
      </c>
      <c r="AW20" s="130">
        <v>8.1640900600630104</v>
      </c>
      <c r="AX20" s="130">
        <v>10.307389096770001</v>
      </c>
      <c r="AY20" s="137">
        <v>3.2434801405311702</v>
      </c>
      <c r="AZ20" s="130"/>
      <c r="BA20" s="138">
        <v>2.6495056937368</v>
      </c>
      <c r="BB20" s="139">
        <v>-2.98643151505533</v>
      </c>
      <c r="BC20" s="140">
        <v>-0.28897544102914102</v>
      </c>
      <c r="BD20" s="130"/>
      <c r="BE20" s="141">
        <v>1.9031684027008999</v>
      </c>
    </row>
    <row r="21" spans="1:70" x14ac:dyDescent="0.2">
      <c r="A21" s="35" t="s">
        <v>32</v>
      </c>
      <c r="B21" s="3" t="str">
        <f t="shared" si="0"/>
        <v>Newport News/Hampton, VA</v>
      </c>
      <c r="C21" s="3"/>
      <c r="D21" s="24" t="s">
        <v>16</v>
      </c>
      <c r="E21" s="27" t="s">
        <v>17</v>
      </c>
      <c r="F21" s="3"/>
      <c r="G21" s="157">
        <v>49.994349978780498</v>
      </c>
      <c r="H21" s="152">
        <v>61.2989923610128</v>
      </c>
      <c r="I21" s="152">
        <v>62.324021926722303</v>
      </c>
      <c r="J21" s="152">
        <v>84.126093351251896</v>
      </c>
      <c r="K21" s="152">
        <v>88.290191257603595</v>
      </c>
      <c r="L21" s="158">
        <v>69.206729775074194</v>
      </c>
      <c r="M21" s="152"/>
      <c r="N21" s="159">
        <v>106.2681028434</v>
      </c>
      <c r="O21" s="160">
        <v>88.844307554109406</v>
      </c>
      <c r="P21" s="161">
        <v>97.556205198755094</v>
      </c>
      <c r="Q21" s="152"/>
      <c r="R21" s="162">
        <v>77.306579896125896</v>
      </c>
      <c r="S21" s="135"/>
      <c r="T21" s="136">
        <v>-15.0713499663864</v>
      </c>
      <c r="U21" s="130">
        <v>0.99866297945958804</v>
      </c>
      <c r="V21" s="130">
        <v>-3.09435139776188</v>
      </c>
      <c r="W21" s="130">
        <v>24.7277501624141</v>
      </c>
      <c r="X21" s="130">
        <v>28.091556846332001</v>
      </c>
      <c r="Y21" s="137">
        <v>8.0516124208791702</v>
      </c>
      <c r="Z21" s="130"/>
      <c r="AA21" s="138">
        <v>-15.1806488664388</v>
      </c>
      <c r="AB21" s="139">
        <v>-34.668282036783701</v>
      </c>
      <c r="AC21" s="140">
        <v>-25.323574714122401</v>
      </c>
      <c r="AD21" s="130"/>
      <c r="AE21" s="141">
        <v>-6.9437251327315703</v>
      </c>
      <c r="AG21" s="157">
        <v>57.419878886688302</v>
      </c>
      <c r="AH21" s="152">
        <v>63.266163965907403</v>
      </c>
      <c r="AI21" s="152">
        <v>68.752162183477097</v>
      </c>
      <c r="AJ21" s="152">
        <v>74.7666903345593</v>
      </c>
      <c r="AK21" s="152">
        <v>75.107488138350504</v>
      </c>
      <c r="AL21" s="158">
        <v>67.862476701796496</v>
      </c>
      <c r="AM21" s="152"/>
      <c r="AN21" s="159">
        <v>107.886616469797</v>
      </c>
      <c r="AO21" s="160">
        <v>103.564861667138</v>
      </c>
      <c r="AP21" s="161">
        <v>105.72573906846701</v>
      </c>
      <c r="AQ21" s="152"/>
      <c r="AR21" s="162">
        <v>78.680551663702602</v>
      </c>
      <c r="AS21" s="135"/>
      <c r="AT21" s="136">
        <v>-0.46903106081507401</v>
      </c>
      <c r="AU21" s="130">
        <v>3.5515401813335301</v>
      </c>
      <c r="AV21" s="130">
        <v>3.4373098929291701</v>
      </c>
      <c r="AW21" s="130">
        <v>9.8766388014382205</v>
      </c>
      <c r="AX21" s="130">
        <v>11.7782413593838</v>
      </c>
      <c r="AY21" s="137">
        <v>5.8718233159849103</v>
      </c>
      <c r="AZ21" s="130"/>
      <c r="BA21" s="138">
        <v>0.87810267486861904</v>
      </c>
      <c r="BB21" s="139">
        <v>-8.2324663288094708</v>
      </c>
      <c r="BC21" s="140">
        <v>-3.79962475624987</v>
      </c>
      <c r="BD21" s="130"/>
      <c r="BE21" s="141">
        <v>1.93729101191824</v>
      </c>
    </row>
    <row r="22" spans="1:70" x14ac:dyDescent="0.2">
      <c r="A22" s="36" t="s">
        <v>33</v>
      </c>
      <c r="B22" s="3" t="str">
        <f t="shared" si="0"/>
        <v>Chesapeake/Suffolk, VA</v>
      </c>
      <c r="C22" s="3"/>
      <c r="D22" s="25" t="s">
        <v>16</v>
      </c>
      <c r="E22" s="28" t="s">
        <v>17</v>
      </c>
      <c r="F22" s="3"/>
      <c r="G22" s="163">
        <v>61.438123869303503</v>
      </c>
      <c r="H22" s="164">
        <v>76.636599931212302</v>
      </c>
      <c r="I22" s="164">
        <v>82.470524677558004</v>
      </c>
      <c r="J22" s="164">
        <v>85.381822390369706</v>
      </c>
      <c r="K22" s="164">
        <v>85.745050163370493</v>
      </c>
      <c r="L22" s="165">
        <v>78.334424206362797</v>
      </c>
      <c r="M22" s="152"/>
      <c r="N22" s="166">
        <v>119.234981960447</v>
      </c>
      <c r="O22" s="167">
        <v>119.303371625107</v>
      </c>
      <c r="P22" s="168">
        <v>119.269176792777</v>
      </c>
      <c r="Q22" s="152"/>
      <c r="R22" s="169">
        <v>90.030067802481199</v>
      </c>
      <c r="S22" s="135"/>
      <c r="T22" s="142">
        <v>-10.441803793196501</v>
      </c>
      <c r="U22" s="143">
        <v>-0.16037308544450199</v>
      </c>
      <c r="V22" s="143">
        <v>-6.7050276438501903</v>
      </c>
      <c r="W22" s="143">
        <v>-6.6219595282958501</v>
      </c>
      <c r="X22" s="143">
        <v>-6.63835894112409</v>
      </c>
      <c r="Y22" s="144">
        <v>-6.0822143366723003</v>
      </c>
      <c r="Z22" s="130"/>
      <c r="AA22" s="145">
        <v>-10.3702280037254</v>
      </c>
      <c r="AB22" s="146">
        <v>-12.1655807102188</v>
      </c>
      <c r="AC22" s="147">
        <v>-11.2772432224175</v>
      </c>
      <c r="AD22" s="130"/>
      <c r="AE22" s="148">
        <v>-8.1185684043165391</v>
      </c>
      <c r="AG22" s="163">
        <v>68.190949772140996</v>
      </c>
      <c r="AH22" s="164">
        <v>72.8200305631986</v>
      </c>
      <c r="AI22" s="164">
        <v>82.582315885640497</v>
      </c>
      <c r="AJ22" s="164">
        <v>84.790481913155602</v>
      </c>
      <c r="AK22" s="164">
        <v>83.866759346517597</v>
      </c>
      <c r="AL22" s="165">
        <v>78.450107496130599</v>
      </c>
      <c r="AM22" s="152"/>
      <c r="AN22" s="166">
        <v>114.60585343938</v>
      </c>
      <c r="AO22" s="167">
        <v>116.029207858985</v>
      </c>
      <c r="AP22" s="168">
        <v>115.317530649183</v>
      </c>
      <c r="AQ22" s="152"/>
      <c r="AR22" s="169">
        <v>88.983656968431305</v>
      </c>
      <c r="AS22" s="135"/>
      <c r="AT22" s="142">
        <v>2.8654073723804299</v>
      </c>
      <c r="AU22" s="143">
        <v>1.4045383418135799</v>
      </c>
      <c r="AV22" s="143">
        <v>0.54351668385454199</v>
      </c>
      <c r="AW22" s="143">
        <v>1.3864267389440299</v>
      </c>
      <c r="AX22" s="143">
        <v>2.58653509838744</v>
      </c>
      <c r="AY22" s="144">
        <v>1.7189355671909099</v>
      </c>
      <c r="AZ22" s="130"/>
      <c r="BA22" s="145">
        <v>-2.1156638248133999</v>
      </c>
      <c r="BB22" s="146">
        <v>-6.4558715709778198</v>
      </c>
      <c r="BC22" s="147">
        <v>-4.3483538440702896</v>
      </c>
      <c r="BD22" s="130"/>
      <c r="BE22" s="148">
        <v>-0.61526928663767699</v>
      </c>
    </row>
    <row r="23" spans="1:70" x14ac:dyDescent="0.2">
      <c r="A23" s="35" t="s">
        <v>109</v>
      </c>
      <c r="B23" s="3" t="s">
        <v>109</v>
      </c>
      <c r="C23" s="9"/>
      <c r="D23" s="23" t="s">
        <v>16</v>
      </c>
      <c r="E23" s="26" t="s">
        <v>17</v>
      </c>
      <c r="F23" s="3"/>
      <c r="G23" s="149">
        <v>50.777559004202999</v>
      </c>
      <c r="H23" s="150">
        <v>92.329369544131893</v>
      </c>
      <c r="I23" s="150">
        <v>78.598603297769102</v>
      </c>
      <c r="J23" s="150">
        <v>82.307264791464505</v>
      </c>
      <c r="K23" s="150">
        <v>88.620484966052302</v>
      </c>
      <c r="L23" s="151">
        <v>78.5266563207242</v>
      </c>
      <c r="M23" s="152"/>
      <c r="N23" s="153">
        <v>140.41896540575399</v>
      </c>
      <c r="O23" s="154">
        <v>161.32985451018399</v>
      </c>
      <c r="P23" s="155">
        <v>150.87440995796899</v>
      </c>
      <c r="Q23" s="152"/>
      <c r="R23" s="156">
        <v>99.197443074222804</v>
      </c>
      <c r="S23" s="135"/>
      <c r="T23" s="127">
        <v>2.2341803735096999</v>
      </c>
      <c r="U23" s="128">
        <v>41.889387538614898</v>
      </c>
      <c r="V23" s="128">
        <v>-16.0619517196881</v>
      </c>
      <c r="W23" s="128">
        <v>-10.4520053823832</v>
      </c>
      <c r="X23" s="128">
        <v>2.2065905133247601E-2</v>
      </c>
      <c r="Y23" s="129">
        <v>0.96173615764597897</v>
      </c>
      <c r="Z23" s="130"/>
      <c r="AA23" s="131">
        <v>0.31715508997078501</v>
      </c>
      <c r="AB23" s="132">
        <v>15.381776068686101</v>
      </c>
      <c r="AC23" s="133">
        <v>7.8453634358511302</v>
      </c>
      <c r="AD23" s="130"/>
      <c r="AE23" s="134">
        <v>3.8420252564480801</v>
      </c>
      <c r="AF23" s="75"/>
      <c r="AG23" s="149">
        <v>78.071904300032301</v>
      </c>
      <c r="AH23" s="150">
        <v>97.409350145489796</v>
      </c>
      <c r="AI23" s="150">
        <v>118.63008001939799</v>
      </c>
      <c r="AJ23" s="150">
        <v>118.323941157452</v>
      </c>
      <c r="AK23" s="150">
        <v>117.206067733591</v>
      </c>
      <c r="AL23" s="151">
        <v>105.928268671193</v>
      </c>
      <c r="AM23" s="152"/>
      <c r="AN23" s="153">
        <v>125.381406401551</v>
      </c>
      <c r="AO23" s="154">
        <v>129.53023924991899</v>
      </c>
      <c r="AP23" s="155">
        <v>127.455822825735</v>
      </c>
      <c r="AQ23" s="152"/>
      <c r="AR23" s="156">
        <v>112.078998429633</v>
      </c>
      <c r="AS23" s="135"/>
      <c r="AT23" s="127">
        <v>-1.4334517659142201</v>
      </c>
      <c r="AU23" s="128">
        <v>22.397681746491699</v>
      </c>
      <c r="AV23" s="128">
        <v>10.626604630380401</v>
      </c>
      <c r="AW23" s="128">
        <v>7.9863204502965397</v>
      </c>
      <c r="AX23" s="128">
        <v>10.967407776350299</v>
      </c>
      <c r="AY23" s="129">
        <v>10.061876590469099</v>
      </c>
      <c r="AZ23" s="130"/>
      <c r="BA23" s="131">
        <v>-5.8773650415177299</v>
      </c>
      <c r="BB23" s="132">
        <v>-5.0120266870670402</v>
      </c>
      <c r="BC23" s="133">
        <v>-5.4396333703350299</v>
      </c>
      <c r="BD23" s="130"/>
      <c r="BE23" s="134">
        <v>4.4960201329494804</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7">
        <v>40.704277630628397</v>
      </c>
      <c r="H24" s="152">
        <v>59.118543221767297</v>
      </c>
      <c r="I24" s="152">
        <v>64.545860823501002</v>
      </c>
      <c r="J24" s="152">
        <v>70.596873344570099</v>
      </c>
      <c r="K24" s="152">
        <v>70.969304117505402</v>
      </c>
      <c r="L24" s="158">
        <v>61.186971827594498</v>
      </c>
      <c r="M24" s="152"/>
      <c r="N24" s="159">
        <v>106.369791716831</v>
      </c>
      <c r="O24" s="160">
        <v>112.668664820611</v>
      </c>
      <c r="P24" s="161">
        <v>109.51922826872099</v>
      </c>
      <c r="Q24" s="152"/>
      <c r="R24" s="162">
        <v>74.996187953630695</v>
      </c>
      <c r="S24" s="135"/>
      <c r="T24" s="136">
        <v>-16.179976964132798</v>
      </c>
      <c r="U24" s="130">
        <v>-10.2459180485936</v>
      </c>
      <c r="V24" s="130">
        <v>-21.270725753710799</v>
      </c>
      <c r="W24" s="130">
        <v>-15.109178551711601</v>
      </c>
      <c r="X24" s="130">
        <v>-2.79891958913483</v>
      </c>
      <c r="Y24" s="137">
        <v>-13.231674995704299</v>
      </c>
      <c r="Z24" s="130"/>
      <c r="AA24" s="138">
        <v>2.3474426416857201</v>
      </c>
      <c r="AB24" s="139">
        <v>-3.9892082908223402E-2</v>
      </c>
      <c r="AC24" s="140">
        <v>1.10537959791475</v>
      </c>
      <c r="AD24" s="130"/>
      <c r="AE24" s="141">
        <v>-7.7751416517238496</v>
      </c>
      <c r="AF24" s="75"/>
      <c r="AG24" s="157">
        <v>56.828260293763499</v>
      </c>
      <c r="AH24" s="152">
        <v>58.4752540332289</v>
      </c>
      <c r="AI24" s="152">
        <v>71.666591319527996</v>
      </c>
      <c r="AJ24" s="152">
        <v>74.743669636407404</v>
      </c>
      <c r="AK24" s="152">
        <v>71.839648446905798</v>
      </c>
      <c r="AL24" s="158">
        <v>66.710684745966702</v>
      </c>
      <c r="AM24" s="152"/>
      <c r="AN24" s="159">
        <v>92.729137671562697</v>
      </c>
      <c r="AO24" s="160">
        <v>93.366913977847304</v>
      </c>
      <c r="AP24" s="161">
        <v>93.048025824704993</v>
      </c>
      <c r="AQ24" s="152"/>
      <c r="AR24" s="162">
        <v>74.235639339891904</v>
      </c>
      <c r="AS24" s="135"/>
      <c r="AT24" s="136">
        <v>-0.943202106618102</v>
      </c>
      <c r="AU24" s="130">
        <v>-5.4051676048978496</v>
      </c>
      <c r="AV24" s="130">
        <v>-5.7684522047438902</v>
      </c>
      <c r="AW24" s="130">
        <v>-3.8870903459599799</v>
      </c>
      <c r="AX24" s="130">
        <v>-3.6548625699529498</v>
      </c>
      <c r="AY24" s="137">
        <v>-4.0386244333406198</v>
      </c>
      <c r="AZ24" s="130"/>
      <c r="BA24" s="138">
        <v>-3.45375250205826</v>
      </c>
      <c r="BB24" s="139">
        <v>-8.0976458891994803</v>
      </c>
      <c r="BC24" s="140">
        <v>-5.84087048832727</v>
      </c>
      <c r="BD24" s="130"/>
      <c r="BE24" s="141">
        <v>-4.71540641424897</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7">
        <v>38.171856662870098</v>
      </c>
      <c r="H25" s="152">
        <v>51.8874212699316</v>
      </c>
      <c r="I25" s="152">
        <v>54.899637756264198</v>
      </c>
      <c r="J25" s="152">
        <v>56.752855694760797</v>
      </c>
      <c r="K25" s="152">
        <v>57.135339920273303</v>
      </c>
      <c r="L25" s="158">
        <v>51.769422260820001</v>
      </c>
      <c r="M25" s="152"/>
      <c r="N25" s="159">
        <v>103.925898490888</v>
      </c>
      <c r="O25" s="160">
        <v>109.44050267653699</v>
      </c>
      <c r="P25" s="161">
        <v>106.68320058371199</v>
      </c>
      <c r="Q25" s="152"/>
      <c r="R25" s="162">
        <v>67.459073210217994</v>
      </c>
      <c r="S25" s="135"/>
      <c r="T25" s="136">
        <v>-15.1116154997972</v>
      </c>
      <c r="U25" s="130">
        <v>-0.68975261752586903</v>
      </c>
      <c r="V25" s="130">
        <v>0.72616534749475103</v>
      </c>
      <c r="W25" s="130">
        <v>0.98808314801099395</v>
      </c>
      <c r="X25" s="130">
        <v>5.7431922642813502</v>
      </c>
      <c r="Y25" s="137">
        <v>-1.1839730485454301</v>
      </c>
      <c r="Z25" s="130"/>
      <c r="AA25" s="138">
        <v>7.1270429522234604</v>
      </c>
      <c r="AB25" s="139">
        <v>6.0596730858888801</v>
      </c>
      <c r="AC25" s="140">
        <v>6.5768946680827503</v>
      </c>
      <c r="AD25" s="130"/>
      <c r="AE25" s="141">
        <v>2.1779840771938601</v>
      </c>
      <c r="AF25" s="75"/>
      <c r="AG25" s="157">
        <v>49.322956620159403</v>
      </c>
      <c r="AH25" s="152">
        <v>48.231295159453303</v>
      </c>
      <c r="AI25" s="152">
        <v>55.077869333712897</v>
      </c>
      <c r="AJ25" s="152">
        <v>56.431650377277897</v>
      </c>
      <c r="AK25" s="152">
        <v>57.9888219746583</v>
      </c>
      <c r="AL25" s="158">
        <v>53.410518693052303</v>
      </c>
      <c r="AM25" s="152"/>
      <c r="AN25" s="159">
        <v>79.7307175113895</v>
      </c>
      <c r="AO25" s="160">
        <v>85.182412727790407</v>
      </c>
      <c r="AP25" s="161">
        <v>82.456565119589897</v>
      </c>
      <c r="AQ25" s="152"/>
      <c r="AR25" s="162">
        <v>61.709389100634503</v>
      </c>
      <c r="AS25" s="135"/>
      <c r="AT25" s="136">
        <v>-7.0377470504994504</v>
      </c>
      <c r="AU25" s="130">
        <v>2.43720000564235</v>
      </c>
      <c r="AV25" s="130">
        <v>4.3157676375105201</v>
      </c>
      <c r="AW25" s="130">
        <v>4.9454516647237199</v>
      </c>
      <c r="AX25" s="130">
        <v>5.5921950566423098</v>
      </c>
      <c r="AY25" s="137">
        <v>2.0726186214332998</v>
      </c>
      <c r="AZ25" s="130"/>
      <c r="BA25" s="138">
        <v>-3.2988934935302301</v>
      </c>
      <c r="BB25" s="139">
        <v>-3.5628730388480201</v>
      </c>
      <c r="BC25" s="140">
        <v>-3.4354267787635702</v>
      </c>
      <c r="BD25" s="130"/>
      <c r="BE25" s="141">
        <v>-0.102780919362618</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7">
        <v>46.632769417761203</v>
      </c>
      <c r="H26" s="152">
        <v>63.3658534208978</v>
      </c>
      <c r="I26" s="152">
        <v>66.170629229562806</v>
      </c>
      <c r="J26" s="152">
        <v>67.059281356596699</v>
      </c>
      <c r="K26" s="152">
        <v>73.624531856498706</v>
      </c>
      <c r="L26" s="158">
        <v>63.370613056263402</v>
      </c>
      <c r="M26" s="152"/>
      <c r="N26" s="159">
        <v>95.9432147226034</v>
      </c>
      <c r="O26" s="160">
        <v>98.442150519505901</v>
      </c>
      <c r="P26" s="161">
        <v>97.192682621054601</v>
      </c>
      <c r="Q26" s="152"/>
      <c r="R26" s="162">
        <v>73.034061503346607</v>
      </c>
      <c r="S26" s="135"/>
      <c r="T26" s="136">
        <v>-14.8324073741577</v>
      </c>
      <c r="U26" s="130">
        <v>3.2716668277387702</v>
      </c>
      <c r="V26" s="130">
        <v>2.8047144032898701</v>
      </c>
      <c r="W26" s="130">
        <v>6.2905357405694504</v>
      </c>
      <c r="X26" s="130">
        <v>21.862898926346801</v>
      </c>
      <c r="Y26" s="137">
        <v>4.2333588201426604</v>
      </c>
      <c r="Z26" s="130"/>
      <c r="AA26" s="138">
        <v>30.5892116188976</v>
      </c>
      <c r="AB26" s="139">
        <v>36.781495368962702</v>
      </c>
      <c r="AC26" s="140">
        <v>33.653440285728998</v>
      </c>
      <c r="AD26" s="130"/>
      <c r="AE26" s="141">
        <v>13.7541024053541</v>
      </c>
      <c r="AF26" s="75"/>
      <c r="AG26" s="157">
        <v>52.536540207802297</v>
      </c>
      <c r="AH26" s="152">
        <v>59.0613434816702</v>
      </c>
      <c r="AI26" s="152">
        <v>64.406306101744704</v>
      </c>
      <c r="AJ26" s="152">
        <v>65.817086365418504</v>
      </c>
      <c r="AK26" s="152">
        <v>66.097618682611198</v>
      </c>
      <c r="AL26" s="158">
        <v>61.583778967849398</v>
      </c>
      <c r="AM26" s="152"/>
      <c r="AN26" s="159">
        <v>74.939328837482805</v>
      </c>
      <c r="AO26" s="160">
        <v>77.369217305430297</v>
      </c>
      <c r="AP26" s="161">
        <v>76.154273071456501</v>
      </c>
      <c r="AQ26" s="152"/>
      <c r="AR26" s="162">
        <v>65.746777283165699</v>
      </c>
      <c r="AS26" s="135"/>
      <c r="AT26" s="136">
        <v>6.8508432914148001</v>
      </c>
      <c r="AU26" s="130">
        <v>12.272347129246199</v>
      </c>
      <c r="AV26" s="130">
        <v>10.428115144218999</v>
      </c>
      <c r="AW26" s="130">
        <v>12.039448746177399</v>
      </c>
      <c r="AX26" s="130">
        <v>13.8636286406311</v>
      </c>
      <c r="AY26" s="137">
        <v>11.2053742332124</v>
      </c>
      <c r="AZ26" s="130"/>
      <c r="BA26" s="138">
        <v>3.0887584359646199</v>
      </c>
      <c r="BB26" s="139">
        <v>5.7393819018771604</v>
      </c>
      <c r="BC26" s="140">
        <v>4.4183927235000899</v>
      </c>
      <c r="BD26" s="130"/>
      <c r="BE26" s="141">
        <v>8.8636575699519398</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157">
        <v>49.9020747767294</v>
      </c>
      <c r="H27" s="152">
        <v>71.808973207528098</v>
      </c>
      <c r="I27" s="152">
        <v>79.380774004742904</v>
      </c>
      <c r="J27" s="152">
        <v>86.118821333064204</v>
      </c>
      <c r="K27" s="152">
        <v>84.737035168272797</v>
      </c>
      <c r="L27" s="158">
        <v>74.389535698067505</v>
      </c>
      <c r="M27" s="152"/>
      <c r="N27" s="159">
        <v>100.819587264745</v>
      </c>
      <c r="O27" s="160">
        <v>103.96174277208701</v>
      </c>
      <c r="P27" s="161">
        <v>102.390665018416</v>
      </c>
      <c r="Q27" s="152"/>
      <c r="R27" s="162">
        <v>82.389858361024395</v>
      </c>
      <c r="S27" s="135"/>
      <c r="T27" s="136">
        <v>-11.7696721307631</v>
      </c>
      <c r="U27" s="130">
        <v>14.319881493281001</v>
      </c>
      <c r="V27" s="130">
        <v>15.380718072140199</v>
      </c>
      <c r="W27" s="130">
        <v>20.886530846932001</v>
      </c>
      <c r="X27" s="130">
        <v>18.310539917490502</v>
      </c>
      <c r="Y27" s="137">
        <v>12.3593996592215</v>
      </c>
      <c r="Z27" s="130"/>
      <c r="AA27" s="138">
        <v>1.48726946866765</v>
      </c>
      <c r="AB27" s="139">
        <v>4.22692289410295</v>
      </c>
      <c r="AC27" s="140">
        <v>2.8598722767942899</v>
      </c>
      <c r="AD27" s="130"/>
      <c r="AE27" s="141">
        <v>8.7918427124632004</v>
      </c>
      <c r="AF27" s="75"/>
      <c r="AG27" s="157">
        <v>54.701658908274297</v>
      </c>
      <c r="AH27" s="152">
        <v>62.009970858721502</v>
      </c>
      <c r="AI27" s="152">
        <v>70.846451071667303</v>
      </c>
      <c r="AJ27" s="152">
        <v>75.501593435012396</v>
      </c>
      <c r="AK27" s="152">
        <v>75.450480894170397</v>
      </c>
      <c r="AL27" s="158">
        <v>67.702031033569199</v>
      </c>
      <c r="AM27" s="152"/>
      <c r="AN27" s="159">
        <v>92.695273309868895</v>
      </c>
      <c r="AO27" s="160">
        <v>95.588790680659898</v>
      </c>
      <c r="AP27" s="161">
        <v>94.1420958718344</v>
      </c>
      <c r="AQ27" s="152"/>
      <c r="AR27" s="162">
        <v>75.256573519075801</v>
      </c>
      <c r="AS27" s="135"/>
      <c r="AT27" s="136">
        <v>-0.77864393433783297</v>
      </c>
      <c r="AU27" s="130">
        <v>10.661513242542</v>
      </c>
      <c r="AV27" s="130">
        <v>10.911961073076901</v>
      </c>
      <c r="AW27" s="130">
        <v>11.8711639445002</v>
      </c>
      <c r="AX27" s="130">
        <v>7.1508017998322702</v>
      </c>
      <c r="AY27" s="137">
        <v>8.1681996784117903</v>
      </c>
      <c r="AZ27" s="130"/>
      <c r="BA27" s="138">
        <v>-4.2911304997446402</v>
      </c>
      <c r="BB27" s="139">
        <v>-4.5911095066173404</v>
      </c>
      <c r="BC27" s="140">
        <v>-4.4435955427782501</v>
      </c>
      <c r="BD27" s="130"/>
      <c r="BE27" s="141">
        <v>3.29580965425551</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7">
        <v>45.908239590942202</v>
      </c>
      <c r="H28" s="152">
        <v>73.858307158509803</v>
      </c>
      <c r="I28" s="152">
        <v>77.980100438276096</v>
      </c>
      <c r="J28" s="152">
        <v>78.734408327246101</v>
      </c>
      <c r="K28" s="152">
        <v>79.062111029948795</v>
      </c>
      <c r="L28" s="158">
        <v>71.108633308984594</v>
      </c>
      <c r="M28" s="152"/>
      <c r="N28" s="159">
        <v>92.851524835646401</v>
      </c>
      <c r="O28" s="160">
        <v>86.523318115412707</v>
      </c>
      <c r="P28" s="161">
        <v>89.687421475529504</v>
      </c>
      <c r="Q28" s="152"/>
      <c r="R28" s="162">
        <v>76.416858499425999</v>
      </c>
      <c r="S28" s="135"/>
      <c r="T28" s="136">
        <v>-12.138358516250999</v>
      </c>
      <c r="U28" s="130">
        <v>8.6169555348808498</v>
      </c>
      <c r="V28" s="130">
        <v>-3.3301042824903999</v>
      </c>
      <c r="W28" s="130">
        <v>-1.2323328937938201</v>
      </c>
      <c r="X28" s="130">
        <v>3.5602109051459601</v>
      </c>
      <c r="Y28" s="137">
        <v>-0.401587125326204</v>
      </c>
      <c r="Z28" s="130"/>
      <c r="AA28" s="138">
        <v>9.8102523890838107</v>
      </c>
      <c r="AB28" s="139">
        <v>-3.31140133643957</v>
      </c>
      <c r="AC28" s="140">
        <v>3.0635721098239102</v>
      </c>
      <c r="AD28" s="130"/>
      <c r="AE28" s="141">
        <v>0.73412678733025605</v>
      </c>
      <c r="AF28" s="75"/>
      <c r="AG28" s="157">
        <v>48.2818056062819</v>
      </c>
      <c r="AH28" s="152">
        <v>63.151486943024103</v>
      </c>
      <c r="AI28" s="152">
        <v>72.958442293644893</v>
      </c>
      <c r="AJ28" s="152">
        <v>76.498531318480602</v>
      </c>
      <c r="AK28" s="152">
        <v>73.544858929875801</v>
      </c>
      <c r="AL28" s="158">
        <v>66.887025018261497</v>
      </c>
      <c r="AM28" s="152"/>
      <c r="AN28" s="159">
        <v>77.624549853907894</v>
      </c>
      <c r="AO28" s="160">
        <v>74.168187545653694</v>
      </c>
      <c r="AP28" s="161">
        <v>75.896368699780794</v>
      </c>
      <c r="AQ28" s="152"/>
      <c r="AR28" s="162">
        <v>69.461123212981306</v>
      </c>
      <c r="AS28" s="135"/>
      <c r="AT28" s="136">
        <v>-5.3108158523215403</v>
      </c>
      <c r="AU28" s="130">
        <v>11.6777493512547</v>
      </c>
      <c r="AV28" s="130">
        <v>4.7867438436185896</v>
      </c>
      <c r="AW28" s="130">
        <v>0.86869811568361599</v>
      </c>
      <c r="AX28" s="130">
        <v>-2.9840755716684999</v>
      </c>
      <c r="AY28" s="137">
        <v>1.71072510459368</v>
      </c>
      <c r="AZ28" s="130"/>
      <c r="BA28" s="138">
        <v>-12.4313072495637</v>
      </c>
      <c r="BB28" s="139">
        <v>-12.720070322197801</v>
      </c>
      <c r="BC28" s="140">
        <v>-12.572639510567599</v>
      </c>
      <c r="BD28" s="130"/>
      <c r="BE28" s="141">
        <v>-3.2250705411965201</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7">
        <v>72.964157570004701</v>
      </c>
      <c r="H29" s="152">
        <v>89.936570953962899</v>
      </c>
      <c r="I29" s="152">
        <v>87.123792121499704</v>
      </c>
      <c r="J29" s="152">
        <v>103.473554817275</v>
      </c>
      <c r="K29" s="152">
        <v>112.040469862363</v>
      </c>
      <c r="L29" s="158">
        <v>93.107709065021297</v>
      </c>
      <c r="M29" s="152"/>
      <c r="N29" s="159">
        <v>156.05881110583701</v>
      </c>
      <c r="O29" s="160">
        <v>160.77090887517701</v>
      </c>
      <c r="P29" s="161">
        <v>158.41485999050701</v>
      </c>
      <c r="Q29" s="152"/>
      <c r="R29" s="162">
        <v>111.766895043731</v>
      </c>
      <c r="S29" s="135"/>
      <c r="T29" s="136">
        <v>-4.1016755923433701</v>
      </c>
      <c r="U29" s="130">
        <v>13.2050066970587</v>
      </c>
      <c r="V29" s="130">
        <v>-3.30554456251717</v>
      </c>
      <c r="W29" s="130">
        <v>0.12503853606254001</v>
      </c>
      <c r="X29" s="130">
        <v>-1.3612720793538999</v>
      </c>
      <c r="Y29" s="137">
        <v>0.64308743746742403</v>
      </c>
      <c r="Z29" s="130"/>
      <c r="AA29" s="138">
        <v>2.5828789889846502</v>
      </c>
      <c r="AB29" s="139">
        <v>-0.65641489317041002</v>
      </c>
      <c r="AC29" s="140">
        <v>0.91317325560148099</v>
      </c>
      <c r="AD29" s="130"/>
      <c r="AE29" s="141">
        <v>0.75228765936558895</v>
      </c>
      <c r="AF29" s="75"/>
      <c r="AG29" s="157">
        <v>88.4748736355007</v>
      </c>
      <c r="AH29" s="152">
        <v>86.330347650688097</v>
      </c>
      <c r="AI29" s="152">
        <v>92.032407451352597</v>
      </c>
      <c r="AJ29" s="152">
        <v>103.72352871381101</v>
      </c>
      <c r="AK29" s="152">
        <v>115.924137992406</v>
      </c>
      <c r="AL29" s="158">
        <v>97.297059088751695</v>
      </c>
      <c r="AM29" s="152"/>
      <c r="AN29" s="159">
        <v>179.40726862838099</v>
      </c>
      <c r="AO29" s="160">
        <v>181.98273077835699</v>
      </c>
      <c r="AP29" s="161">
        <v>180.69499970336901</v>
      </c>
      <c r="AQ29" s="152"/>
      <c r="AR29" s="162">
        <v>121.12504212149901</v>
      </c>
      <c r="AS29" s="135"/>
      <c r="AT29" s="136">
        <v>-0.48708064866043799</v>
      </c>
      <c r="AU29" s="130">
        <v>10.689074596469</v>
      </c>
      <c r="AV29" s="130">
        <v>7.6892784881878704</v>
      </c>
      <c r="AW29" s="130">
        <v>10.554941155302</v>
      </c>
      <c r="AX29" s="130">
        <v>6.0941536457294596</v>
      </c>
      <c r="AY29" s="137">
        <v>6.8145115282711597</v>
      </c>
      <c r="AZ29" s="130"/>
      <c r="BA29" s="138">
        <v>6.4781726170790401</v>
      </c>
      <c r="BB29" s="139">
        <v>1.4316629760114099</v>
      </c>
      <c r="BC29" s="140">
        <v>3.8757034866057598</v>
      </c>
      <c r="BD29" s="130"/>
      <c r="BE29" s="141">
        <v>5.5418118443089499</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7">
        <v>46.685613983113598</v>
      </c>
      <c r="H30" s="152">
        <v>70.676370908013595</v>
      </c>
      <c r="I30" s="152">
        <v>78.852090060731697</v>
      </c>
      <c r="J30" s="152">
        <v>81.896093912013001</v>
      </c>
      <c r="K30" s="152">
        <v>88.384809657828399</v>
      </c>
      <c r="L30" s="158">
        <v>73.298995704340001</v>
      </c>
      <c r="M30" s="152"/>
      <c r="N30" s="159">
        <v>106.769423789068</v>
      </c>
      <c r="O30" s="160">
        <v>102.248886090949</v>
      </c>
      <c r="P30" s="161">
        <v>104.509154940008</v>
      </c>
      <c r="Q30" s="152"/>
      <c r="R30" s="162">
        <v>82.216184057388304</v>
      </c>
      <c r="S30" s="135"/>
      <c r="T30" s="136">
        <v>3.2941181740327101</v>
      </c>
      <c r="U30" s="130">
        <v>8.9868462791143706</v>
      </c>
      <c r="V30" s="130">
        <v>9.5786804090506106</v>
      </c>
      <c r="W30" s="130">
        <v>12.4903568945487</v>
      </c>
      <c r="X30" s="130">
        <v>-0.92881829557214401</v>
      </c>
      <c r="Y30" s="137">
        <v>6.5327791874566401</v>
      </c>
      <c r="Z30" s="130"/>
      <c r="AA30" s="138">
        <v>-1.5323993045114901</v>
      </c>
      <c r="AB30" s="139">
        <v>-2.46467628094035</v>
      </c>
      <c r="AC30" s="140">
        <v>-1.99067274814488</v>
      </c>
      <c r="AD30" s="130"/>
      <c r="AE30" s="141">
        <v>3.2709933790826802</v>
      </c>
      <c r="AF30" s="75"/>
      <c r="AG30" s="157">
        <v>50.915012961042798</v>
      </c>
      <c r="AH30" s="152">
        <v>59.022222633683803</v>
      </c>
      <c r="AI30" s="152">
        <v>69.459516738260902</v>
      </c>
      <c r="AJ30" s="152">
        <v>71.703853873500194</v>
      </c>
      <c r="AK30" s="152">
        <v>77.8063183232113</v>
      </c>
      <c r="AL30" s="158">
        <v>65.781384905939802</v>
      </c>
      <c r="AM30" s="152"/>
      <c r="AN30" s="159">
        <v>101.653352095985</v>
      </c>
      <c r="AO30" s="160">
        <v>102.48504036439</v>
      </c>
      <c r="AP30" s="161">
        <v>102.069196230188</v>
      </c>
      <c r="AQ30" s="152"/>
      <c r="AR30" s="162">
        <v>76.149330998582201</v>
      </c>
      <c r="AS30" s="135"/>
      <c r="AT30" s="136">
        <v>1.54606374212067</v>
      </c>
      <c r="AU30" s="130">
        <v>7.5888131010009099</v>
      </c>
      <c r="AV30" s="130">
        <v>6.4132443726956696</v>
      </c>
      <c r="AW30" s="130">
        <v>4.6347237804309804</v>
      </c>
      <c r="AX30" s="130">
        <v>-3.7872597227110401</v>
      </c>
      <c r="AY30" s="137">
        <v>2.8898133158010801</v>
      </c>
      <c r="AZ30" s="130"/>
      <c r="BA30" s="138">
        <v>-2.0270849425628601</v>
      </c>
      <c r="BB30" s="139">
        <v>3.6348362711868401</v>
      </c>
      <c r="BC30" s="140">
        <v>0.73589735041460302</v>
      </c>
      <c r="BD30" s="130"/>
      <c r="BE30" s="141">
        <v>2.0541416286274998</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7">
        <v>39.473164742532497</v>
      </c>
      <c r="H31" s="152">
        <v>53.581161810518502</v>
      </c>
      <c r="I31" s="152">
        <v>54.464931280923501</v>
      </c>
      <c r="J31" s="152">
        <v>60.705006413780403</v>
      </c>
      <c r="K31" s="152">
        <v>63.805684442001002</v>
      </c>
      <c r="L31" s="158">
        <v>54.405989737951202</v>
      </c>
      <c r="M31" s="152"/>
      <c r="N31" s="159">
        <v>90.537855964815805</v>
      </c>
      <c r="O31" s="160">
        <v>93.969785596481501</v>
      </c>
      <c r="P31" s="161">
        <v>92.253820780648695</v>
      </c>
      <c r="Q31" s="152"/>
      <c r="R31" s="162">
        <v>65.219655750150494</v>
      </c>
      <c r="S31" s="135"/>
      <c r="T31" s="136">
        <v>-21.7783301801901</v>
      </c>
      <c r="U31" s="130">
        <v>-10.5920981259941</v>
      </c>
      <c r="V31" s="130">
        <v>-13.027355401248901</v>
      </c>
      <c r="W31" s="130">
        <v>-9.8331451863948391</v>
      </c>
      <c r="X31" s="130">
        <v>-15.6681038621832</v>
      </c>
      <c r="Y31" s="137">
        <v>-13.914723360975399</v>
      </c>
      <c r="Z31" s="130"/>
      <c r="AA31" s="138">
        <v>-12.189502620924999</v>
      </c>
      <c r="AB31" s="139">
        <v>-6.3602582942951402</v>
      </c>
      <c r="AC31" s="140">
        <v>-9.3143254068623502</v>
      </c>
      <c r="AD31" s="130"/>
      <c r="AE31" s="141">
        <v>-12.112868443323</v>
      </c>
      <c r="AF31" s="75"/>
      <c r="AG31" s="157">
        <v>43.458551743018702</v>
      </c>
      <c r="AH31" s="152">
        <v>46.5034673298047</v>
      </c>
      <c r="AI31" s="152">
        <v>53.332366307720299</v>
      </c>
      <c r="AJ31" s="152">
        <v>58.798413944150298</v>
      </c>
      <c r="AK31" s="152">
        <v>62.739250775688902</v>
      </c>
      <c r="AL31" s="158">
        <v>52.966410020076601</v>
      </c>
      <c r="AM31" s="152"/>
      <c r="AN31" s="159">
        <v>86.239093812739497</v>
      </c>
      <c r="AO31" s="160">
        <v>80.1063120762323</v>
      </c>
      <c r="AP31" s="161">
        <v>83.178871616678805</v>
      </c>
      <c r="AQ31" s="152"/>
      <c r="AR31" s="162">
        <v>61.5861559181863</v>
      </c>
      <c r="AS31" s="135"/>
      <c r="AT31" s="136">
        <v>-13.4432954410224</v>
      </c>
      <c r="AU31" s="130">
        <v>-11.77148199722</v>
      </c>
      <c r="AV31" s="130">
        <v>-10.5067978783922</v>
      </c>
      <c r="AW31" s="130">
        <v>-3.48299496400197</v>
      </c>
      <c r="AX31" s="130">
        <v>-4.14725294290331</v>
      </c>
      <c r="AY31" s="137">
        <v>-8.3204986070935902</v>
      </c>
      <c r="AZ31" s="130"/>
      <c r="BA31" s="138">
        <v>-2.6607513973470098</v>
      </c>
      <c r="BB31" s="139">
        <v>-7.9613749549861303</v>
      </c>
      <c r="BC31" s="140">
        <v>-5.2804846232935603</v>
      </c>
      <c r="BD31" s="130"/>
      <c r="BE31" s="141">
        <v>-7.1747437722175498</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7">
        <v>42.296114985862303</v>
      </c>
      <c r="H32" s="152">
        <v>54.528569274269501</v>
      </c>
      <c r="I32" s="152">
        <v>59.361788878416498</v>
      </c>
      <c r="J32" s="152">
        <v>60.198158341187501</v>
      </c>
      <c r="K32" s="152">
        <v>59.098047125353403</v>
      </c>
      <c r="L32" s="158">
        <v>55.096535721017901</v>
      </c>
      <c r="M32" s="152"/>
      <c r="N32" s="159">
        <v>86.754669180018794</v>
      </c>
      <c r="O32" s="160">
        <v>82.233408105560699</v>
      </c>
      <c r="P32" s="161">
        <v>84.494038642789803</v>
      </c>
      <c r="Q32" s="152"/>
      <c r="R32" s="162">
        <v>63.495822270095502</v>
      </c>
      <c r="S32" s="135"/>
      <c r="T32" s="136">
        <v>-4.9989726348300101</v>
      </c>
      <c r="U32" s="130">
        <v>-4.2902167386536503</v>
      </c>
      <c r="V32" s="130">
        <v>-5.3596995885582004</v>
      </c>
      <c r="W32" s="130">
        <v>0.49958544580214997</v>
      </c>
      <c r="X32" s="130">
        <v>-6.2247674242911799</v>
      </c>
      <c r="Y32" s="137">
        <v>-4.0591436807693704</v>
      </c>
      <c r="Z32" s="130"/>
      <c r="AA32" s="138">
        <v>-8.5483940487158403</v>
      </c>
      <c r="AB32" s="139">
        <v>-3.2844381907147402</v>
      </c>
      <c r="AC32" s="140">
        <v>-6.06035601612452</v>
      </c>
      <c r="AD32" s="130"/>
      <c r="AE32" s="141">
        <v>-4.8299714183018603</v>
      </c>
      <c r="AF32" s="75"/>
      <c r="AG32" s="157">
        <v>41.561049952874598</v>
      </c>
      <c r="AH32" s="152">
        <v>47.608951932139398</v>
      </c>
      <c r="AI32" s="152">
        <v>54.503435909519297</v>
      </c>
      <c r="AJ32" s="152">
        <v>57.797688501413703</v>
      </c>
      <c r="AK32" s="152">
        <v>56.777511781338298</v>
      </c>
      <c r="AL32" s="158">
        <v>51.649727615457103</v>
      </c>
      <c r="AM32" s="152"/>
      <c r="AN32" s="159">
        <v>80.501277568331702</v>
      </c>
      <c r="AO32" s="160">
        <v>76.119820452403303</v>
      </c>
      <c r="AP32" s="161">
        <v>78.310549010367495</v>
      </c>
      <c r="AQ32" s="152"/>
      <c r="AR32" s="162">
        <v>59.267105156860097</v>
      </c>
      <c r="AS32" s="135"/>
      <c r="AT32" s="136">
        <v>1.5396671511129401</v>
      </c>
      <c r="AU32" s="130">
        <v>1.74267640840436</v>
      </c>
      <c r="AV32" s="130">
        <v>0.54763819501475497</v>
      </c>
      <c r="AW32" s="130">
        <v>0.87835503965017403</v>
      </c>
      <c r="AX32" s="130">
        <v>-2.99796802170221</v>
      </c>
      <c r="AY32" s="137">
        <v>0.18583978617834901</v>
      </c>
      <c r="AZ32" s="130"/>
      <c r="BA32" s="138">
        <v>-7.9534975779835504</v>
      </c>
      <c r="BB32" s="139">
        <v>-3.64269493026252</v>
      </c>
      <c r="BC32" s="140">
        <v>-5.9076402352748802</v>
      </c>
      <c r="BD32" s="130"/>
      <c r="BE32" s="141">
        <v>-2.21935523386116</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7">
        <v>42.739813316739202</v>
      </c>
      <c r="H33" s="152">
        <v>66.453537647790895</v>
      </c>
      <c r="I33" s="152">
        <v>71.6034380833851</v>
      </c>
      <c r="J33" s="152">
        <v>71.209831985065307</v>
      </c>
      <c r="K33" s="152">
        <v>67.8462289981331</v>
      </c>
      <c r="L33" s="158">
        <v>63.970570006222701</v>
      </c>
      <c r="M33" s="152"/>
      <c r="N33" s="159">
        <v>78.988161169881707</v>
      </c>
      <c r="O33" s="160">
        <v>81.637862476664495</v>
      </c>
      <c r="P33" s="161">
        <v>80.313011823273101</v>
      </c>
      <c r="Q33" s="152"/>
      <c r="R33" s="162">
        <v>68.639839096808601</v>
      </c>
      <c r="S33" s="135"/>
      <c r="T33" s="136">
        <v>1.8746543383265499</v>
      </c>
      <c r="U33" s="130">
        <v>20.5705022632763</v>
      </c>
      <c r="V33" s="130">
        <v>17.417415106091301</v>
      </c>
      <c r="W33" s="130">
        <v>14.1679357698146</v>
      </c>
      <c r="X33" s="130">
        <v>3.9597425689180299</v>
      </c>
      <c r="Y33" s="137">
        <v>11.959538172878601</v>
      </c>
      <c r="Z33" s="130"/>
      <c r="AA33" s="138">
        <v>0.77936207072171204</v>
      </c>
      <c r="AB33" s="139">
        <v>0.73843666134044195</v>
      </c>
      <c r="AC33" s="140">
        <v>0.75855765687680099</v>
      </c>
      <c r="AD33" s="130"/>
      <c r="AE33" s="141">
        <v>7.9478273766571297</v>
      </c>
      <c r="AF33" s="75"/>
      <c r="AG33" s="157">
        <v>43.157632691404402</v>
      </c>
      <c r="AH33" s="152">
        <v>58.537886331610999</v>
      </c>
      <c r="AI33" s="152">
        <v>69.632914513856207</v>
      </c>
      <c r="AJ33" s="152">
        <v>72.530387505871303</v>
      </c>
      <c r="AK33" s="152">
        <v>70.389452011899095</v>
      </c>
      <c r="AL33" s="158">
        <v>62.849654610928397</v>
      </c>
      <c r="AM33" s="152"/>
      <c r="AN33" s="159">
        <v>88.772256145295103</v>
      </c>
      <c r="AO33" s="160">
        <v>79.387702240199104</v>
      </c>
      <c r="AP33" s="161">
        <v>84.064966835739298</v>
      </c>
      <c r="AQ33" s="152"/>
      <c r="AR33" s="162">
        <v>68.925056312849094</v>
      </c>
      <c r="AS33" s="135"/>
      <c r="AT33" s="136">
        <v>1.12831393628763</v>
      </c>
      <c r="AU33" s="130">
        <v>19.226797223508299</v>
      </c>
      <c r="AV33" s="130">
        <v>19.197538956126699</v>
      </c>
      <c r="AW33" s="130">
        <v>21.2751399950082</v>
      </c>
      <c r="AX33" s="130">
        <v>10.662563771777201</v>
      </c>
      <c r="AY33" s="137">
        <v>14.8543561668533</v>
      </c>
      <c r="AZ33" s="130"/>
      <c r="BA33" s="138">
        <v>4.4458758313593798E-2</v>
      </c>
      <c r="BB33" s="139">
        <v>-4.4060270443421601</v>
      </c>
      <c r="BC33" s="140">
        <v>-2.1246054489473298</v>
      </c>
      <c r="BD33" s="130"/>
      <c r="BE33" s="141">
        <v>8.32760503145151</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7">
        <v>47.8928777960475</v>
      </c>
      <c r="H34" s="152">
        <v>69.260734650823593</v>
      </c>
      <c r="I34" s="152">
        <v>71.080762262277702</v>
      </c>
      <c r="J34" s="152">
        <v>76.215715260757605</v>
      </c>
      <c r="K34" s="152">
        <v>78.318383644091398</v>
      </c>
      <c r="L34" s="158">
        <v>68.553694722799605</v>
      </c>
      <c r="M34" s="152"/>
      <c r="N34" s="159">
        <v>110.57507988707199</v>
      </c>
      <c r="O34" s="160">
        <v>116.78371823907101</v>
      </c>
      <c r="P34" s="161">
        <v>113.679399063072</v>
      </c>
      <c r="Q34" s="152"/>
      <c r="R34" s="162">
        <v>81.446753105734501</v>
      </c>
      <c r="S34" s="135"/>
      <c r="T34" s="136">
        <v>-9.5470566768661893</v>
      </c>
      <c r="U34" s="130">
        <v>8.0424721685292901</v>
      </c>
      <c r="V34" s="130">
        <v>-4.6012885894842297</v>
      </c>
      <c r="W34" s="130">
        <v>-1.64535819004483</v>
      </c>
      <c r="X34" s="130">
        <v>3.2135888683572902</v>
      </c>
      <c r="Y34" s="137">
        <v>-0.627437533420652</v>
      </c>
      <c r="Z34" s="130"/>
      <c r="AA34" s="138">
        <v>5.3619039101007102</v>
      </c>
      <c r="AB34" s="139">
        <v>6.5647189217016804</v>
      </c>
      <c r="AC34" s="140">
        <v>5.9763231079045296</v>
      </c>
      <c r="AD34" s="130"/>
      <c r="AE34" s="141">
        <v>1.90487548593843</v>
      </c>
      <c r="AF34" s="75"/>
      <c r="AG34" s="157">
        <v>60.5723802904403</v>
      </c>
      <c r="AH34" s="152">
        <v>66.254034402422903</v>
      </c>
      <c r="AI34" s="152">
        <v>76.662427739380206</v>
      </c>
      <c r="AJ34" s="152">
        <v>80.140083016230406</v>
      </c>
      <c r="AK34" s="152">
        <v>80.478038673604104</v>
      </c>
      <c r="AL34" s="158">
        <v>72.821392824415597</v>
      </c>
      <c r="AM34" s="152"/>
      <c r="AN34" s="159">
        <v>102.83268602935399</v>
      </c>
      <c r="AO34" s="160">
        <v>104.065671361648</v>
      </c>
      <c r="AP34" s="161">
        <v>103.44956624318</v>
      </c>
      <c r="AQ34" s="152"/>
      <c r="AR34" s="162">
        <v>81.576230644488604</v>
      </c>
      <c r="AS34" s="135"/>
      <c r="AT34" s="136">
        <v>-0.24313611571346</v>
      </c>
      <c r="AU34" s="130">
        <v>8.6635042326345797</v>
      </c>
      <c r="AV34" s="130">
        <v>6.0264621414680999</v>
      </c>
      <c r="AW34" s="130">
        <v>7.0482000113260899</v>
      </c>
      <c r="AX34" s="130">
        <v>5.3503577970324603</v>
      </c>
      <c r="AY34" s="137">
        <v>5.4592000712212503</v>
      </c>
      <c r="AZ34" s="130"/>
      <c r="BA34" s="138">
        <v>-0.64917898698115495</v>
      </c>
      <c r="BB34" s="139">
        <v>-3.08757397924987</v>
      </c>
      <c r="BC34" s="140">
        <v>-1.8904203751286099</v>
      </c>
      <c r="BD34" s="130"/>
      <c r="BE34" s="141">
        <v>2.6694375530435099</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7">
        <v>55.536156802459601</v>
      </c>
      <c r="H35" s="152">
        <v>86.642943889315902</v>
      </c>
      <c r="I35" s="152">
        <v>88.125626441199003</v>
      </c>
      <c r="J35" s="152">
        <v>89.742475019215902</v>
      </c>
      <c r="K35" s="152">
        <v>87.504135280553399</v>
      </c>
      <c r="L35" s="158">
        <v>81.510267486548798</v>
      </c>
      <c r="M35" s="152"/>
      <c r="N35" s="159">
        <v>117.252720983858</v>
      </c>
      <c r="O35" s="160">
        <v>124.339976940814</v>
      </c>
      <c r="P35" s="161">
        <v>120.796348962336</v>
      </c>
      <c r="Q35" s="152"/>
      <c r="R35" s="162">
        <v>92.734862193916697</v>
      </c>
      <c r="S35" s="135"/>
      <c r="T35" s="136">
        <v>-19.011134372562299</v>
      </c>
      <c r="U35" s="130">
        <v>16.2317506384511</v>
      </c>
      <c r="V35" s="130">
        <v>-3.7211375929007899</v>
      </c>
      <c r="W35" s="130">
        <v>-4.28418102383948</v>
      </c>
      <c r="X35" s="130">
        <v>2.61443870492749</v>
      </c>
      <c r="Y35" s="137">
        <v>-1.4818480259340201</v>
      </c>
      <c r="Z35" s="130"/>
      <c r="AA35" s="138">
        <v>0.75338266279352595</v>
      </c>
      <c r="AB35" s="139">
        <v>3.3481950196878398</v>
      </c>
      <c r="AC35" s="140">
        <v>2.0723626546313998</v>
      </c>
      <c r="AD35" s="130"/>
      <c r="AE35" s="141">
        <v>-0.18837052569625001</v>
      </c>
      <c r="AF35" s="75"/>
      <c r="AG35" s="157">
        <v>61.255209454265902</v>
      </c>
      <c r="AH35" s="152">
        <v>72.726054957724799</v>
      </c>
      <c r="AI35" s="152">
        <v>81.521087624903899</v>
      </c>
      <c r="AJ35" s="152">
        <v>85.095026902382699</v>
      </c>
      <c r="AK35" s="152">
        <v>84.627982321291299</v>
      </c>
      <c r="AL35" s="158">
        <v>77.045072252113698</v>
      </c>
      <c r="AM35" s="152"/>
      <c r="AN35" s="159">
        <v>108.739329362029</v>
      </c>
      <c r="AO35" s="160">
        <v>116.646543043812</v>
      </c>
      <c r="AP35" s="161">
        <v>112.69293620292</v>
      </c>
      <c r="AQ35" s="152"/>
      <c r="AR35" s="162">
        <v>87.230176238058604</v>
      </c>
      <c r="AS35" s="135"/>
      <c r="AT35" s="136">
        <v>-5.9647239514908899</v>
      </c>
      <c r="AU35" s="130">
        <v>11.0997281264177</v>
      </c>
      <c r="AV35" s="130">
        <v>8.2835197510291199</v>
      </c>
      <c r="AW35" s="130">
        <v>8.4344266375486896</v>
      </c>
      <c r="AX35" s="130">
        <v>5.37632319475125</v>
      </c>
      <c r="AY35" s="137">
        <v>5.6361381438291698</v>
      </c>
      <c r="AZ35" s="130"/>
      <c r="BA35" s="138">
        <v>-4.1043472708376303</v>
      </c>
      <c r="BB35" s="139">
        <v>-3.7007271981605001</v>
      </c>
      <c r="BC35" s="140">
        <v>-3.8958804538865701</v>
      </c>
      <c r="BD35" s="130"/>
      <c r="BE35" s="141">
        <v>1.9053402710693701</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7">
        <v>75.061215017064796</v>
      </c>
      <c r="H36" s="152">
        <v>98.699351535836101</v>
      </c>
      <c r="I36" s="152">
        <v>106.64413651877101</v>
      </c>
      <c r="J36" s="152">
        <v>112.989269624573</v>
      </c>
      <c r="K36" s="152">
        <v>101.592354948805</v>
      </c>
      <c r="L36" s="158">
        <v>98.997265529010207</v>
      </c>
      <c r="M36" s="152"/>
      <c r="N36" s="159">
        <v>133.453174061433</v>
      </c>
      <c r="O36" s="160">
        <v>143.21822525597199</v>
      </c>
      <c r="P36" s="161">
        <v>138.33569965870299</v>
      </c>
      <c r="Q36" s="152"/>
      <c r="R36" s="162">
        <v>110.236818137493</v>
      </c>
      <c r="S36" s="135"/>
      <c r="T36" s="136">
        <v>-21.9735411024641</v>
      </c>
      <c r="U36" s="130">
        <v>11.9955953168867</v>
      </c>
      <c r="V36" s="130">
        <v>12.5726607840906</v>
      </c>
      <c r="W36" s="130">
        <v>18.055549055948799</v>
      </c>
      <c r="X36" s="130">
        <v>14.354110055555401</v>
      </c>
      <c r="Y36" s="137">
        <v>6.7678535102636799</v>
      </c>
      <c r="Z36" s="130"/>
      <c r="AA36" s="138">
        <v>0.15382954767557599</v>
      </c>
      <c r="AB36" s="139">
        <v>1.4436367181936001</v>
      </c>
      <c r="AC36" s="140">
        <v>0.81737301042124999</v>
      </c>
      <c r="AD36" s="130"/>
      <c r="AE36" s="141">
        <v>4.5552576609748199</v>
      </c>
      <c r="AF36" s="75"/>
      <c r="AG36" s="157">
        <v>66.692580482049493</v>
      </c>
      <c r="AH36" s="152">
        <v>69.339094892971502</v>
      </c>
      <c r="AI36" s="152">
        <v>77.714840721388796</v>
      </c>
      <c r="AJ36" s="152">
        <v>81.890178661722501</v>
      </c>
      <c r="AK36" s="152">
        <v>78.819268498230201</v>
      </c>
      <c r="AL36" s="158">
        <v>74.891192651272505</v>
      </c>
      <c r="AM36" s="152"/>
      <c r="AN36" s="159">
        <v>107.523423226023</v>
      </c>
      <c r="AO36" s="160">
        <v>117.913481228668</v>
      </c>
      <c r="AP36" s="161">
        <v>112.686294411939</v>
      </c>
      <c r="AQ36" s="152"/>
      <c r="AR36" s="162">
        <v>85.642257224178607</v>
      </c>
      <c r="AS36" s="135"/>
      <c r="AT36" s="136">
        <v>-8.8607557401424994</v>
      </c>
      <c r="AU36" s="130">
        <v>6.1455698870184596</v>
      </c>
      <c r="AV36" s="130">
        <v>1.50094549205973</v>
      </c>
      <c r="AW36" s="130">
        <v>3.9575923978291798</v>
      </c>
      <c r="AX36" s="130">
        <v>-3.5814651039052801</v>
      </c>
      <c r="AY36" s="137">
        <v>-0.30098636159035402</v>
      </c>
      <c r="AZ36" s="130"/>
      <c r="BA36" s="138">
        <v>-12.7719379185927</v>
      </c>
      <c r="BB36" s="139">
        <v>-11.725619263218899</v>
      </c>
      <c r="BC36" s="140">
        <v>-12.252820989996801</v>
      </c>
      <c r="BD36" s="130"/>
      <c r="BE36" s="141">
        <v>-5.2074959212220397</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7">
        <v>82.752785192775704</v>
      </c>
      <c r="H37" s="152">
        <v>97.359331369283893</v>
      </c>
      <c r="I37" s="152">
        <v>96.718947611118196</v>
      </c>
      <c r="J37" s="152">
        <v>106.931432816702</v>
      </c>
      <c r="K37" s="152">
        <v>113.340633277827</v>
      </c>
      <c r="L37" s="158">
        <v>99.420626053541596</v>
      </c>
      <c r="M37" s="152"/>
      <c r="N37" s="159">
        <v>154.45487613680001</v>
      </c>
      <c r="O37" s="160">
        <v>159.814326629947</v>
      </c>
      <c r="P37" s="161">
        <v>157.134601383373</v>
      </c>
      <c r="Q37" s="152"/>
      <c r="R37" s="162">
        <v>115.910333290636</v>
      </c>
      <c r="S37" s="135"/>
      <c r="T37" s="136">
        <v>-16.8622672585606</v>
      </c>
      <c r="U37" s="130">
        <v>3.73389219588167</v>
      </c>
      <c r="V37" s="130">
        <v>-8.0185962239081299</v>
      </c>
      <c r="W37" s="130">
        <v>-2.8677079387390698</v>
      </c>
      <c r="X37" s="130">
        <v>1.7285847052257699</v>
      </c>
      <c r="Y37" s="137">
        <v>-4.4116257168620097</v>
      </c>
      <c r="Z37" s="130"/>
      <c r="AA37" s="138">
        <v>-4.6533412485084602</v>
      </c>
      <c r="AB37" s="139">
        <v>-6.5830364620297201</v>
      </c>
      <c r="AC37" s="140">
        <v>-5.6445019394445097</v>
      </c>
      <c r="AD37" s="130"/>
      <c r="AE37" s="141">
        <v>-4.8929597403101299</v>
      </c>
      <c r="AF37" s="75"/>
      <c r="AG37" s="157">
        <v>93.684831497374105</v>
      </c>
      <c r="AH37" s="152">
        <v>84.732071538363002</v>
      </c>
      <c r="AI37" s="152">
        <v>91.4312159600358</v>
      </c>
      <c r="AJ37" s="152">
        <v>95.408573523760694</v>
      </c>
      <c r="AK37" s="152">
        <v>99.690699948763907</v>
      </c>
      <c r="AL37" s="158">
        <v>92.989478493659504</v>
      </c>
      <c r="AM37" s="152"/>
      <c r="AN37" s="159">
        <v>148.84934007941499</v>
      </c>
      <c r="AO37" s="160">
        <v>158.433616626104</v>
      </c>
      <c r="AP37" s="161">
        <v>153.64147835276</v>
      </c>
      <c r="AQ37" s="152"/>
      <c r="AR37" s="162">
        <v>110.318621310545</v>
      </c>
      <c r="AS37" s="135"/>
      <c r="AT37" s="136">
        <v>4.8131941030030001</v>
      </c>
      <c r="AU37" s="130">
        <v>4.77712837335699</v>
      </c>
      <c r="AV37" s="130">
        <v>2.2428075382689698</v>
      </c>
      <c r="AW37" s="130">
        <v>4.3759586412862204</v>
      </c>
      <c r="AX37" s="130">
        <v>6.3825510562760002</v>
      </c>
      <c r="AY37" s="137">
        <v>4.5296797899058898</v>
      </c>
      <c r="AZ37" s="130"/>
      <c r="BA37" s="138">
        <v>2.6062897544712098</v>
      </c>
      <c r="BB37" s="139">
        <v>-1.19189193764824</v>
      </c>
      <c r="BC37" s="140">
        <v>0.61220918989212003</v>
      </c>
      <c r="BD37" s="130"/>
      <c r="BE37" s="141">
        <v>2.9262607638073002</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7">
        <v>77.441508478434002</v>
      </c>
      <c r="H38" s="152">
        <v>106.24191855392399</v>
      </c>
      <c r="I38" s="152">
        <v>107.96192841697901</v>
      </c>
      <c r="J38" s="152">
        <v>107.982675922764</v>
      </c>
      <c r="K38" s="152">
        <v>98.417136679185106</v>
      </c>
      <c r="L38" s="158">
        <v>99.609033610257498</v>
      </c>
      <c r="M38" s="152"/>
      <c r="N38" s="159">
        <v>101.460221918743</v>
      </c>
      <c r="O38" s="160">
        <v>108.482545995978</v>
      </c>
      <c r="P38" s="161">
        <v>104.971383957361</v>
      </c>
      <c r="Q38" s="152"/>
      <c r="R38" s="162">
        <v>101.14113370942999</v>
      </c>
      <c r="S38" s="135"/>
      <c r="T38" s="136">
        <v>2.7081894257522698</v>
      </c>
      <c r="U38" s="130">
        <v>4.62063466629687</v>
      </c>
      <c r="V38" s="130">
        <v>-17.969460920278401</v>
      </c>
      <c r="W38" s="130">
        <v>-21.953054602115301</v>
      </c>
      <c r="X38" s="130">
        <v>-19.972946908043902</v>
      </c>
      <c r="Y38" s="137">
        <v>-12.607860873121799</v>
      </c>
      <c r="Z38" s="130"/>
      <c r="AA38" s="138">
        <v>-12.724786642484901</v>
      </c>
      <c r="AB38" s="139">
        <v>-11.4960430937554</v>
      </c>
      <c r="AC38" s="140">
        <v>-12.094155719391299</v>
      </c>
      <c r="AD38" s="130"/>
      <c r="AE38" s="141">
        <v>-12.4561569393948</v>
      </c>
      <c r="AF38" s="75"/>
      <c r="AG38" s="157">
        <v>88.8382961373797</v>
      </c>
      <c r="AH38" s="152">
        <v>115.784753424527</v>
      </c>
      <c r="AI38" s="152">
        <v>140.045439516626</v>
      </c>
      <c r="AJ38" s="152">
        <v>140.59891008420101</v>
      </c>
      <c r="AK38" s="152">
        <v>114.154812422277</v>
      </c>
      <c r="AL38" s="158">
        <v>119.884442317002</v>
      </c>
      <c r="AM38" s="152"/>
      <c r="AN38" s="159">
        <v>102.68797314486901</v>
      </c>
      <c r="AO38" s="160">
        <v>105.700331313303</v>
      </c>
      <c r="AP38" s="161">
        <v>104.19487392486199</v>
      </c>
      <c r="AQ38" s="152"/>
      <c r="AR38" s="162">
        <v>115.400173728342</v>
      </c>
      <c r="AS38" s="135"/>
      <c r="AT38" s="136">
        <v>0.87720193774725097</v>
      </c>
      <c r="AU38" s="130">
        <v>4.9380163787770197</v>
      </c>
      <c r="AV38" s="130">
        <v>4.4144694123772403</v>
      </c>
      <c r="AW38" s="130">
        <v>3.90645077820971</v>
      </c>
      <c r="AX38" s="130">
        <v>-1.2381149175007999</v>
      </c>
      <c r="AY38" s="137">
        <v>2.74174071163787</v>
      </c>
      <c r="AZ38" s="130"/>
      <c r="BA38" s="138">
        <v>-5.2328492785616501</v>
      </c>
      <c r="BB38" s="139">
        <v>-6.52860196633684</v>
      </c>
      <c r="BC38" s="140">
        <v>-5.8938975100550302</v>
      </c>
      <c r="BD38" s="130"/>
      <c r="BE38" s="141">
        <v>0.36400562978960699</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63">
        <v>42.846631684997</v>
      </c>
      <c r="H39" s="164">
        <v>57.570833683149999</v>
      </c>
      <c r="I39" s="164">
        <v>61.074632692469102</v>
      </c>
      <c r="J39" s="164">
        <v>65.783697422550503</v>
      </c>
      <c r="K39" s="164">
        <v>69.171705986063301</v>
      </c>
      <c r="L39" s="165">
        <v>59.289500293845997</v>
      </c>
      <c r="M39" s="152"/>
      <c r="N39" s="166">
        <v>93.325355553689803</v>
      </c>
      <c r="O39" s="167">
        <v>97.182869616321</v>
      </c>
      <c r="P39" s="168">
        <v>95.254112585005402</v>
      </c>
      <c r="Q39" s="152"/>
      <c r="R39" s="169">
        <v>69.565103805605801</v>
      </c>
      <c r="S39" s="135"/>
      <c r="T39" s="142">
        <v>-18.370313344217202</v>
      </c>
      <c r="U39" s="143">
        <v>-3.7980267214841898</v>
      </c>
      <c r="V39" s="143">
        <v>-2.72741418871429</v>
      </c>
      <c r="W39" s="143">
        <v>2.2854179911824501</v>
      </c>
      <c r="X39" s="143">
        <v>-1.2010944171385201</v>
      </c>
      <c r="Y39" s="144">
        <v>-4.2006707593444697</v>
      </c>
      <c r="Z39" s="130"/>
      <c r="AA39" s="145">
        <v>-0.10148943313627</v>
      </c>
      <c r="AB39" s="146">
        <v>2.03850577276362</v>
      </c>
      <c r="AC39" s="147">
        <v>0.97883715078019295</v>
      </c>
      <c r="AD39" s="130"/>
      <c r="AE39" s="148">
        <v>-2.2388990246687599</v>
      </c>
      <c r="AF39" s="75"/>
      <c r="AG39" s="163">
        <v>47.051048143802802</v>
      </c>
      <c r="AH39" s="164">
        <v>50.911995516634498</v>
      </c>
      <c r="AI39" s="164">
        <v>59.092529330428199</v>
      </c>
      <c r="AJ39" s="164">
        <v>64.336780566496202</v>
      </c>
      <c r="AK39" s="164">
        <v>67.038166638732903</v>
      </c>
      <c r="AL39" s="165">
        <v>57.686104039218897</v>
      </c>
      <c r="AM39" s="152"/>
      <c r="AN39" s="166">
        <v>86.160009218134505</v>
      </c>
      <c r="AO39" s="167">
        <v>85.575055620854599</v>
      </c>
      <c r="AP39" s="168">
        <v>85.867802277302403</v>
      </c>
      <c r="AQ39" s="152"/>
      <c r="AR39" s="169">
        <v>65.732714737333694</v>
      </c>
      <c r="AS39" s="135"/>
      <c r="AT39" s="142">
        <v>-8.7199389931942601</v>
      </c>
      <c r="AU39" s="143">
        <v>-3.5444483537927298</v>
      </c>
      <c r="AV39" s="143">
        <v>-0.27626417358470001</v>
      </c>
      <c r="AW39" s="143">
        <v>5.71381539491317</v>
      </c>
      <c r="AX39" s="143">
        <v>3.2919413638183799</v>
      </c>
      <c r="AY39" s="144">
        <v>-0.31395667074212302</v>
      </c>
      <c r="AZ39" s="130"/>
      <c r="BA39" s="145">
        <v>-1.97996586397824</v>
      </c>
      <c r="BB39" s="146">
        <v>-7.1840885767776204</v>
      </c>
      <c r="BC39" s="147">
        <v>-4.6438289017964598</v>
      </c>
      <c r="BD39" s="130"/>
      <c r="BE39" s="148">
        <v>-1.97535284425439</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9">
        <v>47.498640152417202</v>
      </c>
      <c r="H40" s="150">
        <v>67.832872112407699</v>
      </c>
      <c r="I40" s="150">
        <v>73.673084067635102</v>
      </c>
      <c r="J40" s="150">
        <v>76.251081209811801</v>
      </c>
      <c r="K40" s="150">
        <v>74.6556156227673</v>
      </c>
      <c r="L40" s="151">
        <v>67.982258633007802</v>
      </c>
      <c r="M40" s="152"/>
      <c r="N40" s="153">
        <v>86.241278875922802</v>
      </c>
      <c r="O40" s="154">
        <v>87.390354846391901</v>
      </c>
      <c r="P40" s="155">
        <v>86.815816861157401</v>
      </c>
      <c r="Q40" s="152"/>
      <c r="R40" s="156">
        <v>73.363275269621994</v>
      </c>
      <c r="S40" s="135"/>
      <c r="T40" s="127">
        <v>-2.6774878465118701</v>
      </c>
      <c r="U40" s="128">
        <v>8.8409331656740608</v>
      </c>
      <c r="V40" s="128">
        <v>8.6540316263680097</v>
      </c>
      <c r="W40" s="128">
        <v>16.316135741615199</v>
      </c>
      <c r="X40" s="128">
        <v>22.334570587460899</v>
      </c>
      <c r="Y40" s="129">
        <v>11.2587010010147</v>
      </c>
      <c r="Z40" s="130"/>
      <c r="AA40" s="131">
        <v>10.3709625947387</v>
      </c>
      <c r="AB40" s="132">
        <v>12.7386200297867</v>
      </c>
      <c r="AC40" s="133">
        <v>11.5500625459064</v>
      </c>
      <c r="AD40" s="130"/>
      <c r="AE40" s="134">
        <v>11.357041452254199</v>
      </c>
      <c r="AF40" s="75"/>
      <c r="AG40" s="149">
        <v>48.298519885687</v>
      </c>
      <c r="AH40" s="150">
        <v>63.5924690402476</v>
      </c>
      <c r="AI40" s="150">
        <v>74.447818528221006</v>
      </c>
      <c r="AJ40" s="150">
        <v>77.052527387473205</v>
      </c>
      <c r="AK40" s="150">
        <v>72.476100857346907</v>
      </c>
      <c r="AL40" s="151">
        <v>67.1734871397951</v>
      </c>
      <c r="AM40" s="152"/>
      <c r="AN40" s="153">
        <v>77.616922481543199</v>
      </c>
      <c r="AO40" s="154">
        <v>78.971724815432196</v>
      </c>
      <c r="AP40" s="155">
        <v>78.294323648487705</v>
      </c>
      <c r="AQ40" s="152"/>
      <c r="AR40" s="156">
        <v>70.350868999421607</v>
      </c>
      <c r="AS40" s="135"/>
      <c r="AT40" s="127">
        <v>1.7611377785593001</v>
      </c>
      <c r="AU40" s="128">
        <v>9.8925112883230799</v>
      </c>
      <c r="AV40" s="128">
        <v>6.0991993745893396</v>
      </c>
      <c r="AW40" s="128">
        <v>6.7442931601751201</v>
      </c>
      <c r="AX40" s="128">
        <v>5.8092996494096196</v>
      </c>
      <c r="AY40" s="129">
        <v>6.22673262660288</v>
      </c>
      <c r="AZ40" s="130"/>
      <c r="BA40" s="131">
        <v>-5.58930782747181</v>
      </c>
      <c r="BB40" s="132">
        <v>-5.32211090187569</v>
      </c>
      <c r="BC40" s="133">
        <v>-5.4547422462608903</v>
      </c>
      <c r="BD40" s="130"/>
      <c r="BE40" s="134">
        <v>2.21114641385399</v>
      </c>
      <c r="BF40" s="75"/>
    </row>
    <row r="41" spans="1:70" x14ac:dyDescent="0.2">
      <c r="A41" s="20" t="s">
        <v>84</v>
      </c>
      <c r="B41" s="3" t="str">
        <f t="shared" si="0"/>
        <v>Southwest Virginia - Blue Ridge Highlands</v>
      </c>
      <c r="C41" s="10"/>
      <c r="D41" s="24" t="s">
        <v>16</v>
      </c>
      <c r="E41" s="27" t="s">
        <v>17</v>
      </c>
      <c r="F41" s="3"/>
      <c r="G41" s="157">
        <v>45.953423208191097</v>
      </c>
      <c r="H41" s="152">
        <v>61.276419795221798</v>
      </c>
      <c r="I41" s="152">
        <v>66.458794084186493</v>
      </c>
      <c r="J41" s="152">
        <v>66.974290102389006</v>
      </c>
      <c r="K41" s="152">
        <v>67.636579067121701</v>
      </c>
      <c r="L41" s="158">
        <v>61.659901251421999</v>
      </c>
      <c r="M41" s="152"/>
      <c r="N41" s="159">
        <v>99.674228668941893</v>
      </c>
      <c r="O41" s="160">
        <v>93.321655290102299</v>
      </c>
      <c r="P41" s="161">
        <v>96.497941979522096</v>
      </c>
      <c r="Q41" s="152"/>
      <c r="R41" s="162">
        <v>71.613627173736305</v>
      </c>
      <c r="S41" s="135"/>
      <c r="T41" s="136">
        <v>-5.2419259517982297</v>
      </c>
      <c r="U41" s="130">
        <v>-3.3429796245208102E-2</v>
      </c>
      <c r="V41" s="130">
        <v>0.17984221992764901</v>
      </c>
      <c r="W41" s="130">
        <v>4.77952815177186</v>
      </c>
      <c r="X41" s="130">
        <v>-6.7532147795303503</v>
      </c>
      <c r="Y41" s="137">
        <v>-1.3713631159164501</v>
      </c>
      <c r="Z41" s="130"/>
      <c r="AA41" s="138">
        <v>-4.2794851350885503</v>
      </c>
      <c r="AB41" s="139">
        <v>-0.12064752711525201</v>
      </c>
      <c r="AC41" s="140">
        <v>-2.3126453699613001</v>
      </c>
      <c r="AD41" s="130"/>
      <c r="AE41" s="141">
        <v>-1.73589101983078</v>
      </c>
      <c r="AF41" s="75"/>
      <c r="AG41" s="157">
        <v>48.913952502844097</v>
      </c>
      <c r="AH41" s="152">
        <v>53.499612343572203</v>
      </c>
      <c r="AI41" s="152">
        <v>60.8625856086461</v>
      </c>
      <c r="AJ41" s="152">
        <v>63.510139362912398</v>
      </c>
      <c r="AK41" s="152">
        <v>65.648386518771304</v>
      </c>
      <c r="AL41" s="158">
        <v>58.486935267349203</v>
      </c>
      <c r="AM41" s="152"/>
      <c r="AN41" s="159">
        <v>93.543101251422001</v>
      </c>
      <c r="AO41" s="160">
        <v>90.023059158134203</v>
      </c>
      <c r="AP41" s="161">
        <v>91.783080204778102</v>
      </c>
      <c r="AQ41" s="152"/>
      <c r="AR41" s="162">
        <v>68.000119535186002</v>
      </c>
      <c r="AS41" s="135"/>
      <c r="AT41" s="136">
        <v>1.5875566262093399</v>
      </c>
      <c r="AU41" s="130">
        <v>4.2413283533888499</v>
      </c>
      <c r="AV41" s="130">
        <v>4.3212974259951098</v>
      </c>
      <c r="AW41" s="130">
        <v>2.7673392569023401</v>
      </c>
      <c r="AX41" s="130">
        <v>-4.0253723558235697</v>
      </c>
      <c r="AY41" s="137">
        <v>1.53040240085739</v>
      </c>
      <c r="AZ41" s="130"/>
      <c r="BA41" s="138">
        <v>-6.1361059850318496</v>
      </c>
      <c r="BB41" s="139">
        <v>-0.166367271665911</v>
      </c>
      <c r="BC41" s="140">
        <v>-3.3003793523662002</v>
      </c>
      <c r="BD41" s="130"/>
      <c r="BE41" s="141">
        <v>-0.39778046082704399</v>
      </c>
      <c r="BF41" s="75"/>
    </row>
    <row r="42" spans="1:70" x14ac:dyDescent="0.2">
      <c r="A42" s="21" t="s">
        <v>85</v>
      </c>
      <c r="B42" s="3" t="str">
        <f t="shared" si="0"/>
        <v>Southwest Virginia - Heart of Appalachia</v>
      </c>
      <c r="C42" s="3"/>
      <c r="D42" s="24" t="s">
        <v>16</v>
      </c>
      <c r="E42" s="27" t="s">
        <v>17</v>
      </c>
      <c r="F42" s="3"/>
      <c r="G42" s="157">
        <v>29.233016795865598</v>
      </c>
      <c r="H42" s="152">
        <v>41.891188630490902</v>
      </c>
      <c r="I42" s="152">
        <v>49.5237790697674</v>
      </c>
      <c r="J42" s="152">
        <v>50.917590439276402</v>
      </c>
      <c r="K42" s="152">
        <v>49.311472868217002</v>
      </c>
      <c r="L42" s="158">
        <v>44.175409560723502</v>
      </c>
      <c r="M42" s="152"/>
      <c r="N42" s="159">
        <v>59.949386304909503</v>
      </c>
      <c r="O42" s="160">
        <v>59.023423772609803</v>
      </c>
      <c r="P42" s="161">
        <v>59.4864050387596</v>
      </c>
      <c r="Q42" s="152"/>
      <c r="R42" s="162">
        <v>48.549979697305197</v>
      </c>
      <c r="S42" s="135"/>
      <c r="T42" s="136">
        <v>-15.912865317504</v>
      </c>
      <c r="U42" s="130">
        <v>-11.226783980914901</v>
      </c>
      <c r="V42" s="130">
        <v>-2.2390114564253598</v>
      </c>
      <c r="W42" s="130">
        <v>3.6579484732404999</v>
      </c>
      <c r="X42" s="130">
        <v>0.78853268250518505</v>
      </c>
      <c r="Y42" s="137">
        <v>-4.2407125272066901</v>
      </c>
      <c r="Z42" s="130"/>
      <c r="AA42" s="138">
        <v>-10.8352355264291</v>
      </c>
      <c r="AB42" s="139">
        <v>-8.4083996882739793</v>
      </c>
      <c r="AC42" s="140">
        <v>-9.6475502759661804</v>
      </c>
      <c r="AD42" s="130"/>
      <c r="AE42" s="141">
        <v>-6.2056144370157398</v>
      </c>
      <c r="AF42" s="75"/>
      <c r="AG42" s="157">
        <v>32.781375968992201</v>
      </c>
      <c r="AH42" s="152">
        <v>41.598372093023201</v>
      </c>
      <c r="AI42" s="152">
        <v>49.536755490955997</v>
      </c>
      <c r="AJ42" s="152">
        <v>50.835896317829402</v>
      </c>
      <c r="AK42" s="152">
        <v>48.505822028423701</v>
      </c>
      <c r="AL42" s="158">
        <v>44.651644379844903</v>
      </c>
      <c r="AM42" s="152"/>
      <c r="AN42" s="159">
        <v>57.432049418604599</v>
      </c>
      <c r="AO42" s="160">
        <v>54.052441860465102</v>
      </c>
      <c r="AP42" s="161">
        <v>55.742245639534801</v>
      </c>
      <c r="AQ42" s="152"/>
      <c r="AR42" s="162">
        <v>47.820387596899202</v>
      </c>
      <c r="AS42" s="135"/>
      <c r="AT42" s="136">
        <v>-3.4563855852341301</v>
      </c>
      <c r="AU42" s="130">
        <v>0.49867323677622799</v>
      </c>
      <c r="AV42" s="130">
        <v>1.1824228656228499</v>
      </c>
      <c r="AW42" s="130">
        <v>0.93034015744790299</v>
      </c>
      <c r="AX42" s="130">
        <v>-3.0472615711531299</v>
      </c>
      <c r="AY42" s="137">
        <v>-0.64275428126135303</v>
      </c>
      <c r="AZ42" s="130"/>
      <c r="BA42" s="138">
        <v>-7.2750978956830403</v>
      </c>
      <c r="BB42" s="139">
        <v>-9.2669827743321491</v>
      </c>
      <c r="BC42" s="140">
        <v>-8.2516557534765003</v>
      </c>
      <c r="BD42" s="130"/>
      <c r="BE42" s="141">
        <v>-3.31326272011357</v>
      </c>
      <c r="BF42" s="75"/>
    </row>
    <row r="43" spans="1:70" x14ac:dyDescent="0.2">
      <c r="A43" s="22" t="s">
        <v>86</v>
      </c>
      <c r="B43" s="3" t="str">
        <f t="shared" si="0"/>
        <v>Virginia Mountains</v>
      </c>
      <c r="C43" s="3"/>
      <c r="D43" s="25" t="s">
        <v>16</v>
      </c>
      <c r="E43" s="28" t="s">
        <v>17</v>
      </c>
      <c r="F43" s="3"/>
      <c r="G43" s="157">
        <v>50.360516048699502</v>
      </c>
      <c r="H43" s="152">
        <v>81.204640287769706</v>
      </c>
      <c r="I43" s="152">
        <v>90.967829275041495</v>
      </c>
      <c r="J43" s="152">
        <v>100.084932208079</v>
      </c>
      <c r="K43" s="152">
        <v>97.726965965688905</v>
      </c>
      <c r="L43" s="158">
        <v>84.068976757055793</v>
      </c>
      <c r="M43" s="152"/>
      <c r="N43" s="159">
        <v>101.04075401217401</v>
      </c>
      <c r="O43" s="160">
        <v>98.4900069175428</v>
      </c>
      <c r="P43" s="161">
        <v>99.765380464858794</v>
      </c>
      <c r="Q43" s="152"/>
      <c r="R43" s="162">
        <v>88.553663530713806</v>
      </c>
      <c r="S43" s="135"/>
      <c r="T43" s="136">
        <v>-7.92224553201594</v>
      </c>
      <c r="U43" s="130">
        <v>22.285980305145401</v>
      </c>
      <c r="V43" s="130">
        <v>13.642570741885001</v>
      </c>
      <c r="W43" s="130">
        <v>17.388074953752401</v>
      </c>
      <c r="X43" s="130">
        <v>19.458654677469902</v>
      </c>
      <c r="Y43" s="137">
        <v>14.157651370691401</v>
      </c>
      <c r="Z43" s="130"/>
      <c r="AA43" s="138">
        <v>0.93847968412843896</v>
      </c>
      <c r="AB43" s="139">
        <v>-3.0967901426584099</v>
      </c>
      <c r="AC43" s="140">
        <v>-1.0945189450482</v>
      </c>
      <c r="AD43" s="130"/>
      <c r="AE43" s="141">
        <v>8.7590415061579403</v>
      </c>
      <c r="AF43" s="75"/>
      <c r="AG43" s="157">
        <v>57.656836953514102</v>
      </c>
      <c r="AH43" s="152">
        <v>68.2580523657996</v>
      </c>
      <c r="AI43" s="152">
        <v>76.571222675705499</v>
      </c>
      <c r="AJ43" s="152">
        <v>82.944633370226796</v>
      </c>
      <c r="AK43" s="152">
        <v>81.212880464858799</v>
      </c>
      <c r="AL43" s="158">
        <v>73.328725166021002</v>
      </c>
      <c r="AM43" s="152"/>
      <c r="AN43" s="159">
        <v>90.352973505810695</v>
      </c>
      <c r="AO43" s="160">
        <v>89.212115038738204</v>
      </c>
      <c r="AP43" s="161">
        <v>89.782544272274393</v>
      </c>
      <c r="AQ43" s="152"/>
      <c r="AR43" s="162">
        <v>78.029816339236305</v>
      </c>
      <c r="AS43" s="135"/>
      <c r="AT43" s="136">
        <v>2.74444766234092</v>
      </c>
      <c r="AU43" s="130">
        <v>18.5121219079738</v>
      </c>
      <c r="AV43" s="130">
        <v>11.5726775157374</v>
      </c>
      <c r="AW43" s="130">
        <v>8.6726265414199908</v>
      </c>
      <c r="AX43" s="130">
        <v>3.8107922471592102</v>
      </c>
      <c r="AY43" s="137">
        <v>8.8291196660997109</v>
      </c>
      <c r="AZ43" s="130"/>
      <c r="BA43" s="138">
        <v>-8.2206829152672398</v>
      </c>
      <c r="BB43" s="139">
        <v>-6.6260699088010204</v>
      </c>
      <c r="BC43" s="140">
        <v>-7.4353081280609699</v>
      </c>
      <c r="BD43" s="130"/>
      <c r="BE43" s="141">
        <v>2.8860191940643198</v>
      </c>
      <c r="BF43" s="75"/>
    </row>
    <row r="44" spans="1:70" x14ac:dyDescent="0.2">
      <c r="A44" s="86" t="s">
        <v>111</v>
      </c>
      <c r="B44" s="3" t="s">
        <v>117</v>
      </c>
      <c r="D44" s="25" t="s">
        <v>16</v>
      </c>
      <c r="E44" s="28" t="s">
        <v>17</v>
      </c>
      <c r="G44" s="157">
        <v>144.28893948655201</v>
      </c>
      <c r="H44" s="152">
        <v>199.83580684596501</v>
      </c>
      <c r="I44" s="152">
        <v>208.30797982884999</v>
      </c>
      <c r="J44" s="152">
        <v>210.53903728606301</v>
      </c>
      <c r="K44" s="152">
        <v>197.60117359413201</v>
      </c>
      <c r="L44" s="158">
        <v>192.11458740831199</v>
      </c>
      <c r="M44" s="152"/>
      <c r="N44" s="159">
        <v>275.846216381418</v>
      </c>
      <c r="O44" s="160">
        <v>290.64015892420502</v>
      </c>
      <c r="P44" s="161">
        <v>283.243187652811</v>
      </c>
      <c r="Q44" s="152"/>
      <c r="R44" s="162">
        <v>218.151330335312</v>
      </c>
      <c r="S44" s="135"/>
      <c r="T44" s="136">
        <v>-21.9653228108353</v>
      </c>
      <c r="U44" s="130">
        <v>4.60395772313215</v>
      </c>
      <c r="V44" s="130">
        <v>-4.6856166053147197</v>
      </c>
      <c r="W44" s="130">
        <v>-8.7671212194954702</v>
      </c>
      <c r="X44" s="130">
        <v>-14.866581776102899</v>
      </c>
      <c r="Y44" s="137">
        <v>-9.1545959713292593</v>
      </c>
      <c r="Z44" s="130"/>
      <c r="AA44" s="138">
        <v>1.0020587406011401</v>
      </c>
      <c r="AB44" s="139">
        <v>4.8664932283658198</v>
      </c>
      <c r="AC44" s="140">
        <v>2.9484729497240698</v>
      </c>
      <c r="AD44" s="130"/>
      <c r="AE44" s="141">
        <v>-5.0119468833059297</v>
      </c>
      <c r="AF44" s="78"/>
      <c r="AG44" s="157">
        <v>182.423046301955</v>
      </c>
      <c r="AH44" s="152">
        <v>186.07808144865501</v>
      </c>
      <c r="AI44" s="152">
        <v>213.18769712713899</v>
      </c>
      <c r="AJ44" s="152">
        <v>215.43864685207799</v>
      </c>
      <c r="AK44" s="152">
        <v>208.81071363080599</v>
      </c>
      <c r="AL44" s="158">
        <v>201.18763707212699</v>
      </c>
      <c r="AM44" s="152"/>
      <c r="AN44" s="159">
        <v>277.49787820904601</v>
      </c>
      <c r="AO44" s="160">
        <v>286.98480516503599</v>
      </c>
      <c r="AP44" s="161">
        <v>282.24134168704097</v>
      </c>
      <c r="AQ44" s="152"/>
      <c r="AR44" s="162">
        <v>224.345838390674</v>
      </c>
      <c r="AS44" s="135"/>
      <c r="AT44" s="136">
        <v>-5.2583661469756198</v>
      </c>
      <c r="AU44" s="130">
        <v>4.6021808291929096</v>
      </c>
      <c r="AV44" s="130">
        <v>11.2971351316825</v>
      </c>
      <c r="AW44" s="130">
        <v>10.655371968170799</v>
      </c>
      <c r="AX44" s="130">
        <v>-0.87188494357829005</v>
      </c>
      <c r="AY44" s="137">
        <v>3.9914238244609699</v>
      </c>
      <c r="AZ44" s="130"/>
      <c r="BA44" s="138">
        <v>5.2342114820954997</v>
      </c>
      <c r="BB44" s="139">
        <v>1.4968429989861201</v>
      </c>
      <c r="BC44" s="140">
        <v>3.3003583316563398</v>
      </c>
      <c r="BD44" s="130"/>
      <c r="BE44" s="141">
        <v>3.7419606771487599</v>
      </c>
    </row>
    <row r="45" spans="1:70" x14ac:dyDescent="0.2">
      <c r="A45" s="86" t="s">
        <v>112</v>
      </c>
      <c r="B45" s="3" t="s">
        <v>118</v>
      </c>
      <c r="D45" s="25" t="s">
        <v>16</v>
      </c>
      <c r="E45" s="28" t="s">
        <v>17</v>
      </c>
      <c r="G45" s="157">
        <v>97.116653874538699</v>
      </c>
      <c r="H45" s="152">
        <v>141.645945756457</v>
      </c>
      <c r="I45" s="152">
        <v>138.603872324723</v>
      </c>
      <c r="J45" s="152">
        <v>148.34547416974101</v>
      </c>
      <c r="K45" s="152">
        <v>141.24757601476</v>
      </c>
      <c r="L45" s="158">
        <v>133.391904428044</v>
      </c>
      <c r="M45" s="152"/>
      <c r="N45" s="159">
        <v>149.92932484680401</v>
      </c>
      <c r="O45" s="160">
        <v>155.07010369003601</v>
      </c>
      <c r="P45" s="161">
        <v>152.49971426842001</v>
      </c>
      <c r="Q45" s="152"/>
      <c r="R45" s="162">
        <v>138.851278668151</v>
      </c>
      <c r="S45" s="135"/>
      <c r="T45" s="136">
        <v>0.49000017586400602</v>
      </c>
      <c r="U45" s="130">
        <v>19.048482357509702</v>
      </c>
      <c r="V45" s="130">
        <v>-16.347667071080899</v>
      </c>
      <c r="W45" s="130">
        <v>-17.461704851904202</v>
      </c>
      <c r="X45" s="130">
        <v>-10.9311896236386</v>
      </c>
      <c r="Y45" s="137">
        <v>-7.3187216811165596</v>
      </c>
      <c r="Z45" s="130"/>
      <c r="AA45" s="138">
        <v>-7.73748014431116</v>
      </c>
      <c r="AB45" s="139">
        <v>-6.2277688976617398</v>
      </c>
      <c r="AC45" s="140">
        <v>-6.9760263062006498</v>
      </c>
      <c r="AD45" s="130"/>
      <c r="AE45" s="141">
        <v>-7.2114564888064701</v>
      </c>
      <c r="AF45" s="78"/>
      <c r="AG45" s="157">
        <v>116.670614684068</v>
      </c>
      <c r="AH45" s="152">
        <v>143.74335642439499</v>
      </c>
      <c r="AI45" s="152">
        <v>171.86596322055601</v>
      </c>
      <c r="AJ45" s="152">
        <v>175.30781410771499</v>
      </c>
      <c r="AK45" s="152">
        <v>148.016384955711</v>
      </c>
      <c r="AL45" s="158">
        <v>151.12082667848901</v>
      </c>
      <c r="AM45" s="152"/>
      <c r="AN45" s="159">
        <v>148.624333114877</v>
      </c>
      <c r="AO45" s="160">
        <v>153.623278782287</v>
      </c>
      <c r="AP45" s="161">
        <v>151.125340238007</v>
      </c>
      <c r="AQ45" s="152"/>
      <c r="AR45" s="162">
        <v>151.122116832605</v>
      </c>
      <c r="AS45" s="135"/>
      <c r="AT45" s="136">
        <v>6.8605558810309004</v>
      </c>
      <c r="AU45" s="130">
        <v>12.909762652309199</v>
      </c>
      <c r="AV45" s="130">
        <v>9.2776295176133399</v>
      </c>
      <c r="AW45" s="130">
        <v>8.3272105648321695</v>
      </c>
      <c r="AX45" s="130">
        <v>5.1158290944192899</v>
      </c>
      <c r="AY45" s="137">
        <v>8.50029926161959</v>
      </c>
      <c r="AZ45" s="130"/>
      <c r="BA45" s="138">
        <v>-0.97486930852485398</v>
      </c>
      <c r="BB45" s="139">
        <v>-1.5743554778003399</v>
      </c>
      <c r="BC45" s="140">
        <v>-1.27947742693086</v>
      </c>
      <c r="BD45" s="130"/>
      <c r="BE45" s="141">
        <v>5.5137364254572701</v>
      </c>
    </row>
    <row r="46" spans="1:70" x14ac:dyDescent="0.2">
      <c r="A46" s="86" t="s">
        <v>113</v>
      </c>
      <c r="B46" s="3" t="s">
        <v>119</v>
      </c>
      <c r="D46" s="25" t="s">
        <v>16</v>
      </c>
      <c r="E46" s="28" t="s">
        <v>17</v>
      </c>
      <c r="G46" s="157">
        <v>82.482146554801801</v>
      </c>
      <c r="H46" s="152">
        <v>109.142563370224</v>
      </c>
      <c r="I46" s="152">
        <v>111.99729233607</v>
      </c>
      <c r="J46" s="152">
        <v>118.986882363441</v>
      </c>
      <c r="K46" s="152">
        <v>116.43079435915701</v>
      </c>
      <c r="L46" s="158">
        <v>107.807935796739</v>
      </c>
      <c r="M46" s="152"/>
      <c r="N46" s="159">
        <v>140.79986076401201</v>
      </c>
      <c r="O46" s="160">
        <v>146.672410448649</v>
      </c>
      <c r="P46" s="161">
        <v>143.736135606331</v>
      </c>
      <c r="Q46" s="152"/>
      <c r="R46" s="162">
        <v>118.07313574233601</v>
      </c>
      <c r="S46" s="135"/>
      <c r="T46" s="136">
        <v>-8.3802796083127795</v>
      </c>
      <c r="U46" s="130">
        <v>1.29581866082796</v>
      </c>
      <c r="V46" s="130">
        <v>-14.602326390687599</v>
      </c>
      <c r="W46" s="130">
        <v>-11.948662516575601</v>
      </c>
      <c r="X46" s="130">
        <v>-7.9193129733045504</v>
      </c>
      <c r="Y46" s="137">
        <v>-8.7145153305873606</v>
      </c>
      <c r="Z46" s="130"/>
      <c r="AA46" s="138">
        <v>-5.6906518425083101</v>
      </c>
      <c r="AB46" s="139">
        <v>-5.8388101625090503</v>
      </c>
      <c r="AC46" s="140">
        <v>-5.7663025176615896</v>
      </c>
      <c r="AD46" s="130"/>
      <c r="AE46" s="141">
        <v>-7.7102396675777198</v>
      </c>
      <c r="AF46" s="78"/>
      <c r="AG46" s="157">
        <v>93.436342992725699</v>
      </c>
      <c r="AH46" s="152">
        <v>106.541125879535</v>
      </c>
      <c r="AI46" s="152">
        <v>123.18572705770301</v>
      </c>
      <c r="AJ46" s="152">
        <v>127.465725495738</v>
      </c>
      <c r="AK46" s="152">
        <v>117.19036854945401</v>
      </c>
      <c r="AL46" s="158">
        <v>113.563857995031</v>
      </c>
      <c r="AM46" s="152"/>
      <c r="AN46" s="159">
        <v>133.92719560269501</v>
      </c>
      <c r="AO46" s="160">
        <v>138.196628659407</v>
      </c>
      <c r="AP46" s="161">
        <v>136.06192800880601</v>
      </c>
      <c r="AQ46" s="152"/>
      <c r="AR46" s="162">
        <v>119.991912149727</v>
      </c>
      <c r="AS46" s="135"/>
      <c r="AT46" s="136">
        <v>-0.116173947358283</v>
      </c>
      <c r="AU46" s="130">
        <v>3.4473557121643998</v>
      </c>
      <c r="AV46" s="130">
        <v>-0.24087952164505</v>
      </c>
      <c r="AW46" s="130">
        <v>1.7647918240418501</v>
      </c>
      <c r="AX46" s="130">
        <v>1.6219913816209599</v>
      </c>
      <c r="AY46" s="137">
        <v>1.28886629968197</v>
      </c>
      <c r="AZ46" s="130"/>
      <c r="BA46" s="138">
        <v>-1.96367447859552</v>
      </c>
      <c r="BB46" s="139">
        <v>-4.69495355960618</v>
      </c>
      <c r="BC46" s="140">
        <v>-3.3700116573335799</v>
      </c>
      <c r="BD46" s="130"/>
      <c r="BE46" s="141">
        <v>-0.26892260581592498</v>
      </c>
    </row>
    <row r="47" spans="1:70" x14ac:dyDescent="0.2">
      <c r="A47" s="86" t="s">
        <v>114</v>
      </c>
      <c r="B47" s="3" t="s">
        <v>120</v>
      </c>
      <c r="D47" s="25" t="s">
        <v>16</v>
      </c>
      <c r="E47" s="28" t="s">
        <v>17</v>
      </c>
      <c r="G47" s="157">
        <v>62.788339817131998</v>
      </c>
      <c r="H47" s="152">
        <v>84.483966102534794</v>
      </c>
      <c r="I47" s="152">
        <v>88.982299972743206</v>
      </c>
      <c r="J47" s="152">
        <v>92.251328641871197</v>
      </c>
      <c r="K47" s="152">
        <v>94.578633942067</v>
      </c>
      <c r="L47" s="158">
        <v>84.616913695269702</v>
      </c>
      <c r="M47" s="152"/>
      <c r="N47" s="159">
        <v>125.22221522908001</v>
      </c>
      <c r="O47" s="160">
        <v>129.89054216121099</v>
      </c>
      <c r="P47" s="161">
        <v>127.556378695145</v>
      </c>
      <c r="Q47" s="152"/>
      <c r="R47" s="162">
        <v>96.8853322666628</v>
      </c>
      <c r="S47" s="135"/>
      <c r="T47" s="136">
        <v>-13.060403838233601</v>
      </c>
      <c r="U47" s="130">
        <v>-0.374009487764207</v>
      </c>
      <c r="V47" s="130">
        <v>-6.3901155666610396</v>
      </c>
      <c r="W47" s="130">
        <v>-4.8794851615641104</v>
      </c>
      <c r="X47" s="130">
        <v>-3.1703216703429402</v>
      </c>
      <c r="Y47" s="137">
        <v>-5.29452586026229</v>
      </c>
      <c r="Z47" s="130"/>
      <c r="AA47" s="138">
        <v>-3.7810316540122999</v>
      </c>
      <c r="AB47" s="139">
        <v>-5.3113680452966303</v>
      </c>
      <c r="AC47" s="140">
        <v>-4.5663324377063903</v>
      </c>
      <c r="AD47" s="130"/>
      <c r="AE47" s="141">
        <v>-5.0219140576303802</v>
      </c>
      <c r="AF47" s="78"/>
      <c r="AG47" s="157">
        <v>71.672633661156098</v>
      </c>
      <c r="AH47" s="152">
        <v>79.9086628303548</v>
      </c>
      <c r="AI47" s="152">
        <v>93.528496831322101</v>
      </c>
      <c r="AJ47" s="152">
        <v>96.496888060719499</v>
      </c>
      <c r="AK47" s="152">
        <v>93.491477744843905</v>
      </c>
      <c r="AL47" s="158">
        <v>87.019631825679298</v>
      </c>
      <c r="AM47" s="152"/>
      <c r="AN47" s="159">
        <v>118.88917651581799</v>
      </c>
      <c r="AO47" s="160">
        <v>120.66849610972</v>
      </c>
      <c r="AP47" s="161">
        <v>119.779282942973</v>
      </c>
      <c r="AQ47" s="152"/>
      <c r="AR47" s="162">
        <v>96.382889699421796</v>
      </c>
      <c r="AS47" s="135"/>
      <c r="AT47" s="136">
        <v>-0.66698874877091396</v>
      </c>
      <c r="AU47" s="130">
        <v>3.4651341116169898</v>
      </c>
      <c r="AV47" s="130">
        <v>2.8234673854619201</v>
      </c>
      <c r="AW47" s="130">
        <v>3.8235834087954599</v>
      </c>
      <c r="AX47" s="130">
        <v>1.43101245006296</v>
      </c>
      <c r="AY47" s="137">
        <v>2.2619951929146702</v>
      </c>
      <c r="AZ47" s="130"/>
      <c r="BA47" s="138">
        <v>-3.0643030426065399</v>
      </c>
      <c r="BB47" s="139">
        <v>-5.70100779904147</v>
      </c>
      <c r="BC47" s="140">
        <v>-4.4102653865081196</v>
      </c>
      <c r="BD47" s="130"/>
      <c r="BE47" s="141">
        <v>-0.21904401258897699</v>
      </c>
    </row>
    <row r="48" spans="1:70" x14ac:dyDescent="0.2">
      <c r="A48" s="86" t="s">
        <v>115</v>
      </c>
      <c r="B48" s="3" t="s">
        <v>121</v>
      </c>
      <c r="D48" s="25" t="s">
        <v>16</v>
      </c>
      <c r="E48" s="28" t="s">
        <v>17</v>
      </c>
      <c r="G48" s="157">
        <v>46.027592325916203</v>
      </c>
      <c r="H48" s="152">
        <v>56.681928740651202</v>
      </c>
      <c r="I48" s="152">
        <v>59.459056533655399</v>
      </c>
      <c r="J48" s="152">
        <v>60.832880104055299</v>
      </c>
      <c r="K48" s="152">
        <v>61.234373577367897</v>
      </c>
      <c r="L48" s="158">
        <v>56.847166256329203</v>
      </c>
      <c r="M48" s="152"/>
      <c r="N48" s="159">
        <v>81.094048868862302</v>
      </c>
      <c r="O48" s="160">
        <v>83.977155664978795</v>
      </c>
      <c r="P48" s="161">
        <v>82.535602266920606</v>
      </c>
      <c r="Q48" s="152"/>
      <c r="R48" s="162">
        <v>64.186719402212503</v>
      </c>
      <c r="S48" s="135"/>
      <c r="T48" s="136">
        <v>-8.40142823865793</v>
      </c>
      <c r="U48" s="130">
        <v>1.06270609597428</v>
      </c>
      <c r="V48" s="130">
        <v>0.787251734863054</v>
      </c>
      <c r="W48" s="130">
        <v>1.69773297567542</v>
      </c>
      <c r="X48" s="130">
        <v>0.138924023847359</v>
      </c>
      <c r="Y48" s="137">
        <v>-0.71977818671441096</v>
      </c>
      <c r="Z48" s="130"/>
      <c r="AA48" s="138">
        <v>-0.394078543612569</v>
      </c>
      <c r="AB48" s="139">
        <v>-2.70478648799374</v>
      </c>
      <c r="AC48" s="140">
        <v>-1.58316333446894</v>
      </c>
      <c r="AD48" s="130"/>
      <c r="AE48" s="141">
        <v>-1.0387325309620301</v>
      </c>
      <c r="AF48" s="78"/>
      <c r="AG48" s="157">
        <v>49.871405694776598</v>
      </c>
      <c r="AH48" s="152">
        <v>53.568359035696801</v>
      </c>
      <c r="AI48" s="152">
        <v>60.339463037369001</v>
      </c>
      <c r="AJ48" s="152">
        <v>61.925329679262298</v>
      </c>
      <c r="AK48" s="152">
        <v>61.071178554009798</v>
      </c>
      <c r="AL48" s="158">
        <v>57.355147200222902</v>
      </c>
      <c r="AM48" s="152"/>
      <c r="AN48" s="159">
        <v>76.615663306779297</v>
      </c>
      <c r="AO48" s="160">
        <v>78.630741975193899</v>
      </c>
      <c r="AP48" s="161">
        <v>77.623167539571</v>
      </c>
      <c r="AQ48" s="152"/>
      <c r="AR48" s="162">
        <v>63.145866053298597</v>
      </c>
      <c r="AS48" s="135"/>
      <c r="AT48" s="136">
        <v>-1.4709173546525001</v>
      </c>
      <c r="AU48" s="130">
        <v>1.21115554213782</v>
      </c>
      <c r="AV48" s="130">
        <v>3.80286425624596</v>
      </c>
      <c r="AW48" s="130">
        <v>4.0295888548026202</v>
      </c>
      <c r="AX48" s="130">
        <v>1.45385501747424</v>
      </c>
      <c r="AY48" s="137">
        <v>1.9150293518202599</v>
      </c>
      <c r="AZ48" s="130"/>
      <c r="BA48" s="138">
        <v>-2.37012384953574</v>
      </c>
      <c r="BB48" s="139">
        <v>-4.6465517453988996</v>
      </c>
      <c r="BC48" s="140">
        <v>-3.5365773259123801</v>
      </c>
      <c r="BD48" s="130"/>
      <c r="BE48" s="141">
        <v>-5.6413981948505797E-2</v>
      </c>
    </row>
    <row r="49" spans="1:57" x14ac:dyDescent="0.2">
      <c r="A49" s="87" t="s">
        <v>116</v>
      </c>
      <c r="B49" s="3" t="s">
        <v>122</v>
      </c>
      <c r="D49" s="25" t="s">
        <v>16</v>
      </c>
      <c r="E49" s="28" t="s">
        <v>17</v>
      </c>
      <c r="G49" s="163">
        <v>33.606995025758899</v>
      </c>
      <c r="H49" s="164">
        <v>36.514512044124899</v>
      </c>
      <c r="I49" s="164">
        <v>37.932860596093903</v>
      </c>
      <c r="J49" s="164">
        <v>39.361692752568601</v>
      </c>
      <c r="K49" s="164">
        <v>40.2965386471461</v>
      </c>
      <c r="L49" s="165">
        <v>37.542519813138497</v>
      </c>
      <c r="M49" s="152"/>
      <c r="N49" s="166">
        <v>56.765734674156597</v>
      </c>
      <c r="O49" s="167">
        <v>61.0876792007451</v>
      </c>
      <c r="P49" s="168">
        <v>58.926706937450803</v>
      </c>
      <c r="Q49" s="152"/>
      <c r="R49" s="169">
        <v>43.652287562942</v>
      </c>
      <c r="S49" s="135"/>
      <c r="T49" s="142">
        <v>-8.4397064881176593</v>
      </c>
      <c r="U49" s="143">
        <v>-1.77294663318464</v>
      </c>
      <c r="V49" s="143">
        <v>3.3301821291803599</v>
      </c>
      <c r="W49" s="143">
        <v>5.2373223912007703</v>
      </c>
      <c r="X49" s="143">
        <v>1.97010484499454</v>
      </c>
      <c r="Y49" s="144">
        <v>0.108330036346218</v>
      </c>
      <c r="Z49" s="130"/>
      <c r="AA49" s="145">
        <v>-5.1819260427109697</v>
      </c>
      <c r="AB49" s="146">
        <v>-2.3286160544908898</v>
      </c>
      <c r="AC49" s="147">
        <v>-3.7240831049743499</v>
      </c>
      <c r="AD49" s="130"/>
      <c r="AE49" s="148">
        <v>-1.40538790968241</v>
      </c>
      <c r="AG49" s="163">
        <v>36.7173312254574</v>
      </c>
      <c r="AH49" s="164">
        <v>34.259956257453602</v>
      </c>
      <c r="AI49" s="164">
        <v>36.3709220839756</v>
      </c>
      <c r="AJ49" s="164">
        <v>37.958727101573601</v>
      </c>
      <c r="AK49" s="164">
        <v>39.151130907676098</v>
      </c>
      <c r="AL49" s="165">
        <v>36.891613515227299</v>
      </c>
      <c r="AM49" s="152"/>
      <c r="AN49" s="166">
        <v>54.212926577270999</v>
      </c>
      <c r="AO49" s="167">
        <v>57.864949287626899</v>
      </c>
      <c r="AP49" s="168">
        <v>56.038353489801501</v>
      </c>
      <c r="AQ49" s="152"/>
      <c r="AR49" s="169">
        <v>42.360860282652602</v>
      </c>
      <c r="AS49" s="135"/>
      <c r="AT49" s="142">
        <v>1.3614344198150099</v>
      </c>
      <c r="AU49" s="143">
        <v>7.6930663963425003E-2</v>
      </c>
      <c r="AV49" s="143">
        <v>1.3149123902211399</v>
      </c>
      <c r="AW49" s="143">
        <v>2.1571681857943901</v>
      </c>
      <c r="AX49" s="143">
        <v>-0.521159733011477</v>
      </c>
      <c r="AY49" s="144">
        <v>0.86796338760483205</v>
      </c>
      <c r="AZ49" s="130"/>
      <c r="BA49" s="145">
        <v>-5.3005062351571199</v>
      </c>
      <c r="BB49" s="146">
        <v>-5.5232392440734799</v>
      </c>
      <c r="BC49" s="147">
        <v>-5.4166190009286401</v>
      </c>
      <c r="BD49" s="130"/>
      <c r="BE49" s="148">
        <v>-1.60820414169274</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A9" sqref="A9:F9"/>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9" t="str">
        <f>HYPERLINK("http://www.str.com/data-insights/resources/glossary", "For all STR definitions, please visit www.str.com/data-insights/resources/glossary")</f>
        <v>For all STR definitions, please visit www.str.com/data-insights/resources/glossary</v>
      </c>
      <c r="B5" s="209"/>
      <c r="C5" s="209"/>
      <c r="D5" s="209"/>
      <c r="E5" s="209"/>
      <c r="F5" s="20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9" t="str">
        <f>HYPERLINK("http://www.str.com/data-insights/resources/FAQ", "For all STR FAQs, please click here or visit http://www.str.com/data-insights/resources/FAQ")</f>
        <v>For all STR FAQs, please click here or visit http://www.str.com/data-insights/resources/FAQ</v>
      </c>
      <c r="B9" s="209"/>
      <c r="C9" s="209"/>
      <c r="D9" s="209"/>
      <c r="E9" s="209"/>
      <c r="F9" s="20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9" t="str">
        <f>HYPERLINK("http://www.str.com/contact", "For additional support, please contact your regional office")</f>
        <v>For additional support, please contact your regional office</v>
      </c>
      <c r="B12" s="209"/>
      <c r="C12" s="209"/>
      <c r="D12" s="209"/>
      <c r="E12" s="209"/>
      <c r="F12" s="209"/>
      <c r="G12" s="209"/>
      <c r="H12" s="209"/>
      <c r="I12" s="209"/>
      <c r="J12" s="20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8" t="str">
        <f>HYPERLINK("http://www.hotelnewsnow.com/", "For the latest in industry news, visit HotelNewsNow.com.")</f>
        <v>For the latest in industry news, visit HotelNewsNow.com.</v>
      </c>
      <c r="B14" s="208"/>
      <c r="C14" s="208"/>
      <c r="D14" s="208"/>
      <c r="E14" s="208"/>
      <c r="F14" s="208"/>
      <c r="G14" s="208"/>
      <c r="H14" s="208"/>
      <c r="I14" s="20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8" t="str">
        <f>HYPERLINK("http://www.hoteldataconference.com/", "To learn more about the Hotel Data Conference, visit HotelDataConference.com.")</f>
        <v>To learn more about the Hotel Data Conference, visit HotelDataConference.com.</v>
      </c>
      <c r="B15" s="208"/>
      <c r="C15" s="208"/>
      <c r="D15" s="208"/>
      <c r="E15" s="208"/>
      <c r="F15" s="208"/>
      <c r="G15" s="208"/>
      <c r="H15" s="208"/>
      <c r="I15" s="20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4789A2E5-87EE-4699-9FE4-FF1ACD833D60}"/>
</file>

<file path=customXml/itemProps3.xml><?xml version="1.0" encoding="utf-8"?>
<ds:datastoreItem xmlns:ds="http://schemas.openxmlformats.org/officeDocument/2006/customXml" ds:itemID="{DD76D074-13AA-49D0-9CF5-7C3E583D8790}">
  <ds:schemaRefs>
    <ds:schemaRef ds:uri="http://schemas.microsoft.com/sharepoint/v3/contenttype/forms"/>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2024-06-27T16:10:09Z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