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checkCompatibility="1"/>
  <xr:revisionPtr revIDLastSave="0" documentId="13_ncr:1_{D15A4C92-4FBC-4B85-8CAE-A4E98A45F6A9}" xr6:coauthVersionLast="47" xr6:coauthVersionMax="47" xr10:uidLastSave="{00000000-0000-0000-0000-000000000000}"/>
  <workbookProtection workbookAlgorithmName="SHA-512" workbookHashValue="R+Hq6X50diw97C7Ip4Dzjozv87V00KvxiQOeduFspDfp9QSvoZIGXa0dreSINCiLPZiP6iCfG8w/9C6HzBoeJQ==" workbookSaltValue="pvIu497gdQOoWKGP5G/90Q==" workbookSpinCount="100000" lockStructure="1"/>
  <bookViews>
    <workbookView xWindow="-110" yWindow="-110" windowWidth="19420" windowHeight="1150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28" l="1"/>
  <c r="F13" i="28"/>
  <c r="G13" i="28"/>
  <c r="E15" i="28"/>
  <c r="F15" i="28"/>
  <c r="G15" i="28"/>
  <c r="E16" i="28"/>
  <c r="F16" i="28"/>
  <c r="G16" i="28"/>
  <c r="E17" i="28"/>
  <c r="F17" i="28"/>
  <c r="G17" i="28"/>
  <c r="E18" i="28"/>
  <c r="F18" i="28"/>
  <c r="G18" i="28"/>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N8" i="28"/>
  <c r="BM8" i="28"/>
  <c r="BL8" i="28"/>
  <c r="BK8" i="28"/>
  <c r="BF8" i="28"/>
  <c r="BG8" i="28"/>
  <c r="BH8" i="28"/>
  <c r="BI8" i="28"/>
  <c r="BJ8" i="28"/>
  <c r="BE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BC8" i="28"/>
  <c r="BB8" i="28"/>
  <c r="BA8" i="28"/>
  <c r="AZ8" i="28"/>
  <c r="AU8" i="28"/>
  <c r="AV8" i="28"/>
  <c r="AW8" i="28"/>
  <c r="AX8" i="28"/>
  <c r="AY8" i="28"/>
  <c r="AT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V8" i="28"/>
  <c r="U8" i="28"/>
  <c r="T8" i="28"/>
  <c r="S8" i="28"/>
  <c r="R8" i="28"/>
  <c r="Q8" i="28"/>
  <c r="P8" i="28"/>
  <c r="O8" i="28"/>
  <c r="N8" i="28"/>
  <c r="M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H13" i="28"/>
  <c r="I13" i="28"/>
  <c r="J13" i="28"/>
  <c r="K13" i="28"/>
  <c r="K8" i="28"/>
  <c r="J8" i="28"/>
  <c r="I8" i="28"/>
  <c r="H8" i="28"/>
  <c r="C8" i="28"/>
  <c r="D8" i="28"/>
  <c r="E8" i="28"/>
  <c r="F8" i="28"/>
  <c r="G8" i="28"/>
  <c r="B8" i="28"/>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N8" i="22"/>
  <c r="BM8" i="22"/>
  <c r="BL8" i="22"/>
  <c r="BK8" i="22"/>
  <c r="BF8" i="22"/>
  <c r="BG8" i="22"/>
  <c r="BH8" i="22"/>
  <c r="BI8" i="22"/>
  <c r="BJ8" i="22"/>
  <c r="BE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M9" i="22"/>
  <c r="N9" i="22"/>
  <c r="O9" i="22"/>
  <c r="P9" i="22"/>
  <c r="Q9" i="22"/>
  <c r="R9" i="22"/>
  <c r="S9" i="22"/>
  <c r="T9" i="22"/>
  <c r="U9" i="22"/>
  <c r="V9" i="22"/>
  <c r="M10" i="22"/>
  <c r="N10" i="22"/>
  <c r="O10" i="22"/>
  <c r="P10" i="22"/>
  <c r="Q10" i="22"/>
  <c r="R10" i="22"/>
  <c r="S10" i="22"/>
  <c r="T10" i="22"/>
  <c r="U10" i="22"/>
  <c r="V10" i="22"/>
  <c r="M11" i="22"/>
  <c r="N11" i="22"/>
  <c r="O11" i="22"/>
  <c r="P11" i="22"/>
  <c r="Q11" i="22"/>
  <c r="R11" i="22"/>
  <c r="S11" i="22"/>
  <c r="T11" i="22"/>
  <c r="U11" i="22"/>
  <c r="V11" i="22"/>
  <c r="M12" i="22"/>
  <c r="N12" i="22"/>
  <c r="O12" i="22"/>
  <c r="P12" i="22"/>
  <c r="Q12" i="22"/>
  <c r="R12" i="22"/>
  <c r="S12" i="22"/>
  <c r="T12" i="22"/>
  <c r="U12" i="22"/>
  <c r="V12" i="22"/>
  <c r="M13" i="22"/>
  <c r="N13" i="22"/>
  <c r="O13" i="22"/>
  <c r="P13" i="22"/>
  <c r="Q13" i="22"/>
  <c r="R13" i="22"/>
  <c r="S13" i="22"/>
  <c r="T13" i="22"/>
  <c r="U13" i="22"/>
  <c r="V13" i="22"/>
  <c r="V8" i="22"/>
  <c r="U8" i="22"/>
  <c r="T8" i="22"/>
  <c r="S8" i="22"/>
  <c r="N8" i="22"/>
  <c r="O8" i="22"/>
  <c r="P8" i="22"/>
  <c r="Q8" i="22"/>
  <c r="R8" i="22"/>
  <c r="M8" i="22"/>
  <c r="AZ9" i="22"/>
  <c r="BA9" i="22"/>
  <c r="AZ10" i="22"/>
  <c r="BA10" i="22"/>
  <c r="AZ11" i="22"/>
  <c r="BA11" i="22"/>
  <c r="AZ12" i="22"/>
  <c r="BA12" i="22"/>
  <c r="AZ13" i="22"/>
  <c r="BA13" i="22"/>
  <c r="BA8" i="22"/>
  <c r="AZ8" i="22"/>
  <c r="BC9" i="22"/>
  <c r="BC10" i="22"/>
  <c r="BC11" i="22"/>
  <c r="BC12" i="22"/>
  <c r="BC13" i="22"/>
  <c r="BC8" i="22"/>
  <c r="BB9" i="22"/>
  <c r="BB10" i="22"/>
  <c r="BB11" i="22"/>
  <c r="BB12" i="22"/>
  <c r="BB13" i="22"/>
  <c r="BB8" i="22"/>
  <c r="H9" i="22"/>
  <c r="I9" i="22"/>
  <c r="J9" i="22"/>
  <c r="K9" i="22"/>
  <c r="H10" i="22"/>
  <c r="I10" i="22"/>
  <c r="J10" i="22"/>
  <c r="K10" i="22"/>
  <c r="H11" i="22"/>
  <c r="I11" i="22"/>
  <c r="J11" i="22"/>
  <c r="K11" i="22"/>
  <c r="H12" i="22"/>
  <c r="I12" i="22"/>
  <c r="J12" i="22"/>
  <c r="K12" i="22"/>
  <c r="H13" i="22"/>
  <c r="I13" i="22"/>
  <c r="J13" i="22"/>
  <c r="K13" i="22"/>
  <c r="K8" i="22"/>
  <c r="J8" i="22"/>
  <c r="I8" i="22"/>
  <c r="H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AT9" i="22"/>
  <c r="AU9" i="22"/>
  <c r="AV9" i="22"/>
  <c r="AW9" i="22"/>
  <c r="AX9" i="22"/>
  <c r="AY9" i="22"/>
  <c r="AT10" i="22"/>
  <c r="AU10" i="22"/>
  <c r="AV10" i="22"/>
  <c r="AW10" i="22"/>
  <c r="AX10" i="22"/>
  <c r="AY10" i="22"/>
  <c r="AT11" i="22"/>
  <c r="AU11" i="22"/>
  <c r="AV11" i="22"/>
  <c r="AW11" i="22"/>
  <c r="AX11" i="22"/>
  <c r="AY11" i="22"/>
  <c r="AT12" i="22"/>
  <c r="AU12" i="22"/>
  <c r="AV12" i="22"/>
  <c r="AW12" i="22"/>
  <c r="AX12" i="22"/>
  <c r="AY12" i="22"/>
  <c r="AT13" i="22"/>
  <c r="AU13" i="22"/>
  <c r="AV13" i="22"/>
  <c r="AW13" i="22"/>
  <c r="AX13" i="22"/>
  <c r="AY13" i="22"/>
  <c r="AU8" i="22"/>
  <c r="AV8" i="22"/>
  <c r="AW8" i="22"/>
  <c r="AX8" i="22"/>
  <c r="AY8" i="22"/>
  <c r="AT8" i="22"/>
  <c r="X9" i="22"/>
  <c r="Y9" i="22"/>
  <c r="Z9" i="22"/>
  <c r="AA9" i="22"/>
  <c r="AB9" i="22"/>
  <c r="AC9" i="22"/>
  <c r="X10" i="22"/>
  <c r="Y10" i="22"/>
  <c r="Z10" i="22"/>
  <c r="AA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9" i="22"/>
  <c r="C9" i="22"/>
  <c r="D9" i="22"/>
  <c r="E9" i="22"/>
  <c r="F9" i="22"/>
  <c r="G9" i="22"/>
  <c r="B10" i="22"/>
  <c r="C10" i="22"/>
  <c r="D10" i="22"/>
  <c r="E10" i="22"/>
  <c r="F10" i="22"/>
  <c r="G10" i="22"/>
  <c r="B11" i="22"/>
  <c r="C11" i="22"/>
  <c r="D11" i="22"/>
  <c r="E11" i="22"/>
  <c r="F11" i="22"/>
  <c r="G11" i="22"/>
  <c r="B12" i="22"/>
  <c r="C12" i="22"/>
  <c r="D12" i="22"/>
  <c r="E12" i="22"/>
  <c r="F12" i="22"/>
  <c r="G12" i="22"/>
  <c r="B13" i="22"/>
  <c r="C13" i="22"/>
  <c r="D13" i="22"/>
  <c r="E13" i="22"/>
  <c r="F13" i="22"/>
  <c r="G13" i="22"/>
  <c r="C8" i="22"/>
  <c r="D8" i="22"/>
  <c r="E8" i="22"/>
  <c r="F8" i="22"/>
  <c r="G8" i="22"/>
  <c r="B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15" i="22"/>
  <c r="B9" i="25"/>
  <c r="B10" i="25"/>
  <c r="B12" i="25"/>
  <c r="B14" i="25"/>
  <c r="B15" i="25"/>
  <c r="B16" i="25"/>
  <c r="B17" i="25"/>
  <c r="B18" i="25"/>
  <c r="B19" i="25"/>
  <c r="B20" i="25"/>
  <c r="B21" i="25"/>
  <c r="B22" i="25"/>
  <c r="B23" i="25"/>
  <c r="B24" i="25"/>
  <c r="D19" i="22"/>
  <c r="C15" i="22"/>
  <c r="C19" i="22"/>
  <c r="K40" i="22"/>
  <c r="B27" i="22"/>
  <c r="E18" i="22"/>
  <c r="E16" i="22"/>
  <c r="D18" i="22"/>
  <c r="C18" i="22"/>
  <c r="E17" i="22"/>
  <c r="D17" i="22"/>
  <c r="C17" i="22"/>
  <c r="D16" i="22"/>
  <c r="C16" i="22"/>
  <c r="E15" i="22"/>
  <c r="E19" i="22"/>
  <c r="B30" i="22"/>
  <c r="B28"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40" i="22"/>
  <c r="A5" i="21"/>
  <c r="A9" i="21"/>
  <c r="A12" i="21"/>
  <c r="A14" i="21"/>
  <c r="A15" i="21"/>
  <c r="B32" i="22"/>
  <c r="B31" i="22"/>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U23"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M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B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alcChain>
</file>

<file path=xl/sharedStrings.xml><?xml version="1.0" encoding="utf-8"?>
<sst xmlns="http://schemas.openxmlformats.org/spreadsheetml/2006/main" count="851" uniqueCount="137">
  <si>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</si>
  <si>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</si>
  <si>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</si>
  <si>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</si>
  <si>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</si>
  <si>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</si>
  <si>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</si>
  <si>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</si>
  <si>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</si>
  <si>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</si>
  <si>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</si>
  <si>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</si>
  <si>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</si>
  <si>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</si>
  <si>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</si>
  <si>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</si>
  <si>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</si>
  <si>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</si>
  <si>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</si>
  <si>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</si>
  <si>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</si>
  <si>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</si>
  <si>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</si>
  <si>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</si>
  <si>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</si>
  <si>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</si>
  <si>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</si>
  <si>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</si>
  <si>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</si>
  <si>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</si>
  <si>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</si>
  <si>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</si>
  <si>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</si>
  <si>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</si>
  <si>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</si>
  <si>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</si>
  <si>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</si>
  <si>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</si>
  <si>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</si>
  <si>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</si>
  <si>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</si>
  <si>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</si>
  <si>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</si>
  <si>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</si>
  <si>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</si>
  <si>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</si>
  <si>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</si>
  <si>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</si>
  <si>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</si>
  <si>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</si>
  <si>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</si>
  <si>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</si>
  <si>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</si>
  <si>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</si>
  <si>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</si>
  <si>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</si>
  <si>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</si>
  <si>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</si>
  <si>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</si>
  <si>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</si>
  <si>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</si>
  <si>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</si>
  <si>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</si>
  <si>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</si>
  <si>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</si>
  <si>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</si>
  <si>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</si>
  <si>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</si>
  <si>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</si>
  <si>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</si>
  <si>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</si>
  <si>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</si>
  <si>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</si>
  <si>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</si>
  <si>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</si>
  <si>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</si>
  <si>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</si>
  <si>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</si>
  <si>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</si>
  <si>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</si>
  <si>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</si>
  <si>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</si>
  <si>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</si>
  <si>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</si>
  <si>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</si>
  <si>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</si>
  <si>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</si>
  <si>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</si>
  <si>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</si>
  <si>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</si>
  <si>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</si>
  <si>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</si>
  <si>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</si>
  <si>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</si>
  <si>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</si>
  <si>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</si>
  <si>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</si>
  <si>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</si>
  <si>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</si>
  <si>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</si>
  <si>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</si>
  <si>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</si>
  <si>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</si>
  <si>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</si>
  <si>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</si>
  <si>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</si>
  <si>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</si>
  <si>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</si>
  <si>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</si>
  <si>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</si>
  <si>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</si>
  <si>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</si>
  <si>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</si>
  <si>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</si>
  <si>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</si>
  <si>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</si>
  <si>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</si>
  <si>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</si>
  <si>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</si>
  <si>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</si>
  <si>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</si>
  <si>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</si>
  <si>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</si>
  <si>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</si>
  <si>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</si>
  <si>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Apr</t>
  </si>
  <si>
    <t xml:space="preserve"> - First Day of Passover</t>
  </si>
  <si>
    <t>Tuesday, Apr 23rd</t>
  </si>
  <si>
    <t>Apr / May</t>
  </si>
  <si>
    <t>May</t>
  </si>
  <si>
    <t>Sunday, May 12th</t>
  </si>
  <si>
    <t xml:space="preserve"> - Mother's Day</t>
  </si>
  <si>
    <t>Sunday, May 14th</t>
  </si>
  <si>
    <t>Week of May 05, 2024 to May 11, 2024</t>
  </si>
  <si>
    <t>April 14, 2024 - May 11, 2024
Rolling-28 Day Period</t>
  </si>
  <si>
    <t>For the Week of May 05, 2024 to May 11, 2024</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</si>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</sst>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1" fillId="3" borderId="0" xfId="0" applyFont="1" applyFill="1" applyAlignment="1">
      <alignment horizontal="right"/>
    </xf>
    <xf numFmtId="0" fontId="29" fillId="0" borderId="0" xfId="0" applyFont="1" applyAlignment="1">
      <alignment horizontal="right"/>
    </xf>
    <xf numFmtId="0" fontId="7" fillId="3" borderId="0" xfId="0" applyFont="1" applyFill="1" applyAlignment="1">
      <alignment horizontal="left" vertical="center" wrapText="1"/>
    </xf>
    <xf numFmtId="49" fontId="23" fillId="2" borderId="0" xfId="0" applyNumberFormat="1" applyFont="1" applyFill="1" applyAlignment="1">
      <alignment horizontal="center"/>
    </xf>
    <xf numFmtId="0" fontId="6" fillId="3" borderId="0" xfId="0" applyFont="1" applyFill="1" applyAlignment="1">
      <alignment horizontal="center"/>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sqref="A1:A3"/>
      <selection pane="topRight" sqref="A1:A3"/>
      <selection pane="bottomLeft" sqref="A1:A3"/>
      <selection pane="bottomRight" activeCell="A57" sqref="A57:K59"/>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1" t="str">
        <f>'Occupancy Raw Data'!B1</f>
        <v>Week of May 05, 2024 to May 11, 2024</v>
      </c>
      <c r="B1" s="174" t="s">
        <v>66</v>
      </c>
      <c r="C1" s="175"/>
      <c r="D1" s="175"/>
      <c r="E1" s="175"/>
      <c r="F1" s="175"/>
      <c r="G1" s="175"/>
      <c r="H1" s="175"/>
      <c r="I1" s="175"/>
      <c r="J1" s="175"/>
      <c r="K1" s="176"/>
      <c r="L1" s="40"/>
      <c r="M1" s="174" t="s">
        <v>73</v>
      </c>
      <c r="N1" s="175"/>
      <c r="O1" s="175"/>
      <c r="P1" s="175"/>
      <c r="Q1" s="175"/>
      <c r="R1" s="175"/>
      <c r="S1" s="175"/>
      <c r="T1" s="175"/>
      <c r="U1" s="175"/>
      <c r="V1" s="176"/>
      <c r="W1" s="40"/>
      <c r="X1" s="174" t="s">
        <v>67</v>
      </c>
      <c r="Y1" s="175"/>
      <c r="Z1" s="175"/>
      <c r="AA1" s="175"/>
      <c r="AB1" s="175"/>
      <c r="AC1" s="175"/>
      <c r="AD1" s="175"/>
      <c r="AE1" s="175"/>
      <c r="AF1" s="175"/>
      <c r="AG1" s="176"/>
      <c r="AH1" s="40"/>
      <c r="AI1" s="174" t="s">
        <v>74</v>
      </c>
      <c r="AJ1" s="175"/>
      <c r="AK1" s="175"/>
      <c r="AL1" s="175"/>
      <c r="AM1" s="175"/>
      <c r="AN1" s="175"/>
      <c r="AO1" s="175"/>
      <c r="AP1" s="175"/>
      <c r="AQ1" s="175"/>
      <c r="AR1" s="176"/>
      <c r="AS1" s="40"/>
      <c r="AT1" s="174" t="s">
        <v>68</v>
      </c>
      <c r="AU1" s="175"/>
      <c r="AV1" s="175"/>
      <c r="AW1" s="175"/>
      <c r="AX1" s="175"/>
      <c r="AY1" s="175"/>
      <c r="AZ1" s="175"/>
      <c r="BA1" s="175"/>
      <c r="BB1" s="175"/>
      <c r="BC1" s="176"/>
      <c r="BD1" s="40"/>
      <c r="BE1" s="174" t="s">
        <v>75</v>
      </c>
      <c r="BF1" s="175"/>
      <c r="BG1" s="175"/>
      <c r="BH1" s="175"/>
      <c r="BI1" s="175"/>
      <c r="BJ1" s="175"/>
      <c r="BK1" s="175"/>
      <c r="BL1" s="175"/>
      <c r="BM1" s="175"/>
      <c r="BN1" s="176"/>
    </row>
    <row r="2" spans="1:66" x14ac:dyDescent="0.45">
      <c r="A2" s="171"/>
      <c r="B2" s="42"/>
      <c r="C2" s="43"/>
      <c r="D2" s="43"/>
      <c r="E2" s="43"/>
      <c r="F2" s="43"/>
      <c r="G2" s="172" t="s">
        <v>64</v>
      </c>
      <c r="H2" s="43"/>
      <c r="I2" s="43"/>
      <c r="J2" s="172" t="s">
        <v>65</v>
      </c>
      <c r="K2" s="173" t="s">
        <v>56</v>
      </c>
      <c r="L2" s="44"/>
      <c r="M2" s="42"/>
      <c r="N2" s="43"/>
      <c r="O2" s="43"/>
      <c r="P2" s="43"/>
      <c r="Q2" s="43"/>
      <c r="R2" s="172" t="s">
        <v>64</v>
      </c>
      <c r="S2" s="43"/>
      <c r="T2" s="43"/>
      <c r="U2" s="172" t="s">
        <v>65</v>
      </c>
      <c r="V2" s="173" t="s">
        <v>56</v>
      </c>
      <c r="W2" s="44"/>
      <c r="X2" s="42"/>
      <c r="Y2" s="43"/>
      <c r="Z2" s="43"/>
      <c r="AA2" s="43"/>
      <c r="AB2" s="43"/>
      <c r="AC2" s="172" t="s">
        <v>64</v>
      </c>
      <c r="AD2" s="43"/>
      <c r="AE2" s="43"/>
      <c r="AF2" s="172" t="s">
        <v>65</v>
      </c>
      <c r="AG2" s="173" t="s">
        <v>56</v>
      </c>
      <c r="AH2" s="44"/>
      <c r="AI2" s="42"/>
      <c r="AJ2" s="43"/>
      <c r="AK2" s="43"/>
      <c r="AL2" s="43"/>
      <c r="AM2" s="43"/>
      <c r="AN2" s="172" t="s">
        <v>64</v>
      </c>
      <c r="AO2" s="43"/>
      <c r="AP2" s="43"/>
      <c r="AQ2" s="172" t="s">
        <v>65</v>
      </c>
      <c r="AR2" s="173" t="s">
        <v>56</v>
      </c>
      <c r="AS2" s="40"/>
      <c r="AT2" s="42"/>
      <c r="AU2" s="43"/>
      <c r="AV2" s="43"/>
      <c r="AW2" s="43"/>
      <c r="AX2" s="43"/>
      <c r="AY2" s="172" t="s">
        <v>64</v>
      </c>
      <c r="AZ2" s="43"/>
      <c r="BA2" s="43"/>
      <c r="BB2" s="172" t="s">
        <v>65</v>
      </c>
      <c r="BC2" s="173" t="s">
        <v>56</v>
      </c>
      <c r="BD2" s="44"/>
      <c r="BE2" s="42"/>
      <c r="BF2" s="43"/>
      <c r="BG2" s="43"/>
      <c r="BH2" s="43"/>
      <c r="BI2" s="43"/>
      <c r="BJ2" s="172" t="s">
        <v>64</v>
      </c>
      <c r="BK2" s="43"/>
      <c r="BL2" s="43"/>
      <c r="BM2" s="172" t="s">
        <v>65</v>
      </c>
      <c r="BN2" s="173" t="s">
        <v>56</v>
      </c>
    </row>
    <row r="3" spans="1:66" x14ac:dyDescent="0.45">
      <c r="A3" s="171"/>
      <c r="B3" s="45" t="s">
        <v>57</v>
      </c>
      <c r="C3" s="44" t="s">
        <v>58</v>
      </c>
      <c r="D3" s="44" t="s">
        <v>59</v>
      </c>
      <c r="E3" s="44" t="s">
        <v>60</v>
      </c>
      <c r="F3" s="44" t="s">
        <v>61</v>
      </c>
      <c r="G3" s="172"/>
      <c r="H3" s="44" t="s">
        <v>62</v>
      </c>
      <c r="I3" s="44" t="s">
        <v>63</v>
      </c>
      <c r="J3" s="172"/>
      <c r="K3" s="173"/>
      <c r="L3" s="44"/>
      <c r="M3" s="45" t="s">
        <v>57</v>
      </c>
      <c r="N3" s="44" t="s">
        <v>58</v>
      </c>
      <c r="O3" s="44" t="s">
        <v>59</v>
      </c>
      <c r="P3" s="44" t="s">
        <v>60</v>
      </c>
      <c r="Q3" s="44" t="s">
        <v>61</v>
      </c>
      <c r="R3" s="172"/>
      <c r="S3" s="44" t="s">
        <v>62</v>
      </c>
      <c r="T3" s="44" t="s">
        <v>63</v>
      </c>
      <c r="U3" s="172"/>
      <c r="V3" s="173"/>
      <c r="W3" s="44"/>
      <c r="X3" s="45" t="s">
        <v>57</v>
      </c>
      <c r="Y3" s="44" t="s">
        <v>58</v>
      </c>
      <c r="Z3" s="44" t="s">
        <v>59</v>
      </c>
      <c r="AA3" s="44" t="s">
        <v>60</v>
      </c>
      <c r="AB3" s="44" t="s">
        <v>61</v>
      </c>
      <c r="AC3" s="172"/>
      <c r="AD3" s="44" t="s">
        <v>62</v>
      </c>
      <c r="AE3" s="44" t="s">
        <v>63</v>
      </c>
      <c r="AF3" s="172"/>
      <c r="AG3" s="173"/>
      <c r="AH3" s="44"/>
      <c r="AI3" s="45" t="s">
        <v>57</v>
      </c>
      <c r="AJ3" s="44" t="s">
        <v>58</v>
      </c>
      <c r="AK3" s="44" t="s">
        <v>59</v>
      </c>
      <c r="AL3" s="44" t="s">
        <v>60</v>
      </c>
      <c r="AM3" s="44" t="s">
        <v>61</v>
      </c>
      <c r="AN3" s="172"/>
      <c r="AO3" s="44" t="s">
        <v>62</v>
      </c>
      <c r="AP3" s="44" t="s">
        <v>63</v>
      </c>
      <c r="AQ3" s="172"/>
      <c r="AR3" s="173"/>
      <c r="AS3" s="40"/>
      <c r="AT3" s="45" t="s">
        <v>57</v>
      </c>
      <c r="AU3" s="44" t="s">
        <v>58</v>
      </c>
      <c r="AV3" s="44" t="s">
        <v>59</v>
      </c>
      <c r="AW3" s="44" t="s">
        <v>60</v>
      </c>
      <c r="AX3" s="44" t="s">
        <v>61</v>
      </c>
      <c r="AY3" s="172"/>
      <c r="AZ3" s="44" t="s">
        <v>62</v>
      </c>
      <c r="BA3" s="44" t="s">
        <v>63</v>
      </c>
      <c r="BB3" s="172"/>
      <c r="BC3" s="173"/>
      <c r="BD3" s="44"/>
      <c r="BE3" s="45" t="s">
        <v>57</v>
      </c>
      <c r="BF3" s="44" t="s">
        <v>58</v>
      </c>
      <c r="BG3" s="44" t="s">
        <v>59</v>
      </c>
      <c r="BH3" s="44" t="s">
        <v>60</v>
      </c>
      <c r="BI3" s="44" t="s">
        <v>61</v>
      </c>
      <c r="BJ3" s="172"/>
      <c r="BK3" s="44" t="s">
        <v>62</v>
      </c>
      <c r="BL3" s="44" t="s">
        <v>63</v>
      </c>
      <c r="BM3" s="172"/>
      <c r="BN3" s="173"/>
    </row>
    <row r="4" spans="1:66" x14ac:dyDescent="0.45">
      <c r="A4" s="46" t="s">
        <v>15</v>
      </c>
      <c r="B4" s="47">
        <f>VLOOKUP($A4,'Occupancy Raw Data'!$B$8:$BE$45,'Occupancy Raw Data'!G$3,FALSE)</f>
        <v>53.305445028029702</v>
      </c>
      <c r="C4" s="48">
        <f>VLOOKUP($A4,'Occupancy Raw Data'!$B$8:$BE$45,'Occupancy Raw Data'!H$3,FALSE)</f>
        <v>64.656440841145795</v>
      </c>
      <c r="D4" s="48">
        <f>VLOOKUP($A4,'Occupancy Raw Data'!$B$8:$BE$45,'Occupancy Raw Data'!I$3,FALSE)</f>
        <v>69.818311080928297</v>
      </c>
      <c r="E4" s="48">
        <f>VLOOKUP($A4,'Occupancy Raw Data'!$B$8:$BE$45,'Occupancy Raw Data'!J$3,FALSE)</f>
        <v>69.882231727596306</v>
      </c>
      <c r="F4" s="48">
        <f>VLOOKUP($A4,'Occupancy Raw Data'!$B$8:$BE$45,'Occupancy Raw Data'!K$3,FALSE)</f>
        <v>66.311626281618601</v>
      </c>
      <c r="G4" s="49">
        <f>VLOOKUP($A4,'Occupancy Raw Data'!$B$8:$BE$45,'Occupancy Raw Data'!L$3,FALSE)</f>
        <v>64.794775626107494</v>
      </c>
      <c r="H4" s="48">
        <f>VLOOKUP($A4,'Occupancy Raw Data'!$B$8:$BE$45,'Occupancy Raw Data'!N$3,FALSE)</f>
        <v>69.816351365714596</v>
      </c>
      <c r="I4" s="48">
        <f>VLOOKUP($A4,'Occupancy Raw Data'!$B$8:$BE$45,'Occupancy Raw Data'!O$3,FALSE)</f>
        <v>69.209350841179898</v>
      </c>
      <c r="J4" s="49">
        <f>VLOOKUP($A4,'Occupancy Raw Data'!$B$8:$BE$45,'Occupancy Raw Data'!P$3,FALSE)</f>
        <v>69.512852713673695</v>
      </c>
      <c r="K4" s="50">
        <f>VLOOKUP($A4,'Occupancy Raw Data'!$B$8:$BE$45,'Occupancy Raw Data'!R$3,FALSE)</f>
        <v>66.142789068832997</v>
      </c>
      <c r="M4" s="47">
        <f>VLOOKUP($A4,'Occupancy Raw Data'!$B$8:$BE$45,'Occupancy Raw Data'!T$3,FALSE)</f>
        <v>2.34409452630464</v>
      </c>
      <c r="N4" s="48">
        <f>VLOOKUP($A4,'Occupancy Raw Data'!$B$8:$BE$45,'Occupancy Raw Data'!U$3,FALSE)</f>
        <v>3.74969828475728</v>
      </c>
      <c r="O4" s="48">
        <f>VLOOKUP($A4,'Occupancy Raw Data'!$B$8:$BE$45,'Occupancy Raw Data'!V$3,FALSE)</f>
        <v>3.6767053331489801</v>
      </c>
      <c r="P4" s="48">
        <f>VLOOKUP($A4,'Occupancy Raw Data'!$B$8:$BE$45,'Occupancy Raw Data'!W$3,FALSE)</f>
        <v>3.2202913665608</v>
      </c>
      <c r="Q4" s="48">
        <f>VLOOKUP($A4,'Occupancy Raw Data'!$B$8:$BE$45,'Occupancy Raw Data'!X$3,FALSE)</f>
        <v>2.1267815378508601</v>
      </c>
      <c r="R4" s="49">
        <f>VLOOKUP($A4,'Occupancy Raw Data'!$B$8:$BE$45,'Occupancy Raw Data'!Y$3,FALSE)</f>
        <v>3.0519088914493699</v>
      </c>
      <c r="S4" s="48">
        <f>VLOOKUP($A4,'Occupancy Raw Data'!$B$8:$BE$45,'Occupancy Raw Data'!AA$3,FALSE)</f>
        <v>0.256288761191374</v>
      </c>
      <c r="T4" s="48">
        <f>VLOOKUP($A4,'Occupancy Raw Data'!$B$8:$BE$45,'Occupancy Raw Data'!AB$3,FALSE)</f>
        <v>-0.67063452593026796</v>
      </c>
      <c r="U4" s="49">
        <f>VLOOKUP($A4,'Occupancy Raw Data'!$B$8:$BE$45,'Occupancy Raw Data'!AC$3,FALSE)</f>
        <v>-0.20729970036840201</v>
      </c>
      <c r="V4" s="50">
        <f>VLOOKUP($A4,'Occupancy Raw Data'!$B$8:$BE$45,'Occupancy Raw Data'!AE$3,FALSE)</f>
        <v>2.0510131616506801</v>
      </c>
      <c r="X4" s="51">
        <f>VLOOKUP($A4,'ADR Raw Data'!$B$6:$BE$43,'ADR Raw Data'!G$1,FALSE)</f>
        <v>152.849012326288</v>
      </c>
      <c r="Y4" s="52">
        <f>VLOOKUP($A4,'ADR Raw Data'!$B$6:$BE$43,'ADR Raw Data'!H$1,FALSE)</f>
        <v>161.188676569151</v>
      </c>
      <c r="Z4" s="52">
        <f>VLOOKUP($A4,'ADR Raw Data'!$B$6:$BE$43,'ADR Raw Data'!I$1,FALSE)</f>
        <v>167.063326295835</v>
      </c>
      <c r="AA4" s="52">
        <f>VLOOKUP($A4,'ADR Raw Data'!$B$6:$BE$43,'ADR Raw Data'!J$1,FALSE)</f>
        <v>163.488495070841</v>
      </c>
      <c r="AB4" s="52">
        <f>VLOOKUP($A4,'ADR Raw Data'!$B$6:$BE$43,'ADR Raw Data'!K$1,FALSE)</f>
        <v>155.74518903178</v>
      </c>
      <c r="AC4" s="53">
        <f>VLOOKUP($A4,'ADR Raw Data'!$B$6:$BE$43,'ADR Raw Data'!L$1,FALSE)</f>
        <v>160.464399654423</v>
      </c>
      <c r="AD4" s="52">
        <f>VLOOKUP($A4,'ADR Raw Data'!$B$6:$BE$43,'ADR Raw Data'!N$1,FALSE)</f>
        <v>165.90679496233</v>
      </c>
      <c r="AE4" s="52">
        <f>VLOOKUP($A4,'ADR Raw Data'!$B$6:$BE$43,'ADR Raw Data'!O$1,FALSE)</f>
        <v>166.171989436996</v>
      </c>
      <c r="AF4" s="53">
        <f>VLOOKUP($A4,'ADR Raw Data'!$B$6:$BE$43,'ADR Raw Data'!P$1,FALSE)</f>
        <v>166.038812562994</v>
      </c>
      <c r="AG4" s="54">
        <f>VLOOKUP($A4,'ADR Raw Data'!$B$6:$BE$43,'ADR Raw Data'!R$1,FALSE)</f>
        <v>162.13822805734</v>
      </c>
      <c r="AI4" s="47">
        <f>VLOOKUP($A4,'ADR Raw Data'!$B$6:$BE$43,'ADR Raw Data'!T$1,FALSE)</f>
        <v>4.1710184764306204</v>
      </c>
      <c r="AJ4" s="48">
        <f>VLOOKUP($A4,'ADR Raw Data'!$B$6:$BE$43,'ADR Raw Data'!U$1,FALSE)</f>
        <v>7.9822758675480001</v>
      </c>
      <c r="AK4" s="48">
        <f>VLOOKUP($A4,'ADR Raw Data'!$B$6:$BE$43,'ADR Raw Data'!V$1,FALSE)</f>
        <v>7.9908630931684996</v>
      </c>
      <c r="AL4" s="48">
        <f>VLOOKUP($A4,'ADR Raw Data'!$B$6:$BE$43,'ADR Raw Data'!W$1,FALSE)</f>
        <v>7.0245858793556799</v>
      </c>
      <c r="AM4" s="48">
        <f>VLOOKUP($A4,'ADR Raw Data'!$B$6:$BE$43,'ADR Raw Data'!X$1,FALSE)</f>
        <v>4.2696576771533401</v>
      </c>
      <c r="AN4" s="49">
        <f>VLOOKUP($A4,'ADR Raw Data'!$B$6:$BE$43,'ADR Raw Data'!Y$1,FALSE)</f>
        <v>6.4197759861426702</v>
      </c>
      <c r="AO4" s="48">
        <f>VLOOKUP($A4,'ADR Raw Data'!$B$6:$BE$43,'ADR Raw Data'!AA$1,FALSE)</f>
        <v>0.87721624410953203</v>
      </c>
      <c r="AP4" s="48">
        <f>VLOOKUP($A4,'ADR Raw Data'!$B$6:$BE$43,'ADR Raw Data'!AB$1,FALSE)</f>
        <v>5.6206256256996802E-2</v>
      </c>
      <c r="AQ4" s="49">
        <f>VLOOKUP($A4,'ADR Raw Data'!$B$6:$BE$43,'ADR Raw Data'!AC$1,FALSE)</f>
        <v>0.46421498240123898</v>
      </c>
      <c r="AR4" s="50">
        <f>VLOOKUP($A4,'ADR Raw Data'!$B$6:$BE$43,'ADR Raw Data'!AE$1,FALSE)</f>
        <v>4.4482641035634503</v>
      </c>
      <c r="AS4" s="40"/>
      <c r="AT4" s="51">
        <f>VLOOKUP($A4,'RevPAR Raw Data'!$B$6:$BE$43,'RevPAR Raw Data'!G$1,FALSE)</f>
        <v>81.476846241476196</v>
      </c>
      <c r="AU4" s="52">
        <f>VLOOKUP($A4,'RevPAR Raw Data'!$B$6:$BE$43,'RevPAR Raw Data'!H$1,FALSE)</f>
        <v>104.218861308559</v>
      </c>
      <c r="AV4" s="52">
        <f>VLOOKUP($A4,'RevPAR Raw Data'!$B$6:$BE$43,'RevPAR Raw Data'!I$1,FALSE)</f>
        <v>116.640792855372</v>
      </c>
      <c r="AW4" s="52">
        <f>VLOOKUP($A4,'RevPAR Raw Data'!$B$6:$BE$43,'RevPAR Raw Data'!J$1,FALSE)</f>
        <v>114.24940897336501</v>
      </c>
      <c r="AX4" s="52">
        <f>VLOOKUP($A4,'RevPAR Raw Data'!$B$6:$BE$43,'RevPAR Raw Data'!K$1,FALSE)</f>
        <v>103.27716770235401</v>
      </c>
      <c r="AY4" s="53">
        <f>VLOOKUP($A4,'RevPAR Raw Data'!$B$6:$BE$43,'RevPAR Raw Data'!L$1,FALSE)</f>
        <v>103.972547715864</v>
      </c>
      <c r="AZ4" s="52">
        <f>VLOOKUP($A4,'RevPAR Raw Data'!$B$6:$BE$43,'RevPAR Raw Data'!N$1,FALSE)</f>
        <v>115.830070910496</v>
      </c>
      <c r="BA4" s="52">
        <f>VLOOKUP($A4,'RevPAR Raw Data'!$B$6:$BE$43,'RevPAR Raw Data'!O$1,FALSE)</f>
        <v>115.006555169219</v>
      </c>
      <c r="BB4" s="53">
        <f>VLOOKUP($A4,'RevPAR Raw Data'!$B$6:$BE$43,'RevPAR Raw Data'!P$1,FALSE)</f>
        <v>115.418315224447</v>
      </c>
      <c r="BC4" s="54">
        <f>VLOOKUP($A4,'RevPAR Raw Data'!$B$6:$BE$43,'RevPAR Raw Data'!R$1,FALSE)</f>
        <v>107.24274618390901</v>
      </c>
      <c r="BE4" s="47">
        <f>VLOOKUP($A4,'RevPAR Raw Data'!$B$6:$BE$43,'RevPAR Raw Data'!T$1,FALSE)</f>
        <v>6.6128856185324301</v>
      </c>
      <c r="BF4" s="48">
        <f>VLOOKUP($A4,'RevPAR Raw Data'!$B$6:$BE$43,'RevPAR Raw Data'!U$1,FALSE)</f>
        <v>12.031285413595301</v>
      </c>
      <c r="BG4" s="48">
        <f>VLOOKUP($A4,'RevPAR Raw Data'!$B$6:$BE$43,'RevPAR Raw Data'!V$1,FALSE)</f>
        <v>11.961368915828601</v>
      </c>
      <c r="BH4" s="48">
        <f>VLOOKUP($A4,'RevPAR Raw Data'!$B$6:$BE$43,'RevPAR Raw Data'!W$1,FALSE)</f>
        <v>10.471089378526001</v>
      </c>
      <c r="BI4" s="48">
        <f>VLOOKUP($A4,'RevPAR Raw Data'!$B$6:$BE$43,'RevPAR Raw Data'!X$1,FALSE)</f>
        <v>6.4872455062113401</v>
      </c>
      <c r="BJ4" s="49">
        <f>VLOOKUP($A4,'RevPAR Raw Data'!$B$6:$BE$43,'RevPAR Raw Data'!Y$1,FALSE)</f>
        <v>9.6676105917242605</v>
      </c>
      <c r="BK4" s="48">
        <f>VLOOKUP($A4,'RevPAR Raw Data'!$B$6:$BE$43,'RevPAR Raw Data'!AA$1,FALSE)</f>
        <v>1.1357532119459</v>
      </c>
      <c r="BL4" s="48">
        <f>VLOOKUP($A4,'RevPAR Raw Data'!$B$6:$BE$43,'RevPAR Raw Data'!AB$1,FALSE)</f>
        <v>-0.61480520823346296</v>
      </c>
      <c r="BM4" s="49">
        <f>VLOOKUP($A4,'RevPAR Raw Data'!$B$6:$BE$43,'RevPAR Raw Data'!AC$1,FALSE)</f>
        <v>0.255952965765253</v>
      </c>
      <c r="BN4" s="50">
        <f>VLOOKUP($A4,'RevPAR Raw Data'!$B$6:$BE$43,'RevPAR Raw Data'!AE$1,FALSE)</f>
        <v>6.5905117474432098</v>
      </c>
    </row>
    <row r="5" spans="1:66" x14ac:dyDescent="0.45">
      <c r="A5" s="46" t="s">
        <v>69</v>
      </c>
      <c r="B5" s="47">
        <f>VLOOKUP($A5,'Occupancy Raw Data'!$B$8:$BE$45,'Occupancy Raw Data'!G$3,FALSE)</f>
        <v>51.683868991429001</v>
      </c>
      <c r="C5" s="48">
        <f>VLOOKUP($A5,'Occupancy Raw Data'!$B$8:$BE$45,'Occupancy Raw Data'!H$3,FALSE)</f>
        <v>66.243849986558999</v>
      </c>
      <c r="D5" s="48">
        <f>VLOOKUP($A5,'Occupancy Raw Data'!$B$8:$BE$45,'Occupancy Raw Data'!I$3,FALSE)</f>
        <v>72.275395570114796</v>
      </c>
      <c r="E5" s="48">
        <f>VLOOKUP($A5,'Occupancy Raw Data'!$B$8:$BE$45,'Occupancy Raw Data'!J$3,FALSE)</f>
        <v>75.098619021124094</v>
      </c>
      <c r="F5" s="48">
        <f>VLOOKUP($A5,'Occupancy Raw Data'!$B$8:$BE$45,'Occupancy Raw Data'!K$3,FALSE)</f>
        <v>72.534837051994501</v>
      </c>
      <c r="G5" s="49">
        <f>VLOOKUP($A5,'Occupancy Raw Data'!$B$8:$BE$45,'Occupancy Raw Data'!L$3,FALSE)</f>
        <v>67.567314124244305</v>
      </c>
      <c r="H5" s="48">
        <f>VLOOKUP($A5,'Occupancy Raw Data'!$B$8:$BE$45,'Occupancy Raw Data'!N$3,FALSE)</f>
        <v>74.677886208340794</v>
      </c>
      <c r="I5" s="48">
        <f>VLOOKUP($A5,'Occupancy Raw Data'!$B$8:$BE$45,'Occupancy Raw Data'!O$3,FALSE)</f>
        <v>72.261016885576893</v>
      </c>
      <c r="J5" s="49">
        <f>VLOOKUP($A5,'Occupancy Raw Data'!$B$8:$BE$45,'Occupancy Raw Data'!P$3,FALSE)</f>
        <v>73.469451546958894</v>
      </c>
      <c r="K5" s="50">
        <f>VLOOKUP($A5,'Occupancy Raw Data'!$B$8:$BE$45,'Occupancy Raw Data'!R$3,FALSE)</f>
        <v>69.253639102162694</v>
      </c>
      <c r="M5" s="47">
        <f>VLOOKUP($A5,'Occupancy Raw Data'!$B$8:$BE$45,'Occupancy Raw Data'!T$3,FALSE)</f>
        <v>-0.239856667839937</v>
      </c>
      <c r="N5" s="48">
        <f>VLOOKUP($A5,'Occupancy Raw Data'!$B$8:$BE$45,'Occupancy Raw Data'!U$3,FALSE)</f>
        <v>3.7718295871570202</v>
      </c>
      <c r="O5" s="48">
        <f>VLOOKUP($A5,'Occupancy Raw Data'!$B$8:$BE$45,'Occupancy Raw Data'!V$3,FALSE)</f>
        <v>2.8645464197056199</v>
      </c>
      <c r="P5" s="48">
        <f>VLOOKUP($A5,'Occupancy Raw Data'!$B$8:$BE$45,'Occupancy Raw Data'!W$3,FALSE)</f>
        <v>0.37389702698668598</v>
      </c>
      <c r="Q5" s="48">
        <f>VLOOKUP($A5,'Occupancy Raw Data'!$B$8:$BE$45,'Occupancy Raw Data'!X$3,FALSE)</f>
        <v>-1.2179711400008399</v>
      </c>
      <c r="R5" s="49">
        <f>VLOOKUP($A5,'Occupancy Raw Data'!$B$8:$BE$45,'Occupancy Raw Data'!Y$3,FALSE)</f>
        <v>1.10178547235503</v>
      </c>
      <c r="S5" s="48">
        <f>VLOOKUP($A5,'Occupancy Raw Data'!$B$8:$BE$45,'Occupancy Raw Data'!AA$3,FALSE)</f>
        <v>-1.36624243098231</v>
      </c>
      <c r="T5" s="48">
        <f>VLOOKUP($A5,'Occupancy Raw Data'!$B$8:$BE$45,'Occupancy Raw Data'!AB$3,FALSE)</f>
        <v>-2.06691874426877</v>
      </c>
      <c r="U5" s="49">
        <f>VLOOKUP($A5,'Occupancy Raw Data'!$B$8:$BE$45,'Occupancy Raw Data'!AC$3,FALSE)</f>
        <v>-1.71206672245911</v>
      </c>
      <c r="V5" s="50">
        <f>VLOOKUP($A5,'Occupancy Raw Data'!$B$8:$BE$45,'Occupancy Raw Data'!AE$3,FALSE)</f>
        <v>0.232028662531198</v>
      </c>
      <c r="X5" s="51">
        <f>VLOOKUP($A5,'ADR Raw Data'!$B$6:$BE$43,'ADR Raw Data'!G$1,FALSE)</f>
        <v>123.83115109044</v>
      </c>
      <c r="Y5" s="52">
        <f>VLOOKUP($A5,'ADR Raw Data'!$B$6:$BE$43,'ADR Raw Data'!H$1,FALSE)</f>
        <v>139.19726801902499</v>
      </c>
      <c r="Z5" s="52">
        <f>VLOOKUP($A5,'ADR Raw Data'!$B$6:$BE$43,'ADR Raw Data'!I$1,FALSE)</f>
        <v>147.46050586362799</v>
      </c>
      <c r="AA5" s="52">
        <f>VLOOKUP($A5,'ADR Raw Data'!$B$6:$BE$43,'ADR Raw Data'!J$1,FALSE)</f>
        <v>151.652761005435</v>
      </c>
      <c r="AB5" s="52">
        <f>VLOOKUP($A5,'ADR Raw Data'!$B$6:$BE$43,'ADR Raw Data'!K$1,FALSE)</f>
        <v>153.91428150328301</v>
      </c>
      <c r="AC5" s="53">
        <f>VLOOKUP($A5,'ADR Raw Data'!$B$6:$BE$43,'ADR Raw Data'!L$1,FALSE)</f>
        <v>144.54285539526199</v>
      </c>
      <c r="AD5" s="52">
        <f>VLOOKUP($A5,'ADR Raw Data'!$B$6:$BE$43,'ADR Raw Data'!N$1,FALSE)</f>
        <v>163.772378362382</v>
      </c>
      <c r="AE5" s="52">
        <f>VLOOKUP($A5,'ADR Raw Data'!$B$6:$BE$43,'ADR Raw Data'!O$1,FALSE)</f>
        <v>157.70976496695101</v>
      </c>
      <c r="AF5" s="53">
        <f>VLOOKUP($A5,'ADR Raw Data'!$B$6:$BE$43,'ADR Raw Data'!P$1,FALSE)</f>
        <v>160.790930973613</v>
      </c>
      <c r="AG5" s="54">
        <f>VLOOKUP($A5,'ADR Raw Data'!$B$6:$BE$43,'ADR Raw Data'!R$1,FALSE)</f>
        <v>149.467762970667</v>
      </c>
      <c r="AI5" s="47">
        <f>VLOOKUP($A5,'ADR Raw Data'!$B$6:$BE$43,'ADR Raw Data'!T$1,FALSE)</f>
        <v>1.7737293920133601</v>
      </c>
      <c r="AJ5" s="48">
        <f>VLOOKUP($A5,'ADR Raw Data'!$B$6:$BE$43,'ADR Raw Data'!U$1,FALSE)</f>
        <v>4.9897685802897103</v>
      </c>
      <c r="AK5" s="48">
        <f>VLOOKUP($A5,'ADR Raw Data'!$B$6:$BE$43,'ADR Raw Data'!V$1,FALSE)</f>
        <v>5.7713861000015703</v>
      </c>
      <c r="AL5" s="48">
        <f>VLOOKUP($A5,'ADR Raw Data'!$B$6:$BE$43,'ADR Raw Data'!W$1,FALSE)</f>
        <v>4.27548771465759</v>
      </c>
      <c r="AM5" s="48">
        <f>VLOOKUP($A5,'ADR Raw Data'!$B$6:$BE$43,'ADR Raw Data'!X$1,FALSE)</f>
        <v>2.1363166977660799</v>
      </c>
      <c r="AN5" s="49">
        <f>VLOOKUP($A5,'ADR Raw Data'!$B$6:$BE$43,'ADR Raw Data'!Y$1,FALSE)</f>
        <v>3.8492601141515399</v>
      </c>
      <c r="AO5" s="48">
        <f>VLOOKUP($A5,'ADR Raw Data'!$B$6:$BE$43,'ADR Raw Data'!AA$1,FALSE)</f>
        <v>0.13454072271189799</v>
      </c>
      <c r="AP5" s="48">
        <f>VLOOKUP($A5,'ADR Raw Data'!$B$6:$BE$43,'ADR Raw Data'!AB$1,FALSE)</f>
        <v>-1.1096715138739399</v>
      </c>
      <c r="AQ5" s="49">
        <f>VLOOKUP($A5,'ADR Raw Data'!$B$6:$BE$43,'ADR Raw Data'!AC$1,FALSE)</f>
        <v>-0.46502145544094498</v>
      </c>
      <c r="AR5" s="50">
        <f>VLOOKUP($A5,'ADR Raw Data'!$B$6:$BE$43,'ADR Raw Data'!AE$1,FALSE)</f>
        <v>2.3080519382125102</v>
      </c>
      <c r="AS5" s="40"/>
      <c r="AT5" s="51">
        <f>VLOOKUP($A5,'RevPAR Raw Data'!$B$6:$BE$43,'RevPAR Raw Data'!G$1,FALSE)</f>
        <v>64.0007299001619</v>
      </c>
      <c r="AU5" s="52">
        <f>VLOOKUP($A5,'RevPAR Raw Data'!$B$6:$BE$43,'RevPAR Raw Data'!H$1,FALSE)</f>
        <v>92.209629411911806</v>
      </c>
      <c r="AV5" s="52">
        <f>VLOOKUP($A5,'RevPAR Raw Data'!$B$6:$BE$43,'RevPAR Raw Data'!I$1,FALSE)</f>
        <v>106.57766392262999</v>
      </c>
      <c r="AW5" s="52">
        <f>VLOOKUP($A5,'RevPAR Raw Data'!$B$6:$BE$43,'RevPAR Raw Data'!J$1,FALSE)</f>
        <v>113.88912922248799</v>
      </c>
      <c r="AX5" s="52">
        <f>VLOOKUP($A5,'RevPAR Raw Data'!$B$6:$BE$43,'RevPAR Raw Data'!K$1,FALSE)</f>
        <v>111.641473288155</v>
      </c>
      <c r="AY5" s="53">
        <f>VLOOKUP($A5,'RevPAR Raw Data'!$B$6:$BE$43,'RevPAR Raw Data'!L$1,FALSE)</f>
        <v>97.663725149069407</v>
      </c>
      <c r="AZ5" s="52">
        <f>VLOOKUP($A5,'RevPAR Raw Data'!$B$6:$BE$43,'RevPAR Raw Data'!N$1,FALSE)</f>
        <v>122.301750354153</v>
      </c>
      <c r="BA5" s="52">
        <f>VLOOKUP($A5,'RevPAR Raw Data'!$B$6:$BE$43,'RevPAR Raw Data'!O$1,FALSE)</f>
        <v>113.96267989297201</v>
      </c>
      <c r="BB5" s="53">
        <f>VLOOKUP($A5,'RevPAR Raw Data'!$B$6:$BE$43,'RevPAR Raw Data'!P$1,FALSE)</f>
        <v>118.13221512356201</v>
      </c>
      <c r="BC5" s="54">
        <f>VLOOKUP($A5,'RevPAR Raw Data'!$B$6:$BE$43,'RevPAR Raw Data'!R$1,FALSE)</f>
        <v>103.511865141781</v>
      </c>
      <c r="BE5" s="47">
        <f>VLOOKUP($A5,'RevPAR Raw Data'!$B$6:$BE$43,'RevPAR Raw Data'!T$1,FALSE)</f>
        <v>1.5296183159572401</v>
      </c>
      <c r="BF5" s="48">
        <f>VLOOKUP($A5,'RevPAR Raw Data'!$B$6:$BE$43,'RevPAR Raw Data'!U$1,FALSE)</f>
        <v>8.9498037350887607</v>
      </c>
      <c r="BG5" s="48">
        <f>VLOOKUP($A5,'RevPAR Raw Data'!$B$6:$BE$43,'RevPAR Raw Data'!V$1,FALSE)</f>
        <v>8.8012565536021796</v>
      </c>
      <c r="BH5" s="48">
        <f>VLOOKUP($A5,'RevPAR Raw Data'!$B$6:$BE$43,'RevPAR Raw Data'!W$1,FALSE)</f>
        <v>4.6653706630985603</v>
      </c>
      <c r="BI5" s="48">
        <f>VLOOKUP($A5,'RevPAR Raw Data'!$B$6:$BE$43,'RevPAR Raw Data'!X$1,FALSE)</f>
        <v>0.89232583692743705</v>
      </c>
      <c r="BJ5" s="49">
        <f>VLOOKUP($A5,'RevPAR Raw Data'!$B$6:$BE$43,'RevPAR Raw Data'!Y$1,FALSE)</f>
        <v>4.9934561752374496</v>
      </c>
      <c r="BK5" s="48">
        <f>VLOOKUP($A5,'RevPAR Raw Data'!$B$6:$BE$43,'RevPAR Raw Data'!AA$1,FALSE)</f>
        <v>-1.2335398607110599</v>
      </c>
      <c r="BL5" s="48">
        <f>VLOOKUP($A5,'RevPAR Raw Data'!$B$6:$BE$43,'RevPAR Raw Data'!AB$1,FALSE)</f>
        <v>-3.1536542496226398</v>
      </c>
      <c r="BM5" s="49">
        <f>VLOOKUP($A5,'RevPAR Raw Data'!$B$6:$BE$43,'RevPAR Raw Data'!AC$1,FALSE)</f>
        <v>-2.1691267003091501</v>
      </c>
      <c r="BN5" s="50">
        <f>VLOOKUP($A5,'RevPAR Raw Data'!$B$6:$BE$43,'RevPAR Raw Data'!AE$1,FALSE)</f>
        <v>2.5454359427864701</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45">
      <c r="A8" s="63" t="s">
        <v>117</v>
      </c>
      <c r="B8" s="47">
        <f>VLOOKUP($A8,'Occupancy Raw Data'!$B$8:$BE$51,'Occupancy Raw Data'!G$3,FALSE)</f>
        <v>43.551344743276204</v>
      </c>
      <c r="C8" s="48">
        <f>VLOOKUP($A8,'Occupancy Raw Data'!$B$8:$BE$51,'Occupancy Raw Data'!H$3,FALSE)</f>
        <v>64.242053789731003</v>
      </c>
      <c r="D8" s="48">
        <f>VLOOKUP($A8,'Occupancy Raw Data'!$B$8:$BE$51,'Occupancy Raw Data'!I$3,FALSE)</f>
        <v>75.947432762836101</v>
      </c>
      <c r="E8" s="48">
        <f>VLOOKUP($A8,'Occupancy Raw Data'!$B$8:$BE$51,'Occupancy Raw Data'!J$3,FALSE)</f>
        <v>74.297066014669895</v>
      </c>
      <c r="F8" s="48">
        <f>VLOOKUP($A8,'Occupancy Raw Data'!$B$8:$BE$51,'Occupancy Raw Data'!K$3,FALSE)</f>
        <v>65.800733496332498</v>
      </c>
      <c r="G8" s="49">
        <f>VLOOKUP($A8,'Occupancy Raw Data'!$B$8:$BE$51,'Occupancy Raw Data'!L$3,FALSE)</f>
        <v>64.767726161369097</v>
      </c>
      <c r="H8" s="48">
        <f>VLOOKUP($A8,'Occupancy Raw Data'!$B$8:$BE$51,'Occupancy Raw Data'!N$3,FALSE)</f>
        <v>65.311735941320194</v>
      </c>
      <c r="I8" s="48">
        <f>VLOOKUP($A8,'Occupancy Raw Data'!$B$8:$BE$51,'Occupancy Raw Data'!O$3,FALSE)</f>
        <v>71.6381418092909</v>
      </c>
      <c r="J8" s="49">
        <f>VLOOKUP($A8,'Occupancy Raw Data'!$B$8:$BE$51,'Occupancy Raw Data'!P$3,FALSE)</f>
        <v>68.474938875305597</v>
      </c>
      <c r="K8" s="50">
        <f>VLOOKUP($A8,'Occupancy Raw Data'!$B$8:$BE$51,'Occupancy Raw Data'!R$3,FALSE)</f>
        <v>65.826929793922403</v>
      </c>
      <c r="M8" s="47">
        <f>VLOOKUP($A8,'Occupancy Raw Data'!$B$8:$BE$51,'Occupancy Raw Data'!T$3,FALSE)</f>
        <v>-10.489949748743699</v>
      </c>
      <c r="N8" s="48">
        <f>VLOOKUP($A8,'Occupancy Raw Data'!$B$8:$BE$51,'Occupancy Raw Data'!U$3,FALSE)</f>
        <v>0.23843586075345699</v>
      </c>
      <c r="O8" s="48">
        <f>VLOOKUP($A8,'Occupancy Raw Data'!$B$8:$BE$51,'Occupancy Raw Data'!V$3,FALSE)</f>
        <v>10.8385370205173</v>
      </c>
      <c r="P8" s="48">
        <f>VLOOKUP($A8,'Occupancy Raw Data'!$B$8:$BE$51,'Occupancy Raw Data'!W$3,FALSE)</f>
        <v>5.5579678679982596</v>
      </c>
      <c r="Q8" s="48">
        <f>VLOOKUP($A8,'Occupancy Raw Data'!$B$8:$BE$51,'Occupancy Raw Data'!X$3,FALSE)</f>
        <v>-4.0979955456570103</v>
      </c>
      <c r="R8" s="49">
        <f>VLOOKUP($A8,'Occupancy Raw Data'!$B$8:$BE$51,'Occupancy Raw Data'!Y$3,FALSE)</f>
        <v>1.1165187517892901</v>
      </c>
      <c r="S8" s="48">
        <f>VLOOKUP($A8,'Occupancy Raw Data'!$B$8:$BE$51,'Occupancy Raw Data'!AA$3,FALSE)</f>
        <v>-12.166050143855299</v>
      </c>
      <c r="T8" s="48">
        <f>VLOOKUP($A8,'Occupancy Raw Data'!$B$8:$BE$51,'Occupancy Raw Data'!AB$3,FALSE)</f>
        <v>-7.2417886822318902</v>
      </c>
      <c r="U8" s="49">
        <f>VLOOKUP($A8,'Occupancy Raw Data'!$B$8:$BE$51,'Occupancy Raw Data'!AC$3,FALSE)</f>
        <v>-9.6572580645161192</v>
      </c>
      <c r="V8" s="50">
        <f>VLOOKUP($A8,'Occupancy Raw Data'!$B$8:$BE$51,'Occupancy Raw Data'!AE$3,FALSE)</f>
        <v>-2.3447114450417699</v>
      </c>
      <c r="X8" s="51">
        <f>VLOOKUP($A8,'ADR Raw Data'!$B$6:$BE$49,'ADR Raw Data'!G$1,FALSE)</f>
        <v>290.225810526315</v>
      </c>
      <c r="Y8" s="52">
        <f>VLOOKUP($A8,'ADR Raw Data'!$B$6:$BE$49,'ADR Raw Data'!H$1,FALSE)</f>
        <v>310.71945765937198</v>
      </c>
      <c r="Z8" s="52">
        <f>VLOOKUP($A8,'ADR Raw Data'!$B$6:$BE$49,'ADR Raw Data'!I$1,FALSE)</f>
        <v>306.95184305834999</v>
      </c>
      <c r="AA8" s="52">
        <f>VLOOKUP($A8,'ADR Raw Data'!$B$6:$BE$49,'ADR Raw Data'!J$1,FALSE)</f>
        <v>285.523899629781</v>
      </c>
      <c r="AB8" s="52">
        <f>VLOOKUP($A8,'ADR Raw Data'!$B$6:$BE$49,'ADR Raw Data'!K$1,FALSE)</f>
        <v>295.15684161634903</v>
      </c>
      <c r="AC8" s="53">
        <f>VLOOKUP($A8,'ADR Raw Data'!$B$6:$BE$49,'ADR Raw Data'!L$1,FALSE)</f>
        <v>298.13709796149402</v>
      </c>
      <c r="AD8" s="52">
        <f>VLOOKUP($A8,'ADR Raw Data'!$B$6:$BE$49,'ADR Raw Data'!N$1,FALSE)</f>
        <v>376.023111839026</v>
      </c>
      <c r="AE8" s="52">
        <f>VLOOKUP($A8,'ADR Raw Data'!$B$6:$BE$49,'ADR Raw Data'!O$1,FALSE)</f>
        <v>385.80446672354901</v>
      </c>
      <c r="AF8" s="53">
        <f>VLOOKUP($A8,'ADR Raw Data'!$B$6:$BE$49,'ADR Raw Data'!P$1,FALSE)</f>
        <v>381.13971434947501</v>
      </c>
      <c r="AG8" s="54">
        <f>VLOOKUP($A8,'ADR Raw Data'!$B$6:$BE$49,'ADR Raw Data'!R$1,FALSE)</f>
        <v>322.80611195861201</v>
      </c>
      <c r="AI8" s="47">
        <f>VLOOKUP($A8,'ADR Raw Data'!$B$6:$BE$49,'ADR Raw Data'!T$1,FALSE)</f>
        <v>-2.1200613129613899</v>
      </c>
      <c r="AJ8" s="48">
        <f>VLOOKUP($A8,'ADR Raw Data'!$B$6:$BE$49,'ADR Raw Data'!U$1,FALSE)</f>
        <v>5.2419730645884801</v>
      </c>
      <c r="AK8" s="48">
        <f>VLOOKUP($A8,'ADR Raw Data'!$B$6:$BE$49,'ADR Raw Data'!V$1,FALSE)</f>
        <v>1.04779708274593</v>
      </c>
      <c r="AL8" s="48">
        <f>VLOOKUP($A8,'ADR Raw Data'!$B$6:$BE$49,'ADR Raw Data'!W$1,FALSE)</f>
        <v>-9.5412253251196208</v>
      </c>
      <c r="AM8" s="48">
        <f>VLOOKUP($A8,'ADR Raw Data'!$B$6:$BE$49,'ADR Raw Data'!X$1,FALSE)</f>
        <v>-5.54293336682899</v>
      </c>
      <c r="AN8" s="49">
        <f>VLOOKUP($A8,'ADR Raw Data'!$B$6:$BE$49,'ADR Raw Data'!Y$1,FALSE)</f>
        <v>-2.3892886075269102</v>
      </c>
      <c r="AO8" s="48">
        <f>VLOOKUP($A8,'ADR Raw Data'!$B$6:$BE$49,'ADR Raw Data'!AA$1,FALSE)</f>
        <v>0.34725094153695601</v>
      </c>
      <c r="AP8" s="48">
        <f>VLOOKUP($A8,'ADR Raw Data'!$B$6:$BE$49,'ADR Raw Data'!AB$1,FALSE)</f>
        <v>2.3187637369594798</v>
      </c>
      <c r="AQ8" s="49">
        <f>VLOOKUP($A8,'ADR Raw Data'!$B$6:$BE$49,'ADR Raw Data'!AC$1,FALSE)</f>
        <v>1.3901992253209301</v>
      </c>
      <c r="AR8" s="50">
        <f>VLOOKUP($A8,'ADR Raw Data'!$B$6:$BE$49,'ADR Raw Data'!AE$1,FALSE)</f>
        <v>-1.60665756603557</v>
      </c>
      <c r="AS8" s="40"/>
      <c r="AT8" s="51">
        <f>VLOOKUP($A8,'RevPAR Raw Data'!$B$6:$BE$49,'RevPAR Raw Data'!G$1,FALSE)</f>
        <v>126.39724327628301</v>
      </c>
      <c r="AU8" s="52">
        <f>VLOOKUP($A8,'RevPAR Raw Data'!$B$6:$BE$49,'RevPAR Raw Data'!H$1,FALSE)</f>
        <v>199.612561124694</v>
      </c>
      <c r="AV8" s="52">
        <f>VLOOKUP($A8,'RevPAR Raw Data'!$B$6:$BE$49,'RevPAR Raw Data'!I$1,FALSE)</f>
        <v>233.12204462102599</v>
      </c>
      <c r="AW8" s="52">
        <f>VLOOKUP($A8,'RevPAR Raw Data'!$B$6:$BE$49,'RevPAR Raw Data'!J$1,FALSE)</f>
        <v>212.13588019559899</v>
      </c>
      <c r="AX8" s="52">
        <f>VLOOKUP($A8,'RevPAR Raw Data'!$B$6:$BE$49,'RevPAR Raw Data'!K$1,FALSE)</f>
        <v>194.21536674816599</v>
      </c>
      <c r="AY8" s="53">
        <f>VLOOKUP($A8,'RevPAR Raw Data'!$B$6:$BE$49,'RevPAR Raw Data'!L$1,FALSE)</f>
        <v>193.096619193154</v>
      </c>
      <c r="AZ8" s="52">
        <f>VLOOKUP($A8,'RevPAR Raw Data'!$B$6:$BE$49,'RevPAR Raw Data'!N$1,FALSE)</f>
        <v>245.58722188263999</v>
      </c>
      <c r="BA8" s="52">
        <f>VLOOKUP($A8,'RevPAR Raw Data'!$B$6:$BE$49,'RevPAR Raw Data'!O$1,FALSE)</f>
        <v>276.383150977995</v>
      </c>
      <c r="BB8" s="53">
        <f>VLOOKUP($A8,'RevPAR Raw Data'!$B$6:$BE$49,'RevPAR Raw Data'!P$1,FALSE)</f>
        <v>260.98518643031701</v>
      </c>
      <c r="BC8" s="54">
        <f>VLOOKUP($A8,'RevPAR Raw Data'!$B$6:$BE$49,'RevPAR Raw Data'!R$1,FALSE)</f>
        <v>212.49335268948599</v>
      </c>
      <c r="BE8" s="47">
        <f>VLOOKUP($A8,'RevPAR Raw Data'!$B$6:$BE$49,'RevPAR Raw Data'!T$1,FALSE)</f>
        <v>-12.387617695332899</v>
      </c>
      <c r="BF8" s="48">
        <f>VLOOKUP($A8,'RevPAR Raw Data'!$B$6:$BE$49,'RevPAR Raw Data'!U$1,FALSE)</f>
        <v>5.4929076689389502</v>
      </c>
      <c r="BG8" s="48">
        <f>VLOOKUP($A8,'RevPAR Raw Data'!$B$6:$BE$49,'RevPAR Raw Data'!V$1,FALSE)</f>
        <v>11.9998999779766</v>
      </c>
      <c r="BH8" s="48">
        <f>VLOOKUP($A8,'RevPAR Raw Data'!$B$6:$BE$49,'RevPAR Raw Data'!W$1,FALSE)</f>
        <v>-4.5135556949048201</v>
      </c>
      <c r="BI8" s="48">
        <f>VLOOKUP($A8,'RevPAR Raw Data'!$B$6:$BE$49,'RevPAR Raw Data'!X$1,FALSE)</f>
        <v>-9.4137797500146103</v>
      </c>
      <c r="BJ8" s="49">
        <f>VLOOKUP($A8,'RevPAR Raw Data'!$B$6:$BE$49,'RevPAR Raw Data'!Y$1,FALSE)</f>
        <v>-1.2994467110750201</v>
      </c>
      <c r="BK8" s="48">
        <f>VLOOKUP($A8,'RevPAR Raw Data'!$B$6:$BE$49,'RevPAR Raw Data'!AA$1,FALSE)</f>
        <v>-11.8610459259907</v>
      </c>
      <c r="BL8" s="48">
        <f>VLOOKUP($A8,'RevPAR Raw Data'!$B$6:$BE$49,'RevPAR Raw Data'!AB$1,FALSE)</f>
        <v>-5.09094491514323</v>
      </c>
      <c r="BM8" s="49">
        <f>VLOOKUP($A8,'RevPAR Raw Data'!$B$6:$BE$49,'RevPAR Raw Data'!AC$1,FALSE)</f>
        <v>-8.4013139659953406</v>
      </c>
      <c r="BN8" s="50">
        <f>VLOOKUP($A8,'RevPAR Raw Data'!$B$6:$BE$49,'RevPAR Raw Data'!AE$1,FALSE)</f>
        <v>-3.9136975272438801</v>
      </c>
    </row>
    <row r="9" spans="1:66" x14ac:dyDescent="0.45">
      <c r="A9" s="63" t="s">
        <v>118</v>
      </c>
      <c r="B9" s="47">
        <f>VLOOKUP($A9,'Occupancy Raw Data'!$B$8:$BE$51,'Occupancy Raw Data'!G$3,FALSE)</f>
        <v>55.740747614981899</v>
      </c>
      <c r="C9" s="48">
        <f>VLOOKUP($A9,'Occupancy Raw Data'!$B$8:$BE$51,'Occupancy Raw Data'!H$3,FALSE)</f>
        <v>79.965848769442005</v>
      </c>
      <c r="D9" s="48">
        <f>VLOOKUP($A9,'Occupancy Raw Data'!$B$8:$BE$51,'Occupancy Raw Data'!I$3,FALSE)</f>
        <v>87.575633839414905</v>
      </c>
      <c r="E9" s="48">
        <f>VLOOKUP($A9,'Occupancy Raw Data'!$B$8:$BE$51,'Occupancy Raw Data'!J$3,FALSE)</f>
        <v>88.874865436727404</v>
      </c>
      <c r="F9" s="48">
        <f>VLOOKUP($A9,'Occupancy Raw Data'!$B$8:$BE$51,'Occupancy Raw Data'!K$3,FALSE)</f>
        <v>78.466164297115697</v>
      </c>
      <c r="G9" s="49">
        <f>VLOOKUP($A9,'Occupancy Raw Data'!$B$8:$BE$51,'Occupancy Raw Data'!L$3,FALSE)</f>
        <v>78.124651991536396</v>
      </c>
      <c r="H9" s="48">
        <f>VLOOKUP($A9,'Occupancy Raw Data'!$B$8:$BE$51,'Occupancy Raw Data'!N$3,FALSE)</f>
        <v>77.085266713686394</v>
      </c>
      <c r="I9" s="48">
        <f>VLOOKUP($A9,'Occupancy Raw Data'!$B$8:$BE$51,'Occupancy Raw Data'!O$3,FALSE)</f>
        <v>77.575262630387101</v>
      </c>
      <c r="J9" s="49">
        <f>VLOOKUP($A9,'Occupancy Raw Data'!$B$8:$BE$51,'Occupancy Raw Data'!P$3,FALSE)</f>
        <v>77.330264672036805</v>
      </c>
      <c r="K9" s="50">
        <f>VLOOKUP($A9,'Occupancy Raw Data'!$B$8:$BE$51,'Occupancy Raw Data'!R$3,FALSE)</f>
        <v>77.897684185965105</v>
      </c>
      <c r="M9" s="47">
        <f>VLOOKUP($A9,'Occupancy Raw Data'!$B$8:$BE$51,'Occupancy Raw Data'!T$3,FALSE)</f>
        <v>2.4676285954583101</v>
      </c>
      <c r="N9" s="48">
        <f>VLOOKUP($A9,'Occupancy Raw Data'!$B$8:$BE$51,'Occupancy Raw Data'!U$3,FALSE)</f>
        <v>12.0170220821564</v>
      </c>
      <c r="O9" s="48">
        <f>VLOOKUP($A9,'Occupancy Raw Data'!$B$8:$BE$51,'Occupancy Raw Data'!V$3,FALSE)</f>
        <v>8.0830651070906008</v>
      </c>
      <c r="P9" s="48">
        <f>VLOOKUP($A9,'Occupancy Raw Data'!$B$8:$BE$51,'Occupancy Raw Data'!W$3,FALSE)</f>
        <v>6.5210000051633799</v>
      </c>
      <c r="Q9" s="48">
        <f>VLOOKUP($A9,'Occupancy Raw Data'!$B$8:$BE$51,'Occupancy Raw Data'!X$3,FALSE)</f>
        <v>3.50912912588878</v>
      </c>
      <c r="R9" s="49">
        <f>VLOOKUP($A9,'Occupancy Raw Data'!$B$8:$BE$51,'Occupancy Raw Data'!Y$3,FALSE)</f>
        <v>6.7125005132615101</v>
      </c>
      <c r="S9" s="48">
        <f>VLOOKUP($A9,'Occupancy Raw Data'!$B$8:$BE$51,'Occupancy Raw Data'!AA$3,FALSE)</f>
        <v>-9.2364217446066002E-2</v>
      </c>
      <c r="T9" s="48">
        <f>VLOOKUP($A9,'Occupancy Raw Data'!$B$8:$BE$51,'Occupancy Raw Data'!AB$3,FALSE)</f>
        <v>-0.410285607200503</v>
      </c>
      <c r="U9" s="49">
        <f>VLOOKUP($A9,'Occupancy Raw Data'!$B$8:$BE$51,'Occupancy Raw Data'!AC$3,FALSE)</f>
        <v>-0.25208184990028798</v>
      </c>
      <c r="V9" s="50">
        <f>VLOOKUP($A9,'Occupancy Raw Data'!$B$8:$BE$51,'Occupancy Raw Data'!AE$3,FALSE)</f>
        <v>4.6402282119301397</v>
      </c>
      <c r="X9" s="51">
        <f>VLOOKUP($A9,'ADR Raw Data'!$B$6:$BE$49,'ADR Raw Data'!G$1,FALSE)</f>
        <v>188.12223095364899</v>
      </c>
      <c r="Y9" s="52">
        <f>VLOOKUP($A9,'ADR Raw Data'!$B$6:$BE$49,'ADR Raw Data'!H$1,FALSE)</f>
        <v>213.568953671896</v>
      </c>
      <c r="Z9" s="52">
        <f>VLOOKUP($A9,'ADR Raw Data'!$B$6:$BE$49,'ADR Raw Data'!I$1,FALSE)</f>
        <v>227.42808282468599</v>
      </c>
      <c r="AA9" s="52">
        <f>VLOOKUP($A9,'ADR Raw Data'!$B$6:$BE$49,'ADR Raw Data'!J$1,FALSE)</f>
        <v>230.65775666193301</v>
      </c>
      <c r="AB9" s="52">
        <f>VLOOKUP($A9,'ADR Raw Data'!$B$6:$BE$49,'ADR Raw Data'!K$1,FALSE)</f>
        <v>214.73924590784301</v>
      </c>
      <c r="AC9" s="53">
        <f>VLOOKUP($A9,'ADR Raw Data'!$B$6:$BE$49,'ADR Raw Data'!L$1,FALSE)</f>
        <v>217.168063670056</v>
      </c>
      <c r="AD9" s="52">
        <f>VLOOKUP($A9,'ADR Raw Data'!$B$6:$BE$49,'ADR Raw Data'!N$1,FALSE)</f>
        <v>211.03784551671001</v>
      </c>
      <c r="AE9" s="52">
        <f>VLOOKUP($A9,'ADR Raw Data'!$B$6:$BE$49,'ADR Raw Data'!O$1,FALSE)</f>
        <v>209.91378696525899</v>
      </c>
      <c r="AF9" s="53">
        <f>VLOOKUP($A9,'ADR Raw Data'!$B$6:$BE$49,'ADR Raw Data'!P$1,FALSE)</f>
        <v>210.474035618279</v>
      </c>
      <c r="AG9" s="54">
        <f>VLOOKUP($A9,'ADR Raw Data'!$B$6:$BE$49,'ADR Raw Data'!R$1,FALSE)</f>
        <v>215.26941576919401</v>
      </c>
      <c r="AI9" s="47">
        <f>VLOOKUP($A9,'ADR Raw Data'!$B$6:$BE$49,'ADR Raw Data'!T$1,FALSE)</f>
        <v>3.1257373146484202</v>
      </c>
      <c r="AJ9" s="48">
        <f>VLOOKUP($A9,'ADR Raw Data'!$B$6:$BE$49,'ADR Raw Data'!U$1,FALSE)</f>
        <v>5.4395837388755304</v>
      </c>
      <c r="AK9" s="48">
        <f>VLOOKUP($A9,'ADR Raw Data'!$B$6:$BE$49,'ADR Raw Data'!V$1,FALSE)</f>
        <v>6.7268547795378897</v>
      </c>
      <c r="AL9" s="48">
        <f>VLOOKUP($A9,'ADR Raw Data'!$B$6:$BE$49,'ADR Raw Data'!W$1,FALSE)</f>
        <v>6.4946929557464701</v>
      </c>
      <c r="AM9" s="48">
        <f>VLOOKUP($A9,'ADR Raw Data'!$B$6:$BE$49,'ADR Raw Data'!X$1,FALSE)</f>
        <v>2.4384415838575402</v>
      </c>
      <c r="AN9" s="49">
        <f>VLOOKUP($A9,'ADR Raw Data'!$B$6:$BE$49,'ADR Raw Data'!Y$1,FALSE)</f>
        <v>5.1362855969804304</v>
      </c>
      <c r="AO9" s="48">
        <f>VLOOKUP($A9,'ADR Raw Data'!$B$6:$BE$49,'ADR Raw Data'!AA$1,FALSE)</f>
        <v>-0.98933451774300696</v>
      </c>
      <c r="AP9" s="48">
        <f>VLOOKUP($A9,'ADR Raw Data'!$B$6:$BE$49,'ADR Raw Data'!AB$1,FALSE)</f>
        <v>-1.2354661474731099</v>
      </c>
      <c r="AQ9" s="49">
        <f>VLOOKUP($A9,'ADR Raw Data'!$B$6:$BE$49,'ADR Raw Data'!AC$1,FALSE)</f>
        <v>-1.1123900814555401</v>
      </c>
      <c r="AR9" s="50">
        <f>VLOOKUP($A9,'ADR Raw Data'!$B$6:$BE$49,'ADR Raw Data'!AE$1,FALSE)</f>
        <v>3.2823351449284699</v>
      </c>
      <c r="AS9" s="40"/>
      <c r="AT9" s="51">
        <f>VLOOKUP($A9,'RevPAR Raw Data'!$B$6:$BE$49,'RevPAR Raw Data'!G$1,FALSE)</f>
        <v>104.860737963547</v>
      </c>
      <c r="AU9" s="52">
        <f>VLOOKUP($A9,'RevPAR Raw Data'!$B$6:$BE$49,'RevPAR Raw Data'!H$1,FALSE)</f>
        <v>170.78222651174801</v>
      </c>
      <c r="AV9" s="52">
        <f>VLOOKUP($A9,'RevPAR Raw Data'!$B$6:$BE$49,'RevPAR Raw Data'!I$1,FALSE)</f>
        <v>199.17158506254799</v>
      </c>
      <c r="AW9" s="52">
        <f>VLOOKUP($A9,'RevPAR Raw Data'!$B$6:$BE$49,'RevPAR Raw Data'!J$1,FALSE)</f>
        <v>204.996770852667</v>
      </c>
      <c r="AX9" s="52">
        <f>VLOOKUP($A9,'RevPAR Raw Data'!$B$6:$BE$49,'RevPAR Raw Data'!K$1,FALSE)</f>
        <v>168.497649504435</v>
      </c>
      <c r="AY9" s="53">
        <f>VLOOKUP($A9,'RevPAR Raw Data'!$B$6:$BE$49,'RevPAR Raw Data'!L$1,FALSE)</f>
        <v>169.66179397898901</v>
      </c>
      <c r="AZ9" s="52">
        <f>VLOOKUP($A9,'RevPAR Raw Data'!$B$6:$BE$49,'RevPAR Raw Data'!N$1,FALSE)</f>
        <v>162.67908608337299</v>
      </c>
      <c r="BA9" s="52">
        <f>VLOOKUP($A9,'RevPAR Raw Data'!$B$6:$BE$49,'RevPAR Raw Data'!O$1,FALSE)</f>
        <v>162.84117153569099</v>
      </c>
      <c r="BB9" s="53">
        <f>VLOOKUP($A9,'RevPAR Raw Data'!$B$6:$BE$49,'RevPAR Raw Data'!P$1,FALSE)</f>
        <v>162.76012880953201</v>
      </c>
      <c r="BC9" s="54">
        <f>VLOOKUP($A9,'RevPAR Raw Data'!$B$6:$BE$49,'RevPAR Raw Data'!R$1,FALSE)</f>
        <v>167.68988964485899</v>
      </c>
      <c r="BE9" s="47">
        <f>VLOOKUP($A9,'RevPAR Raw Data'!$B$6:$BE$49,'RevPAR Raw Data'!T$1,FALSE)</f>
        <v>5.6704974979019003</v>
      </c>
      <c r="BF9" s="48">
        <f>VLOOKUP($A9,'RevPAR Raw Data'!$B$6:$BE$49,'RevPAR Raw Data'!U$1,FALSE)</f>
        <v>18.110281800109998</v>
      </c>
      <c r="BG9" s="48">
        <f>VLOOKUP($A9,'RevPAR Raw Data'!$B$6:$BE$49,'RevPAR Raw Data'!V$1,FALSE)</f>
        <v>15.3536559381179</v>
      </c>
      <c r="BH9" s="48">
        <f>VLOOKUP($A9,'RevPAR Raw Data'!$B$6:$BE$49,'RevPAR Raw Data'!W$1,FALSE)</f>
        <v>13.4392118888894</v>
      </c>
      <c r="BI9" s="48">
        <f>VLOOKUP($A9,'RevPAR Raw Data'!$B$6:$BE$49,'RevPAR Raw Data'!X$1,FALSE)</f>
        <v>6.03313877358325</v>
      </c>
      <c r="BJ9" s="49">
        <f>VLOOKUP($A9,'RevPAR Raw Data'!$B$6:$BE$49,'RevPAR Raw Data'!Y$1,FALSE)</f>
        <v>12.1935593073018</v>
      </c>
      <c r="BK9" s="48">
        <f>VLOOKUP($A9,'RevPAR Raw Data'!$B$6:$BE$49,'RevPAR Raw Data'!AA$1,FALSE)</f>
        <v>-1.08078494410383</v>
      </c>
      <c r="BL9" s="48">
        <f>VLOOKUP($A9,'RevPAR Raw Data'!$B$6:$BE$49,'RevPAR Raw Data'!AB$1,FALSE)</f>
        <v>-1.6406828148887</v>
      </c>
      <c r="BM9" s="49">
        <f>VLOOKUP($A9,'RevPAR Raw Data'!$B$6:$BE$49,'RevPAR Raw Data'!AC$1,FALSE)</f>
        <v>-1.3616677978603899</v>
      </c>
      <c r="BN9" s="50">
        <f>VLOOKUP($A9,'RevPAR Raw Data'!$B$6:$BE$49,'RevPAR Raw Data'!AE$1,FALSE)</f>
        <v>8.0748711982636792</v>
      </c>
    </row>
    <row r="10" spans="1:66" x14ac:dyDescent="0.45">
      <c r="A10" s="63" t="s">
        <v>119</v>
      </c>
      <c r="B10" s="47">
        <f>VLOOKUP($A10,'Occupancy Raw Data'!$B$8:$BE$51,'Occupancy Raw Data'!G$3,FALSE)</f>
        <v>53.7764892249753</v>
      </c>
      <c r="C10" s="48">
        <f>VLOOKUP($A10,'Occupancy Raw Data'!$B$8:$BE$51,'Occupancy Raw Data'!H$3,FALSE)</f>
        <v>71.820545775174097</v>
      </c>
      <c r="D10" s="48">
        <f>VLOOKUP($A10,'Occupancy Raw Data'!$B$8:$BE$51,'Occupancy Raw Data'!I$3,FALSE)</f>
        <v>80.356875990076801</v>
      </c>
      <c r="E10" s="48">
        <f>VLOOKUP($A10,'Occupancy Raw Data'!$B$8:$BE$51,'Occupancy Raw Data'!J$3,FALSE)</f>
        <v>81.435872911498294</v>
      </c>
      <c r="F10" s="48">
        <f>VLOOKUP($A10,'Occupancy Raw Data'!$B$8:$BE$51,'Occupancy Raw Data'!K$3,FALSE)</f>
        <v>77.876079744149195</v>
      </c>
      <c r="G10" s="49">
        <f>VLOOKUP($A10,'Occupancy Raw Data'!$B$8:$BE$51,'Occupancy Raw Data'!L$3,FALSE)</f>
        <v>73.053172729174705</v>
      </c>
      <c r="H10" s="48">
        <f>VLOOKUP($A10,'Occupancy Raw Data'!$B$8:$BE$51,'Occupancy Raw Data'!N$3,FALSE)</f>
        <v>79.176256089906403</v>
      </c>
      <c r="I10" s="48">
        <f>VLOOKUP($A10,'Occupancy Raw Data'!$B$8:$BE$51,'Occupancy Raw Data'!O$3,FALSE)</f>
        <v>76.761215889051599</v>
      </c>
      <c r="J10" s="49">
        <f>VLOOKUP($A10,'Occupancy Raw Data'!$B$8:$BE$51,'Occupancy Raw Data'!P$3,FALSE)</f>
        <v>77.968735989479001</v>
      </c>
      <c r="K10" s="50">
        <f>VLOOKUP($A10,'Occupancy Raw Data'!$B$8:$BE$51,'Occupancy Raw Data'!R$3,FALSE)</f>
        <v>74.457619374975906</v>
      </c>
      <c r="M10" s="47">
        <f>VLOOKUP($A10,'Occupancy Raw Data'!$B$8:$BE$51,'Occupancy Raw Data'!T$3,FALSE)</f>
        <v>-0.27675434583470399</v>
      </c>
      <c r="N10" s="48">
        <f>VLOOKUP($A10,'Occupancy Raw Data'!$B$8:$BE$51,'Occupancy Raw Data'!U$3,FALSE)</f>
        <v>0.64566028392647101</v>
      </c>
      <c r="O10" s="48">
        <f>VLOOKUP($A10,'Occupancy Raw Data'!$B$8:$BE$51,'Occupancy Raw Data'!V$3,FALSE)</f>
        <v>1.6650050826187399</v>
      </c>
      <c r="P10" s="48">
        <f>VLOOKUP($A10,'Occupancy Raw Data'!$B$8:$BE$51,'Occupancy Raw Data'!W$3,FALSE)</f>
        <v>-0.48941560783407501</v>
      </c>
      <c r="Q10" s="48">
        <f>VLOOKUP($A10,'Occupancy Raw Data'!$B$8:$BE$51,'Occupancy Raw Data'!X$3,FALSE)</f>
        <v>6.0141645911264197E-2</v>
      </c>
      <c r="R10" s="49">
        <f>VLOOKUP($A10,'Occupancy Raw Data'!$B$8:$BE$51,'Occupancy Raw Data'!Y$3,FALSE)</f>
        <v>0.350000183400412</v>
      </c>
      <c r="S10" s="48">
        <f>VLOOKUP($A10,'Occupancy Raw Data'!$B$8:$BE$51,'Occupancy Raw Data'!AA$3,FALSE)</f>
        <v>-1.0740479330946899</v>
      </c>
      <c r="T10" s="48">
        <f>VLOOKUP($A10,'Occupancy Raw Data'!$B$8:$BE$51,'Occupancy Raw Data'!AB$3,FALSE)</f>
        <v>-3.4349332201409899</v>
      </c>
      <c r="U10" s="49">
        <f>VLOOKUP($A10,'Occupancy Raw Data'!$B$8:$BE$51,'Occupancy Raw Data'!AC$3,FALSE)</f>
        <v>-2.2504638764431402</v>
      </c>
      <c r="V10" s="50">
        <f>VLOOKUP($A10,'Occupancy Raw Data'!$B$8:$BE$51,'Occupancy Raw Data'!AE$3,FALSE)</f>
        <v>-0.44237158069378701</v>
      </c>
      <c r="X10" s="51">
        <f>VLOOKUP($A10,'ADR Raw Data'!$B$6:$BE$49,'ADR Raw Data'!G$1,FALSE)</f>
        <v>145.70842874610901</v>
      </c>
      <c r="Y10" s="52">
        <f>VLOOKUP($A10,'ADR Raw Data'!$B$6:$BE$49,'ADR Raw Data'!H$1,FALSE)</f>
        <v>160.35579300012401</v>
      </c>
      <c r="Z10" s="52">
        <f>VLOOKUP($A10,'ADR Raw Data'!$B$6:$BE$49,'ADR Raw Data'!I$1,FALSE)</f>
        <v>168.946389808443</v>
      </c>
      <c r="AA10" s="52">
        <f>VLOOKUP($A10,'ADR Raw Data'!$B$6:$BE$49,'ADR Raw Data'!J$1,FALSE)</f>
        <v>173.432736548484</v>
      </c>
      <c r="AB10" s="52">
        <f>VLOOKUP($A10,'ADR Raw Data'!$B$6:$BE$49,'ADR Raw Data'!K$1,FALSE)</f>
        <v>178.84985722510001</v>
      </c>
      <c r="AC10" s="53">
        <f>VLOOKUP($A10,'ADR Raw Data'!$B$6:$BE$49,'ADR Raw Data'!L$1,FALSE)</f>
        <v>166.947723616486</v>
      </c>
      <c r="AD10" s="52">
        <f>VLOOKUP($A10,'ADR Raw Data'!$B$6:$BE$49,'ADR Raw Data'!N$1,FALSE)</f>
        <v>187.18935862589601</v>
      </c>
      <c r="AE10" s="52">
        <f>VLOOKUP($A10,'ADR Raw Data'!$B$6:$BE$49,'ADR Raw Data'!O$1,FALSE)</f>
        <v>180.07391986605401</v>
      </c>
      <c r="AF10" s="53">
        <f>VLOOKUP($A10,'ADR Raw Data'!$B$6:$BE$49,'ADR Raw Data'!P$1,FALSE)</f>
        <v>183.68673848041001</v>
      </c>
      <c r="AG10" s="54">
        <f>VLOOKUP($A10,'ADR Raw Data'!$B$6:$BE$49,'ADR Raw Data'!R$1,FALSE)</f>
        <v>171.95582598822099</v>
      </c>
      <c r="AI10" s="47">
        <f>VLOOKUP($A10,'ADR Raw Data'!$B$6:$BE$49,'ADR Raw Data'!T$1,FALSE)</f>
        <v>2.4132288626687002</v>
      </c>
      <c r="AJ10" s="48">
        <f>VLOOKUP($A10,'ADR Raw Data'!$B$6:$BE$49,'ADR Raw Data'!U$1,FALSE)</f>
        <v>5.3438693780858397</v>
      </c>
      <c r="AK10" s="48">
        <f>VLOOKUP($A10,'ADR Raw Data'!$B$6:$BE$49,'ADR Raw Data'!V$1,FALSE)</f>
        <v>5.2338667674905697</v>
      </c>
      <c r="AL10" s="48">
        <f>VLOOKUP($A10,'ADR Raw Data'!$B$6:$BE$49,'ADR Raw Data'!W$1,FALSE)</f>
        <v>3.1668688417414601</v>
      </c>
      <c r="AM10" s="48">
        <f>VLOOKUP($A10,'ADR Raw Data'!$B$6:$BE$49,'ADR Raw Data'!X$1,FALSE)</f>
        <v>1.85473277527754</v>
      </c>
      <c r="AN10" s="49">
        <f>VLOOKUP($A10,'ADR Raw Data'!$B$6:$BE$49,'ADR Raw Data'!Y$1,FALSE)</f>
        <v>3.6142570414106099</v>
      </c>
      <c r="AO10" s="48">
        <f>VLOOKUP($A10,'ADR Raw Data'!$B$6:$BE$49,'ADR Raw Data'!AA$1,FALSE)</f>
        <v>0.75459223369205497</v>
      </c>
      <c r="AP10" s="48">
        <f>VLOOKUP($A10,'ADR Raw Data'!$B$6:$BE$49,'ADR Raw Data'!AB$1,FALSE)</f>
        <v>-1.29075634937307</v>
      </c>
      <c r="AQ10" s="49">
        <f>VLOOKUP($A10,'ADR Raw Data'!$B$6:$BE$49,'ADR Raw Data'!AC$1,FALSE)</f>
        <v>-0.23193015523862001</v>
      </c>
      <c r="AR10" s="50">
        <f>VLOOKUP($A10,'ADR Raw Data'!$B$6:$BE$49,'ADR Raw Data'!AE$1,FALSE)</f>
        <v>2.2757923752858198</v>
      </c>
      <c r="AS10" s="40"/>
      <c r="AT10" s="51">
        <f>VLOOKUP($A10,'RevPAR Raw Data'!$B$6:$BE$49,'RevPAR Raw Data'!G$1,FALSE)</f>
        <v>78.356877484532305</v>
      </c>
      <c r="AU10" s="52">
        <f>VLOOKUP($A10,'RevPAR Raw Data'!$B$6:$BE$49,'RevPAR Raw Data'!H$1,FALSE)</f>
        <v>115.168405714798</v>
      </c>
      <c r="AV10" s="52">
        <f>VLOOKUP($A10,'RevPAR Raw Data'!$B$6:$BE$49,'RevPAR Raw Data'!I$1,FALSE)</f>
        <v>135.76004094808201</v>
      </c>
      <c r="AW10" s="52">
        <f>VLOOKUP($A10,'RevPAR Raw Data'!$B$6:$BE$49,'RevPAR Raw Data'!J$1,FALSE)</f>
        <v>141.236462922557</v>
      </c>
      <c r="AX10" s="52">
        <f>VLOOKUP($A10,'RevPAR Raw Data'!$B$6:$BE$49,'RevPAR Raw Data'!K$1,FALSE)</f>
        <v>139.281257434916</v>
      </c>
      <c r="AY10" s="53">
        <f>VLOOKUP($A10,'RevPAR Raw Data'!$B$6:$BE$49,'RevPAR Raw Data'!L$1,FALSE)</f>
        <v>121.96060890097699</v>
      </c>
      <c r="AZ10" s="52">
        <f>VLOOKUP($A10,'RevPAR Raw Data'!$B$6:$BE$49,'RevPAR Raw Data'!N$1,FALSE)</f>
        <v>148.20952595869301</v>
      </c>
      <c r="BA10" s="52">
        <f>VLOOKUP($A10,'RevPAR Raw Data'!$B$6:$BE$49,'RevPAR Raw Data'!O$1,FALSE)</f>
        <v>138.22693038825901</v>
      </c>
      <c r="BB10" s="53">
        <f>VLOOKUP($A10,'RevPAR Raw Data'!$B$6:$BE$49,'RevPAR Raw Data'!P$1,FALSE)</f>
        <v>143.21822817347601</v>
      </c>
      <c r="BC10" s="54">
        <f>VLOOKUP($A10,'RevPAR Raw Data'!$B$6:$BE$49,'RevPAR Raw Data'!R$1,FALSE)</f>
        <v>128.03421440740499</v>
      </c>
      <c r="BE10" s="47">
        <f>VLOOKUP($A10,'RevPAR Raw Data'!$B$6:$BE$49,'RevPAR Raw Data'!T$1,FALSE)</f>
        <v>2.1297958010816198</v>
      </c>
      <c r="BF10" s="48">
        <f>VLOOKUP($A10,'RevPAR Raw Data'!$B$6:$BE$49,'RevPAR Raw Data'!U$1,FALSE)</f>
        <v>6.0240329042115199</v>
      </c>
      <c r="BG10" s="48">
        <f>VLOOKUP($A10,'RevPAR Raw Data'!$B$6:$BE$49,'RevPAR Raw Data'!V$1,FALSE)</f>
        <v>6.9860159978055298</v>
      </c>
      <c r="BH10" s="48">
        <f>VLOOKUP($A10,'RevPAR Raw Data'!$B$6:$BE$49,'RevPAR Raw Data'!W$1,FALSE)</f>
        <v>2.6619540835162701</v>
      </c>
      <c r="BI10" s="48">
        <f>VLOOKUP($A10,'RevPAR Raw Data'!$B$6:$BE$49,'RevPAR Raw Data'!X$1,FALSE)</f>
        <v>1.91598988800711</v>
      </c>
      <c r="BJ10" s="49">
        <f>VLOOKUP($A10,'RevPAR Raw Data'!$B$6:$BE$49,'RevPAR Raw Data'!Y$1,FALSE)</f>
        <v>3.9769071310845199</v>
      </c>
      <c r="BK10" s="48">
        <f>VLOOKUP($A10,'RevPAR Raw Data'!$B$6:$BE$49,'RevPAR Raw Data'!AA$1,FALSE)</f>
        <v>-0.32756038169190399</v>
      </c>
      <c r="BL10" s="48">
        <f>VLOOKUP($A10,'RevPAR Raw Data'!$B$6:$BE$49,'RevPAR Raw Data'!AB$1,FALSE)</f>
        <v>-4.68135295087838</v>
      </c>
      <c r="BM10" s="49">
        <f>VLOOKUP($A10,'RevPAR Raw Data'!$B$6:$BE$49,'RevPAR Raw Data'!AC$1,FALSE)</f>
        <v>-2.4771745273195398</v>
      </c>
      <c r="BN10" s="50">
        <f>VLOOKUP($A10,'RevPAR Raw Data'!$B$6:$BE$49,'RevPAR Raw Data'!AE$1,FALSE)</f>
        <v>1.8233533358881799</v>
      </c>
    </row>
    <row r="11" spans="1:66" x14ac:dyDescent="0.45">
      <c r="A11" s="63" t="s">
        <v>120</v>
      </c>
      <c r="B11" s="47">
        <f>VLOOKUP($A11,'Occupancy Raw Data'!$B$8:$BE$51,'Occupancy Raw Data'!G$3,FALSE)</f>
        <v>51.781360402049998</v>
      </c>
      <c r="C11" s="48">
        <f>VLOOKUP($A11,'Occupancy Raw Data'!$B$8:$BE$51,'Occupancy Raw Data'!H$3,FALSE)</f>
        <v>68.477882270985702</v>
      </c>
      <c r="D11" s="48">
        <f>VLOOKUP($A11,'Occupancy Raw Data'!$B$8:$BE$51,'Occupancy Raw Data'!I$3,FALSE)</f>
        <v>75.334627058764895</v>
      </c>
      <c r="E11" s="48">
        <f>VLOOKUP($A11,'Occupancy Raw Data'!$B$8:$BE$51,'Occupancy Raw Data'!J$3,FALSE)</f>
        <v>79.026720406030705</v>
      </c>
      <c r="F11" s="48">
        <f>VLOOKUP($A11,'Occupancy Raw Data'!$B$8:$BE$51,'Occupancy Raw Data'!K$3,FALSE)</f>
        <v>77.230432402846105</v>
      </c>
      <c r="G11" s="49">
        <f>VLOOKUP($A11,'Occupancy Raw Data'!$B$8:$BE$51,'Occupancy Raw Data'!L$3,FALSE)</f>
        <v>70.370204508135501</v>
      </c>
      <c r="H11" s="48">
        <f>VLOOKUP($A11,'Occupancy Raw Data'!$B$8:$BE$51,'Occupancy Raw Data'!N$3,FALSE)</f>
        <v>79.340200029855197</v>
      </c>
      <c r="I11" s="48">
        <f>VLOOKUP($A11,'Occupancy Raw Data'!$B$8:$BE$51,'Occupancy Raw Data'!O$3,FALSE)</f>
        <v>75.956610439369001</v>
      </c>
      <c r="J11" s="49">
        <f>VLOOKUP($A11,'Occupancy Raw Data'!$B$8:$BE$51,'Occupancy Raw Data'!P$3,FALSE)</f>
        <v>77.648405234612099</v>
      </c>
      <c r="K11" s="50">
        <f>VLOOKUP($A11,'Occupancy Raw Data'!$B$8:$BE$51,'Occupancy Raw Data'!R$3,FALSE)</f>
        <v>72.449690429985907</v>
      </c>
      <c r="M11" s="47">
        <f>VLOOKUP($A11,'Occupancy Raw Data'!$B$8:$BE$51,'Occupancy Raw Data'!T$3,FALSE)</f>
        <v>1.2564000617478599</v>
      </c>
      <c r="N11" s="48">
        <f>VLOOKUP($A11,'Occupancy Raw Data'!$B$8:$BE$51,'Occupancy Raw Data'!U$3,FALSE)</f>
        <v>4.2703953503899497</v>
      </c>
      <c r="O11" s="48">
        <f>VLOOKUP($A11,'Occupancy Raw Data'!$B$8:$BE$51,'Occupancy Raw Data'!V$3,FALSE)</f>
        <v>1.45648703270546</v>
      </c>
      <c r="P11" s="48">
        <f>VLOOKUP($A11,'Occupancy Raw Data'!$B$8:$BE$51,'Occupancy Raw Data'!W$3,FALSE)</f>
        <v>-1.7377974685395099</v>
      </c>
      <c r="Q11" s="48">
        <f>VLOOKUP($A11,'Occupancy Raw Data'!$B$8:$BE$51,'Occupancy Raw Data'!X$3,FALSE)</f>
        <v>-2.6089637342170899</v>
      </c>
      <c r="R11" s="49">
        <f>VLOOKUP($A11,'Occupancy Raw Data'!$B$8:$BE$51,'Occupancy Raw Data'!Y$3,FALSE)</f>
        <v>0.30274774972375701</v>
      </c>
      <c r="S11" s="48">
        <f>VLOOKUP($A11,'Occupancy Raw Data'!$B$8:$BE$51,'Occupancy Raw Data'!AA$3,FALSE)</f>
        <v>-0.44137923868630702</v>
      </c>
      <c r="T11" s="48">
        <f>VLOOKUP($A11,'Occupancy Raw Data'!$B$8:$BE$51,'Occupancy Raw Data'!AB$3,FALSE)</f>
        <v>-2.1659750198570098</v>
      </c>
      <c r="U11" s="49">
        <f>VLOOKUP($A11,'Occupancy Raw Data'!$B$8:$BE$51,'Occupancy Raw Data'!AC$3,FALSE)</f>
        <v>-1.2924211291641901</v>
      </c>
      <c r="V11" s="50">
        <f>VLOOKUP($A11,'Occupancy Raw Data'!$B$8:$BE$51,'Occupancy Raw Data'!AE$3,FALSE)</f>
        <v>-0.191168259197115</v>
      </c>
      <c r="X11" s="51">
        <f>VLOOKUP($A11,'ADR Raw Data'!$B$6:$BE$49,'ADR Raw Data'!G$1,FALSE)</f>
        <v>115.408986210541</v>
      </c>
      <c r="Y11" s="52">
        <f>VLOOKUP($A11,'ADR Raw Data'!$B$6:$BE$49,'ADR Raw Data'!H$1,FALSE)</f>
        <v>121.88199752942801</v>
      </c>
      <c r="Z11" s="52">
        <f>VLOOKUP($A11,'ADR Raw Data'!$B$6:$BE$49,'ADR Raw Data'!I$1,FALSE)</f>
        <v>128.59441974900901</v>
      </c>
      <c r="AA11" s="52">
        <f>VLOOKUP($A11,'ADR Raw Data'!$B$6:$BE$49,'ADR Raw Data'!J$1,FALSE)</f>
        <v>137.38613934013301</v>
      </c>
      <c r="AB11" s="52">
        <f>VLOOKUP($A11,'ADR Raw Data'!$B$6:$BE$49,'ADR Raw Data'!K$1,FALSE)</f>
        <v>149.95802428967201</v>
      </c>
      <c r="AC11" s="53">
        <f>VLOOKUP($A11,'ADR Raw Data'!$B$6:$BE$49,'ADR Raw Data'!L$1,FALSE)</f>
        <v>132.011459804982</v>
      </c>
      <c r="AD11" s="52">
        <f>VLOOKUP($A11,'ADR Raw Data'!$B$6:$BE$49,'ADR Raw Data'!N$1,FALSE)</f>
        <v>169.90822044527999</v>
      </c>
      <c r="AE11" s="52">
        <f>VLOOKUP($A11,'ADR Raw Data'!$B$6:$BE$49,'ADR Raw Data'!O$1,FALSE)</f>
        <v>159.030110710776</v>
      </c>
      <c r="AF11" s="53">
        <f>VLOOKUP($A11,'ADR Raw Data'!$B$6:$BE$49,'ADR Raw Data'!P$1,FALSE)</f>
        <v>164.587671099006</v>
      </c>
      <c r="AG11" s="54">
        <f>VLOOKUP($A11,'ADR Raw Data'!$B$6:$BE$49,'ADR Raw Data'!R$1,FALSE)</f>
        <v>141.986818826253</v>
      </c>
      <c r="AI11" s="47">
        <f>VLOOKUP($A11,'ADR Raw Data'!$B$6:$BE$49,'ADR Raw Data'!T$1,FALSE)</f>
        <v>1.6858706708135001</v>
      </c>
      <c r="AJ11" s="48">
        <f>VLOOKUP($A11,'ADR Raw Data'!$B$6:$BE$49,'ADR Raw Data'!U$1,FALSE)</f>
        <v>2.83107425940897</v>
      </c>
      <c r="AK11" s="48">
        <f>VLOOKUP($A11,'ADR Raw Data'!$B$6:$BE$49,'ADR Raw Data'!V$1,FALSE)</f>
        <v>4.42117676224332</v>
      </c>
      <c r="AL11" s="48">
        <f>VLOOKUP($A11,'ADR Raw Data'!$B$6:$BE$49,'ADR Raw Data'!W$1,FALSE)</f>
        <v>3.09138667468978</v>
      </c>
      <c r="AM11" s="48">
        <f>VLOOKUP($A11,'ADR Raw Data'!$B$6:$BE$49,'ADR Raw Data'!X$1,FALSE)</f>
        <v>1.38360995620831</v>
      </c>
      <c r="AN11" s="49">
        <f>VLOOKUP($A11,'ADR Raw Data'!$B$6:$BE$49,'ADR Raw Data'!Y$1,FALSE)</f>
        <v>2.4982806714050398</v>
      </c>
      <c r="AO11" s="48">
        <f>VLOOKUP($A11,'ADR Raw Data'!$B$6:$BE$49,'ADR Raw Data'!AA$1,FALSE)</f>
        <v>0.73796954187252795</v>
      </c>
      <c r="AP11" s="48">
        <f>VLOOKUP($A11,'ADR Raw Data'!$B$6:$BE$49,'ADR Raw Data'!AB$1,FALSE)</f>
        <v>-0.40820466229689301</v>
      </c>
      <c r="AQ11" s="49">
        <f>VLOOKUP($A11,'ADR Raw Data'!$B$6:$BE$49,'ADR Raw Data'!AC$1,FALSE)</f>
        <v>0.21695803050214499</v>
      </c>
      <c r="AR11" s="50">
        <f>VLOOKUP($A11,'ADR Raw Data'!$B$6:$BE$49,'ADR Raw Data'!AE$1,FALSE)</f>
        <v>1.58863757833025</v>
      </c>
      <c r="AS11" s="40"/>
      <c r="AT11" s="51">
        <f>VLOOKUP($A11,'RevPAR Raw Data'!$B$6:$BE$49,'RevPAR Raw Data'!G$1,FALSE)</f>
        <v>59.760343086032698</v>
      </c>
      <c r="AU11" s="52">
        <f>VLOOKUP($A11,'RevPAR Raw Data'!$B$6:$BE$49,'RevPAR Raw Data'!H$1,FALSE)</f>
        <v>83.462210777728004</v>
      </c>
      <c r="AV11" s="52">
        <f>VLOOKUP($A11,'RevPAR Raw Data'!$B$6:$BE$49,'RevPAR Raw Data'!I$1,FALSE)</f>
        <v>96.876126536298898</v>
      </c>
      <c r="AW11" s="52">
        <f>VLOOKUP($A11,'RevPAR Raw Data'!$B$6:$BE$49,'RevPAR Raw Data'!J$1,FALSE)</f>
        <v>108.57176021296701</v>
      </c>
      <c r="AX11" s="52">
        <f>VLOOKUP($A11,'RevPAR Raw Data'!$B$6:$BE$49,'RevPAR Raw Data'!K$1,FALSE)</f>
        <v>115.813230581678</v>
      </c>
      <c r="AY11" s="53">
        <f>VLOOKUP($A11,'RevPAR Raw Data'!$B$6:$BE$49,'RevPAR Raw Data'!L$1,FALSE)</f>
        <v>92.896734238941093</v>
      </c>
      <c r="AZ11" s="52">
        <f>VLOOKUP($A11,'RevPAR Raw Data'!$B$6:$BE$49,'RevPAR Raw Data'!N$1,FALSE)</f>
        <v>134.80552196845301</v>
      </c>
      <c r="BA11" s="52">
        <f>VLOOKUP($A11,'RevPAR Raw Data'!$B$6:$BE$49,'RevPAR Raw Data'!O$1,FALSE)</f>
        <v>120.793881673881</v>
      </c>
      <c r="BB11" s="53">
        <f>VLOOKUP($A11,'RevPAR Raw Data'!$B$6:$BE$49,'RevPAR Raw Data'!P$1,FALSE)</f>
        <v>127.79970182116701</v>
      </c>
      <c r="BC11" s="54">
        <f>VLOOKUP($A11,'RevPAR Raw Data'!$B$6:$BE$49,'RevPAR Raw Data'!R$1,FALSE)</f>
        <v>102.869010691005</v>
      </c>
      <c r="BE11" s="47">
        <f>VLOOKUP($A11,'RevPAR Raw Data'!$B$6:$BE$49,'RevPAR Raw Data'!T$1,FALSE)</f>
        <v>2.96345201271046</v>
      </c>
      <c r="BF11" s="48">
        <f>VLOOKUP($A11,'RevPAR Raw Data'!$B$6:$BE$49,'RevPAR Raw Data'!U$1,FALSE)</f>
        <v>7.2223676733388196</v>
      </c>
      <c r="BG11" s="48">
        <f>VLOOKUP($A11,'RevPAR Raw Data'!$B$6:$BE$49,'RevPAR Raw Data'!V$1,FALSE)</f>
        <v>5.94205766118385</v>
      </c>
      <c r="BH11" s="48">
        <f>VLOOKUP($A11,'RevPAR Raw Data'!$B$6:$BE$49,'RevPAR Raw Data'!W$1,FALSE)</f>
        <v>1.2998671667747399</v>
      </c>
      <c r="BI11" s="48">
        <f>VLOOKUP($A11,'RevPAR Raw Data'!$B$6:$BE$49,'RevPAR Raw Data'!X$1,FALSE)</f>
        <v>-1.26145165998926</v>
      </c>
      <c r="BJ11" s="49">
        <f>VLOOKUP($A11,'RevPAR Raw Data'!$B$6:$BE$49,'RevPAR Raw Data'!Y$1,FALSE)</f>
        <v>2.8085919096432601</v>
      </c>
      <c r="BK11" s="48">
        <f>VLOOKUP($A11,'RevPAR Raw Data'!$B$6:$BE$49,'RevPAR Raw Data'!AA$1,FALSE)</f>
        <v>0.29333305884056698</v>
      </c>
      <c r="BL11" s="48">
        <f>VLOOKUP($A11,'RevPAR Raw Data'!$B$6:$BE$49,'RevPAR Raw Data'!AB$1,FALSE)</f>
        <v>-2.56533807113866</v>
      </c>
      <c r="BM11" s="49">
        <f>VLOOKUP($A11,'RevPAR Raw Data'!$B$6:$BE$49,'RevPAR Raw Data'!AC$1,FALSE)</f>
        <v>-1.0782671100896799</v>
      </c>
      <c r="BN11" s="50">
        <f>VLOOKUP($A11,'RevPAR Raw Data'!$B$6:$BE$49,'RevPAR Raw Data'!AE$1,FALSE)</f>
        <v>1.3944323483296901</v>
      </c>
    </row>
    <row r="12" spans="1:66" x14ac:dyDescent="0.45">
      <c r="A12" s="63" t="s">
        <v>121</v>
      </c>
      <c r="B12" s="47">
        <f>VLOOKUP($A12,'Occupancy Raw Data'!$B$8:$BE$51,'Occupancy Raw Data'!G$3,FALSE)</f>
        <v>51.307295778572403</v>
      </c>
      <c r="C12" s="48">
        <f>VLOOKUP($A12,'Occupancy Raw Data'!$B$8:$BE$51,'Occupancy Raw Data'!H$3,FALSE)</f>
        <v>61.463799749222098</v>
      </c>
      <c r="D12" s="48">
        <f>VLOOKUP($A12,'Occupancy Raw Data'!$B$8:$BE$51,'Occupancy Raw Data'!I$3,FALSE)</f>
        <v>66.646542516137998</v>
      </c>
      <c r="E12" s="48">
        <f>VLOOKUP($A12,'Occupancy Raw Data'!$B$8:$BE$51,'Occupancy Raw Data'!J$3,FALSE)</f>
        <v>71.745692657781007</v>
      </c>
      <c r="F12" s="48">
        <f>VLOOKUP($A12,'Occupancy Raw Data'!$B$8:$BE$51,'Occupancy Raw Data'!K$3,FALSE)</f>
        <v>71.132680072446902</v>
      </c>
      <c r="G12" s="49">
        <f>VLOOKUP($A12,'Occupancy Raw Data'!$B$8:$BE$51,'Occupancy Raw Data'!L$3,FALSE)</f>
        <v>64.459202154832099</v>
      </c>
      <c r="H12" s="48">
        <f>VLOOKUP($A12,'Occupancy Raw Data'!$B$8:$BE$51,'Occupancy Raw Data'!N$3,FALSE)</f>
        <v>74.1234384433195</v>
      </c>
      <c r="I12" s="48">
        <f>VLOOKUP($A12,'Occupancy Raw Data'!$B$8:$BE$51,'Occupancy Raw Data'!O$3,FALSE)</f>
        <v>70.018111735475699</v>
      </c>
      <c r="J12" s="49">
        <f>VLOOKUP($A12,'Occupancy Raw Data'!$B$8:$BE$51,'Occupancy Raw Data'!P$3,FALSE)</f>
        <v>72.0707750893976</v>
      </c>
      <c r="K12" s="50">
        <f>VLOOKUP($A12,'Occupancy Raw Data'!$B$8:$BE$51,'Occupancy Raw Data'!R$3,FALSE)</f>
        <v>66.633937278993699</v>
      </c>
      <c r="M12" s="47">
        <f>VLOOKUP($A12,'Occupancy Raw Data'!$B$8:$BE$51,'Occupancy Raw Data'!T$3,FALSE)</f>
        <v>0.40485607273795898</v>
      </c>
      <c r="N12" s="48">
        <f>VLOOKUP($A12,'Occupancy Raw Data'!$B$8:$BE$51,'Occupancy Raw Data'!U$3,FALSE)</f>
        <v>4.3535320356947302</v>
      </c>
      <c r="O12" s="48">
        <f>VLOOKUP($A12,'Occupancy Raw Data'!$B$8:$BE$51,'Occupancy Raw Data'!V$3,FALSE)</f>
        <v>5.2542427427204998</v>
      </c>
      <c r="P12" s="48">
        <f>VLOOKUP($A12,'Occupancy Raw Data'!$B$8:$BE$51,'Occupancy Raw Data'!W$3,FALSE)</f>
        <v>3.5245489160572498</v>
      </c>
      <c r="Q12" s="48">
        <f>VLOOKUP($A12,'Occupancy Raw Data'!$B$8:$BE$51,'Occupancy Raw Data'!X$3,FALSE)</f>
        <v>-0.52553524108311001</v>
      </c>
      <c r="R12" s="49">
        <f>VLOOKUP($A12,'Occupancy Raw Data'!$B$8:$BE$51,'Occupancy Raw Data'!Y$3,FALSE)</f>
        <v>2.5991942285211702</v>
      </c>
      <c r="S12" s="48">
        <f>VLOOKUP($A12,'Occupancy Raw Data'!$B$8:$BE$51,'Occupancy Raw Data'!AA$3,FALSE)</f>
        <v>2.83265647533868</v>
      </c>
      <c r="T12" s="48">
        <f>VLOOKUP($A12,'Occupancy Raw Data'!$B$8:$BE$51,'Occupancy Raw Data'!AB$3,FALSE)</f>
        <v>2.6480484607600099</v>
      </c>
      <c r="U12" s="49">
        <f>VLOOKUP($A12,'Occupancy Raw Data'!$B$8:$BE$51,'Occupancy Raw Data'!AC$3,FALSE)</f>
        <v>2.7428985358365301</v>
      </c>
      <c r="V12" s="50">
        <f>VLOOKUP($A12,'Occupancy Raw Data'!$B$8:$BE$51,'Occupancy Raw Data'!AE$3,FALSE)</f>
        <v>2.6435597253957002</v>
      </c>
      <c r="X12" s="51">
        <f>VLOOKUP($A12,'ADR Raw Data'!$B$6:$BE$49,'ADR Raw Data'!G$1,FALSE)</f>
        <v>82.999194424330099</v>
      </c>
      <c r="Y12" s="52">
        <f>VLOOKUP($A12,'ADR Raw Data'!$B$6:$BE$49,'ADR Raw Data'!H$1,FALSE)</f>
        <v>86.590615035889599</v>
      </c>
      <c r="Z12" s="52">
        <f>VLOOKUP($A12,'ADR Raw Data'!$B$6:$BE$49,'ADR Raw Data'!I$1,FALSE)</f>
        <v>90.216389798620298</v>
      </c>
      <c r="AA12" s="52">
        <f>VLOOKUP($A12,'ADR Raw Data'!$B$6:$BE$49,'ADR Raw Data'!J$1,FALSE)</f>
        <v>98.375593889572102</v>
      </c>
      <c r="AB12" s="52">
        <f>VLOOKUP($A12,'ADR Raw Data'!$B$6:$BE$49,'ADR Raw Data'!K$1,FALSE)</f>
        <v>110.390375399882</v>
      </c>
      <c r="AC12" s="53">
        <f>VLOOKUP($A12,'ADR Raw Data'!$B$6:$BE$49,'ADR Raw Data'!L$1,FALSE)</f>
        <v>94.644830403458201</v>
      </c>
      <c r="AD12" s="52">
        <f>VLOOKUP($A12,'ADR Raw Data'!$B$6:$BE$49,'ADR Raw Data'!N$1,FALSE)</f>
        <v>122.49011402794299</v>
      </c>
      <c r="AE12" s="52">
        <f>VLOOKUP($A12,'ADR Raw Data'!$B$6:$BE$49,'ADR Raw Data'!O$1,FALSE)</f>
        <v>113.093073555747</v>
      </c>
      <c r="AF12" s="53">
        <f>VLOOKUP($A12,'ADR Raw Data'!$B$6:$BE$49,'ADR Raw Data'!P$1,FALSE)</f>
        <v>117.92541336426299</v>
      </c>
      <c r="AG12" s="54">
        <f>VLOOKUP($A12,'ADR Raw Data'!$B$6:$BE$49,'ADR Raw Data'!R$1,FALSE)</f>
        <v>101.839146637726</v>
      </c>
      <c r="AI12" s="47">
        <f>VLOOKUP($A12,'ADR Raw Data'!$B$6:$BE$49,'ADR Raw Data'!T$1,FALSE)</f>
        <v>-3.0208275775636402</v>
      </c>
      <c r="AJ12" s="48">
        <f>VLOOKUP($A12,'ADR Raw Data'!$B$6:$BE$49,'ADR Raw Data'!U$1,FALSE)</f>
        <v>-1.03058464113017</v>
      </c>
      <c r="AK12" s="48">
        <f>VLOOKUP($A12,'ADR Raw Data'!$B$6:$BE$49,'ADR Raw Data'!V$1,FALSE)</f>
        <v>1.1093914127439499</v>
      </c>
      <c r="AL12" s="48">
        <f>VLOOKUP($A12,'ADR Raw Data'!$B$6:$BE$49,'ADR Raw Data'!W$1,FALSE)</f>
        <v>0.740014345758499</v>
      </c>
      <c r="AM12" s="48">
        <f>VLOOKUP($A12,'ADR Raw Data'!$B$6:$BE$49,'ADR Raw Data'!X$1,FALSE)</f>
        <v>0.22151936291493601</v>
      </c>
      <c r="AN12" s="49">
        <f>VLOOKUP($A12,'ADR Raw Data'!$B$6:$BE$49,'ADR Raw Data'!Y$1,FALSE)</f>
        <v>-0.30051085420356999</v>
      </c>
      <c r="AO12" s="48">
        <f>VLOOKUP($A12,'ADR Raw Data'!$B$6:$BE$49,'ADR Raw Data'!AA$1,FALSE)</f>
        <v>-0.89564026858045998</v>
      </c>
      <c r="AP12" s="48">
        <f>VLOOKUP($A12,'ADR Raw Data'!$B$6:$BE$49,'ADR Raw Data'!AB$1,FALSE)</f>
        <v>-1.6882175845423699</v>
      </c>
      <c r="AQ12" s="49">
        <f>VLOOKUP($A12,'ADR Raw Data'!$B$6:$BE$49,'ADR Raw Data'!AC$1,FALSE)</f>
        <v>-1.2632725675923999</v>
      </c>
      <c r="AR12" s="50">
        <f>VLOOKUP($A12,'ADR Raw Data'!$B$6:$BE$49,'ADR Raw Data'!AE$1,FALSE)</f>
        <v>-0.64007771205625297</v>
      </c>
      <c r="AS12" s="40"/>
      <c r="AT12" s="51">
        <f>VLOOKUP($A12,'RevPAR Raw Data'!$B$6:$BE$49,'RevPAR Raw Data'!G$1,FALSE)</f>
        <v>42.584642177123399</v>
      </c>
      <c r="AU12" s="52">
        <f>VLOOKUP($A12,'RevPAR Raw Data'!$B$6:$BE$49,'RevPAR Raw Data'!H$1,FALSE)</f>
        <v>53.221882227279004</v>
      </c>
      <c r="AV12" s="52">
        <f>VLOOKUP($A12,'RevPAR Raw Data'!$B$6:$BE$49,'RevPAR Raw Data'!I$1,FALSE)</f>
        <v>60.126104583662197</v>
      </c>
      <c r="AW12" s="52">
        <f>VLOOKUP($A12,'RevPAR Raw Data'!$B$6:$BE$49,'RevPAR Raw Data'!J$1,FALSE)</f>
        <v>70.580251242279203</v>
      </c>
      <c r="AX12" s="52">
        <f>VLOOKUP($A12,'RevPAR Raw Data'!$B$6:$BE$49,'RevPAR Raw Data'!K$1,FALSE)</f>
        <v>78.523632563971503</v>
      </c>
      <c r="AY12" s="53">
        <f>VLOOKUP($A12,'RevPAR Raw Data'!$B$6:$BE$49,'RevPAR Raw Data'!L$1,FALSE)</f>
        <v>61.007302558863103</v>
      </c>
      <c r="AZ12" s="52">
        <f>VLOOKUP($A12,'RevPAR Raw Data'!$B$6:$BE$49,'RevPAR Raw Data'!N$1,FALSE)</f>
        <v>90.793884270654303</v>
      </c>
      <c r="BA12" s="52">
        <f>VLOOKUP($A12,'RevPAR Raw Data'!$B$6:$BE$49,'RevPAR Raw Data'!O$1,FALSE)</f>
        <v>79.185634607346799</v>
      </c>
      <c r="BB12" s="53">
        <f>VLOOKUP($A12,'RevPAR Raw Data'!$B$6:$BE$49,'RevPAR Raw Data'!P$1,FALSE)</f>
        <v>84.989759439000593</v>
      </c>
      <c r="BC12" s="54">
        <f>VLOOKUP($A12,'RevPAR Raw Data'!$B$6:$BE$49,'RevPAR Raw Data'!R$1,FALSE)</f>
        <v>67.859433096045194</v>
      </c>
      <c r="BE12" s="47">
        <f>VLOOKUP($A12,'RevPAR Raw Data'!$B$6:$BE$49,'RevPAR Raw Data'!T$1,FALSE)</f>
        <v>-2.62820150872039</v>
      </c>
      <c r="BF12" s="48">
        <f>VLOOKUP($A12,'RevPAR Raw Data'!$B$6:$BE$49,'RevPAR Raw Data'!U$1,FALSE)</f>
        <v>3.2780805620579998</v>
      </c>
      <c r="BG12" s="48">
        <f>VLOOKUP($A12,'RevPAR Raw Data'!$B$6:$BE$49,'RevPAR Raw Data'!V$1,FALSE)</f>
        <v>6.4219242732569199</v>
      </c>
      <c r="BH12" s="48">
        <f>VLOOKUP($A12,'RevPAR Raw Data'!$B$6:$BE$49,'RevPAR Raw Data'!W$1,FALSE)</f>
        <v>4.2906454294178502</v>
      </c>
      <c r="BI12" s="48">
        <f>VLOOKUP($A12,'RevPAR Raw Data'!$B$6:$BE$49,'RevPAR Raw Data'!X$1,FALSE)</f>
        <v>-0.30518004048611502</v>
      </c>
      <c r="BJ12" s="49">
        <f>VLOOKUP($A12,'RevPAR Raw Data'!$B$6:$BE$49,'RevPAR Raw Data'!Y$1,FALSE)</f>
        <v>2.29087251353906</v>
      </c>
      <c r="BK12" s="48">
        <f>VLOOKUP($A12,'RevPAR Raw Data'!$B$6:$BE$49,'RevPAR Raw Data'!AA$1,FALSE)</f>
        <v>1.91164579469454</v>
      </c>
      <c r="BL12" s="48">
        <f>VLOOKUP($A12,'RevPAR Raw Data'!$B$6:$BE$49,'RevPAR Raw Data'!AB$1,FALSE)</f>
        <v>0.91512605645588496</v>
      </c>
      <c r="BM12" s="49">
        <f>VLOOKUP($A12,'RevPAR Raw Data'!$B$6:$BE$49,'RevPAR Raw Data'!AC$1,FALSE)</f>
        <v>1.444975683484</v>
      </c>
      <c r="BN12" s="50">
        <f>VLOOKUP($A12,'RevPAR Raw Data'!$B$6:$BE$49,'RevPAR Raw Data'!AE$1,FALSE)</f>
        <v>1.9865611767322999</v>
      </c>
    </row>
    <row r="13" spans="1:66" x14ac:dyDescent="0.45">
      <c r="A13" s="63" t="s">
        <v>122</v>
      </c>
      <c r="B13" s="47">
        <f>VLOOKUP($A13,'Occupancy Raw Data'!$B$8:$BE$51,'Occupancy Raw Data'!G$3,FALSE)</f>
        <v>47.3874551556532</v>
      </c>
      <c r="C13" s="48">
        <f>VLOOKUP($A13,'Occupancy Raw Data'!$B$8:$BE$51,'Occupancy Raw Data'!H$3,FALSE)</f>
        <v>50.720402731165301</v>
      </c>
      <c r="D13" s="48">
        <f>VLOOKUP($A13,'Occupancy Raw Data'!$B$8:$BE$51,'Occupancy Raw Data'!I$3,FALSE)</f>
        <v>52.129383173243802</v>
      </c>
      <c r="E13" s="48">
        <f>VLOOKUP($A13,'Occupancy Raw Data'!$B$8:$BE$51,'Occupancy Raw Data'!J$3,FALSE)</f>
        <v>55.823978706168198</v>
      </c>
      <c r="F13" s="48">
        <f>VLOOKUP($A13,'Occupancy Raw Data'!$B$8:$BE$51,'Occupancy Raw Data'!K$3,FALSE)</f>
        <v>58.792385140608701</v>
      </c>
      <c r="G13" s="49">
        <f>VLOOKUP($A13,'Occupancy Raw Data'!$B$8:$BE$51,'Occupancy Raw Data'!L$3,FALSE)</f>
        <v>52.970720981367798</v>
      </c>
      <c r="H13" s="48">
        <f>VLOOKUP($A13,'Occupancy Raw Data'!$B$8:$BE$51,'Occupancy Raw Data'!N$3,FALSE)</f>
        <v>64.2576090730239</v>
      </c>
      <c r="I13" s="48">
        <f>VLOOKUP($A13,'Occupancy Raw Data'!$B$8:$BE$51,'Occupancy Raw Data'!O$3,FALSE)</f>
        <v>60.921768313852503</v>
      </c>
      <c r="J13" s="49">
        <f>VLOOKUP($A13,'Occupancy Raw Data'!$B$8:$BE$51,'Occupancy Raw Data'!P$3,FALSE)</f>
        <v>62.589688693438198</v>
      </c>
      <c r="K13" s="50">
        <f>VLOOKUP($A13,'Occupancy Raw Data'!$B$8:$BE$51,'Occupancy Raw Data'!R$3,FALSE)</f>
        <v>55.718997470530802</v>
      </c>
      <c r="M13" s="47">
        <f>VLOOKUP($A13,'Occupancy Raw Data'!$B$8:$BE$51,'Occupancy Raw Data'!T$3,FALSE)</f>
        <v>-3.7767598361650698</v>
      </c>
      <c r="N13" s="48">
        <f>VLOOKUP($A13,'Occupancy Raw Data'!$B$8:$BE$51,'Occupancy Raw Data'!U$3,FALSE)</f>
        <v>-1.73670038356482</v>
      </c>
      <c r="O13" s="48">
        <f>VLOOKUP($A13,'Occupancy Raw Data'!$B$8:$BE$51,'Occupancy Raw Data'!V$3,FALSE)</f>
        <v>-2.1836492600881101</v>
      </c>
      <c r="P13" s="48">
        <f>VLOOKUP($A13,'Occupancy Raw Data'!$B$8:$BE$51,'Occupancy Raw Data'!W$3,FALSE)</f>
        <v>-4.9448587769190997</v>
      </c>
      <c r="Q13" s="48">
        <f>VLOOKUP($A13,'Occupancy Raw Data'!$B$8:$BE$51,'Occupancy Raw Data'!X$3,FALSE)</f>
        <v>-5.4953040868337304</v>
      </c>
      <c r="R13" s="49">
        <f>VLOOKUP($A13,'Occupancy Raw Data'!$B$8:$BE$51,'Occupancy Raw Data'!Y$3,FALSE)</f>
        <v>-3.72335802908901</v>
      </c>
      <c r="S13" s="48">
        <f>VLOOKUP($A13,'Occupancy Raw Data'!$B$8:$BE$51,'Occupancy Raw Data'!AA$3,FALSE)</f>
        <v>-5.8205126903451898</v>
      </c>
      <c r="T13" s="48">
        <f>VLOOKUP($A13,'Occupancy Raw Data'!$B$8:$BE$51,'Occupancy Raw Data'!AB$3,FALSE)</f>
        <v>-4.5118644833878703</v>
      </c>
      <c r="U13" s="49">
        <f>VLOOKUP($A13,'Occupancy Raw Data'!$B$8:$BE$51,'Occupancy Raw Data'!AC$3,FALSE)</f>
        <v>-5.1881359324131902</v>
      </c>
      <c r="V13" s="50">
        <f>VLOOKUP($A13,'Occupancy Raw Data'!$B$8:$BE$51,'Occupancy Raw Data'!AE$3,FALSE)</f>
        <v>-4.1983796776656197</v>
      </c>
      <c r="X13" s="51">
        <f>VLOOKUP($A13,'ADR Raw Data'!$B$6:$BE$49,'ADR Raw Data'!G$1,FALSE)</f>
        <v>64.625995121802305</v>
      </c>
      <c r="Y13" s="52">
        <f>VLOOKUP($A13,'ADR Raw Data'!$B$6:$BE$49,'ADR Raw Data'!H$1,FALSE)</f>
        <v>65.143412874336803</v>
      </c>
      <c r="Z13" s="52">
        <f>VLOOKUP($A13,'ADR Raw Data'!$B$6:$BE$49,'ADR Raw Data'!I$1,FALSE)</f>
        <v>65.997322311022302</v>
      </c>
      <c r="AA13" s="52">
        <f>VLOOKUP($A13,'ADR Raw Data'!$B$6:$BE$49,'ADR Raw Data'!J$1,FALSE)</f>
        <v>72.142440596009294</v>
      </c>
      <c r="AB13" s="52">
        <f>VLOOKUP($A13,'ADR Raw Data'!$B$6:$BE$49,'ADR Raw Data'!K$1,FALSE)</f>
        <v>82.557362615028694</v>
      </c>
      <c r="AC13" s="53">
        <f>VLOOKUP($A13,'ADR Raw Data'!$B$6:$BE$49,'ADR Raw Data'!L$1,FALSE)</f>
        <v>70.559672459145304</v>
      </c>
      <c r="AD13" s="52">
        <f>VLOOKUP($A13,'ADR Raw Data'!$B$6:$BE$49,'ADR Raw Data'!N$1,FALSE)</f>
        <v>92.085025884736595</v>
      </c>
      <c r="AE13" s="52">
        <f>VLOOKUP($A13,'ADR Raw Data'!$B$6:$BE$49,'ADR Raw Data'!O$1,FALSE)</f>
        <v>83.2644898608538</v>
      </c>
      <c r="AF13" s="53">
        <f>VLOOKUP($A13,'ADR Raw Data'!$B$6:$BE$49,'ADR Raw Data'!P$1,FALSE)</f>
        <v>87.792284833706901</v>
      </c>
      <c r="AG13" s="54">
        <f>VLOOKUP($A13,'ADR Raw Data'!$B$6:$BE$49,'ADR Raw Data'!R$1,FALSE)</f>
        <v>76.0904039247539</v>
      </c>
      <c r="AI13" s="47">
        <f>VLOOKUP($A13,'ADR Raw Data'!$B$6:$BE$49,'ADR Raw Data'!T$1,FALSE)</f>
        <v>0.32179906281154202</v>
      </c>
      <c r="AJ13" s="48">
        <f>VLOOKUP($A13,'ADR Raw Data'!$B$6:$BE$49,'ADR Raw Data'!U$1,FALSE)</f>
        <v>0.85861146593127102</v>
      </c>
      <c r="AK13" s="48">
        <f>VLOOKUP($A13,'ADR Raw Data'!$B$6:$BE$49,'ADR Raw Data'!V$1,FALSE)</f>
        <v>1.1745520907242599</v>
      </c>
      <c r="AL13" s="48">
        <f>VLOOKUP($A13,'ADR Raw Data'!$B$6:$BE$49,'ADR Raw Data'!W$1,FALSE)</f>
        <v>1.21437572464778</v>
      </c>
      <c r="AM13" s="48">
        <f>VLOOKUP($A13,'ADR Raw Data'!$B$6:$BE$49,'ADR Raw Data'!X$1,FALSE)</f>
        <v>1.93954026826227</v>
      </c>
      <c r="AN13" s="49">
        <f>VLOOKUP($A13,'ADR Raw Data'!$B$6:$BE$49,'ADR Raw Data'!Y$1,FALSE)</f>
        <v>1.06110937981165</v>
      </c>
      <c r="AO13" s="48">
        <f>VLOOKUP($A13,'ADR Raw Data'!$B$6:$BE$49,'ADR Raw Data'!AA$1,FALSE)</f>
        <v>-0.33623824925655899</v>
      </c>
      <c r="AP13" s="48">
        <f>VLOOKUP($A13,'ADR Raw Data'!$B$6:$BE$49,'ADR Raw Data'!AB$1,FALSE)</f>
        <v>-3.0513303920997399</v>
      </c>
      <c r="AQ13" s="49">
        <f>VLOOKUP($A13,'ADR Raw Data'!$B$6:$BE$49,'ADR Raw Data'!AC$1,FALSE)</f>
        <v>-1.6328545153093701</v>
      </c>
      <c r="AR13" s="50">
        <f>VLOOKUP($A13,'ADR Raw Data'!$B$6:$BE$49,'ADR Raw Data'!AE$1,FALSE)</f>
        <v>-3.9069823251631802E-2</v>
      </c>
      <c r="AS13" s="40"/>
      <c r="AT13" s="51">
        <f>VLOOKUP($A13,'RevPAR Raw Data'!$B$6:$BE$49,'RevPAR Raw Data'!G$1,FALSE)</f>
        <v>30.6246144572387</v>
      </c>
      <c r="AU13" s="52">
        <f>VLOOKUP($A13,'RevPAR Raw Data'!$B$6:$BE$49,'RevPAR Raw Data'!H$1,FALSE)</f>
        <v>33.041001362689499</v>
      </c>
      <c r="AV13" s="52">
        <f>VLOOKUP($A13,'RevPAR Raw Data'!$B$6:$BE$49,'RevPAR Raw Data'!I$1,FALSE)</f>
        <v>34.403997031593498</v>
      </c>
      <c r="AW13" s="52">
        <f>VLOOKUP($A13,'RevPAR Raw Data'!$B$6:$BE$49,'RevPAR Raw Data'!J$1,FALSE)</f>
        <v>40.272780676426301</v>
      </c>
      <c r="AX13" s="52">
        <f>VLOOKUP($A13,'RevPAR Raw Data'!$B$6:$BE$49,'RevPAR Raw Data'!K$1,FALSE)</f>
        <v>48.537442590556601</v>
      </c>
      <c r="AY13" s="53">
        <f>VLOOKUP($A13,'RevPAR Raw Data'!$B$6:$BE$49,'RevPAR Raw Data'!L$1,FALSE)</f>
        <v>37.375967223700897</v>
      </c>
      <c r="AZ13" s="52">
        <f>VLOOKUP($A13,'RevPAR Raw Data'!$B$6:$BE$49,'RevPAR Raw Data'!N$1,FALSE)</f>
        <v>59.171635947806898</v>
      </c>
      <c r="BA13" s="52">
        <f>VLOOKUP($A13,'RevPAR Raw Data'!$B$6:$BE$49,'RevPAR Raw Data'!O$1,FALSE)</f>
        <v>50.7261996007406</v>
      </c>
      <c r="BB13" s="53">
        <f>VLOOKUP($A13,'RevPAR Raw Data'!$B$6:$BE$49,'RevPAR Raw Data'!P$1,FALSE)</f>
        <v>54.948917774273802</v>
      </c>
      <c r="BC13" s="54">
        <f>VLOOKUP($A13,'RevPAR Raw Data'!$B$6:$BE$49,'RevPAR Raw Data'!R$1,FALSE)</f>
        <v>42.396810238150302</v>
      </c>
      <c r="BE13" s="47">
        <f>VLOOKUP($A13,'RevPAR Raw Data'!$B$6:$BE$49,'RevPAR Raw Data'!T$1,FALSE)</f>
        <v>-3.4671143511109501</v>
      </c>
      <c r="BF13" s="48">
        <f>VLOOKUP($A13,'RevPAR Raw Data'!$B$6:$BE$49,'RevPAR Raw Data'!U$1,FALSE)</f>
        <v>-0.89300042625571097</v>
      </c>
      <c r="BG13" s="48">
        <f>VLOOKUP($A13,'RevPAR Raw Data'!$B$6:$BE$49,'RevPAR Raw Data'!V$1,FALSE)</f>
        <v>-1.0347452674023001</v>
      </c>
      <c r="BH13" s="48">
        <f>VLOOKUP($A13,'RevPAR Raw Data'!$B$6:$BE$49,'RevPAR Raw Data'!W$1,FALSE)</f>
        <v>-3.7905322168763398</v>
      </c>
      <c r="BI13" s="48">
        <f>VLOOKUP($A13,'RevPAR Raw Data'!$B$6:$BE$49,'RevPAR Raw Data'!X$1,FALSE)</f>
        <v>-3.6623474541990602</v>
      </c>
      <c r="BJ13" s="49">
        <f>VLOOKUP($A13,'RevPAR Raw Data'!$B$6:$BE$49,'RevPAR Raw Data'!Y$1,FALSE)</f>
        <v>-2.7017575505679901</v>
      </c>
      <c r="BK13" s="48">
        <f>VLOOKUP($A13,'RevPAR Raw Data'!$B$6:$BE$49,'RevPAR Raw Data'!AA$1,FALSE)</f>
        <v>-6.13718014963397</v>
      </c>
      <c r="BL13" s="48">
        <f>VLOOKUP($A13,'RevPAR Raw Data'!$B$6:$BE$49,'RevPAR Raw Data'!AB$1,FALSE)</f>
        <v>-7.4255229832556404</v>
      </c>
      <c r="BM13" s="49">
        <f>VLOOKUP($A13,'RevPAR Raw Data'!$B$6:$BE$49,'RevPAR Raw Data'!AC$1,FALSE)</f>
        <v>-6.7362757358897696</v>
      </c>
      <c r="BN13" s="50">
        <f>VLOOKUP($A13,'RevPAR Raw Data'!$B$6:$BE$49,'RevPAR Raw Data'!AE$1,FALSE)</f>
        <v>-4.2358092013977604</v>
      </c>
    </row>
    <row r="14" spans="1:66" x14ac:dyDescent="0.4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Data'!G$3,FALSE)</f>
        <v>61.526936872626003</v>
      </c>
      <c r="C15" s="48">
        <f>VLOOKUP($A15,'Occupancy Raw Data'!$B$8:$BE$45,'Occupancy Raw Data'!H$3,FALSE)</f>
        <v>80.565617040777596</v>
      </c>
      <c r="D15" s="48">
        <f>VLOOKUP($A15,'Occupancy Raw Data'!$B$8:$BE$45,'Occupancy Raw Data'!I$3,FALSE)</f>
        <v>89.009332945562207</v>
      </c>
      <c r="E15" s="48">
        <f>VLOOKUP($A15,'Occupancy Raw Data'!$B$8:$BE$45,'Occupancy Raw Data'!J$3,FALSE)</f>
        <v>88.507874397412493</v>
      </c>
      <c r="F15" s="48">
        <f>VLOOKUP($A15,'Occupancy Raw Data'!$B$8:$BE$45,'Occupancy Raw Data'!K$3,FALSE)</f>
        <v>78.899963866782898</v>
      </c>
      <c r="G15" s="49">
        <f>VLOOKUP($A15,'Occupancy Raw Data'!$B$8:$BE$45,'Occupancy Raw Data'!L$3,FALSE)</f>
        <v>79.701945024632195</v>
      </c>
      <c r="H15" s="48">
        <f>VLOOKUP($A15,'Occupancy Raw Data'!$B$8:$BE$45,'Occupancy Raw Data'!N$3,FALSE)</f>
        <v>75.466426953617201</v>
      </c>
      <c r="I15" s="48">
        <f>VLOOKUP($A15,'Occupancy Raw Data'!$B$8:$BE$45,'Occupancy Raw Data'!O$3,FALSE)</f>
        <v>75.569538816769295</v>
      </c>
      <c r="J15" s="49">
        <f>VLOOKUP($A15,'Occupancy Raw Data'!$B$8:$BE$45,'Occupancy Raw Data'!P$3,FALSE)</f>
        <v>75.517982885193305</v>
      </c>
      <c r="K15" s="50">
        <f>VLOOKUP($A15,'Occupancy Raw Data'!$B$8:$BE$45,'Occupancy Raw Data'!R$3,FALSE)</f>
        <v>78.506527270506794</v>
      </c>
      <c r="M15" s="47">
        <f>VLOOKUP($A15,'Occupancy Raw Data'!$B$8:$BE$45,'Occupancy Raw Data'!T$3,FALSE)</f>
        <v>6.4238023423671304</v>
      </c>
      <c r="N15" s="48">
        <f>VLOOKUP($A15,'Occupancy Raw Data'!$B$8:$BE$45,'Occupancy Raw Data'!U$3,FALSE)</f>
        <v>8.1364432506368303</v>
      </c>
      <c r="O15" s="48">
        <f>VLOOKUP($A15,'Occupancy Raw Data'!$B$8:$BE$45,'Occupancy Raw Data'!V$3,FALSE)</f>
        <v>7.7841436475793602</v>
      </c>
      <c r="P15" s="48">
        <f>VLOOKUP($A15,'Occupancy Raw Data'!$B$8:$BE$45,'Occupancy Raw Data'!W$3,FALSE)</f>
        <v>5.79129594873279</v>
      </c>
      <c r="Q15" s="48">
        <f>VLOOKUP($A15,'Occupancy Raw Data'!$B$8:$BE$45,'Occupancy Raw Data'!X$3,FALSE)</f>
        <v>-1.2605007146810701</v>
      </c>
      <c r="R15" s="49">
        <f>VLOOKUP($A15,'Occupancy Raw Data'!$B$8:$BE$45,'Occupancy Raw Data'!Y$3,FALSE)</f>
        <v>5.2952382824947097</v>
      </c>
      <c r="S15" s="48">
        <f>VLOOKUP($A15,'Occupancy Raw Data'!$B$8:$BE$45,'Occupancy Raw Data'!AA$3,FALSE)</f>
        <v>-6.6396419492399499</v>
      </c>
      <c r="T15" s="48">
        <f>VLOOKUP($A15,'Occupancy Raw Data'!$B$8:$BE$45,'Occupancy Raw Data'!AB$3,FALSE)</f>
        <v>-5.95369564271732</v>
      </c>
      <c r="U15" s="49">
        <f>VLOOKUP($A15,'Occupancy Raw Data'!$B$8:$BE$45,'Occupancy Raw Data'!AC$3,FALSE)</f>
        <v>-6.29769000278809</v>
      </c>
      <c r="V15" s="50">
        <f>VLOOKUP($A15,'Occupancy Raw Data'!$B$8:$BE$45,'Occupancy Raw Data'!AE$3,FALSE)</f>
        <v>1.8325366752894201</v>
      </c>
      <c r="X15" s="51">
        <f>VLOOKUP($A15,'ADR Raw Data'!$B$6:$BE$43,'ADR Raw Data'!G$1,FALSE)</f>
        <v>197.34156859655599</v>
      </c>
      <c r="Y15" s="52">
        <f>VLOOKUP($A15,'ADR Raw Data'!$B$6:$BE$43,'ADR Raw Data'!H$1,FALSE)</f>
        <v>230.00158296596899</v>
      </c>
      <c r="Z15" s="52">
        <f>VLOOKUP($A15,'ADR Raw Data'!$B$6:$BE$43,'ADR Raw Data'!I$1,FALSE)</f>
        <v>247.51615546842501</v>
      </c>
      <c r="AA15" s="52">
        <f>VLOOKUP($A15,'ADR Raw Data'!$B$6:$BE$43,'ADR Raw Data'!J$1,FALSE)</f>
        <v>241.73222027502001</v>
      </c>
      <c r="AB15" s="52">
        <f>VLOOKUP($A15,'ADR Raw Data'!$B$6:$BE$43,'ADR Raw Data'!K$1,FALSE)</f>
        <v>204.75997855395499</v>
      </c>
      <c r="AC15" s="53">
        <f>VLOOKUP($A15,'ADR Raw Data'!$B$6:$BE$43,'ADR Raw Data'!L$1,FALSE)</f>
        <v>226.47891327664499</v>
      </c>
      <c r="AD15" s="52">
        <f>VLOOKUP($A15,'ADR Raw Data'!$B$6:$BE$43,'ADR Raw Data'!N$1,FALSE)</f>
        <v>181.23803902792201</v>
      </c>
      <c r="AE15" s="52">
        <f>VLOOKUP($A15,'ADR Raw Data'!$B$6:$BE$43,'ADR Raw Data'!O$1,FALSE)</f>
        <v>180.71002553995399</v>
      </c>
      <c r="AF15" s="53">
        <f>VLOOKUP($A15,'ADR Raw Data'!$B$6:$BE$43,'ADR Raw Data'!P$1,FALSE)</f>
        <v>180.97385204721601</v>
      </c>
      <c r="AG15" s="54">
        <f>VLOOKUP($A15,'ADR Raw Data'!$B$6:$BE$43,'ADR Raw Data'!R$1,FALSE)</f>
        <v>213.972399288605</v>
      </c>
      <c r="AI15" s="47">
        <f>VLOOKUP($A15,'ADR Raw Data'!$B$6:$BE$43,'ADR Raw Data'!T$1,FALSE)</f>
        <v>1.3093431884678901</v>
      </c>
      <c r="AJ15" s="48">
        <f>VLOOKUP($A15,'ADR Raw Data'!$B$6:$BE$43,'ADR Raw Data'!U$1,FALSE)</f>
        <v>4.9834256168608704</v>
      </c>
      <c r="AK15" s="48">
        <f>VLOOKUP($A15,'ADR Raw Data'!$B$6:$BE$43,'ADR Raw Data'!V$1,FALSE)</f>
        <v>7.8649866231923502</v>
      </c>
      <c r="AL15" s="48">
        <f>VLOOKUP($A15,'ADR Raw Data'!$B$6:$BE$43,'ADR Raw Data'!W$1,FALSE)</f>
        <v>6.1495046703802796</v>
      </c>
      <c r="AM15" s="48">
        <f>VLOOKUP($A15,'ADR Raw Data'!$B$6:$BE$43,'ADR Raw Data'!X$1,FALSE)</f>
        <v>-0.66013090962675003</v>
      </c>
      <c r="AN15" s="49">
        <f>VLOOKUP($A15,'ADR Raw Data'!$B$6:$BE$43,'ADR Raw Data'!Y$1,FALSE)</f>
        <v>4.4582839752780998</v>
      </c>
      <c r="AO15" s="48">
        <f>VLOOKUP($A15,'ADR Raw Data'!$B$6:$BE$43,'ADR Raw Data'!AA$1,FALSE)</f>
        <v>-8.6151558068120302</v>
      </c>
      <c r="AP15" s="48">
        <f>VLOOKUP($A15,'ADR Raw Data'!$B$6:$BE$43,'ADR Raw Data'!AB$1,FALSE)</f>
        <v>-8.8366389540359194</v>
      </c>
      <c r="AQ15" s="49">
        <f>VLOOKUP($A15,'ADR Raw Data'!$B$6:$BE$43,'ADR Raw Data'!AC$1,FALSE)</f>
        <v>-8.7260278189977001</v>
      </c>
      <c r="AR15" s="50">
        <f>VLOOKUP($A15,'ADR Raw Data'!$B$6:$BE$43,'ADR Raw Data'!AE$1,FALSE)</f>
        <v>1.2763652936566801</v>
      </c>
      <c r="AS15" s="40"/>
      <c r="AT15" s="51">
        <f>VLOOKUP($A15,'RevPAR Raw Data'!$B$6:$BE$43,'RevPAR Raw Data'!G$1,FALSE)</f>
        <v>121.418222333853</v>
      </c>
      <c r="AU15" s="52">
        <f>VLOOKUP($A15,'RevPAR Raw Data'!$B$6:$BE$43,'RevPAR Raw Data'!H$1,FALSE)</f>
        <v>185.30219452008899</v>
      </c>
      <c r="AV15" s="52">
        <f>VLOOKUP($A15,'RevPAR Raw Data'!$B$6:$BE$43,'RevPAR Raw Data'!I$1,FALSE)</f>
        <v>220.31247891494499</v>
      </c>
      <c r="AW15" s="52">
        <f>VLOOKUP($A15,'RevPAR Raw Data'!$B$6:$BE$43,'RevPAR Raw Data'!J$1,FALSE)</f>
        <v>213.95204989909101</v>
      </c>
      <c r="AX15" s="52">
        <f>VLOOKUP($A15,'RevPAR Raw Data'!$B$6:$BE$43,'RevPAR Raw Data'!K$1,FALSE)</f>
        <v>161.55554909270299</v>
      </c>
      <c r="AY15" s="53">
        <f>VLOOKUP($A15,'RevPAR Raw Data'!$B$6:$BE$43,'RevPAR Raw Data'!L$1,FALSE)</f>
        <v>180.50809895213601</v>
      </c>
      <c r="AZ15" s="52">
        <f>VLOOKUP($A15,'RevPAR Raw Data'!$B$6:$BE$43,'RevPAR Raw Data'!N$1,FALSE)</f>
        <v>136.77387233517501</v>
      </c>
      <c r="BA15" s="52">
        <f>VLOOKUP($A15,'RevPAR Raw Data'!$B$6:$BE$43,'RevPAR Raw Data'!O$1,FALSE)</f>
        <v>136.56173289620901</v>
      </c>
      <c r="BB15" s="53">
        <f>VLOOKUP($A15,'RevPAR Raw Data'!$B$6:$BE$43,'RevPAR Raw Data'!P$1,FALSE)</f>
        <v>136.66780261569201</v>
      </c>
      <c r="BC15" s="54">
        <f>VLOOKUP($A15,'RevPAR Raw Data'!$B$6:$BE$43,'RevPAR Raw Data'!R$1,FALSE)</f>
        <v>167.98229999886601</v>
      </c>
      <c r="BE15" s="47">
        <f>VLOOKUP($A15,'RevPAR Raw Data'!$B$6:$BE$43,'RevPAR Raw Data'!T$1,FALSE)</f>
        <v>7.8172551492454403</v>
      </c>
      <c r="BF15" s="48">
        <f>VLOOKUP($A15,'RevPAR Raw Data'!$B$6:$BE$43,'RevPAR Raw Data'!U$1,FALSE)</f>
        <v>13.5253424647512</v>
      </c>
      <c r="BG15" s="48">
        <f>VLOOKUP($A15,'RevPAR Raw Data'!$B$6:$BE$43,'RevPAR Raw Data'!V$1,FALSE)</f>
        <v>16.261352127383901</v>
      </c>
      <c r="BH15" s="48">
        <f>VLOOKUP($A15,'RevPAR Raw Data'!$B$6:$BE$43,'RevPAR Raw Data'!W$1,FALSE)</f>
        <v>12.2969366339559</v>
      </c>
      <c r="BI15" s="48">
        <f>VLOOKUP($A15,'RevPAR Raw Data'!$B$6:$BE$43,'RevPAR Raw Data'!X$1,FALSE)</f>
        <v>-1.9123106694741401</v>
      </c>
      <c r="BJ15" s="49">
        <f>VLOOKUP($A15,'RevPAR Raw Data'!$B$6:$BE$43,'RevPAR Raw Data'!Y$1,FALSE)</f>
        <v>9.9895990175740703</v>
      </c>
      <c r="BK15" s="48">
        <f>VLOOKUP($A15,'RevPAR Raw Data'!$B$6:$BE$43,'RevPAR Raw Data'!AA$1,FALSE)</f>
        <v>-14.6827822571105</v>
      </c>
      <c r="BL15" s="48">
        <f>VLOOKUP($A15,'RevPAR Raw Data'!$B$6:$BE$43,'RevPAR Raw Data'!AB$1,FALSE)</f>
        <v>-14.2642280083841</v>
      </c>
      <c r="BM15" s="49">
        <f>VLOOKUP($A15,'RevPAR Raw Data'!$B$6:$BE$43,'RevPAR Raw Data'!AC$1,FALSE)</f>
        <v>-14.474179640188201</v>
      </c>
      <c r="BN15" s="50">
        <f>VLOOKUP($A15,'RevPAR Raw Data'!$B$6:$BE$43,'RevPAR Raw Data'!AE$1,FALSE)</f>
        <v>3.1322918310630299</v>
      </c>
    </row>
    <row r="16" spans="1:66" x14ac:dyDescent="0.45">
      <c r="A16" s="63" t="s">
        <v>88</v>
      </c>
      <c r="B16" s="47">
        <f>VLOOKUP($A16,'Occupancy Raw Data'!$B$8:$BE$45,'Occupancy Raw Data'!G$3,FALSE)</f>
        <v>70.470491126702399</v>
      </c>
      <c r="C16" s="48">
        <f>VLOOKUP($A16,'Occupancy Raw Data'!$B$8:$BE$45,'Occupancy Raw Data'!H$3,FALSE)</f>
        <v>94.686339248864996</v>
      </c>
      <c r="D16" s="48">
        <f>VLOOKUP($A16,'Occupancy Raw Data'!$B$8:$BE$45,'Occupancy Raw Data'!I$3,FALSE)</f>
        <v>97.430870821295898</v>
      </c>
      <c r="E16" s="48">
        <f>VLOOKUP($A16,'Occupancy Raw Data'!$B$8:$BE$45,'Occupancy Raw Data'!J$3,FALSE)</f>
        <v>96.811803549318995</v>
      </c>
      <c r="F16" s="48">
        <f>VLOOKUP($A16,'Occupancy Raw Data'!$B$8:$BE$45,'Occupancy Raw Data'!K$3,FALSE)</f>
        <v>86.442426743706093</v>
      </c>
      <c r="G16" s="49">
        <f>VLOOKUP($A16,'Occupancy Raw Data'!$B$8:$BE$45,'Occupancy Raw Data'!L$3,FALSE)</f>
        <v>89.168386297977705</v>
      </c>
      <c r="H16" s="48">
        <f>VLOOKUP($A16,'Occupancy Raw Data'!$B$8:$BE$45,'Occupancy Raw Data'!N$3,FALSE)</f>
        <v>75.856376392901296</v>
      </c>
      <c r="I16" s="48">
        <f>VLOOKUP($A16,'Occupancy Raw Data'!$B$8:$BE$45,'Occupancy Raw Data'!O$3,FALSE)</f>
        <v>74.989682212133701</v>
      </c>
      <c r="J16" s="49">
        <f>VLOOKUP($A16,'Occupancy Raw Data'!$B$8:$BE$45,'Occupancy Raw Data'!P$3,FALSE)</f>
        <v>75.423029302517506</v>
      </c>
      <c r="K16" s="50">
        <f>VLOOKUP($A16,'Occupancy Raw Data'!$B$8:$BE$45,'Occupancy Raw Data'!R$3,FALSE)</f>
        <v>85.241141442131905</v>
      </c>
      <c r="M16" s="47">
        <f>VLOOKUP($A16,'Occupancy Raw Data'!$B$8:$BE$45,'Occupancy Raw Data'!T$3,FALSE)</f>
        <v>10.120796487299801</v>
      </c>
      <c r="N16" s="48">
        <f>VLOOKUP($A16,'Occupancy Raw Data'!$B$8:$BE$45,'Occupancy Raw Data'!U$3,FALSE)</f>
        <v>8.4143480233371406</v>
      </c>
      <c r="O16" s="48">
        <f>VLOOKUP($A16,'Occupancy Raw Data'!$B$8:$BE$45,'Occupancy Raw Data'!V$3,FALSE)</f>
        <v>3.7022339914715898</v>
      </c>
      <c r="P16" s="48">
        <f>VLOOKUP($A16,'Occupancy Raw Data'!$B$8:$BE$45,'Occupancy Raw Data'!W$3,FALSE)</f>
        <v>2.5589129105609798</v>
      </c>
      <c r="Q16" s="48">
        <f>VLOOKUP($A16,'Occupancy Raw Data'!$B$8:$BE$45,'Occupancy Raw Data'!X$3,FALSE)</f>
        <v>-1.57143182767184</v>
      </c>
      <c r="R16" s="49">
        <f>VLOOKUP($A16,'Occupancy Raw Data'!$B$8:$BE$45,'Occupancy Raw Data'!Y$3,FALSE)</f>
        <v>4.2898808964881097</v>
      </c>
      <c r="S16" s="48">
        <f>VLOOKUP($A16,'Occupancy Raw Data'!$B$8:$BE$45,'Occupancy Raw Data'!AA$3,FALSE)</f>
        <v>-9.4991027767527392</v>
      </c>
      <c r="T16" s="48">
        <f>VLOOKUP($A16,'Occupancy Raw Data'!$B$8:$BE$45,'Occupancy Raw Data'!AB$3,FALSE)</f>
        <v>-7.4449088478441299</v>
      </c>
      <c r="U16" s="49">
        <f>VLOOKUP($A16,'Occupancy Raw Data'!$B$8:$BE$45,'Occupancy Raw Data'!AC$3,FALSE)</f>
        <v>-8.4894316732742698</v>
      </c>
      <c r="V16" s="50">
        <f>VLOOKUP($A16,'Occupancy Raw Data'!$B$8:$BE$45,'Occupancy Raw Data'!AE$3,FALSE)</f>
        <v>0.73359043903637999</v>
      </c>
      <c r="X16" s="51">
        <f>VLOOKUP($A16,'ADR Raw Data'!$B$6:$BE$43,'ADR Raw Data'!G$1,FALSE)</f>
        <v>220.43768521229799</v>
      </c>
      <c r="Y16" s="52">
        <f>VLOOKUP($A16,'ADR Raw Data'!$B$6:$BE$43,'ADR Raw Data'!H$1,FALSE)</f>
        <v>260.25568377465402</v>
      </c>
      <c r="Z16" s="52">
        <f>VLOOKUP($A16,'ADR Raw Data'!$B$6:$BE$43,'ADR Raw Data'!I$1,FALSE)</f>
        <v>270.54759292597601</v>
      </c>
      <c r="AA16" s="52">
        <f>VLOOKUP($A16,'ADR Raw Data'!$B$6:$BE$43,'ADR Raw Data'!J$1,FALSE)</f>
        <v>262.736243205797</v>
      </c>
      <c r="AB16" s="52">
        <f>VLOOKUP($A16,'ADR Raw Data'!$B$6:$BE$43,'ADR Raw Data'!K$1,FALSE)</f>
        <v>229.07744330389099</v>
      </c>
      <c r="AC16" s="53">
        <f>VLOOKUP($A16,'ADR Raw Data'!$B$6:$BE$43,'ADR Raw Data'!L$1,FALSE)</f>
        <v>250.70472125153299</v>
      </c>
      <c r="AD16" s="52">
        <f>VLOOKUP($A16,'ADR Raw Data'!$B$6:$BE$43,'ADR Raw Data'!N$1,FALSE)</f>
        <v>186.90622687704001</v>
      </c>
      <c r="AE16" s="52">
        <f>VLOOKUP($A16,'ADR Raw Data'!$B$6:$BE$43,'ADR Raw Data'!O$1,FALSE)</f>
        <v>184.59374931205201</v>
      </c>
      <c r="AF16" s="53">
        <f>VLOOKUP($A16,'ADR Raw Data'!$B$6:$BE$43,'ADR Raw Data'!P$1,FALSE)</f>
        <v>185.75663132694899</v>
      </c>
      <c r="AG16" s="54">
        <f>VLOOKUP($A16,'ADR Raw Data'!$B$6:$BE$43,'ADR Raw Data'!R$1,FALSE)</f>
        <v>234.285481143331</v>
      </c>
      <c r="AI16" s="47">
        <f>VLOOKUP($A16,'ADR Raw Data'!$B$6:$BE$43,'ADR Raw Data'!T$1,FALSE)</f>
        <v>4.0838515271070097</v>
      </c>
      <c r="AJ16" s="48">
        <f>VLOOKUP($A16,'ADR Raw Data'!$B$6:$BE$43,'ADR Raw Data'!U$1,FALSE)</f>
        <v>8.8794558016491099</v>
      </c>
      <c r="AK16" s="48">
        <f>VLOOKUP($A16,'ADR Raw Data'!$B$6:$BE$43,'ADR Raw Data'!V$1,FALSE)</f>
        <v>6.8440532563663696</v>
      </c>
      <c r="AL16" s="48">
        <f>VLOOKUP($A16,'ADR Raw Data'!$B$6:$BE$43,'ADR Raw Data'!W$1,FALSE)</f>
        <v>4.7470823468659997</v>
      </c>
      <c r="AM16" s="48">
        <f>VLOOKUP($A16,'ADR Raw Data'!$B$6:$BE$43,'ADR Raw Data'!X$1,FALSE)</f>
        <v>-2.6268816003329598</v>
      </c>
      <c r="AN16" s="49">
        <f>VLOOKUP($A16,'ADR Raw Data'!$B$6:$BE$43,'ADR Raw Data'!Y$1,FALSE)</f>
        <v>4.5035527150733401</v>
      </c>
      <c r="AO16" s="48">
        <f>VLOOKUP($A16,'ADR Raw Data'!$B$6:$BE$43,'ADR Raw Data'!AA$1,FALSE)</f>
        <v>-8.0390213744094208</v>
      </c>
      <c r="AP16" s="48">
        <f>VLOOKUP($A16,'ADR Raw Data'!$B$6:$BE$43,'ADR Raw Data'!AB$1,FALSE)</f>
        <v>-8.1602849861265092</v>
      </c>
      <c r="AQ16" s="49">
        <f>VLOOKUP($A16,'ADR Raw Data'!$B$6:$BE$43,'ADR Raw Data'!AC$1,FALSE)</f>
        <v>-8.1047053841758103</v>
      </c>
      <c r="AR16" s="50">
        <f>VLOOKUP($A16,'ADR Raw Data'!$B$6:$BE$43,'ADR Raw Data'!AE$1,FALSE)</f>
        <v>2.1331125021943702</v>
      </c>
      <c r="AS16" s="40"/>
      <c r="AT16" s="51">
        <f>VLOOKUP($A16,'RevPAR Raw Data'!$B$6:$BE$43,'RevPAR Raw Data'!G$1,FALSE)</f>
        <v>155.34351939744101</v>
      </c>
      <c r="AU16" s="52">
        <f>VLOOKUP($A16,'RevPAR Raw Data'!$B$6:$BE$43,'RevPAR Raw Data'!H$1,FALSE)</f>
        <v>246.42657965332199</v>
      </c>
      <c r="AV16" s="52">
        <f>VLOOKUP($A16,'RevPAR Raw Data'!$B$6:$BE$43,'RevPAR Raw Data'!I$1,FALSE)</f>
        <v>263.59687577383397</v>
      </c>
      <c r="AW16" s="52">
        <f>VLOOKUP($A16,'RevPAR Raw Data'!$B$6:$BE$43,'RevPAR Raw Data'!J$1,FALSE)</f>
        <v>254.35969562525699</v>
      </c>
      <c r="AX16" s="52">
        <f>VLOOKUP($A16,'RevPAR Raw Data'!$B$6:$BE$43,'RevPAR Raw Data'!K$1,FALSE)</f>
        <v>198.02010111432099</v>
      </c>
      <c r="AY16" s="53">
        <f>VLOOKUP($A16,'RevPAR Raw Data'!$B$6:$BE$43,'RevPAR Raw Data'!L$1,FALSE)</f>
        <v>223.54935431283499</v>
      </c>
      <c r="AZ16" s="52">
        <f>VLOOKUP($A16,'RevPAR Raw Data'!$B$6:$BE$43,'RevPAR Raw Data'!N$1,FALSE)</f>
        <v>141.780290961617</v>
      </c>
      <c r="BA16" s="52">
        <f>VLOOKUP($A16,'RevPAR Raw Data'!$B$6:$BE$43,'RevPAR Raw Data'!O$1,FALSE)</f>
        <v>138.42626599257099</v>
      </c>
      <c r="BB16" s="53">
        <f>VLOOKUP($A16,'RevPAR Raw Data'!$B$6:$BE$43,'RevPAR Raw Data'!P$1,FALSE)</f>
        <v>140.10327847709399</v>
      </c>
      <c r="BC16" s="54">
        <f>VLOOKUP($A16,'RevPAR Raw Data'!$B$6:$BE$43,'RevPAR Raw Data'!R$1,FALSE)</f>
        <v>199.707618359766</v>
      </c>
      <c r="BE16" s="47">
        <f>VLOOKUP($A16,'RevPAR Raw Data'!$B$6:$BE$43,'RevPAR Raw Data'!T$1,FALSE)</f>
        <v>14.617966316308801</v>
      </c>
      <c r="BF16" s="48">
        <f>VLOOKUP($A16,'RevPAR Raw Data'!$B$6:$BE$43,'RevPAR Raw Data'!U$1,FALSE)</f>
        <v>18.040952138715401</v>
      </c>
      <c r="BG16" s="48">
        <f>VLOOKUP($A16,'RevPAR Raw Data'!$B$6:$BE$43,'RevPAR Raw Data'!V$1,FALSE)</f>
        <v>10.799670113889499</v>
      </c>
      <c r="BH16" s="48">
        <f>VLOOKUP($A16,'RevPAR Raw Data'!$B$6:$BE$43,'RevPAR Raw Data'!W$1,FALSE)</f>
        <v>7.4274689604759097</v>
      </c>
      <c r="BI16" s="48">
        <f>VLOOKUP($A16,'RevPAR Raw Data'!$B$6:$BE$43,'RevPAR Raw Data'!X$1,FALSE)</f>
        <v>-4.1570337744619197</v>
      </c>
      <c r="BJ16" s="49">
        <f>VLOOKUP($A16,'RevPAR Raw Data'!$B$6:$BE$43,'RevPAR Raw Data'!Y$1,FALSE)</f>
        <v>8.9866306591486609</v>
      </c>
      <c r="BK16" s="48">
        <f>VLOOKUP($A16,'RevPAR Raw Data'!$B$6:$BE$43,'RevPAR Raw Data'!AA$1,FALSE)</f>
        <v>-16.7744892485618</v>
      </c>
      <c r="BL16" s="48">
        <f>VLOOKUP($A16,'RevPAR Raw Data'!$B$6:$BE$43,'RevPAR Raw Data'!AB$1,FALSE)</f>
        <v>-14.9976680550292</v>
      </c>
      <c r="BM16" s="49">
        <f>VLOOKUP($A16,'RevPAR Raw Data'!$B$6:$BE$43,'RevPAR Raw Data'!AC$1,FALSE)</f>
        <v>-15.906093631540299</v>
      </c>
      <c r="BN16" s="50">
        <f>VLOOKUP($A16,'RevPAR Raw Data'!$B$6:$BE$43,'RevPAR Raw Data'!AE$1,FALSE)</f>
        <v>2.88235125060074</v>
      </c>
    </row>
    <row r="17" spans="1:66" x14ac:dyDescent="0.45">
      <c r="A17" s="63" t="s">
        <v>89</v>
      </c>
      <c r="B17" s="47">
        <f>VLOOKUP($A17,'Occupancy Raw Data'!$B$8:$BE$45,'Occupancy Raw Data'!G$3,FALSE)</f>
        <v>61.128747795414398</v>
      </c>
      <c r="C17" s="48">
        <f>VLOOKUP($A17,'Occupancy Raw Data'!$B$8:$BE$45,'Occupancy Raw Data'!H$3,FALSE)</f>
        <v>82.292768959435605</v>
      </c>
      <c r="D17" s="48">
        <f>VLOOKUP($A17,'Occupancy Raw Data'!$B$8:$BE$45,'Occupancy Raw Data'!I$3,FALSE)</f>
        <v>90.052910052909994</v>
      </c>
      <c r="E17" s="48">
        <f>VLOOKUP($A17,'Occupancy Raw Data'!$B$8:$BE$45,'Occupancy Raw Data'!J$3,FALSE)</f>
        <v>90.358612580834802</v>
      </c>
      <c r="F17" s="48">
        <f>VLOOKUP($A17,'Occupancy Raw Data'!$B$8:$BE$45,'Occupancy Raw Data'!K$3,FALSE)</f>
        <v>79.259259259259196</v>
      </c>
      <c r="G17" s="49">
        <f>VLOOKUP($A17,'Occupancy Raw Data'!$B$8:$BE$45,'Occupancy Raw Data'!L$3,FALSE)</f>
        <v>80.618459729570802</v>
      </c>
      <c r="H17" s="48">
        <f>VLOOKUP($A17,'Occupancy Raw Data'!$B$8:$BE$45,'Occupancy Raw Data'!N$3,FALSE)</f>
        <v>70.676072898295104</v>
      </c>
      <c r="I17" s="48">
        <f>VLOOKUP($A17,'Occupancy Raw Data'!$B$8:$BE$45,'Occupancy Raw Data'!O$3,FALSE)</f>
        <v>70.452674897119294</v>
      </c>
      <c r="J17" s="49">
        <f>VLOOKUP($A17,'Occupancy Raw Data'!$B$8:$BE$45,'Occupancy Raw Data'!P$3,FALSE)</f>
        <v>70.564373897707199</v>
      </c>
      <c r="K17" s="50">
        <f>VLOOKUP($A17,'Occupancy Raw Data'!$B$8:$BE$45,'Occupancy Raw Data'!R$3,FALSE)</f>
        <v>77.745863777609799</v>
      </c>
      <c r="M17" s="47">
        <f>VLOOKUP($A17,'Occupancy Raw Data'!$B$8:$BE$45,'Occupancy Raw Data'!T$3,FALSE)</f>
        <v>12.4299740902441</v>
      </c>
      <c r="N17" s="48">
        <f>VLOOKUP($A17,'Occupancy Raw Data'!$B$8:$BE$45,'Occupancy Raw Data'!U$3,FALSE)</f>
        <v>15.781671023338999</v>
      </c>
      <c r="O17" s="48">
        <f>VLOOKUP($A17,'Occupancy Raw Data'!$B$8:$BE$45,'Occupancy Raw Data'!V$3,FALSE)</f>
        <v>7.6193408307567303</v>
      </c>
      <c r="P17" s="48">
        <f>VLOOKUP($A17,'Occupancy Raw Data'!$B$8:$BE$45,'Occupancy Raw Data'!W$3,FALSE)</f>
        <v>1.79357347816129</v>
      </c>
      <c r="Q17" s="48">
        <f>VLOOKUP($A17,'Occupancy Raw Data'!$B$8:$BE$45,'Occupancy Raw Data'!X$3,FALSE)</f>
        <v>-3.2422345923619602</v>
      </c>
      <c r="R17" s="49">
        <f>VLOOKUP($A17,'Occupancy Raw Data'!$B$8:$BE$45,'Occupancy Raw Data'!Y$3,FALSE)</f>
        <v>6.1313157968497096</v>
      </c>
      <c r="S17" s="48">
        <f>VLOOKUP($A17,'Occupancy Raw Data'!$B$8:$BE$45,'Occupancy Raw Data'!AA$3,FALSE)</f>
        <v>-9.4934969090418999</v>
      </c>
      <c r="T17" s="48">
        <f>VLOOKUP($A17,'Occupancy Raw Data'!$B$8:$BE$45,'Occupancy Raw Data'!AB$3,FALSE)</f>
        <v>-10.786145968503799</v>
      </c>
      <c r="U17" s="49">
        <f>VLOOKUP($A17,'Occupancy Raw Data'!$B$8:$BE$45,'Occupancy Raw Data'!AC$3,FALSE)</f>
        <v>-10.1434471152018</v>
      </c>
      <c r="V17" s="50">
        <f>VLOOKUP($A17,'Occupancy Raw Data'!$B$8:$BE$45,'Occupancy Raw Data'!AE$3,FALSE)</f>
        <v>1.37013056833589</v>
      </c>
      <c r="X17" s="51">
        <f>VLOOKUP($A17,'ADR Raw Data'!$B$6:$BE$43,'ADR Raw Data'!G$1,FALSE)</f>
        <v>163.438711290632</v>
      </c>
      <c r="Y17" s="52">
        <f>VLOOKUP($A17,'ADR Raw Data'!$B$6:$BE$43,'ADR Raw Data'!H$1,FALSE)</f>
        <v>188.48791398771201</v>
      </c>
      <c r="Z17" s="52">
        <f>VLOOKUP($A17,'ADR Raw Data'!$B$6:$BE$43,'ADR Raw Data'!I$1,FALSE)</f>
        <v>199.172696174435</v>
      </c>
      <c r="AA17" s="52">
        <f>VLOOKUP($A17,'ADR Raw Data'!$B$6:$BE$43,'ADR Raw Data'!J$1,FALSE)</f>
        <v>196.23424853610899</v>
      </c>
      <c r="AB17" s="52">
        <f>VLOOKUP($A17,'ADR Raw Data'!$B$6:$BE$43,'ADR Raw Data'!K$1,FALSE)</f>
        <v>176.77751075507999</v>
      </c>
      <c r="AC17" s="53">
        <f>VLOOKUP($A17,'ADR Raw Data'!$B$6:$BE$43,'ADR Raw Data'!L$1,FALSE)</f>
        <v>186.51010267479501</v>
      </c>
      <c r="AD17" s="52">
        <f>VLOOKUP($A17,'ADR Raw Data'!$B$6:$BE$43,'ADR Raw Data'!N$1,FALSE)</f>
        <v>157.35180668773901</v>
      </c>
      <c r="AE17" s="52">
        <f>VLOOKUP($A17,'ADR Raw Data'!$B$6:$BE$43,'ADR Raw Data'!O$1,FALSE)</f>
        <v>160.687740320427</v>
      </c>
      <c r="AF17" s="53">
        <f>VLOOKUP($A17,'ADR Raw Data'!$B$6:$BE$43,'ADR Raw Data'!P$1,FALSE)</f>
        <v>159.01713321669499</v>
      </c>
      <c r="AG17" s="54">
        <f>VLOOKUP($A17,'ADR Raw Data'!$B$6:$BE$43,'ADR Raw Data'!R$1,FALSE)</f>
        <v>179.380557836062</v>
      </c>
      <c r="AI17" s="47">
        <f>VLOOKUP($A17,'ADR Raw Data'!$B$6:$BE$43,'ADR Raw Data'!T$1,FALSE)</f>
        <v>6.1910547861681202</v>
      </c>
      <c r="AJ17" s="48">
        <f>VLOOKUP($A17,'ADR Raw Data'!$B$6:$BE$43,'ADR Raw Data'!U$1,FALSE)</f>
        <v>5.0764121789178196</v>
      </c>
      <c r="AK17" s="48">
        <f>VLOOKUP($A17,'ADR Raw Data'!$B$6:$BE$43,'ADR Raw Data'!V$1,FALSE)</f>
        <v>4.5183227313662604</v>
      </c>
      <c r="AL17" s="48">
        <f>VLOOKUP($A17,'ADR Raw Data'!$B$6:$BE$43,'ADR Raw Data'!W$1,FALSE)</f>
        <v>3.2915315499558702</v>
      </c>
      <c r="AM17" s="48">
        <f>VLOOKUP($A17,'ADR Raw Data'!$B$6:$BE$43,'ADR Raw Data'!X$1,FALSE)</f>
        <v>2.3262184471421099</v>
      </c>
      <c r="AN17" s="49">
        <f>VLOOKUP($A17,'ADR Raw Data'!$B$6:$BE$43,'ADR Raw Data'!Y$1,FALSE)</f>
        <v>4.0517408172762401</v>
      </c>
      <c r="AO17" s="48">
        <f>VLOOKUP($A17,'ADR Raw Data'!$B$6:$BE$43,'ADR Raw Data'!AA$1,FALSE)</f>
        <v>-6.3140356159151203</v>
      </c>
      <c r="AP17" s="48">
        <f>VLOOKUP($A17,'ADR Raw Data'!$B$6:$BE$43,'ADR Raw Data'!AB$1,FALSE)</f>
        <v>-7.5814050173692404</v>
      </c>
      <c r="AQ17" s="49">
        <f>VLOOKUP($A17,'ADR Raw Data'!$B$6:$BE$43,'ADR Raw Data'!AC$1,FALSE)</f>
        <v>-6.96925374091414</v>
      </c>
      <c r="AR17" s="50">
        <f>VLOOKUP($A17,'ADR Raw Data'!$B$6:$BE$43,'ADR Raw Data'!AE$1,FALSE)</f>
        <v>1.4515095973905501</v>
      </c>
      <c r="AS17" s="40"/>
      <c r="AT17" s="51">
        <f>VLOOKUP($A17,'RevPAR Raw Data'!$B$6:$BE$43,'RevPAR Raw Data'!G$1,FALSE)</f>
        <v>99.908037624926493</v>
      </c>
      <c r="AU17" s="52">
        <f>VLOOKUP($A17,'RevPAR Raw Data'!$B$6:$BE$43,'RevPAR Raw Data'!H$1,FALSE)</f>
        <v>155.11192357436801</v>
      </c>
      <c r="AV17" s="52">
        <f>VLOOKUP($A17,'RevPAR Raw Data'!$B$6:$BE$43,'RevPAR Raw Data'!I$1,FALSE)</f>
        <v>179.36080893592001</v>
      </c>
      <c r="AW17" s="52">
        <f>VLOOKUP($A17,'RevPAR Raw Data'!$B$6:$BE$43,'RevPAR Raw Data'!J$1,FALSE)</f>
        <v>177.31454438565501</v>
      </c>
      <c r="AX17" s="52">
        <f>VLOOKUP($A17,'RevPAR Raw Data'!$B$6:$BE$43,'RevPAR Raw Data'!K$1,FALSE)</f>
        <v>140.11254556143399</v>
      </c>
      <c r="AY17" s="53">
        <f>VLOOKUP($A17,'RevPAR Raw Data'!$B$6:$BE$43,'RevPAR Raw Data'!L$1,FALSE)</f>
        <v>150.36157201646</v>
      </c>
      <c r="AZ17" s="52">
        <f>VLOOKUP($A17,'RevPAR Raw Data'!$B$6:$BE$43,'RevPAR Raw Data'!N$1,FALSE)</f>
        <v>111.21007760141001</v>
      </c>
      <c r="BA17" s="52">
        <f>VLOOKUP($A17,'RevPAR Raw Data'!$B$6:$BE$43,'RevPAR Raw Data'!O$1,FALSE)</f>
        <v>113.208811287477</v>
      </c>
      <c r="BB17" s="53">
        <f>VLOOKUP($A17,'RevPAR Raw Data'!$B$6:$BE$43,'RevPAR Raw Data'!P$1,FALSE)</f>
        <v>112.209444444444</v>
      </c>
      <c r="BC17" s="54">
        <f>VLOOKUP($A17,'RevPAR Raw Data'!$B$6:$BE$43,'RevPAR Raw Data'!R$1,FALSE)</f>
        <v>139.46096413874099</v>
      </c>
      <c r="BE17" s="47">
        <f>VLOOKUP($A17,'RevPAR Raw Data'!$B$6:$BE$43,'RevPAR Raw Data'!T$1,FALSE)</f>
        <v>19.3905753822458</v>
      </c>
      <c r="BF17" s="48">
        <f>VLOOKUP($A17,'RevPAR Raw Data'!$B$6:$BE$43,'RevPAR Raw Data'!U$1,FALSE)</f>
        <v>21.659225872122398</v>
      </c>
      <c r="BG17" s="48">
        <f>VLOOKUP($A17,'RevPAR Raw Data'!$B$6:$BE$43,'RevPAR Raw Data'!V$1,FALSE)</f>
        <v>12.4819299708593</v>
      </c>
      <c r="BH17" s="48">
        <f>VLOOKUP($A17,'RevPAR Raw Data'!$B$6:$BE$43,'RevPAR Raw Data'!W$1,FALSE)</f>
        <v>5.1441410650224801</v>
      </c>
      <c r="BI17" s="48">
        <f>VLOOKUP($A17,'RevPAR Raw Data'!$B$6:$BE$43,'RevPAR Raw Data'!X$1,FALSE)</f>
        <v>-0.99143760440699202</v>
      </c>
      <c r="BJ17" s="49">
        <f>VLOOKUP($A17,'RevPAR Raw Data'!$B$6:$BE$43,'RevPAR Raw Data'!Y$1,FALSE)</f>
        <v>10.431481638903</v>
      </c>
      <c r="BK17" s="48">
        <f>VLOOKUP($A17,'RevPAR Raw Data'!$B$6:$BE$43,'RevPAR Raw Data'!AA$1,FALSE)</f>
        <v>-15.208109748924301</v>
      </c>
      <c r="BL17" s="48">
        <f>VLOOKUP($A17,'RevPAR Raw Data'!$B$6:$BE$43,'RevPAR Raw Data'!AB$1,FALSE)</f>
        <v>-17.5498095742362</v>
      </c>
      <c r="BM17" s="49">
        <f>VLOOKUP($A17,'RevPAR Raw Data'!$B$6:$BE$43,'RevPAR Raw Data'!AC$1,FALSE)</f>
        <v>-16.405778288582098</v>
      </c>
      <c r="BN17" s="50">
        <f>VLOOKUP($A17,'RevPAR Raw Data'!$B$6:$BE$43,'RevPAR Raw Data'!AE$1,FALSE)</f>
        <v>2.84152774242262</v>
      </c>
    </row>
    <row r="18" spans="1:66" x14ac:dyDescent="0.45">
      <c r="A18" s="63" t="s">
        <v>26</v>
      </c>
      <c r="B18" s="47">
        <f>VLOOKUP($A18,'Occupancy Raw Data'!$B$8:$BE$45,'Occupancy Raw Data'!G$3,FALSE)</f>
        <v>54.673599075678702</v>
      </c>
      <c r="C18" s="48">
        <f>VLOOKUP($A18,'Occupancy Raw Data'!$B$8:$BE$45,'Occupancy Raw Data'!H$3,FALSE)</f>
        <v>78.359329867128807</v>
      </c>
      <c r="D18" s="48">
        <f>VLOOKUP($A18,'Occupancy Raw Data'!$B$8:$BE$45,'Occupancy Raw Data'!I$3,FALSE)</f>
        <v>93.587521663778105</v>
      </c>
      <c r="E18" s="48">
        <f>VLOOKUP($A18,'Occupancy Raw Data'!$B$8:$BE$45,'Occupancy Raw Data'!J$3,FALSE)</f>
        <v>94.038128249566697</v>
      </c>
      <c r="F18" s="48">
        <f>VLOOKUP($A18,'Occupancy Raw Data'!$B$8:$BE$45,'Occupancy Raw Data'!K$3,FALSE)</f>
        <v>83.778162911611702</v>
      </c>
      <c r="G18" s="49">
        <f>VLOOKUP($A18,'Occupancy Raw Data'!$B$8:$BE$45,'Occupancy Raw Data'!L$3,FALSE)</f>
        <v>80.887348353552795</v>
      </c>
      <c r="H18" s="48">
        <f>VLOOKUP($A18,'Occupancy Raw Data'!$B$8:$BE$45,'Occupancy Raw Data'!N$3,FALSE)</f>
        <v>82.114384748700104</v>
      </c>
      <c r="I18" s="48">
        <f>VLOOKUP($A18,'Occupancy Raw Data'!$B$8:$BE$45,'Occupancy Raw Data'!O$3,FALSE)</f>
        <v>80.704794916233297</v>
      </c>
      <c r="J18" s="49">
        <f>VLOOKUP($A18,'Occupancy Raw Data'!$B$8:$BE$45,'Occupancy Raw Data'!P$3,FALSE)</f>
        <v>81.409589832466693</v>
      </c>
      <c r="K18" s="50">
        <f>VLOOKUP($A18,'Occupancy Raw Data'!$B$8:$BE$45,'Occupancy Raw Data'!R$3,FALSE)</f>
        <v>81.036560204671105</v>
      </c>
      <c r="M18" s="47">
        <f>VLOOKUP($A18,'Occupancy Raw Data'!$B$8:$BE$45,'Occupancy Raw Data'!T$3,FALSE)</f>
        <v>6.76895306859205</v>
      </c>
      <c r="N18" s="48">
        <f>VLOOKUP($A18,'Occupancy Raw Data'!$B$8:$BE$45,'Occupancy Raw Data'!U$3,FALSE)</f>
        <v>9.3341931323553098</v>
      </c>
      <c r="O18" s="48">
        <f>VLOOKUP($A18,'Occupancy Raw Data'!$B$8:$BE$45,'Occupancy Raw Data'!V$3,FALSE)</f>
        <v>9.5334685598377202</v>
      </c>
      <c r="P18" s="48">
        <f>VLOOKUP($A18,'Occupancy Raw Data'!$B$8:$BE$45,'Occupancy Raw Data'!W$3,FALSE)</f>
        <v>6.96543566828755</v>
      </c>
      <c r="Q18" s="48">
        <f>VLOOKUP($A18,'Occupancy Raw Data'!$B$8:$BE$45,'Occupancy Raw Data'!X$3,FALSE)</f>
        <v>5.4844340995053802</v>
      </c>
      <c r="R18" s="49">
        <f>VLOOKUP($A18,'Occupancy Raw Data'!$B$8:$BE$45,'Occupancy Raw Data'!Y$3,FALSE)</f>
        <v>7.6615507643096601</v>
      </c>
      <c r="S18" s="48">
        <f>VLOOKUP($A18,'Occupancy Raw Data'!$B$8:$BE$45,'Occupancy Raw Data'!AA$3,FALSE)</f>
        <v>1.5140694186544701</v>
      </c>
      <c r="T18" s="48">
        <f>VLOOKUP($A18,'Occupancy Raw Data'!$B$8:$BE$45,'Occupancy Raw Data'!AB$3,FALSE)</f>
        <v>0.460232992952682</v>
      </c>
      <c r="U18" s="49">
        <f>VLOOKUP($A18,'Occupancy Raw Data'!$B$8:$BE$45,'Occupancy Raw Data'!AC$3,FALSE)</f>
        <v>0.98896373799627302</v>
      </c>
      <c r="V18" s="50">
        <f>VLOOKUP($A18,'Occupancy Raw Data'!$B$8:$BE$45,'Occupancy Raw Data'!AE$3,FALSE)</f>
        <v>5.6577786386037401</v>
      </c>
      <c r="X18" s="51">
        <f>VLOOKUP($A18,'ADR Raw Data'!$B$6:$BE$43,'ADR Raw Data'!G$1,FALSE)</f>
        <v>160.09929205409901</v>
      </c>
      <c r="Y18" s="52">
        <f>VLOOKUP($A18,'ADR Raw Data'!$B$6:$BE$43,'ADR Raw Data'!H$1,FALSE)</f>
        <v>192.366738425243</v>
      </c>
      <c r="Z18" s="52">
        <f>VLOOKUP($A18,'ADR Raw Data'!$B$6:$BE$43,'ADR Raw Data'!I$1,FALSE)</f>
        <v>211.221077777777</v>
      </c>
      <c r="AA18" s="52">
        <f>VLOOKUP($A18,'ADR Raw Data'!$B$6:$BE$43,'ADR Raw Data'!J$1,FALSE)</f>
        <v>209.62974566900101</v>
      </c>
      <c r="AB18" s="52">
        <f>VLOOKUP($A18,'ADR Raw Data'!$B$6:$BE$43,'ADR Raw Data'!K$1,FALSE)</f>
        <v>179.65718107847101</v>
      </c>
      <c r="AC18" s="53">
        <f>VLOOKUP($A18,'ADR Raw Data'!$B$6:$BE$43,'ADR Raw Data'!L$1,FALSE)</f>
        <v>193.748786424408</v>
      </c>
      <c r="AD18" s="52">
        <f>VLOOKUP($A18,'ADR Raw Data'!$B$6:$BE$43,'ADR Raw Data'!N$1,FALSE)</f>
        <v>157.88209230336199</v>
      </c>
      <c r="AE18" s="52">
        <f>VLOOKUP($A18,'ADR Raw Data'!$B$6:$BE$43,'ADR Raw Data'!O$1,FALSE)</f>
        <v>154.88149033643501</v>
      </c>
      <c r="AF18" s="53">
        <f>VLOOKUP($A18,'ADR Raw Data'!$B$6:$BE$43,'ADR Raw Data'!P$1,FALSE)</f>
        <v>156.39478001703</v>
      </c>
      <c r="AG18" s="54">
        <f>VLOOKUP($A18,'ADR Raw Data'!$B$6:$BE$43,'ADR Raw Data'!R$1,FALSE)</f>
        <v>183.02708489489899</v>
      </c>
      <c r="AI18" s="47">
        <f>VLOOKUP($A18,'ADR Raw Data'!$B$6:$BE$43,'ADR Raw Data'!T$1,FALSE)</f>
        <v>3.05553810600333</v>
      </c>
      <c r="AJ18" s="48">
        <f>VLOOKUP($A18,'ADR Raw Data'!$B$6:$BE$43,'ADR Raw Data'!U$1,FALSE)</f>
        <v>5.6798728122552404</v>
      </c>
      <c r="AK18" s="48">
        <f>VLOOKUP($A18,'ADR Raw Data'!$B$6:$BE$43,'ADR Raw Data'!V$1,FALSE)</f>
        <v>7.8146508750725703</v>
      </c>
      <c r="AL18" s="48">
        <f>VLOOKUP($A18,'ADR Raw Data'!$B$6:$BE$43,'ADR Raw Data'!W$1,FALSE)</f>
        <v>7.7978674942148496</v>
      </c>
      <c r="AM18" s="48">
        <f>VLOOKUP($A18,'ADR Raw Data'!$B$6:$BE$43,'ADR Raw Data'!X$1,FALSE)</f>
        <v>4.3245294341670499</v>
      </c>
      <c r="AN18" s="49">
        <f>VLOOKUP($A18,'ADR Raw Data'!$B$6:$BE$43,'ADR Raw Data'!Y$1,FALSE)</f>
        <v>6.2310089532475503</v>
      </c>
      <c r="AO18" s="48">
        <f>VLOOKUP($A18,'ADR Raw Data'!$B$6:$BE$43,'ADR Raw Data'!AA$1,FALSE)</f>
        <v>3.8532732028560202</v>
      </c>
      <c r="AP18" s="48">
        <f>VLOOKUP($A18,'ADR Raw Data'!$B$6:$BE$43,'ADR Raw Data'!AB$1,FALSE)</f>
        <v>3.6273784983598598</v>
      </c>
      <c r="AQ18" s="49">
        <f>VLOOKUP($A18,'ADR Raw Data'!$B$6:$BE$43,'ADR Raw Data'!AC$1,FALSE)</f>
        <v>3.7468676970732999</v>
      </c>
      <c r="AR18" s="50">
        <f>VLOOKUP($A18,'ADR Raw Data'!$B$6:$BE$43,'ADR Raw Data'!AE$1,FALSE)</f>
        <v>5.8672539099831598</v>
      </c>
      <c r="AS18" s="40"/>
      <c r="AT18" s="51">
        <f>VLOOKUP($A18,'RevPAR Raw Data'!$B$6:$BE$43,'RevPAR Raw Data'!G$1,FALSE)</f>
        <v>87.532045060658504</v>
      </c>
      <c r="AU18" s="52">
        <f>VLOOKUP($A18,'RevPAR Raw Data'!$B$6:$BE$43,'RevPAR Raw Data'!H$1,FALSE)</f>
        <v>150.73728711727301</v>
      </c>
      <c r="AV18" s="52">
        <f>VLOOKUP($A18,'RevPAR Raw Data'!$B$6:$BE$43,'RevPAR Raw Data'!I$1,FALSE)</f>
        <v>197.67657192374301</v>
      </c>
      <c r="AW18" s="52">
        <f>VLOOKUP($A18,'RevPAR Raw Data'!$B$6:$BE$43,'RevPAR Raw Data'!J$1,FALSE)</f>
        <v>197.131889081455</v>
      </c>
      <c r="AX18" s="52">
        <f>VLOOKUP($A18,'RevPAR Raw Data'!$B$6:$BE$43,'RevPAR Raw Data'!K$1,FALSE)</f>
        <v>150.51348584633101</v>
      </c>
      <c r="AY18" s="53">
        <f>VLOOKUP($A18,'RevPAR Raw Data'!$B$6:$BE$43,'RevPAR Raw Data'!L$1,FALSE)</f>
        <v>156.718255805892</v>
      </c>
      <c r="AZ18" s="52">
        <f>VLOOKUP($A18,'RevPAR Raw Data'!$B$6:$BE$43,'RevPAR Raw Data'!N$1,FALSE)</f>
        <v>129.64390872328099</v>
      </c>
      <c r="BA18" s="52">
        <f>VLOOKUP($A18,'RevPAR Raw Data'!$B$6:$BE$43,'RevPAR Raw Data'!O$1,FALSE)</f>
        <v>124.996789139225</v>
      </c>
      <c r="BB18" s="53">
        <f>VLOOKUP($A18,'RevPAR Raw Data'!$B$6:$BE$43,'RevPAR Raw Data'!P$1,FALSE)</f>
        <v>127.32034893125299</v>
      </c>
      <c r="BC18" s="54">
        <f>VLOOKUP($A18,'RevPAR Raw Data'!$B$6:$BE$43,'RevPAR Raw Data'!R$1,FALSE)</f>
        <v>148.318853841709</v>
      </c>
      <c r="BE18" s="47">
        <f>VLOOKUP($A18,'RevPAR Raw Data'!$B$6:$BE$43,'RevPAR Raw Data'!T$1,FALSE)</f>
        <v>10.031319114983701</v>
      </c>
      <c r="BF18" s="48">
        <f>VLOOKUP($A18,'RevPAR Raw Data'!$B$6:$BE$43,'RevPAR Raw Data'!U$1,FALSE)</f>
        <v>15.5442362425786</v>
      </c>
      <c r="BG18" s="48">
        <f>VLOOKUP($A18,'RevPAR Raw Data'!$B$6:$BE$43,'RevPAR Raw Data'!V$1,FALSE)</f>
        <v>18.093126719146401</v>
      </c>
      <c r="BH18" s="48">
        <f>VLOOKUP($A18,'RevPAR Raw Data'!$B$6:$BE$43,'RevPAR Raw Data'!W$1,FALSE)</f>
        <v>15.306458606310199</v>
      </c>
      <c r="BI18" s="48">
        <f>VLOOKUP($A18,'RevPAR Raw Data'!$B$6:$BE$43,'RevPAR Raw Data'!X$1,FALSE)</f>
        <v>10.046139500602999</v>
      </c>
      <c r="BJ18" s="49">
        <f>VLOOKUP($A18,'RevPAR Raw Data'!$B$6:$BE$43,'RevPAR Raw Data'!Y$1,FALSE)</f>
        <v>14.3699516316389</v>
      </c>
      <c r="BK18" s="48">
        <f>VLOOKUP($A18,'RevPAR Raw Data'!$B$6:$BE$43,'RevPAR Raw Data'!AA$1,FALSE)</f>
        <v>5.42568385269215</v>
      </c>
      <c r="BL18" s="48">
        <f>VLOOKUP($A18,'RevPAR Raw Data'!$B$6:$BE$43,'RevPAR Raw Data'!AB$1,FALSE)</f>
        <v>4.1043058839412696</v>
      </c>
      <c r="BM18" s="49">
        <f>VLOOKUP($A18,'RevPAR Raw Data'!$B$6:$BE$43,'RevPAR Raw Data'!AC$1,FALSE)</f>
        <v>4.7728865979043196</v>
      </c>
      <c r="BN18" s="50">
        <f>VLOOKUP($A18,'RevPAR Raw Data'!$B$6:$BE$43,'RevPAR Raw Data'!AE$1,FALSE)</f>
        <v>11.8569887869785</v>
      </c>
    </row>
    <row r="19" spans="1:66" x14ac:dyDescent="0.45">
      <c r="A19" s="63" t="s">
        <v>24</v>
      </c>
      <c r="B19" s="47">
        <f>VLOOKUP($A19,'Occupancy Raw Data'!$B$8:$BE$45,'Occupancy Raw Data'!G$3,FALSE)</f>
        <v>52.350346565847502</v>
      </c>
      <c r="C19" s="48">
        <f>VLOOKUP($A19,'Occupancy Raw Data'!$B$8:$BE$45,'Occupancy Raw Data'!H$3,FALSE)</f>
        <v>69.918084436042804</v>
      </c>
      <c r="D19" s="48">
        <f>VLOOKUP($A19,'Occupancy Raw Data'!$B$8:$BE$45,'Occupancy Raw Data'!I$3,FALSE)</f>
        <v>79.420289855072397</v>
      </c>
      <c r="E19" s="48">
        <f>VLOOKUP($A19,'Occupancy Raw Data'!$B$8:$BE$45,'Occupancy Raw Data'!J$3,FALSE)</f>
        <v>79.684940138626303</v>
      </c>
      <c r="F19" s="48">
        <f>VLOOKUP($A19,'Occupancy Raw Data'!$B$8:$BE$45,'Occupancy Raw Data'!K$3,FALSE)</f>
        <v>71.379962192816606</v>
      </c>
      <c r="G19" s="49">
        <f>VLOOKUP($A19,'Occupancy Raw Data'!$B$8:$BE$45,'Occupancy Raw Data'!L$3,FALSE)</f>
        <v>70.5507246376811</v>
      </c>
      <c r="H19" s="48">
        <f>VLOOKUP($A19,'Occupancy Raw Data'!$B$8:$BE$45,'Occupancy Raw Data'!N$3,FALSE)</f>
        <v>66.490233144297406</v>
      </c>
      <c r="I19" s="48">
        <f>VLOOKUP($A19,'Occupancy Raw Data'!$B$8:$BE$45,'Occupancy Raw Data'!O$3,FALSE)</f>
        <v>75.425330812854398</v>
      </c>
      <c r="J19" s="49">
        <f>VLOOKUP($A19,'Occupancy Raw Data'!$B$8:$BE$45,'Occupancy Raw Data'!P$3,FALSE)</f>
        <v>70.957781978575895</v>
      </c>
      <c r="K19" s="50">
        <f>VLOOKUP($A19,'Occupancy Raw Data'!$B$8:$BE$45,'Occupancy Raw Data'!R$3,FALSE)</f>
        <v>70.667026735079602</v>
      </c>
      <c r="M19" s="47">
        <f>VLOOKUP($A19,'Occupancy Raw Data'!$B$8:$BE$45,'Occupancy Raw Data'!T$3,FALSE)</f>
        <v>-4.9894118992306398</v>
      </c>
      <c r="N19" s="48">
        <f>VLOOKUP($A19,'Occupancy Raw Data'!$B$8:$BE$45,'Occupancy Raw Data'!U$3,FALSE)</f>
        <v>3.1982661116398901</v>
      </c>
      <c r="O19" s="48">
        <f>VLOOKUP($A19,'Occupancy Raw Data'!$B$8:$BE$45,'Occupancy Raw Data'!V$3,FALSE)</f>
        <v>7.1677703870118297</v>
      </c>
      <c r="P19" s="48">
        <f>VLOOKUP($A19,'Occupancy Raw Data'!$B$8:$BE$45,'Occupancy Raw Data'!W$3,FALSE)</f>
        <v>3.0359800400911099</v>
      </c>
      <c r="Q19" s="48">
        <f>VLOOKUP($A19,'Occupancy Raw Data'!$B$8:$BE$45,'Occupancy Raw Data'!X$3,FALSE)</f>
        <v>-5.32825263356054</v>
      </c>
      <c r="R19" s="49">
        <f>VLOOKUP($A19,'Occupancy Raw Data'!$B$8:$BE$45,'Occupancy Raw Data'!Y$3,FALSE)</f>
        <v>0.875114618470896</v>
      </c>
      <c r="S19" s="48">
        <f>VLOOKUP($A19,'Occupancy Raw Data'!$B$8:$BE$45,'Occupancy Raw Data'!AA$3,FALSE)</f>
        <v>-7.5315953609327</v>
      </c>
      <c r="T19" s="48">
        <f>VLOOKUP($A19,'Occupancy Raw Data'!$B$8:$BE$45,'Occupancy Raw Data'!AB$3,FALSE)</f>
        <v>1.2981207605915701</v>
      </c>
      <c r="U19" s="49">
        <f>VLOOKUP($A19,'Occupancy Raw Data'!$B$8:$BE$45,'Occupancy Raw Data'!AC$3,FALSE)</f>
        <v>-3.0397339619014598</v>
      </c>
      <c r="V19" s="50">
        <f>VLOOKUP($A19,'Occupancy Raw Data'!$B$8:$BE$45,'Occupancy Raw Data'!AE$3,FALSE)</f>
        <v>-0.27998298485995798</v>
      </c>
      <c r="X19" s="51">
        <f>VLOOKUP($A19,'ADR Raw Data'!$B$6:$BE$43,'ADR Raw Data'!G$1,FALSE)</f>
        <v>137.300322580645</v>
      </c>
      <c r="Y19" s="52">
        <f>VLOOKUP($A19,'ADR Raw Data'!$B$6:$BE$43,'ADR Raw Data'!H$1,FALSE)</f>
        <v>154.235461427541</v>
      </c>
      <c r="Z19" s="52">
        <f>VLOOKUP($A19,'ADR Raw Data'!$B$6:$BE$43,'ADR Raw Data'!I$1,FALSE)</f>
        <v>159.483340209457</v>
      </c>
      <c r="AA19" s="52">
        <f>VLOOKUP($A19,'ADR Raw Data'!$B$6:$BE$43,'ADR Raw Data'!J$1,FALSE)</f>
        <v>155.272384943855</v>
      </c>
      <c r="AB19" s="52">
        <f>VLOOKUP($A19,'ADR Raw Data'!$B$6:$BE$43,'ADR Raw Data'!K$1,FALSE)</f>
        <v>144.04317266949101</v>
      </c>
      <c r="AC19" s="53">
        <f>VLOOKUP($A19,'ADR Raw Data'!$B$6:$BE$43,'ADR Raw Data'!L$1,FALSE)</f>
        <v>151.07554964095601</v>
      </c>
      <c r="AD19" s="52">
        <f>VLOOKUP($A19,'ADR Raw Data'!$B$6:$BE$43,'ADR Raw Data'!N$1,FALSE)</f>
        <v>152.553197498104</v>
      </c>
      <c r="AE19" s="52">
        <f>VLOOKUP($A19,'ADR Raw Data'!$B$6:$BE$43,'ADR Raw Data'!O$1,FALSE)</f>
        <v>167.483954887218</v>
      </c>
      <c r="AF19" s="53">
        <f>VLOOKUP($A19,'ADR Raw Data'!$B$6:$BE$43,'ADR Raw Data'!P$1,FALSE)</f>
        <v>160.48860136755101</v>
      </c>
      <c r="AG19" s="54">
        <f>VLOOKUP($A19,'ADR Raw Data'!$B$6:$BE$43,'ADR Raw Data'!R$1,FALSE)</f>
        <v>153.77605854478699</v>
      </c>
      <c r="AI19" s="47">
        <f>VLOOKUP($A19,'ADR Raw Data'!$B$6:$BE$43,'ADR Raw Data'!T$1,FALSE)</f>
        <v>-4.6757010636784404</v>
      </c>
      <c r="AJ19" s="48">
        <f>VLOOKUP($A19,'ADR Raw Data'!$B$6:$BE$43,'ADR Raw Data'!U$1,FALSE)</f>
        <v>4.1783286785065004</v>
      </c>
      <c r="AK19" s="48">
        <f>VLOOKUP($A19,'ADR Raw Data'!$B$6:$BE$43,'ADR Raw Data'!V$1,FALSE)</f>
        <v>7.5792325523625799</v>
      </c>
      <c r="AL19" s="48">
        <f>VLOOKUP($A19,'ADR Raw Data'!$B$6:$BE$43,'ADR Raw Data'!W$1,FALSE)</f>
        <v>2.83205411720059</v>
      </c>
      <c r="AM19" s="48">
        <f>VLOOKUP($A19,'ADR Raw Data'!$B$6:$BE$43,'ADR Raw Data'!X$1,FALSE)</f>
        <v>-1.2546048361745601</v>
      </c>
      <c r="AN19" s="49">
        <f>VLOOKUP($A19,'ADR Raw Data'!$B$6:$BE$43,'ADR Raw Data'!Y$1,FALSE)</f>
        <v>2.3260638202946202</v>
      </c>
      <c r="AO19" s="48">
        <f>VLOOKUP($A19,'ADR Raw Data'!$B$6:$BE$43,'ADR Raw Data'!AA$1,FALSE)</f>
        <v>-6.4754034112302303</v>
      </c>
      <c r="AP19" s="48">
        <f>VLOOKUP($A19,'ADR Raw Data'!$B$6:$BE$43,'ADR Raw Data'!AB$1,FALSE)</f>
        <v>0.60102019019776598</v>
      </c>
      <c r="AQ19" s="49">
        <f>VLOOKUP($A19,'ADR Raw Data'!$B$6:$BE$43,'ADR Raw Data'!AC$1,FALSE)</f>
        <v>-2.6331810274174199</v>
      </c>
      <c r="AR19" s="50">
        <f>VLOOKUP($A19,'ADR Raw Data'!$B$6:$BE$43,'ADR Raw Data'!AE$1,FALSE)</f>
        <v>0.69638426773022</v>
      </c>
      <c r="AS19" s="40"/>
      <c r="AT19" s="51">
        <f>VLOOKUP($A19,'RevPAR Raw Data'!$B$6:$BE$43,'RevPAR Raw Data'!G$1,FALSE)</f>
        <v>71.877194706994302</v>
      </c>
      <c r="AU19" s="52">
        <f>VLOOKUP($A19,'RevPAR Raw Data'!$B$6:$BE$43,'RevPAR Raw Data'!H$1,FALSE)</f>
        <v>107.838480151228</v>
      </c>
      <c r="AV19" s="52">
        <f>VLOOKUP($A19,'RevPAR Raw Data'!$B$6:$BE$43,'RevPAR Raw Data'!I$1,FALSE)</f>
        <v>126.662131064902</v>
      </c>
      <c r="AW19" s="52">
        <f>VLOOKUP($A19,'RevPAR Raw Data'!$B$6:$BE$43,'RevPAR Raw Data'!J$1,FALSE)</f>
        <v>123.72870699432799</v>
      </c>
      <c r="AX19" s="52">
        <f>VLOOKUP($A19,'RevPAR Raw Data'!$B$6:$BE$43,'RevPAR Raw Data'!K$1,FALSE)</f>
        <v>102.817962192816</v>
      </c>
      <c r="AY19" s="53">
        <f>VLOOKUP($A19,'RevPAR Raw Data'!$B$6:$BE$43,'RevPAR Raw Data'!L$1,FALSE)</f>
        <v>106.584895022054</v>
      </c>
      <c r="AZ19" s="52">
        <f>VLOOKUP($A19,'RevPAR Raw Data'!$B$6:$BE$43,'RevPAR Raw Data'!N$1,FALSE)</f>
        <v>101.43297668557</v>
      </c>
      <c r="BA19" s="52">
        <f>VLOOKUP($A19,'RevPAR Raw Data'!$B$6:$BE$43,'RevPAR Raw Data'!O$1,FALSE)</f>
        <v>126.325327032136</v>
      </c>
      <c r="BB19" s="53">
        <f>VLOOKUP($A19,'RevPAR Raw Data'!$B$6:$BE$43,'RevPAR Raw Data'!P$1,FALSE)</f>
        <v>113.87915185885301</v>
      </c>
      <c r="BC19" s="54">
        <f>VLOOKUP($A19,'RevPAR Raw Data'!$B$6:$BE$43,'RevPAR Raw Data'!R$1,FALSE)</f>
        <v>108.668968403996</v>
      </c>
      <c r="BE19" s="47">
        <f>VLOOKUP($A19,'RevPAR Raw Data'!$B$6:$BE$43,'RevPAR Raw Data'!T$1,FALSE)</f>
        <v>-9.4318229776654601</v>
      </c>
      <c r="BF19" s="48">
        <f>VLOOKUP($A19,'RevPAR Raw Data'!$B$6:$BE$43,'RevPAR Raw Data'!U$1,FALSE)</f>
        <v>7.5102288603040002</v>
      </c>
      <c r="BG19" s="48">
        <f>VLOOKUP($A19,'RevPAR Raw Data'!$B$6:$BE$43,'RevPAR Raw Data'!V$1,FALSE)</f>
        <v>15.290264925825401</v>
      </c>
      <c r="BH19" s="48">
        <f>VLOOKUP($A19,'RevPAR Raw Data'!$B$6:$BE$43,'RevPAR Raw Data'!W$1,FALSE)</f>
        <v>5.95401475501449</v>
      </c>
      <c r="BI19" s="48">
        <f>VLOOKUP($A19,'RevPAR Raw Data'!$B$6:$BE$43,'RevPAR Raw Data'!X$1,FALSE)</f>
        <v>-6.5160089545108502</v>
      </c>
      <c r="BJ19" s="49">
        <f>VLOOKUP($A19,'RevPAR Raw Data'!$B$6:$BE$43,'RevPAR Raw Data'!Y$1,FALSE)</f>
        <v>3.2215341632918801</v>
      </c>
      <c r="BK19" s="48">
        <f>VLOOKUP($A19,'RevPAR Raw Data'!$B$6:$BE$43,'RevPAR Raw Data'!AA$1,FALSE)</f>
        <v>-13.519297589241001</v>
      </c>
      <c r="BL19" s="48">
        <f>VLOOKUP($A19,'RevPAR Raw Data'!$B$6:$BE$43,'RevPAR Raw Data'!AB$1,FALSE)</f>
        <v>1.90694291865364</v>
      </c>
      <c r="BM19" s="49">
        <f>VLOOKUP($A19,'RevPAR Raw Data'!$B$6:$BE$43,'RevPAR Raw Data'!AC$1,FALSE)</f>
        <v>-5.59287329135012</v>
      </c>
      <c r="BN19" s="50">
        <f>VLOOKUP($A19,'RevPAR Raw Data'!$B$6:$BE$43,'RevPAR Raw Data'!AE$1,FALSE)</f>
        <v>0.41445152541137398</v>
      </c>
    </row>
    <row r="20" spans="1:66" x14ac:dyDescent="0.45">
      <c r="A20" s="63" t="s">
        <v>27</v>
      </c>
      <c r="B20" s="47">
        <f>VLOOKUP($A20,'Occupancy Raw Data'!$B$8:$BE$45,'Occupancy Raw Data'!G$3,FALSE)</f>
        <v>55.6880515144288</v>
      </c>
      <c r="C20" s="48">
        <f>VLOOKUP($A20,'Occupancy Raw Data'!$B$8:$BE$45,'Occupancy Raw Data'!H$3,FALSE)</f>
        <v>67.672310994514604</v>
      </c>
      <c r="D20" s="48">
        <f>VLOOKUP($A20,'Occupancy Raw Data'!$B$8:$BE$45,'Occupancy Raw Data'!I$3,FALSE)</f>
        <v>72.668733603625</v>
      </c>
      <c r="E20" s="48">
        <f>VLOOKUP($A20,'Occupancy Raw Data'!$B$8:$BE$45,'Occupancy Raw Data'!J$3,FALSE)</f>
        <v>74.230860958740706</v>
      </c>
      <c r="F20" s="48">
        <f>VLOOKUP($A20,'Occupancy Raw Data'!$B$8:$BE$45,'Occupancy Raw Data'!K$3,FALSE)</f>
        <v>71.690913427140401</v>
      </c>
      <c r="G20" s="49">
        <f>VLOOKUP($A20,'Occupancy Raw Data'!$B$8:$BE$45,'Occupancy Raw Data'!L$3,FALSE)</f>
        <v>68.390174099689901</v>
      </c>
      <c r="H20" s="48">
        <f>VLOOKUP($A20,'Occupancy Raw Data'!$B$8:$BE$45,'Occupancy Raw Data'!N$3,FALSE)</f>
        <v>79.489625566420202</v>
      </c>
      <c r="I20" s="48">
        <f>VLOOKUP($A20,'Occupancy Raw Data'!$B$8:$BE$45,'Occupancy Raw Data'!O$3,FALSE)</f>
        <v>75.757214404960607</v>
      </c>
      <c r="J20" s="49">
        <f>VLOOKUP($A20,'Occupancy Raw Data'!$B$8:$BE$45,'Occupancy Raw Data'!P$3,FALSE)</f>
        <v>77.623419985690404</v>
      </c>
      <c r="K20" s="50">
        <f>VLOOKUP($A20,'Occupancy Raw Data'!$B$8:$BE$45,'Occupancy Raw Data'!R$3,FALSE)</f>
        <v>71.0282443528329</v>
      </c>
      <c r="M20" s="47">
        <f>VLOOKUP($A20,'Occupancy Raw Data'!$B$8:$BE$45,'Occupancy Raw Data'!T$3,FALSE)</f>
        <v>1.8622264094379199</v>
      </c>
      <c r="N20" s="48">
        <f>VLOOKUP($A20,'Occupancy Raw Data'!$B$8:$BE$45,'Occupancy Raw Data'!U$3,FALSE)</f>
        <v>6.2704991308260096</v>
      </c>
      <c r="O20" s="48">
        <f>VLOOKUP($A20,'Occupancy Raw Data'!$B$8:$BE$45,'Occupancy Raw Data'!V$3,FALSE)</f>
        <v>7.2740988128117197</v>
      </c>
      <c r="P20" s="48">
        <f>VLOOKUP($A20,'Occupancy Raw Data'!$B$8:$BE$45,'Occupancy Raw Data'!W$3,FALSE)</f>
        <v>3.8765964077289201</v>
      </c>
      <c r="Q20" s="48">
        <f>VLOOKUP($A20,'Occupancy Raw Data'!$B$8:$BE$45,'Occupancy Raw Data'!X$3,FALSE)</f>
        <v>-4.9545482444501099</v>
      </c>
      <c r="R20" s="49">
        <f>VLOOKUP($A20,'Occupancy Raw Data'!$B$8:$BE$45,'Occupancy Raw Data'!Y$3,FALSE)</f>
        <v>2.6943944060769902</v>
      </c>
      <c r="S20" s="48">
        <f>VLOOKUP($A20,'Occupancy Raw Data'!$B$8:$BE$45,'Occupancy Raw Data'!AA$3,FALSE)</f>
        <v>4.9902743172197201</v>
      </c>
      <c r="T20" s="48">
        <f>VLOOKUP($A20,'Occupancy Raw Data'!$B$8:$BE$45,'Occupancy Raw Data'!AB$3,FALSE)</f>
        <v>6.3111597010127101</v>
      </c>
      <c r="U20" s="49">
        <f>VLOOKUP($A20,'Occupancy Raw Data'!$B$8:$BE$45,'Occupancy Raw Data'!AC$3,FALSE)</f>
        <v>5.6307132415541501</v>
      </c>
      <c r="V20" s="50">
        <f>VLOOKUP($A20,'Occupancy Raw Data'!$B$8:$BE$45,'Occupancy Raw Data'!AE$3,FALSE)</f>
        <v>3.5935594255171499</v>
      </c>
      <c r="X20" s="51">
        <f>VLOOKUP($A20,'ADR Raw Data'!$B$6:$BE$43,'ADR Raw Data'!G$1,FALSE)</f>
        <v>97.523698072805104</v>
      </c>
      <c r="Y20" s="52">
        <f>VLOOKUP($A20,'ADR Raw Data'!$B$6:$BE$43,'ADR Raw Data'!H$1,FALSE)</f>
        <v>103.68813744493301</v>
      </c>
      <c r="Z20" s="52">
        <f>VLOOKUP($A20,'ADR Raw Data'!$B$6:$BE$43,'ADR Raw Data'!I$1,FALSE)</f>
        <v>108.221332458155</v>
      </c>
      <c r="AA20" s="52">
        <f>VLOOKUP($A20,'ADR Raw Data'!$B$6:$BE$43,'ADR Raw Data'!J$1,FALSE)</f>
        <v>108.986570281124</v>
      </c>
      <c r="AB20" s="52">
        <f>VLOOKUP($A20,'ADR Raw Data'!$B$6:$BE$43,'ADR Raw Data'!K$1,FALSE)</f>
        <v>105.764000332667</v>
      </c>
      <c r="AC20" s="53">
        <f>VLOOKUP($A20,'ADR Raw Data'!$B$6:$BE$43,'ADR Raw Data'!L$1,FALSE)</f>
        <v>105.232989956758</v>
      </c>
      <c r="AD20" s="52">
        <f>VLOOKUP($A20,'ADR Raw Data'!$B$6:$BE$43,'ADR Raw Data'!N$1,FALSE)</f>
        <v>120.462781278127</v>
      </c>
      <c r="AE20" s="52">
        <f>VLOOKUP($A20,'ADR Raw Data'!$B$6:$BE$43,'ADR Raw Data'!O$1,FALSE)</f>
        <v>118.623495986148</v>
      </c>
      <c r="AF20" s="53">
        <f>VLOOKUP($A20,'ADR Raw Data'!$B$6:$BE$43,'ADR Raw Data'!P$1,FALSE)</f>
        <v>119.56524848298599</v>
      </c>
      <c r="AG20" s="54">
        <f>VLOOKUP($A20,'ADR Raw Data'!$B$6:$BE$43,'ADR Raw Data'!R$1,FALSE)</f>
        <v>109.708147020026</v>
      </c>
      <c r="AI20" s="47">
        <f>VLOOKUP($A20,'ADR Raw Data'!$B$6:$BE$43,'ADR Raw Data'!T$1,FALSE)</f>
        <v>3.6270659134016001</v>
      </c>
      <c r="AJ20" s="48">
        <f>VLOOKUP($A20,'ADR Raw Data'!$B$6:$BE$43,'ADR Raw Data'!U$1,FALSE)</f>
        <v>4.8315084462240598</v>
      </c>
      <c r="AK20" s="48">
        <f>VLOOKUP($A20,'ADR Raw Data'!$B$6:$BE$43,'ADR Raw Data'!V$1,FALSE)</f>
        <v>5.4829512831408396</v>
      </c>
      <c r="AL20" s="48">
        <f>VLOOKUP($A20,'ADR Raw Data'!$B$6:$BE$43,'ADR Raw Data'!W$1,FALSE)</f>
        <v>5.8958293737512202</v>
      </c>
      <c r="AM20" s="48">
        <f>VLOOKUP($A20,'ADR Raw Data'!$B$6:$BE$43,'ADR Raw Data'!X$1,FALSE)</f>
        <v>3.3459241132359798</v>
      </c>
      <c r="AN20" s="49">
        <f>VLOOKUP($A20,'ADR Raw Data'!$B$6:$BE$43,'ADR Raw Data'!Y$1,FALSE)</f>
        <v>4.7001227659881097</v>
      </c>
      <c r="AO20" s="48">
        <f>VLOOKUP($A20,'ADR Raw Data'!$B$6:$BE$43,'ADR Raw Data'!AA$1,FALSE)</f>
        <v>6.4976330499539001</v>
      </c>
      <c r="AP20" s="48">
        <f>VLOOKUP($A20,'ADR Raw Data'!$B$6:$BE$43,'ADR Raw Data'!AB$1,FALSE)</f>
        <v>5.3946370706604601</v>
      </c>
      <c r="AQ20" s="49">
        <f>VLOOKUP($A20,'ADR Raw Data'!$B$6:$BE$43,'ADR Raw Data'!AC$1,FALSE)</f>
        <v>5.9591186708983601</v>
      </c>
      <c r="AR20" s="50">
        <f>VLOOKUP($A20,'ADR Raw Data'!$B$6:$BE$43,'ADR Raw Data'!AE$1,FALSE)</f>
        <v>5.2000439361713404</v>
      </c>
      <c r="AS20" s="40"/>
      <c r="AT20" s="51">
        <f>VLOOKUP($A20,'RevPAR Raw Data'!$B$6:$BE$43,'RevPAR Raw Data'!G$1,FALSE)</f>
        <v>54.309047221559702</v>
      </c>
      <c r="AU20" s="52">
        <f>VLOOKUP($A20,'RevPAR Raw Data'!$B$6:$BE$43,'RevPAR Raw Data'!H$1,FALSE)</f>
        <v>70.168158836155399</v>
      </c>
      <c r="AV20" s="52">
        <f>VLOOKUP($A20,'RevPAR Raw Data'!$B$6:$BE$43,'RevPAR Raw Data'!I$1,FALSE)</f>
        <v>78.6430717863105</v>
      </c>
      <c r="AW20" s="52">
        <f>VLOOKUP($A20,'RevPAR Raw Data'!$B$6:$BE$43,'RevPAR Raw Data'!J$1,FALSE)</f>
        <v>80.901669449081794</v>
      </c>
      <c r="AX20" s="52">
        <f>VLOOKUP($A20,'RevPAR Raw Data'!$B$6:$BE$43,'RevPAR Raw Data'!K$1,FALSE)</f>
        <v>75.823177915573496</v>
      </c>
      <c r="AY20" s="53">
        <f>VLOOKUP($A20,'RevPAR Raw Data'!$B$6:$BE$43,'RevPAR Raw Data'!L$1,FALSE)</f>
        <v>71.969025041736202</v>
      </c>
      <c r="AZ20" s="52">
        <f>VLOOKUP($A20,'RevPAR Raw Data'!$B$6:$BE$43,'RevPAR Raw Data'!N$1,FALSE)</f>
        <v>95.755413784879494</v>
      </c>
      <c r="BA20" s="52">
        <f>VLOOKUP($A20,'RevPAR Raw Data'!$B$6:$BE$43,'RevPAR Raw Data'!O$1,FALSE)</f>
        <v>89.865856188886198</v>
      </c>
      <c r="BB20" s="53">
        <f>VLOOKUP($A20,'RevPAR Raw Data'!$B$6:$BE$43,'RevPAR Raw Data'!P$1,FALSE)</f>
        <v>92.810634986882903</v>
      </c>
      <c r="BC20" s="54">
        <f>VLOOKUP($A20,'RevPAR Raw Data'!$B$6:$BE$43,'RevPAR Raw Data'!R$1,FALSE)</f>
        <v>77.923770740349497</v>
      </c>
      <c r="BE20" s="47">
        <f>VLOOKUP($A20,'RevPAR Raw Data'!$B$6:$BE$43,'RevPAR Raw Data'!T$1,FALSE)</f>
        <v>5.5568365021666102</v>
      </c>
      <c r="BF20" s="48">
        <f>VLOOKUP($A20,'RevPAR Raw Data'!$B$6:$BE$43,'RevPAR Raw Data'!U$1,FALSE)</f>
        <v>11.4049672721763</v>
      </c>
      <c r="BG20" s="48">
        <f>VLOOKUP($A20,'RevPAR Raw Data'!$B$6:$BE$43,'RevPAR Raw Data'!V$1,FALSE)</f>
        <v>13.1558853901465</v>
      </c>
      <c r="BH20" s="48">
        <f>VLOOKUP($A20,'RevPAR Raw Data'!$B$6:$BE$43,'RevPAR Raw Data'!W$1,FALSE)</f>
        <v>10.000983291188801</v>
      </c>
      <c r="BI20" s="48">
        <f>VLOOKUP($A20,'RevPAR Raw Data'!$B$6:$BE$43,'RevPAR Raw Data'!X$1,FALSE)</f>
        <v>-1.77439955562709</v>
      </c>
      <c r="BJ20" s="49">
        <f>VLOOKUP($A20,'RevPAR Raw Data'!$B$6:$BE$43,'RevPAR Raw Data'!Y$1,FALSE)</f>
        <v>7.5211570169506397</v>
      </c>
      <c r="BK20" s="48">
        <f>VLOOKUP($A20,'RevPAR Raw Data'!$B$6:$BE$43,'RevPAR Raw Data'!AA$1,FALSE)</f>
        <v>11.8121570804926</v>
      </c>
      <c r="BL20" s="48">
        <f>VLOOKUP($A20,'RevPAR Raw Data'!$B$6:$BE$43,'RevPAR Raw Data'!AB$1,FALSE)</f>
        <v>12.046260932492499</v>
      </c>
      <c r="BM20" s="49">
        <f>VLOOKUP($A20,'RevPAR Raw Data'!$B$6:$BE$43,'RevPAR Raw Data'!AC$1,FALSE)</f>
        <v>11.925372796534701</v>
      </c>
      <c r="BN20" s="50">
        <f>VLOOKUP($A20,'RevPAR Raw Data'!$B$6:$BE$43,'RevPAR Raw Data'!AE$1,FALSE)</f>
        <v>8.9804700306878207</v>
      </c>
    </row>
    <row r="21" spans="1:66" x14ac:dyDescent="0.45">
      <c r="A21" s="63" t="s">
        <v>90</v>
      </c>
      <c r="B21" s="47">
        <f>VLOOKUP($A21,'Occupancy Raw Data'!$B$8:$BE$45,'Occupancy Raw Data'!G$3,FALSE)</f>
        <v>61.639157655093904</v>
      </c>
      <c r="C21" s="48">
        <f>VLOOKUP($A21,'Occupancy Raw Data'!$B$8:$BE$45,'Occupancy Raw Data'!H$3,FALSE)</f>
        <v>87.118193891102194</v>
      </c>
      <c r="D21" s="48">
        <f>VLOOKUP($A21,'Occupancy Raw Data'!$B$8:$BE$45,'Occupancy Raw Data'!I$3,FALSE)</f>
        <v>96.366913299184205</v>
      </c>
      <c r="E21" s="48">
        <f>VLOOKUP($A21,'Occupancy Raw Data'!$B$8:$BE$45,'Occupancy Raw Data'!J$3,FALSE)</f>
        <v>97.173211914247702</v>
      </c>
      <c r="F21" s="48">
        <f>VLOOKUP($A21,'Occupancy Raw Data'!$B$8:$BE$45,'Occupancy Raw Data'!K$3,FALSE)</f>
        <v>86.397268070574796</v>
      </c>
      <c r="G21" s="49">
        <f>VLOOKUP($A21,'Occupancy Raw Data'!$B$8:$BE$45,'Occupancy Raw Data'!L$3,FALSE)</f>
        <v>85.738948966040496</v>
      </c>
      <c r="H21" s="48">
        <f>VLOOKUP($A21,'Occupancy Raw Data'!$B$8:$BE$45,'Occupancy Raw Data'!N$3,FALSE)</f>
        <v>73.866439005881205</v>
      </c>
      <c r="I21" s="48">
        <f>VLOOKUP($A21,'Occupancy Raw Data'!$B$8:$BE$45,'Occupancy Raw Data'!O$3,FALSE)</f>
        <v>72.652248150256099</v>
      </c>
      <c r="J21" s="49">
        <f>VLOOKUP($A21,'Occupancy Raw Data'!$B$8:$BE$45,'Occupancy Raw Data'!P$3,FALSE)</f>
        <v>73.259343578068595</v>
      </c>
      <c r="K21" s="50">
        <f>VLOOKUP($A21,'Occupancy Raw Data'!$B$8:$BE$45,'Occupancy Raw Data'!R$3,FALSE)</f>
        <v>82.173347426619998</v>
      </c>
      <c r="M21" s="47">
        <f>VLOOKUP($A21,'Occupancy Raw Data'!$B$8:$BE$45,'Occupancy Raw Data'!T$3,FALSE)</f>
        <v>9.4860994102780101</v>
      </c>
      <c r="N21" s="48">
        <f>VLOOKUP($A21,'Occupancy Raw Data'!$B$8:$BE$45,'Occupancy Raw Data'!U$3,FALSE)</f>
        <v>17.217613273771502</v>
      </c>
      <c r="O21" s="48">
        <f>VLOOKUP($A21,'Occupancy Raw Data'!$B$8:$BE$45,'Occupancy Raw Data'!V$3,FALSE)</f>
        <v>11.6619037151022</v>
      </c>
      <c r="P21" s="48">
        <f>VLOOKUP($A21,'Occupancy Raw Data'!$B$8:$BE$45,'Occupancy Raw Data'!W$3,FALSE)</f>
        <v>8.5169491525423702</v>
      </c>
      <c r="Q21" s="48">
        <f>VLOOKUP($A21,'Occupancy Raw Data'!$B$8:$BE$45,'Occupancy Raw Data'!X$3,FALSE)</f>
        <v>4.7619047619047601</v>
      </c>
      <c r="R21" s="49">
        <f>VLOOKUP($A21,'Occupancy Raw Data'!$B$8:$BE$45,'Occupancy Raw Data'!Y$3,FALSE)</f>
        <v>10.221452612067701</v>
      </c>
      <c r="S21" s="48">
        <f>VLOOKUP($A21,'Occupancy Raw Data'!$B$8:$BE$45,'Occupancy Raw Data'!AA$3,FALSE)</f>
        <v>1.34044768349817</v>
      </c>
      <c r="T21" s="48">
        <f>VLOOKUP($A21,'Occupancy Raw Data'!$B$8:$BE$45,'Occupancy Raw Data'!AB$3,FALSE)</f>
        <v>0.84265964450296205</v>
      </c>
      <c r="U21" s="49">
        <f>VLOOKUP($A21,'Occupancy Raw Data'!$B$8:$BE$45,'Occupancy Raw Data'!AC$3,FALSE)</f>
        <v>1.0930034688134</v>
      </c>
      <c r="V21" s="50">
        <f>VLOOKUP($A21,'Occupancy Raw Data'!$B$8:$BE$45,'Occupancy Raw Data'!AE$3,FALSE)</f>
        <v>7.7432881434231797</v>
      </c>
      <c r="X21" s="51">
        <f>VLOOKUP($A21,'ADR Raw Data'!$B$6:$BE$43,'ADR Raw Data'!G$1,FALSE)</f>
        <v>123.27439365958701</v>
      </c>
      <c r="Y21" s="52">
        <f>VLOOKUP($A21,'ADR Raw Data'!$B$6:$BE$43,'ADR Raw Data'!H$1,FALSE)</f>
        <v>152.406542900696</v>
      </c>
      <c r="Z21" s="52">
        <f>VLOOKUP($A21,'ADR Raw Data'!$B$6:$BE$43,'ADR Raw Data'!I$1,FALSE)</f>
        <v>169.48715621616299</v>
      </c>
      <c r="AA21" s="52">
        <f>VLOOKUP($A21,'ADR Raw Data'!$B$6:$BE$43,'ADR Raw Data'!J$1,FALSE)</f>
        <v>167.55148086684801</v>
      </c>
      <c r="AB21" s="52">
        <f>VLOOKUP($A21,'ADR Raw Data'!$B$6:$BE$43,'ADR Raw Data'!K$1,FALSE)</f>
        <v>143.89470136144001</v>
      </c>
      <c r="AC21" s="53">
        <f>VLOOKUP($A21,'ADR Raw Data'!$B$6:$BE$43,'ADR Raw Data'!L$1,FALSE)</f>
        <v>153.77489943132699</v>
      </c>
      <c r="AD21" s="52">
        <f>VLOOKUP($A21,'ADR Raw Data'!$B$6:$BE$43,'ADR Raw Data'!N$1,FALSE)</f>
        <v>117.96945678695199</v>
      </c>
      <c r="AE21" s="52">
        <f>VLOOKUP($A21,'ADR Raw Data'!$B$6:$BE$43,'ADR Raw Data'!O$1,FALSE)</f>
        <v>116.134467946207</v>
      </c>
      <c r="AF21" s="53">
        <f>VLOOKUP($A21,'ADR Raw Data'!$B$6:$BE$43,'ADR Raw Data'!P$1,FALSE)</f>
        <v>117.059565583322</v>
      </c>
      <c r="AG21" s="54">
        <f>VLOOKUP($A21,'ADR Raw Data'!$B$6:$BE$43,'ADR Raw Data'!R$1,FALSE)</f>
        <v>144.422749055888</v>
      </c>
      <c r="AI21" s="47">
        <f>VLOOKUP($A21,'ADR Raw Data'!$B$6:$BE$43,'ADR Raw Data'!T$1,FALSE)</f>
        <v>2.1436530435790302</v>
      </c>
      <c r="AJ21" s="48">
        <f>VLOOKUP($A21,'ADR Raw Data'!$B$6:$BE$43,'ADR Raw Data'!U$1,FALSE)</f>
        <v>5.6330271758549397</v>
      </c>
      <c r="AK21" s="48">
        <f>VLOOKUP($A21,'ADR Raw Data'!$B$6:$BE$43,'ADR Raw Data'!V$1,FALSE)</f>
        <v>9.7917563774799401</v>
      </c>
      <c r="AL21" s="48">
        <f>VLOOKUP($A21,'ADR Raw Data'!$B$6:$BE$43,'ADR Raw Data'!W$1,FALSE)</f>
        <v>8.4771296870603194</v>
      </c>
      <c r="AM21" s="48">
        <f>VLOOKUP($A21,'ADR Raw Data'!$B$6:$BE$43,'ADR Raw Data'!X$1,FALSE)</f>
        <v>1.9202613759934599</v>
      </c>
      <c r="AN21" s="49">
        <f>VLOOKUP($A21,'ADR Raw Data'!$B$6:$BE$43,'ADR Raw Data'!Y$1,FALSE)</f>
        <v>6.2049010663591497</v>
      </c>
      <c r="AO21" s="48">
        <f>VLOOKUP($A21,'ADR Raw Data'!$B$6:$BE$43,'ADR Raw Data'!AA$1,FALSE)</f>
        <v>-2.0872849869960302</v>
      </c>
      <c r="AP21" s="48">
        <f>VLOOKUP($A21,'ADR Raw Data'!$B$6:$BE$43,'ADR Raw Data'!AB$1,FALSE)</f>
        <v>-3.0200331715947999</v>
      </c>
      <c r="AQ21" s="49">
        <f>VLOOKUP($A21,'ADR Raw Data'!$B$6:$BE$43,'ADR Raw Data'!AC$1,FALSE)</f>
        <v>-2.5476384437195598</v>
      </c>
      <c r="AR21" s="50">
        <f>VLOOKUP($A21,'ADR Raw Data'!$B$6:$BE$43,'ADR Raw Data'!AE$1,FALSE)</f>
        <v>4.5835592225185096</v>
      </c>
      <c r="AS21" s="40"/>
      <c r="AT21" s="51">
        <f>VLOOKUP($A21,'RevPAR Raw Data'!$B$6:$BE$43,'RevPAR Raw Data'!G$1,FALSE)</f>
        <v>75.985297856194194</v>
      </c>
      <c r="AU21" s="52">
        <f>VLOOKUP($A21,'RevPAR Raw Data'!$B$6:$BE$43,'RevPAR Raw Data'!H$1,FALSE)</f>
        <v>132.773827546955</v>
      </c>
      <c r="AV21" s="52">
        <f>VLOOKUP($A21,'RevPAR Raw Data'!$B$6:$BE$43,'RevPAR Raw Data'!I$1,FALSE)</f>
        <v>163.32954088408201</v>
      </c>
      <c r="AW21" s="52">
        <f>VLOOKUP($A21,'RevPAR Raw Data'!$B$6:$BE$43,'RevPAR Raw Data'!J$1,FALSE)</f>
        <v>162.81515556820301</v>
      </c>
      <c r="AX21" s="52">
        <f>VLOOKUP($A21,'RevPAR Raw Data'!$B$6:$BE$43,'RevPAR Raw Data'!K$1,FALSE)</f>
        <v>124.321090874596</v>
      </c>
      <c r="AY21" s="53">
        <f>VLOOKUP($A21,'RevPAR Raw Data'!$B$6:$BE$43,'RevPAR Raw Data'!L$1,FALSE)</f>
        <v>131.84498254600601</v>
      </c>
      <c r="AZ21" s="52">
        <f>VLOOKUP($A21,'RevPAR Raw Data'!$B$6:$BE$43,'RevPAR Raw Data'!N$1,FALSE)</f>
        <v>87.139836843103694</v>
      </c>
      <c r="BA21" s="52">
        <f>VLOOKUP($A21,'RevPAR Raw Data'!$B$6:$BE$43,'RevPAR Raw Data'!O$1,FALSE)</f>
        <v>84.374301840257999</v>
      </c>
      <c r="BB21" s="53">
        <f>VLOOKUP($A21,'RevPAR Raw Data'!$B$6:$BE$43,'RevPAR Raw Data'!P$1,FALSE)</f>
        <v>85.757069341680804</v>
      </c>
      <c r="BC21" s="54">
        <f>VLOOKUP($A21,'RevPAR Raw Data'!$B$6:$BE$43,'RevPAR Raw Data'!R$1,FALSE)</f>
        <v>118.67700734477</v>
      </c>
      <c r="BE21" s="47">
        <f>VLOOKUP($A21,'RevPAR Raw Data'!$B$6:$BE$43,'RevPAR Raw Data'!T$1,FALSE)</f>
        <v>11.833101512582401</v>
      </c>
      <c r="BF21" s="48">
        <f>VLOOKUP($A21,'RevPAR Raw Data'!$B$6:$BE$43,'RevPAR Raw Data'!U$1,FALSE)</f>
        <v>23.8205132843716</v>
      </c>
      <c r="BG21" s="48">
        <f>VLOOKUP($A21,'RevPAR Raw Data'!$B$6:$BE$43,'RevPAR Raw Data'!V$1,FALSE)</f>
        <v>22.595565293341199</v>
      </c>
      <c r="BH21" s="48">
        <f>VLOOKUP($A21,'RevPAR Raw Data'!$B$6:$BE$43,'RevPAR Raw Data'!W$1,FALSE)</f>
        <v>17.716071664644598</v>
      </c>
      <c r="BI21" s="48">
        <f>VLOOKUP($A21,'RevPAR Raw Data'!$B$6:$BE$43,'RevPAR Raw Data'!X$1,FALSE)</f>
        <v>6.7736071558026696</v>
      </c>
      <c r="BJ21" s="49">
        <f>VLOOKUP($A21,'RevPAR Raw Data'!$B$6:$BE$43,'RevPAR Raw Data'!Y$1,FALSE)</f>
        <v>17.0605847005504</v>
      </c>
      <c r="BK21" s="48">
        <f>VLOOKUP($A21,'RevPAR Raw Data'!$B$6:$BE$43,'RevPAR Raw Data'!AA$1,FALSE)</f>
        <v>-0.77481626675405102</v>
      </c>
      <c r="BL21" s="48">
        <f>VLOOKUP($A21,'RevPAR Raw Data'!$B$6:$BE$43,'RevPAR Raw Data'!AB$1,FALSE)</f>
        <v>-2.20282212787947</v>
      </c>
      <c r="BM21" s="49">
        <f>VLOOKUP($A21,'RevPAR Raw Data'!$B$6:$BE$43,'RevPAR Raw Data'!AC$1,FALSE)</f>
        <v>-1.4824807514688301</v>
      </c>
      <c r="BN21" s="50">
        <f>VLOOKUP($A21,'RevPAR Raw Data'!$B$6:$BE$43,'RevPAR Raw Data'!AE$1,FALSE)</f>
        <v>12.681765563765699</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Data'!G$3,FALSE)</f>
        <v>51.222581805106003</v>
      </c>
      <c r="C23" s="48">
        <f>VLOOKUP($A23,'Occupancy Raw Data'!$B$8:$BE$45,'Occupancy Raw Data'!H$3,FALSE)</f>
        <v>58.303796167873799</v>
      </c>
      <c r="D23" s="48">
        <f>VLOOKUP($A23,'Occupancy Raw Data'!$B$8:$BE$45,'Occupancy Raw Data'!I$3,FALSE)</f>
        <v>62.4107463913289</v>
      </c>
      <c r="E23" s="48">
        <f>VLOOKUP($A23,'Occupancy Raw Data'!$B$8:$BE$45,'Occupancy Raw Data'!J$3,FALSE)</f>
        <v>62.6213592233009</v>
      </c>
      <c r="F23" s="48">
        <f>VLOOKUP($A23,'Occupancy Raw Data'!$B$8:$BE$45,'Occupancy Raw Data'!K$3,FALSE)</f>
        <v>59.585452303898897</v>
      </c>
      <c r="G23" s="49">
        <f>VLOOKUP($A23,'Occupancy Raw Data'!$B$8:$BE$45,'Occupancy Raw Data'!L$3,FALSE)</f>
        <v>58.828787178301702</v>
      </c>
      <c r="H23" s="48">
        <f>VLOOKUP($A23,'Occupancy Raw Data'!$B$8:$BE$45,'Occupancy Raw Data'!N$3,FALSE)</f>
        <v>68.644372527867603</v>
      </c>
      <c r="I23" s="48">
        <f>VLOOKUP($A23,'Occupancy Raw Data'!$B$8:$BE$45,'Occupancy Raw Data'!O$3,FALSE)</f>
        <v>71.983356449375805</v>
      </c>
      <c r="J23" s="49">
        <f>VLOOKUP($A23,'Occupancy Raw Data'!$B$8:$BE$45,'Occupancy Raw Data'!P$3,FALSE)</f>
        <v>70.313864488621704</v>
      </c>
      <c r="K23" s="50">
        <f>VLOOKUP($A23,'Occupancy Raw Data'!$B$8:$BE$45,'Occupancy Raw Data'!R$3,FALSE)</f>
        <v>62.110237838393097</v>
      </c>
      <c r="M23" s="47">
        <f>VLOOKUP($A23,'Occupancy Raw Data'!$B$8:$BE$45,'Occupancy Raw Data'!T$3,FALSE)</f>
        <v>-2.7082818439105099</v>
      </c>
      <c r="N23" s="48">
        <f>VLOOKUP($A23,'Occupancy Raw Data'!$B$8:$BE$45,'Occupancy Raw Data'!U$3,FALSE)</f>
        <v>-4.4215049725870301</v>
      </c>
      <c r="O23" s="48">
        <f>VLOOKUP($A23,'Occupancy Raw Data'!$B$8:$BE$45,'Occupancy Raw Data'!V$3,FALSE)</f>
        <v>-1.7605329539867101</v>
      </c>
      <c r="P23" s="48">
        <f>VLOOKUP($A23,'Occupancy Raw Data'!$B$8:$BE$45,'Occupancy Raw Data'!W$3,FALSE)</f>
        <v>-0.79523143439464905</v>
      </c>
      <c r="Q23" s="48">
        <f>VLOOKUP($A23,'Occupancy Raw Data'!$B$8:$BE$45,'Occupancy Raw Data'!X$3,FALSE)</f>
        <v>-4.7725803165006804</v>
      </c>
      <c r="R23" s="49">
        <f>VLOOKUP($A23,'Occupancy Raw Data'!$B$8:$BE$45,'Occupancy Raw Data'!Y$3,FALSE)</f>
        <v>-2.8822888075789201</v>
      </c>
      <c r="S23" s="48">
        <f>VLOOKUP($A23,'Occupancy Raw Data'!$B$8:$BE$45,'Occupancy Raw Data'!AA$3,FALSE)</f>
        <v>-3.4330429456676201</v>
      </c>
      <c r="T23" s="48">
        <f>VLOOKUP($A23,'Occupancy Raw Data'!$B$8:$BE$45,'Occupancy Raw Data'!AB$3,FALSE)</f>
        <v>-6.5084043187470204</v>
      </c>
      <c r="U23" s="49">
        <f>VLOOKUP($A23,'Occupancy Raw Data'!$B$8:$BE$45,'Occupancy Raw Data'!AC$3,FALSE)</f>
        <v>-5.0320912657518297</v>
      </c>
      <c r="V23" s="50">
        <f>VLOOKUP($A23,'Occupancy Raw Data'!$B$8:$BE$45,'Occupancy Raw Data'!AE$3,FALSE)</f>
        <v>-3.5881335622309698</v>
      </c>
      <c r="X23" s="51">
        <f>VLOOKUP($A23,'ADR Raw Data'!$B$6:$BE$43,'ADR Raw Data'!G$1,FALSE)</f>
        <v>108.876896209196</v>
      </c>
      <c r="Y23" s="52">
        <f>VLOOKUP($A23,'ADR Raw Data'!$B$6:$BE$43,'ADR Raw Data'!H$1,FALSE)</f>
        <v>110.854829894273</v>
      </c>
      <c r="Z23" s="52">
        <f>VLOOKUP($A23,'ADR Raw Data'!$B$6:$BE$43,'ADR Raw Data'!I$1,FALSE)</f>
        <v>115.55897490020099</v>
      </c>
      <c r="AA23" s="52">
        <f>VLOOKUP($A23,'ADR Raw Data'!$B$6:$BE$43,'ADR Raw Data'!J$1,FALSE)</f>
        <v>115.77511936754</v>
      </c>
      <c r="AB23" s="52">
        <f>VLOOKUP($A23,'ADR Raw Data'!$B$6:$BE$43,'ADR Raw Data'!K$1,FALSE)</f>
        <v>114.596263877753</v>
      </c>
      <c r="AC23" s="53">
        <f>VLOOKUP($A23,'ADR Raw Data'!$B$6:$BE$43,'ADR Raw Data'!L$1,FALSE)</f>
        <v>113.313913674228</v>
      </c>
      <c r="AD23" s="52">
        <f>VLOOKUP($A23,'ADR Raw Data'!$B$6:$BE$43,'ADR Raw Data'!N$1,FALSE)</f>
        <v>147.30353429619001</v>
      </c>
      <c r="AE23" s="52">
        <f>VLOOKUP($A23,'ADR Raw Data'!$B$6:$BE$43,'ADR Raw Data'!O$1,FALSE)</f>
        <v>156.45266577106901</v>
      </c>
      <c r="AF23" s="53">
        <f>VLOOKUP($A23,'ADR Raw Data'!$B$6:$BE$43,'ADR Raw Data'!P$1,FALSE)</f>
        <v>151.98671589165599</v>
      </c>
      <c r="AG23" s="54">
        <f>VLOOKUP($A23,'ADR Raw Data'!$B$6:$BE$43,'ADR Raw Data'!R$1,FALSE)</f>
        <v>125.822705733308</v>
      </c>
      <c r="AI23" s="47">
        <f>VLOOKUP($A23,'ADR Raw Data'!$B$6:$BE$43,'ADR Raw Data'!T$1,FALSE)</f>
        <v>0.94883860355721406</v>
      </c>
      <c r="AJ23" s="48">
        <f>VLOOKUP($A23,'ADR Raw Data'!$B$6:$BE$43,'ADR Raw Data'!U$1,FALSE)</f>
        <v>0.892660388210056</v>
      </c>
      <c r="AK23" s="48">
        <f>VLOOKUP($A23,'ADR Raw Data'!$B$6:$BE$43,'ADR Raw Data'!V$1,FALSE)</f>
        <v>2.0528767645504602</v>
      </c>
      <c r="AL23" s="48">
        <f>VLOOKUP($A23,'ADR Raw Data'!$B$6:$BE$43,'ADR Raw Data'!W$1,FALSE)</f>
        <v>2.0834257974132</v>
      </c>
      <c r="AM23" s="48">
        <f>VLOOKUP($A23,'ADR Raw Data'!$B$6:$BE$43,'ADR Raw Data'!X$1,FALSE)</f>
        <v>0.22502142998057201</v>
      </c>
      <c r="AN23" s="49">
        <f>VLOOKUP($A23,'ADR Raw Data'!$B$6:$BE$43,'ADR Raw Data'!Y$1,FALSE)</f>
        <v>1.2748646119910401</v>
      </c>
      <c r="AO23" s="48">
        <f>VLOOKUP($A23,'ADR Raw Data'!$B$6:$BE$43,'ADR Raw Data'!AA$1,FALSE)</f>
        <v>-1.60909583782298</v>
      </c>
      <c r="AP23" s="48">
        <f>VLOOKUP($A23,'ADR Raw Data'!$B$6:$BE$43,'ADR Raw Data'!AB$1,FALSE)</f>
        <v>-1.95696356491185</v>
      </c>
      <c r="AQ23" s="49">
        <f>VLOOKUP($A23,'ADR Raw Data'!$B$6:$BE$43,'ADR Raw Data'!AC$1,FALSE)</f>
        <v>-1.8432616799472199</v>
      </c>
      <c r="AR23" s="50">
        <f>VLOOKUP($A23,'ADR Raw Data'!$B$6:$BE$43,'ADR Raw Data'!AE$1,FALSE)</f>
        <v>-0.13426977794192599</v>
      </c>
      <c r="AS23" s="40"/>
      <c r="AT23" s="51">
        <f>VLOOKUP($A23,'RevPAR Raw Data'!$B$6:$BE$43,'RevPAR Raw Data'!G$1,FALSE)</f>
        <v>55.769557227615898</v>
      </c>
      <c r="AU23" s="52">
        <f>VLOOKUP($A23,'RevPAR Raw Data'!$B$6:$BE$43,'RevPAR Raw Data'!H$1,FALSE)</f>
        <v>64.632574063800206</v>
      </c>
      <c r="AV23" s="52">
        <f>VLOOKUP($A23,'RevPAR Raw Data'!$B$6:$BE$43,'RevPAR Raw Data'!I$1,FALSE)</f>
        <v>72.121218757384199</v>
      </c>
      <c r="AW23" s="52">
        <f>VLOOKUP($A23,'RevPAR Raw Data'!$B$6:$BE$43,'RevPAR Raw Data'!J$1,FALSE)</f>
        <v>72.4999533903529</v>
      </c>
      <c r="AX23" s="52">
        <f>VLOOKUP($A23,'RevPAR Raw Data'!$B$6:$BE$43,'RevPAR Raw Data'!K$1,FALSE)</f>
        <v>68.282702154928799</v>
      </c>
      <c r="AY23" s="53">
        <f>VLOOKUP($A23,'RevPAR Raw Data'!$B$6:$BE$43,'RevPAR Raw Data'!L$1,FALSE)</f>
        <v>66.661201118816393</v>
      </c>
      <c r="AZ23" s="52">
        <f>VLOOKUP($A23,'RevPAR Raw Data'!$B$6:$BE$43,'RevPAR Raw Data'!N$1,FALSE)</f>
        <v>101.11558682899199</v>
      </c>
      <c r="BA23" s="52">
        <f>VLOOKUP($A23,'RevPAR Raw Data'!$B$6:$BE$43,'RevPAR Raw Data'!O$1,FALSE)</f>
        <v>112.619880076539</v>
      </c>
      <c r="BB23" s="53">
        <f>VLOOKUP($A23,'RevPAR Raw Data'!$B$6:$BE$43,'RevPAR Raw Data'!P$1,FALSE)</f>
        <v>106.867733452766</v>
      </c>
      <c r="BC23" s="54">
        <f>VLOOKUP($A23,'RevPAR Raw Data'!$B$6:$BE$43,'RevPAR Raw Data'!R$1,FALSE)</f>
        <v>78.148781785659196</v>
      </c>
      <c r="BE23" s="47">
        <f>VLOOKUP($A23,'RevPAR Raw Data'!$B$6:$BE$43,'RevPAR Raw Data'!T$1,FALSE)</f>
        <v>-1.7851404639814501</v>
      </c>
      <c r="BF23" s="48">
        <f>VLOOKUP($A23,'RevPAR Raw Data'!$B$6:$BE$43,'RevPAR Raw Data'!U$1,FALSE)</f>
        <v>-3.56831360783</v>
      </c>
      <c r="BG23" s="48">
        <f>VLOOKUP($A23,'RevPAR Raw Data'!$B$6:$BE$43,'RevPAR Raw Data'!V$1,FALSE)</f>
        <v>0.25620223861910102</v>
      </c>
      <c r="BH23" s="48">
        <f>VLOOKUP($A23,'RevPAR Raw Data'!$B$6:$BE$43,'RevPAR Raw Data'!W$1,FALSE)</f>
        <v>1.27162630616523</v>
      </c>
      <c r="BI23" s="48">
        <f>VLOOKUP($A23,'RevPAR Raw Data'!$B$6:$BE$43,'RevPAR Raw Data'!X$1,FALSE)</f>
        <v>-4.5582982149952702</v>
      </c>
      <c r="BJ23" s="49">
        <f>VLOOKUP($A23,'RevPAR Raw Data'!$B$6:$BE$43,'RevPAR Raw Data'!Y$1,FALSE)</f>
        <v>-1.6441694756110801</v>
      </c>
      <c r="BK23" s="48">
        <f>VLOOKUP($A23,'RevPAR Raw Data'!$B$6:$BE$43,'RevPAR Raw Data'!AA$1,FALSE)</f>
        <v>-4.9868978323411897</v>
      </c>
      <c r="BL23" s="48">
        <f>VLOOKUP($A23,'RevPAR Raw Data'!$B$6:$BE$43,'RevPAR Raw Data'!AB$1,FALSE)</f>
        <v>-8.3380007824838493</v>
      </c>
      <c r="BM23" s="49">
        <f>VLOOKUP($A23,'RevPAR Raw Data'!$B$6:$BE$43,'RevPAR Raw Data'!AC$1,FALSE)</f>
        <v>-6.7825983356974797</v>
      </c>
      <c r="BN23" s="50">
        <f>VLOOKUP($A23,'RevPAR Raw Data'!$B$6:$BE$43,'RevPAR Raw Data'!AE$1,FALSE)</f>
        <v>-3.7175855612066302</v>
      </c>
    </row>
    <row r="24" spans="1:66" x14ac:dyDescent="0.45">
      <c r="A24" s="63" t="s">
        <v>91</v>
      </c>
      <c r="B24" s="47">
        <f>VLOOKUP($A24,'Occupancy Raw Data'!$B$8:$BE$45,'Occupancy Raw Data'!G$3,FALSE)</f>
        <v>58.710232158211497</v>
      </c>
      <c r="C24" s="48">
        <f>VLOOKUP($A24,'Occupancy Raw Data'!$B$8:$BE$45,'Occupancy Raw Data'!H$3,FALSE)</f>
        <v>70.730868443680095</v>
      </c>
      <c r="D24" s="48">
        <f>VLOOKUP($A24,'Occupancy Raw Data'!$B$8:$BE$45,'Occupancy Raw Data'!I$3,FALSE)</f>
        <v>74.084264832330106</v>
      </c>
      <c r="E24" s="48">
        <f>VLOOKUP($A24,'Occupancy Raw Data'!$B$8:$BE$45,'Occupancy Raw Data'!J$3,FALSE)</f>
        <v>73.516766981943206</v>
      </c>
      <c r="F24" s="48">
        <f>VLOOKUP($A24,'Occupancy Raw Data'!$B$8:$BE$45,'Occupancy Raw Data'!K$3,FALSE)</f>
        <v>70.541702493551099</v>
      </c>
      <c r="G24" s="49">
        <f>VLOOKUP($A24,'Occupancy Raw Data'!$B$8:$BE$45,'Occupancy Raw Data'!L$3,FALSE)</f>
        <v>69.516766981943206</v>
      </c>
      <c r="H24" s="48">
        <f>VLOOKUP($A24,'Occupancy Raw Data'!$B$8:$BE$45,'Occupancy Raw Data'!N$3,FALSE)</f>
        <v>70.713671539122899</v>
      </c>
      <c r="I24" s="48">
        <f>VLOOKUP($A24,'Occupancy Raw Data'!$B$8:$BE$45,'Occupancy Raw Data'!O$3,FALSE)</f>
        <v>72.123817712811601</v>
      </c>
      <c r="J24" s="49">
        <f>VLOOKUP($A24,'Occupancy Raw Data'!$B$8:$BE$45,'Occupancy Raw Data'!P$3,FALSE)</f>
        <v>71.418744625967307</v>
      </c>
      <c r="K24" s="50">
        <f>VLOOKUP($A24,'Occupancy Raw Data'!$B$8:$BE$45,'Occupancy Raw Data'!R$3,FALSE)</f>
        <v>70.060189165950106</v>
      </c>
      <c r="M24" s="47">
        <f>VLOOKUP($A24,'Occupancy Raw Data'!$B$8:$BE$45,'Occupancy Raw Data'!T$3,FALSE)</f>
        <v>-6.1946416172285597</v>
      </c>
      <c r="N24" s="48">
        <f>VLOOKUP($A24,'Occupancy Raw Data'!$B$8:$BE$45,'Occupancy Raw Data'!U$3,FALSE)</f>
        <v>-8.3171725627065296</v>
      </c>
      <c r="O24" s="48">
        <f>VLOOKUP($A24,'Occupancy Raw Data'!$B$8:$BE$45,'Occupancy Raw Data'!V$3,FALSE)</f>
        <v>-7.6686969191498502</v>
      </c>
      <c r="P24" s="48">
        <f>VLOOKUP($A24,'Occupancy Raw Data'!$B$8:$BE$45,'Occupancy Raw Data'!W$3,FALSE)</f>
        <v>-5.0712260431535299</v>
      </c>
      <c r="Q24" s="48">
        <f>VLOOKUP($A24,'Occupancy Raw Data'!$B$8:$BE$45,'Occupancy Raw Data'!X$3,FALSE)</f>
        <v>-4.5161119875756297</v>
      </c>
      <c r="R24" s="49">
        <f>VLOOKUP($A24,'Occupancy Raw Data'!$B$8:$BE$45,'Occupancy Raw Data'!Y$3,FALSE)</f>
        <v>-6.3859176378486504</v>
      </c>
      <c r="S24" s="48">
        <f>VLOOKUP($A24,'Occupancy Raw Data'!$B$8:$BE$45,'Occupancy Raw Data'!AA$3,FALSE)</f>
        <v>-3.9883364379902302</v>
      </c>
      <c r="T24" s="48">
        <f>VLOOKUP($A24,'Occupancy Raw Data'!$B$8:$BE$45,'Occupancy Raw Data'!AB$3,FALSE)</f>
        <v>-9.6361618811479808</v>
      </c>
      <c r="U24" s="49">
        <f>VLOOKUP($A24,'Occupancy Raw Data'!$B$8:$BE$45,'Occupancy Raw Data'!AC$3,FALSE)</f>
        <v>-6.9256683415826803</v>
      </c>
      <c r="V24" s="50">
        <f>VLOOKUP($A24,'Occupancy Raw Data'!$B$8:$BE$45,'Occupancy Raw Data'!AE$3,FALSE)</f>
        <v>-6.5436796569590499</v>
      </c>
      <c r="X24" s="51">
        <f>VLOOKUP($A24,'ADR Raw Data'!$B$6:$BE$43,'ADR Raw Data'!G$1,FALSE)</f>
        <v>94.741574340949001</v>
      </c>
      <c r="Y24" s="52">
        <f>VLOOKUP($A24,'ADR Raw Data'!$B$6:$BE$43,'ADR Raw Data'!H$1,FALSE)</f>
        <v>99.809554121079501</v>
      </c>
      <c r="Z24" s="52">
        <f>VLOOKUP($A24,'ADR Raw Data'!$B$6:$BE$43,'ADR Raw Data'!I$1,FALSE)</f>
        <v>103.878709168987</v>
      </c>
      <c r="AA24" s="52">
        <f>VLOOKUP($A24,'ADR Raw Data'!$B$6:$BE$43,'ADR Raw Data'!J$1,FALSE)</f>
        <v>102.616074362573</v>
      </c>
      <c r="AB24" s="52">
        <f>VLOOKUP($A24,'ADR Raw Data'!$B$6:$BE$43,'ADR Raw Data'!K$1,FALSE)</f>
        <v>101.379038615309</v>
      </c>
      <c r="AC24" s="53">
        <f>VLOOKUP($A24,'ADR Raw Data'!$B$6:$BE$43,'ADR Raw Data'!L$1,FALSE)</f>
        <v>100.73295291411</v>
      </c>
      <c r="AD24" s="52">
        <f>VLOOKUP($A24,'ADR Raw Data'!$B$6:$BE$43,'ADR Raw Data'!N$1,FALSE)</f>
        <v>112.80020362354</v>
      </c>
      <c r="AE24" s="52">
        <f>VLOOKUP($A24,'ADR Raw Data'!$B$6:$BE$43,'ADR Raw Data'!O$1,FALSE)</f>
        <v>115.66163547925601</v>
      </c>
      <c r="AF24" s="53">
        <f>VLOOKUP($A24,'ADR Raw Data'!$B$6:$BE$43,'ADR Raw Data'!P$1,FALSE)</f>
        <v>114.24504412472901</v>
      </c>
      <c r="AG24" s="54">
        <f>VLOOKUP($A24,'ADR Raw Data'!$B$6:$BE$43,'ADR Raw Data'!R$1,FALSE)</f>
        <v>104.66841225892399</v>
      </c>
      <c r="AI24" s="47">
        <f>VLOOKUP($A24,'ADR Raw Data'!$B$6:$BE$43,'ADR Raw Data'!T$1,FALSE)</f>
        <v>-0.80770197069765604</v>
      </c>
      <c r="AJ24" s="48">
        <f>VLOOKUP($A24,'ADR Raw Data'!$B$6:$BE$43,'ADR Raw Data'!U$1,FALSE)</f>
        <v>-2.0002223431414099</v>
      </c>
      <c r="AK24" s="48">
        <f>VLOOKUP($A24,'ADR Raw Data'!$B$6:$BE$43,'ADR Raw Data'!V$1,FALSE)</f>
        <v>0.88520872725312505</v>
      </c>
      <c r="AL24" s="48">
        <f>VLOOKUP($A24,'ADR Raw Data'!$B$6:$BE$43,'ADR Raw Data'!W$1,FALSE)</f>
        <v>1.12663992474235</v>
      </c>
      <c r="AM24" s="48">
        <f>VLOOKUP($A24,'ADR Raw Data'!$B$6:$BE$43,'ADR Raw Data'!X$1,FALSE)</f>
        <v>1.3180081290463601</v>
      </c>
      <c r="AN24" s="49">
        <f>VLOOKUP($A24,'ADR Raw Data'!$B$6:$BE$43,'ADR Raw Data'!Y$1,FALSE)</f>
        <v>0.14430880139549601</v>
      </c>
      <c r="AO24" s="48">
        <f>VLOOKUP($A24,'ADR Raw Data'!$B$6:$BE$43,'ADR Raw Data'!AA$1,FALSE)</f>
        <v>0.38960117769068198</v>
      </c>
      <c r="AP24" s="48">
        <f>VLOOKUP($A24,'ADR Raw Data'!$B$6:$BE$43,'ADR Raw Data'!AB$1,FALSE)</f>
        <v>-0.80218651812620501</v>
      </c>
      <c r="AQ24" s="49">
        <f>VLOOKUP($A24,'ADR Raw Data'!$B$6:$BE$43,'ADR Raw Data'!AC$1,FALSE)</f>
        <v>-0.27904976245065899</v>
      </c>
      <c r="AR24" s="50">
        <f>VLOOKUP($A24,'ADR Raw Data'!$B$6:$BE$43,'ADR Raw Data'!AE$1,FALSE)</f>
        <v>-6.2403170234212602E-3</v>
      </c>
      <c r="AS24" s="40"/>
      <c r="AT24" s="51">
        <f>VLOOKUP($A24,'RevPAR Raw Data'!$B$6:$BE$43,'RevPAR Raw Data'!G$1,FALSE)</f>
        <v>55.622998245915703</v>
      </c>
      <c r="AU24" s="52">
        <f>VLOOKUP($A24,'RevPAR Raw Data'!$B$6:$BE$43,'RevPAR Raw Data'!H$1,FALSE)</f>
        <v>70.596164419604406</v>
      </c>
      <c r="AV24" s="52">
        <f>VLOOKUP($A24,'RevPAR Raw Data'!$B$6:$BE$43,'RevPAR Raw Data'!I$1,FALSE)</f>
        <v>76.957778005159</v>
      </c>
      <c r="AW24" s="52">
        <f>VLOOKUP($A24,'RevPAR Raw Data'!$B$6:$BE$43,'RevPAR Raw Data'!J$1,FALSE)</f>
        <v>75.440020275150403</v>
      </c>
      <c r="AX24" s="52">
        <f>VLOOKUP($A24,'RevPAR Raw Data'!$B$6:$BE$43,'RevPAR Raw Data'!K$1,FALSE)</f>
        <v>71.514499810833996</v>
      </c>
      <c r="AY24" s="53">
        <f>VLOOKUP($A24,'RevPAR Raw Data'!$B$6:$BE$43,'RevPAR Raw Data'!L$1,FALSE)</f>
        <v>70.026292151332697</v>
      </c>
      <c r="AZ24" s="52">
        <f>VLOOKUP($A24,'RevPAR Raw Data'!$B$6:$BE$43,'RevPAR Raw Data'!N$1,FALSE)</f>
        <v>79.765165485812503</v>
      </c>
      <c r="BA24" s="52">
        <f>VLOOKUP($A24,'RevPAR Raw Data'!$B$6:$BE$43,'RevPAR Raw Data'!O$1,FALSE)</f>
        <v>83.419587136715293</v>
      </c>
      <c r="BB24" s="53">
        <f>VLOOKUP($A24,'RevPAR Raw Data'!$B$6:$BE$43,'RevPAR Raw Data'!P$1,FALSE)</f>
        <v>81.592376311263905</v>
      </c>
      <c r="BC24" s="54">
        <f>VLOOKUP($A24,'RevPAR Raw Data'!$B$6:$BE$43,'RevPAR Raw Data'!R$1,FALSE)</f>
        <v>73.330887625598805</v>
      </c>
      <c r="BE24" s="47">
        <f>VLOOKUP($A24,'RevPAR Raw Data'!$B$6:$BE$43,'RevPAR Raw Data'!T$1,FALSE)</f>
        <v>-6.9523093455062002</v>
      </c>
      <c r="BF24" s="48">
        <f>VLOOKUP($A24,'RevPAR Raw Data'!$B$6:$BE$43,'RevPAR Raw Data'!U$1,FALSE)</f>
        <v>-10.151032961931</v>
      </c>
      <c r="BG24" s="48">
        <f>VLOOKUP($A24,'RevPAR Raw Data'!$B$6:$BE$43,'RevPAR Raw Data'!V$1,FALSE)</f>
        <v>-6.8513721662916298</v>
      </c>
      <c r="BH24" s="48">
        <f>VLOOKUP($A24,'RevPAR Raw Data'!$B$6:$BE$43,'RevPAR Raw Data'!W$1,FALSE)</f>
        <v>-4.00172057568727</v>
      </c>
      <c r="BI24" s="48">
        <f>VLOOKUP($A24,'RevPAR Raw Data'!$B$6:$BE$43,'RevPAR Raw Data'!X$1,FALSE)</f>
        <v>-3.25762658164235</v>
      </c>
      <c r="BJ24" s="49">
        <f>VLOOKUP($A24,'RevPAR Raw Data'!$B$6:$BE$43,'RevPAR Raw Data'!Y$1,FALSE)</f>
        <v>-6.2508242776544298</v>
      </c>
      <c r="BK24" s="48">
        <f>VLOOKUP($A24,'RevPAR Raw Data'!$B$6:$BE$43,'RevPAR Raw Data'!AA$1,FALSE)</f>
        <v>-3.6142738660322302</v>
      </c>
      <c r="BL24" s="48">
        <f>VLOOKUP($A24,'RevPAR Raw Data'!$B$6:$BE$43,'RevPAR Raw Data'!AB$1,FALSE)</f>
        <v>-10.361048407798799</v>
      </c>
      <c r="BM24" s="49">
        <f>VLOOKUP($A24,'RevPAR Raw Data'!$B$6:$BE$43,'RevPAR Raw Data'!AC$1,FALSE)</f>
        <v>-7.18539204297804</v>
      </c>
      <c r="BN24" s="50">
        <f>VLOOKUP($A24,'RevPAR Raw Data'!$B$6:$BE$43,'RevPAR Raw Data'!AE$1,FALSE)</f>
        <v>-6.5495116276268801</v>
      </c>
    </row>
    <row r="25" spans="1:66" x14ac:dyDescent="0.45">
      <c r="A25" s="63" t="s">
        <v>32</v>
      </c>
      <c r="B25" s="47">
        <f>VLOOKUP($A25,'Occupancy Raw Data'!$B$8:$BE$45,'Occupancy Raw Data'!G$3,FALSE)</f>
        <v>55.043146130994401</v>
      </c>
      <c r="C25" s="48">
        <f>VLOOKUP($A25,'Occupancy Raw Data'!$B$8:$BE$45,'Occupancy Raw Data'!H$3,FALSE)</f>
        <v>66.770405998019498</v>
      </c>
      <c r="D25" s="48">
        <f>VLOOKUP($A25,'Occupancy Raw Data'!$B$8:$BE$45,'Occupancy Raw Data'!I$3,FALSE)</f>
        <v>70.434290564436196</v>
      </c>
      <c r="E25" s="48">
        <f>VLOOKUP($A25,'Occupancy Raw Data'!$B$8:$BE$45,'Occupancy Raw Data'!J$3,FALSE)</f>
        <v>66.628943273447405</v>
      </c>
      <c r="F25" s="48">
        <f>VLOOKUP($A25,'Occupancy Raw Data'!$B$8:$BE$45,'Occupancy Raw Data'!K$3,FALSE)</f>
        <v>63.304569246003602</v>
      </c>
      <c r="G25" s="49">
        <f>VLOOKUP($A25,'Occupancy Raw Data'!$B$8:$BE$45,'Occupancy Raw Data'!L$3,FALSE)</f>
        <v>64.436271042580202</v>
      </c>
      <c r="H25" s="48">
        <f>VLOOKUP($A25,'Occupancy Raw Data'!$B$8:$BE$45,'Occupancy Raw Data'!N$3,FALSE)</f>
        <v>76.828405715093993</v>
      </c>
      <c r="I25" s="48">
        <f>VLOOKUP($A25,'Occupancy Raw Data'!$B$8:$BE$45,'Occupancy Raw Data'!O$3,FALSE)</f>
        <v>77.450841703211196</v>
      </c>
      <c r="J25" s="49">
        <f>VLOOKUP($A25,'Occupancy Raw Data'!$B$8:$BE$45,'Occupancy Raw Data'!P$3,FALSE)</f>
        <v>77.139623709152602</v>
      </c>
      <c r="K25" s="50">
        <f>VLOOKUP($A25,'Occupancy Raw Data'!$B$8:$BE$45,'Occupancy Raw Data'!R$3,FALSE)</f>
        <v>68.065800375886596</v>
      </c>
      <c r="M25" s="47">
        <f>VLOOKUP($A25,'Occupancy Raw Data'!$B$8:$BE$45,'Occupancy Raw Data'!T$3,FALSE)</f>
        <v>-8.0231410971260999</v>
      </c>
      <c r="N25" s="48">
        <f>VLOOKUP($A25,'Occupancy Raw Data'!$B$8:$BE$45,'Occupancy Raw Data'!U$3,FALSE)</f>
        <v>-3.7508753372946799</v>
      </c>
      <c r="O25" s="48">
        <f>VLOOKUP($A25,'Occupancy Raw Data'!$B$8:$BE$45,'Occupancy Raw Data'!V$3,FALSE)</f>
        <v>1.04841025019682</v>
      </c>
      <c r="P25" s="48">
        <f>VLOOKUP($A25,'Occupancy Raw Data'!$B$8:$BE$45,'Occupancy Raw Data'!W$3,FALSE)</f>
        <v>-3.06995438360283</v>
      </c>
      <c r="Q25" s="48">
        <f>VLOOKUP($A25,'Occupancy Raw Data'!$B$8:$BE$45,'Occupancy Raw Data'!X$3,FALSE)</f>
        <v>-6.2973695949651498</v>
      </c>
      <c r="R25" s="49">
        <f>VLOOKUP($A25,'Occupancy Raw Data'!$B$8:$BE$45,'Occupancy Raw Data'!Y$3,FALSE)</f>
        <v>-3.8892251934550202</v>
      </c>
      <c r="S25" s="48">
        <f>VLOOKUP($A25,'Occupancy Raw Data'!$B$8:$BE$45,'Occupancy Raw Data'!AA$3,FALSE)</f>
        <v>3.8186452112746801E-2</v>
      </c>
      <c r="T25" s="48">
        <f>VLOOKUP($A25,'Occupancy Raw Data'!$B$8:$BE$45,'Occupancy Raw Data'!AB$3,FALSE)</f>
        <v>-2.8122723218509198</v>
      </c>
      <c r="U25" s="49">
        <f>VLOOKUP($A25,'Occupancy Raw Data'!$B$8:$BE$45,'Occupancy Raw Data'!AC$3,FALSE)</f>
        <v>-1.4133899510360399</v>
      </c>
      <c r="V25" s="50">
        <f>VLOOKUP($A25,'Occupancy Raw Data'!$B$8:$BE$45,'Occupancy Raw Data'!AE$3,FALSE)</f>
        <v>-3.1012683795333098</v>
      </c>
      <c r="X25" s="51">
        <f>VLOOKUP($A25,'ADR Raw Data'!$B$6:$BE$43,'ADR Raw Data'!G$1,FALSE)</f>
        <v>86.889370367514701</v>
      </c>
      <c r="Y25" s="52">
        <f>VLOOKUP($A25,'ADR Raw Data'!$B$6:$BE$43,'ADR Raw Data'!H$1,FALSE)</f>
        <v>93.711968665254204</v>
      </c>
      <c r="Z25" s="52">
        <f>VLOOKUP($A25,'ADR Raw Data'!$B$6:$BE$43,'ADR Raw Data'!I$1,FALSE)</f>
        <v>94.801830688893304</v>
      </c>
      <c r="AA25" s="52">
        <f>VLOOKUP($A25,'ADR Raw Data'!$B$6:$BE$43,'ADR Raw Data'!J$1,FALSE)</f>
        <v>91.819124798301402</v>
      </c>
      <c r="AB25" s="52">
        <f>VLOOKUP($A25,'ADR Raw Data'!$B$6:$BE$43,'ADR Raw Data'!K$1,FALSE)</f>
        <v>94.0512267262569</v>
      </c>
      <c r="AC25" s="53">
        <f>VLOOKUP($A25,'ADR Raw Data'!$B$6:$BE$43,'ADR Raw Data'!L$1,FALSE)</f>
        <v>92.459831596048204</v>
      </c>
      <c r="AD25" s="52">
        <f>VLOOKUP($A25,'ADR Raw Data'!$B$6:$BE$43,'ADR Raw Data'!N$1,FALSE)</f>
        <v>135.28877214140999</v>
      </c>
      <c r="AE25" s="52">
        <f>VLOOKUP($A25,'ADR Raw Data'!$B$6:$BE$43,'ADR Raw Data'!O$1,FALSE)</f>
        <v>147.38764398173501</v>
      </c>
      <c r="AF25" s="53">
        <f>VLOOKUP($A25,'ADR Raw Data'!$B$6:$BE$43,'ADR Raw Data'!P$1,FALSE)</f>
        <v>141.36261436823699</v>
      </c>
      <c r="AG25" s="54">
        <f>VLOOKUP($A25,'ADR Raw Data'!$B$6:$BE$43,'ADR Raw Data'!R$1,FALSE)</f>
        <v>108.294686526528</v>
      </c>
      <c r="AI25" s="47">
        <f>VLOOKUP($A25,'ADR Raw Data'!$B$6:$BE$43,'ADR Raw Data'!T$1,FALSE)</f>
        <v>1.8986774974101399</v>
      </c>
      <c r="AJ25" s="48">
        <f>VLOOKUP($A25,'ADR Raw Data'!$B$6:$BE$43,'ADR Raw Data'!U$1,FALSE)</f>
        <v>1.9311776266156</v>
      </c>
      <c r="AK25" s="48">
        <f>VLOOKUP($A25,'ADR Raw Data'!$B$6:$BE$43,'ADR Raw Data'!V$1,FALSE)</f>
        <v>1.57457376714352</v>
      </c>
      <c r="AL25" s="48">
        <f>VLOOKUP($A25,'ADR Raw Data'!$B$6:$BE$43,'ADR Raw Data'!W$1,FALSE)</f>
        <v>-0.45275168668710097</v>
      </c>
      <c r="AM25" s="48">
        <f>VLOOKUP($A25,'ADR Raw Data'!$B$6:$BE$43,'ADR Raw Data'!X$1,FALSE)</f>
        <v>-1.39076302988746</v>
      </c>
      <c r="AN25" s="49">
        <f>VLOOKUP($A25,'ADR Raw Data'!$B$6:$BE$43,'ADR Raw Data'!Y$1,FALSE)</f>
        <v>0.72781740261163697</v>
      </c>
      <c r="AO25" s="48">
        <f>VLOOKUP($A25,'ADR Raw Data'!$B$6:$BE$43,'ADR Raw Data'!AA$1,FALSE)</f>
        <v>1.5115823427722099</v>
      </c>
      <c r="AP25" s="48">
        <f>VLOOKUP($A25,'ADR Raw Data'!$B$6:$BE$43,'ADR Raw Data'!AB$1,FALSE)</f>
        <v>1.4964064173015099</v>
      </c>
      <c r="AQ25" s="49">
        <f>VLOOKUP($A25,'ADR Raw Data'!$B$6:$BE$43,'ADR Raw Data'!AC$1,FALSE)</f>
        <v>1.44079392824636</v>
      </c>
      <c r="AR25" s="50">
        <f>VLOOKUP($A25,'ADR Raw Data'!$B$6:$BE$43,'ADR Raw Data'!AE$1,FALSE)</f>
        <v>1.2770751629118899</v>
      </c>
      <c r="AS25" s="40"/>
      <c r="AT25" s="51">
        <f>VLOOKUP($A25,'RevPAR Raw Data'!$B$6:$BE$43,'RevPAR Raw Data'!G$1,FALSE)</f>
        <v>47.826643103692099</v>
      </c>
      <c r="AU25" s="52">
        <f>VLOOKUP($A25,'RevPAR Raw Data'!$B$6:$BE$43,'RevPAR Raw Data'!H$1,FALSE)</f>
        <v>62.571861946527001</v>
      </c>
      <c r="AV25" s="52">
        <f>VLOOKUP($A25,'RevPAR Raw Data'!$B$6:$BE$43,'RevPAR Raw Data'!I$1,FALSE)</f>
        <v>66.77299688782</v>
      </c>
      <c r="AW25" s="52">
        <f>VLOOKUP($A25,'RevPAR Raw Data'!$B$6:$BE$43,'RevPAR Raw Data'!J$1,FALSE)</f>
        <v>61.178112576036199</v>
      </c>
      <c r="AX25" s="52">
        <f>VLOOKUP($A25,'RevPAR Raw Data'!$B$6:$BE$43,'RevPAR Raw Data'!K$1,FALSE)</f>
        <v>59.538723949639198</v>
      </c>
      <c r="AY25" s="53">
        <f>VLOOKUP($A25,'RevPAR Raw Data'!$B$6:$BE$43,'RevPAR Raw Data'!L$1,FALSE)</f>
        <v>59.577667692742899</v>
      </c>
      <c r="AZ25" s="52">
        <f>VLOOKUP($A25,'RevPAR Raw Data'!$B$6:$BE$43,'RevPAR Raw Data'!N$1,FALSE)</f>
        <v>103.940206747771</v>
      </c>
      <c r="BA25" s="52">
        <f>VLOOKUP($A25,'RevPAR Raw Data'!$B$6:$BE$43,'RevPAR Raw Data'!O$1,FALSE)</f>
        <v>114.152970830386</v>
      </c>
      <c r="BB25" s="53">
        <f>VLOOKUP($A25,'RevPAR Raw Data'!$B$6:$BE$43,'RevPAR Raw Data'!P$1,FALSE)</f>
        <v>109.046588789079</v>
      </c>
      <c r="BC25" s="54">
        <f>VLOOKUP($A25,'RevPAR Raw Data'!$B$6:$BE$43,'RevPAR Raw Data'!R$1,FALSE)</f>
        <v>73.711645148838898</v>
      </c>
      <c r="BE25" s="47">
        <f>VLOOKUP($A25,'RevPAR Raw Data'!$B$6:$BE$43,'RevPAR Raw Data'!T$1,FALSE)</f>
        <v>-6.2767971743125504</v>
      </c>
      <c r="BF25" s="48">
        <f>VLOOKUP($A25,'RevPAR Raw Data'!$B$6:$BE$43,'RevPAR Raw Data'!U$1,FALSE)</f>
        <v>-1.89213377599515</v>
      </c>
      <c r="BG25" s="48">
        <f>VLOOKUP($A25,'RevPAR Raw Data'!$B$6:$BE$43,'RevPAR Raw Data'!V$1,FALSE)</f>
        <v>2.6394920101119901</v>
      </c>
      <c r="BH25" s="48">
        <f>VLOOKUP($A25,'RevPAR Raw Data'!$B$6:$BE$43,'RevPAR Raw Data'!W$1,FALSE)</f>
        <v>-3.5088068000376502</v>
      </c>
      <c r="BI25" s="48">
        <f>VLOOKUP($A25,'RevPAR Raw Data'!$B$6:$BE$43,'RevPAR Raw Data'!X$1,FALSE)</f>
        <v>-7.6005511366704699</v>
      </c>
      <c r="BJ25" s="49">
        <f>VLOOKUP($A25,'RevPAR Raw Data'!$B$6:$BE$43,'RevPAR Raw Data'!Y$1,FALSE)</f>
        <v>-3.18971424862811</v>
      </c>
      <c r="BK25" s="48">
        <f>VLOOKUP($A25,'RevPAR Raw Data'!$B$6:$BE$43,'RevPAR Raw Data'!AA$1,FALSE)</f>
        <v>1.5503460145524199</v>
      </c>
      <c r="BL25" s="48">
        <f>VLOOKUP($A25,'RevPAR Raw Data'!$B$6:$BE$43,'RevPAR Raw Data'!AB$1,FALSE)</f>
        <v>-1.3579489280455701</v>
      </c>
      <c r="BM25" s="49">
        <f>VLOOKUP($A25,'RevPAR Raw Data'!$B$6:$BE$43,'RevPAR Raw Data'!AC$1,FALSE)</f>
        <v>7.03994061334155E-3</v>
      </c>
      <c r="BN25" s="50">
        <f>VLOOKUP($A25,'RevPAR Raw Data'!$B$6:$BE$43,'RevPAR Raw Data'!AE$1,FALSE)</f>
        <v>-1.86379874483167</v>
      </c>
    </row>
    <row r="26" spans="1:66" x14ac:dyDescent="0.45">
      <c r="A26" s="63" t="s">
        <v>92</v>
      </c>
      <c r="B26" s="47">
        <f>VLOOKUP($A26,'Occupancy Raw Data'!$B$8:$BE$45,'Occupancy Raw Data'!G$3,FALSE)</f>
        <v>56.467486818980603</v>
      </c>
      <c r="C26" s="48">
        <f>VLOOKUP($A26,'Occupancy Raw Data'!$B$8:$BE$45,'Occupancy Raw Data'!H$3,FALSE)</f>
        <v>64.604569420035105</v>
      </c>
      <c r="D26" s="48">
        <f>VLOOKUP($A26,'Occupancy Raw Data'!$B$8:$BE$45,'Occupancy Raw Data'!I$3,FALSE)</f>
        <v>67.908611599297004</v>
      </c>
      <c r="E26" s="48">
        <f>VLOOKUP($A26,'Occupancy Raw Data'!$B$8:$BE$45,'Occupancy Raw Data'!J$3,FALSE)</f>
        <v>66.467486818980603</v>
      </c>
      <c r="F26" s="48">
        <f>VLOOKUP($A26,'Occupancy Raw Data'!$B$8:$BE$45,'Occupancy Raw Data'!K$3,FALSE)</f>
        <v>62.3550087873462</v>
      </c>
      <c r="G26" s="49">
        <f>VLOOKUP($A26,'Occupancy Raw Data'!$B$8:$BE$45,'Occupancy Raw Data'!L$3,FALSE)</f>
        <v>63.560632688927903</v>
      </c>
      <c r="H26" s="48">
        <f>VLOOKUP($A26,'Occupancy Raw Data'!$B$8:$BE$45,'Occupancy Raw Data'!N$3,FALSE)</f>
        <v>68.664323374340896</v>
      </c>
      <c r="I26" s="48">
        <f>VLOOKUP($A26,'Occupancy Raw Data'!$B$8:$BE$45,'Occupancy Raw Data'!O$3,FALSE)</f>
        <v>70.158172231985901</v>
      </c>
      <c r="J26" s="49">
        <f>VLOOKUP($A26,'Occupancy Raw Data'!$B$8:$BE$45,'Occupancy Raw Data'!P$3,FALSE)</f>
        <v>69.411247803163405</v>
      </c>
      <c r="K26" s="50">
        <f>VLOOKUP($A26,'Occupancy Raw Data'!$B$8:$BE$45,'Occupancy Raw Data'!R$3,FALSE)</f>
        <v>65.232237007280901</v>
      </c>
      <c r="M26" s="47">
        <f>VLOOKUP($A26,'Occupancy Raw Data'!$B$8:$BE$45,'Occupancy Raw Data'!T$3,FALSE)</f>
        <v>-12.070732368583901</v>
      </c>
      <c r="N26" s="48">
        <f>VLOOKUP($A26,'Occupancy Raw Data'!$B$8:$BE$45,'Occupancy Raw Data'!U$3,FALSE)</f>
        <v>-11.6729554014745</v>
      </c>
      <c r="O26" s="48">
        <f>VLOOKUP($A26,'Occupancy Raw Data'!$B$8:$BE$45,'Occupancy Raw Data'!V$3,FALSE)</f>
        <v>-10.4046985319124</v>
      </c>
      <c r="P26" s="48">
        <f>VLOOKUP($A26,'Occupancy Raw Data'!$B$8:$BE$45,'Occupancy Raw Data'!W$3,FALSE)</f>
        <v>-9.1696105471778804</v>
      </c>
      <c r="Q26" s="48">
        <f>VLOOKUP($A26,'Occupancy Raw Data'!$B$8:$BE$45,'Occupancy Raw Data'!X$3,FALSE)</f>
        <v>-6.5577612460220998</v>
      </c>
      <c r="R26" s="49">
        <f>VLOOKUP($A26,'Occupancy Raw Data'!$B$8:$BE$45,'Occupancy Raw Data'!Y$3,FALSE)</f>
        <v>-9.9873925626699496</v>
      </c>
      <c r="S26" s="48">
        <f>VLOOKUP($A26,'Occupancy Raw Data'!$B$8:$BE$45,'Occupancy Raw Data'!AA$3,FALSE)</f>
        <v>-2.9528319339317202</v>
      </c>
      <c r="T26" s="48">
        <f>VLOOKUP($A26,'Occupancy Raw Data'!$B$8:$BE$45,'Occupancy Raw Data'!AB$3,FALSE)</f>
        <v>-11.615296632729301</v>
      </c>
      <c r="U26" s="49">
        <f>VLOOKUP($A26,'Occupancy Raw Data'!$B$8:$BE$45,'Occupancy Raw Data'!AC$3,FALSE)</f>
        <v>-7.5328808369230096</v>
      </c>
      <c r="V26" s="50">
        <f>VLOOKUP($A26,'Occupancy Raw Data'!$B$8:$BE$45,'Occupancy Raw Data'!AE$3,FALSE)</f>
        <v>-9.2550746333943206</v>
      </c>
      <c r="X26" s="51">
        <f>VLOOKUP($A26,'ADR Raw Data'!$B$6:$BE$43,'ADR Raw Data'!G$1,FALSE)</f>
        <v>114.705609119203</v>
      </c>
      <c r="Y26" s="52">
        <f>VLOOKUP($A26,'ADR Raw Data'!$B$6:$BE$43,'ADR Raw Data'!H$1,FALSE)</f>
        <v>119.902806120783</v>
      </c>
      <c r="Z26" s="52">
        <f>VLOOKUP($A26,'ADR Raw Data'!$B$6:$BE$43,'ADR Raw Data'!I$1,FALSE)</f>
        <v>125.430702044513</v>
      </c>
      <c r="AA26" s="52">
        <f>VLOOKUP($A26,'ADR Raw Data'!$B$6:$BE$43,'ADR Raw Data'!J$1,FALSE)</f>
        <v>124.515694024325</v>
      </c>
      <c r="AB26" s="52">
        <f>VLOOKUP($A26,'ADR Raw Data'!$B$6:$BE$43,'ADR Raw Data'!K$1,FALSE)</f>
        <v>116.266792953776</v>
      </c>
      <c r="AC26" s="53">
        <f>VLOOKUP($A26,'ADR Raw Data'!$B$6:$BE$43,'ADR Raw Data'!L$1,FALSE)</f>
        <v>120.411934208925</v>
      </c>
      <c r="AD26" s="52">
        <f>VLOOKUP($A26,'ADR Raw Data'!$B$6:$BE$43,'ADR Raw Data'!N$1,FALSE)</f>
        <v>130.614280931661</v>
      </c>
      <c r="AE26" s="52">
        <f>VLOOKUP($A26,'ADR Raw Data'!$B$6:$BE$43,'ADR Raw Data'!O$1,FALSE)</f>
        <v>136.84083023547001</v>
      </c>
      <c r="AF26" s="53">
        <f>VLOOKUP($A26,'ADR Raw Data'!$B$6:$BE$43,'ADR Raw Data'!P$1,FALSE)</f>
        <v>133.76105708317499</v>
      </c>
      <c r="AG26" s="54">
        <f>VLOOKUP($A26,'ADR Raw Data'!$B$6:$BE$43,'ADR Raw Data'!R$1,FALSE)</f>
        <v>124.470310068508</v>
      </c>
      <c r="AI26" s="47">
        <f>VLOOKUP($A26,'ADR Raw Data'!$B$6:$BE$43,'ADR Raw Data'!T$1,FALSE)</f>
        <v>1.2686579884932601</v>
      </c>
      <c r="AJ26" s="48">
        <f>VLOOKUP($A26,'ADR Raw Data'!$B$6:$BE$43,'ADR Raw Data'!U$1,FALSE)</f>
        <v>7.1286165804163399</v>
      </c>
      <c r="AK26" s="48">
        <f>VLOOKUP($A26,'ADR Raw Data'!$B$6:$BE$43,'ADR Raw Data'!V$1,FALSE)</f>
        <v>4.9705425168391599</v>
      </c>
      <c r="AL26" s="48">
        <f>VLOOKUP($A26,'ADR Raw Data'!$B$6:$BE$43,'ADR Raw Data'!W$1,FALSE)</f>
        <v>7.6959767187278896</v>
      </c>
      <c r="AM26" s="48">
        <f>VLOOKUP($A26,'ADR Raw Data'!$B$6:$BE$43,'ADR Raw Data'!X$1,FALSE)</f>
        <v>5.46645572066019</v>
      </c>
      <c r="AN26" s="49">
        <f>VLOOKUP($A26,'ADR Raw Data'!$B$6:$BE$43,'ADR Raw Data'!Y$1,FALSE)</f>
        <v>5.4021048093019104</v>
      </c>
      <c r="AO26" s="48">
        <f>VLOOKUP($A26,'ADR Raw Data'!$B$6:$BE$43,'ADR Raw Data'!AA$1,FALSE)</f>
        <v>-1.7375012667797001</v>
      </c>
      <c r="AP26" s="48">
        <f>VLOOKUP($A26,'ADR Raw Data'!$B$6:$BE$43,'ADR Raw Data'!AB$1,FALSE)</f>
        <v>-4.91986928621548</v>
      </c>
      <c r="AQ26" s="49">
        <f>VLOOKUP($A26,'ADR Raw Data'!$B$6:$BE$43,'ADR Raw Data'!AC$1,FALSE)</f>
        <v>-3.5877154017811201</v>
      </c>
      <c r="AR26" s="50">
        <f>VLOOKUP($A26,'ADR Raw Data'!$B$6:$BE$43,'ADR Raw Data'!AE$1,FALSE)</f>
        <v>2.4028275827313501</v>
      </c>
      <c r="AS26" s="40"/>
      <c r="AT26" s="51">
        <f>VLOOKUP($A26,'RevPAR Raw Data'!$B$6:$BE$43,'RevPAR Raw Data'!G$1,FALSE)</f>
        <v>64.771374710017497</v>
      </c>
      <c r="AU26" s="52">
        <f>VLOOKUP($A26,'RevPAR Raw Data'!$B$6:$BE$43,'RevPAR Raw Data'!H$1,FALSE)</f>
        <v>77.462691616871695</v>
      </c>
      <c r="AV26" s="52">
        <f>VLOOKUP($A26,'RevPAR Raw Data'!$B$6:$BE$43,'RevPAR Raw Data'!I$1,FALSE)</f>
        <v>85.178248277680098</v>
      </c>
      <c r="AW26" s="52">
        <f>VLOOKUP($A26,'RevPAR Raw Data'!$B$6:$BE$43,'RevPAR Raw Data'!J$1,FALSE)</f>
        <v>82.762452513181003</v>
      </c>
      <c r="AX26" s="52">
        <f>VLOOKUP($A26,'RevPAR Raw Data'!$B$6:$BE$43,'RevPAR Raw Data'!K$1,FALSE)</f>
        <v>72.498168963093093</v>
      </c>
      <c r="AY26" s="53">
        <f>VLOOKUP($A26,'RevPAR Raw Data'!$B$6:$BE$43,'RevPAR Raw Data'!L$1,FALSE)</f>
        <v>76.534587216168703</v>
      </c>
      <c r="AZ26" s="52">
        <f>VLOOKUP($A26,'RevPAR Raw Data'!$B$6:$BE$43,'RevPAR Raw Data'!N$1,FALSE)</f>
        <v>89.685412231985893</v>
      </c>
      <c r="BA26" s="52">
        <f>VLOOKUP($A26,'RevPAR Raw Data'!$B$6:$BE$43,'RevPAR Raw Data'!O$1,FALSE)</f>
        <v>96.005025360281095</v>
      </c>
      <c r="BB26" s="53">
        <f>VLOOKUP($A26,'RevPAR Raw Data'!$B$6:$BE$43,'RevPAR Raw Data'!P$1,FALSE)</f>
        <v>92.845218796133494</v>
      </c>
      <c r="BC26" s="54">
        <f>VLOOKUP($A26,'RevPAR Raw Data'!$B$6:$BE$43,'RevPAR Raw Data'!R$1,FALSE)</f>
        <v>81.1947676675872</v>
      </c>
      <c r="BE26" s="47">
        <f>VLOOKUP($A26,'RevPAR Raw Data'!$B$6:$BE$43,'RevPAR Raw Data'!T$1,FALSE)</f>
        <v>-10.9552106905544</v>
      </c>
      <c r="BF26" s="48">
        <f>VLOOKUP($A26,'RevPAR Raw Data'!$B$6:$BE$43,'RevPAR Raw Data'!U$1,FALSE)</f>
        <v>-5.3764590552322904</v>
      </c>
      <c r="BG26" s="48">
        <f>VLOOKUP($A26,'RevPAR Raw Data'!$B$6:$BE$43,'RevPAR Raw Data'!V$1,FALSE)</f>
        <v>-5.9513259793508997</v>
      </c>
      <c r="BH26" s="48">
        <f>VLOOKUP($A26,'RevPAR Raw Data'!$B$6:$BE$43,'RevPAR Raw Data'!W$1,FALSE)</f>
        <v>-2.17932492135881</v>
      </c>
      <c r="BI26" s="48">
        <f>VLOOKUP($A26,'RevPAR Raw Data'!$B$6:$BE$43,'RevPAR Raw Data'!X$1,FALSE)</f>
        <v>-1.4497826401423199</v>
      </c>
      <c r="BJ26" s="49">
        <f>VLOOKUP($A26,'RevPAR Raw Data'!$B$6:$BE$43,'RevPAR Raw Data'!Y$1,FALSE)</f>
        <v>-5.1248171673198897</v>
      </c>
      <c r="BK26" s="48">
        <f>VLOOKUP($A26,'RevPAR Raw Data'!$B$6:$BE$43,'RevPAR Raw Data'!AA$1,FALSE)</f>
        <v>-4.6390277084534901</v>
      </c>
      <c r="BL26" s="48">
        <f>VLOOKUP($A26,'RevPAR Raw Data'!$B$6:$BE$43,'RevPAR Raw Data'!AB$1,FALSE)</f>
        <v>-15.963708507408301</v>
      </c>
      <c r="BM26" s="49">
        <f>VLOOKUP($A26,'RevPAR Raw Data'!$B$6:$BE$43,'RevPAR Raw Data'!AC$1,FALSE)</f>
        <v>-10.850337912720001</v>
      </c>
      <c r="BN26" s="50">
        <f>VLOOKUP($A26,'RevPAR Raw Data'!$B$6:$BE$43,'RevPAR Raw Data'!AE$1,FALSE)</f>
        <v>-7.0746305367565299</v>
      </c>
    </row>
    <row r="27" spans="1:66" x14ac:dyDescent="0.45">
      <c r="A27" s="63" t="s">
        <v>93</v>
      </c>
      <c r="B27" s="47">
        <f>VLOOKUP($A27,'Occupancy Raw Data'!$B$8:$BE$45,'Occupancy Raw Data'!G$3,FALSE)</f>
        <v>49.496855345911897</v>
      </c>
      <c r="C27" s="48">
        <f>VLOOKUP($A27,'Occupancy Raw Data'!$B$8:$BE$45,'Occupancy Raw Data'!H$3,FALSE)</f>
        <v>55.849056603773498</v>
      </c>
      <c r="D27" s="48">
        <f>VLOOKUP($A27,'Occupancy Raw Data'!$B$8:$BE$45,'Occupancy Raw Data'!I$3,FALSE)</f>
        <v>60.275157232704402</v>
      </c>
      <c r="E27" s="48">
        <f>VLOOKUP($A27,'Occupancy Raw Data'!$B$8:$BE$45,'Occupancy Raw Data'!J$3,FALSE)</f>
        <v>60.251572327044002</v>
      </c>
      <c r="F27" s="48">
        <f>VLOOKUP($A27,'Occupancy Raw Data'!$B$8:$BE$45,'Occupancy Raw Data'!K$3,FALSE)</f>
        <v>56.069182389937097</v>
      </c>
      <c r="G27" s="49">
        <f>VLOOKUP($A27,'Occupancy Raw Data'!$B$8:$BE$45,'Occupancy Raw Data'!L$3,FALSE)</f>
        <v>56.388364779874202</v>
      </c>
      <c r="H27" s="48">
        <f>VLOOKUP($A27,'Occupancy Raw Data'!$B$8:$BE$45,'Occupancy Raw Data'!N$3,FALSE)</f>
        <v>68.176100628930797</v>
      </c>
      <c r="I27" s="48">
        <f>VLOOKUP($A27,'Occupancy Raw Data'!$B$8:$BE$45,'Occupancy Raw Data'!O$3,FALSE)</f>
        <v>75.566037735848994</v>
      </c>
      <c r="J27" s="49">
        <f>VLOOKUP($A27,'Occupancy Raw Data'!$B$8:$BE$45,'Occupancy Raw Data'!P$3,FALSE)</f>
        <v>71.871069182389903</v>
      </c>
      <c r="K27" s="50">
        <f>VLOOKUP($A27,'Occupancy Raw Data'!$B$8:$BE$45,'Occupancy Raw Data'!R$3,FALSE)</f>
        <v>60.811994609164401</v>
      </c>
      <c r="M27" s="47">
        <f>VLOOKUP($A27,'Occupancy Raw Data'!$B$8:$BE$45,'Occupancy Raw Data'!T$3,FALSE)</f>
        <v>3.51434676625956</v>
      </c>
      <c r="N27" s="48">
        <f>VLOOKUP($A27,'Occupancy Raw Data'!$B$8:$BE$45,'Occupancy Raw Data'!U$3,FALSE)</f>
        <v>1.93666940114848</v>
      </c>
      <c r="O27" s="48">
        <f>VLOOKUP($A27,'Occupancy Raw Data'!$B$8:$BE$45,'Occupancy Raw Data'!V$3,FALSE)</f>
        <v>2.4157218279383699</v>
      </c>
      <c r="P27" s="48">
        <f>VLOOKUP($A27,'Occupancy Raw Data'!$B$8:$BE$45,'Occupancy Raw Data'!W$3,FALSE)</f>
        <v>3.0569471528986001</v>
      </c>
      <c r="Q27" s="48">
        <f>VLOOKUP($A27,'Occupancy Raw Data'!$B$8:$BE$45,'Occupancy Raw Data'!X$3,FALSE)</f>
        <v>-5.4578547303698004</v>
      </c>
      <c r="R27" s="49">
        <f>VLOOKUP($A27,'Occupancy Raw Data'!$B$8:$BE$45,'Occupancy Raw Data'!Y$3,FALSE)</f>
        <v>0.97182876041287702</v>
      </c>
      <c r="S27" s="48">
        <f>VLOOKUP($A27,'Occupancy Raw Data'!$B$8:$BE$45,'Occupancy Raw Data'!AA$3,FALSE)</f>
        <v>-4.1730121293800497</v>
      </c>
      <c r="T27" s="48">
        <f>VLOOKUP($A27,'Occupancy Raw Data'!$B$8:$BE$45,'Occupancy Raw Data'!AB$3,FALSE)</f>
        <v>-4.6127413806471802</v>
      </c>
      <c r="U27" s="49">
        <f>VLOOKUP($A27,'Occupancy Raw Data'!$B$8:$BE$45,'Occupancy Raw Data'!AC$3,FALSE)</f>
        <v>-4.4046844502277098</v>
      </c>
      <c r="V27" s="50">
        <f>VLOOKUP($A27,'Occupancy Raw Data'!$B$8:$BE$45,'Occupancy Raw Data'!AE$3,FALSE)</f>
        <v>-0.91004527004570901</v>
      </c>
      <c r="X27" s="51">
        <f>VLOOKUP($A27,'ADR Raw Data'!$B$6:$BE$43,'ADR Raw Data'!G$1,FALSE)</f>
        <v>123.750315136594</v>
      </c>
      <c r="Y27" s="52">
        <f>VLOOKUP($A27,'ADR Raw Data'!$B$6:$BE$43,'ADR Raw Data'!H$1,FALSE)</f>
        <v>123.826147958896</v>
      </c>
      <c r="Z27" s="52">
        <f>VLOOKUP($A27,'ADR Raw Data'!$B$6:$BE$43,'ADR Raw Data'!I$1,FALSE)</f>
        <v>128.90265218468701</v>
      </c>
      <c r="AA27" s="52">
        <f>VLOOKUP($A27,'ADR Raw Data'!$B$6:$BE$43,'ADR Raw Data'!J$1,FALSE)</f>
        <v>128.49394634655499</v>
      </c>
      <c r="AB27" s="52">
        <f>VLOOKUP($A27,'ADR Raw Data'!$B$6:$BE$43,'ADR Raw Data'!K$1,FALSE)</f>
        <v>127.52031103477201</v>
      </c>
      <c r="AC27" s="53">
        <f>VLOOKUP($A27,'ADR Raw Data'!$B$6:$BE$43,'ADR Raw Data'!L$1,FALSE)</f>
        <v>126.63028850347099</v>
      </c>
      <c r="AD27" s="52">
        <f>VLOOKUP($A27,'ADR Raw Data'!$B$6:$BE$43,'ADR Raw Data'!N$1,FALSE)</f>
        <v>177.51925774907701</v>
      </c>
      <c r="AE27" s="52">
        <f>VLOOKUP($A27,'ADR Raw Data'!$B$6:$BE$43,'ADR Raw Data'!O$1,FALSE)</f>
        <v>188.77829760715699</v>
      </c>
      <c r="AF27" s="53">
        <f>VLOOKUP($A27,'ADR Raw Data'!$B$6:$BE$43,'ADR Raw Data'!P$1,FALSE)</f>
        <v>183.43819732006099</v>
      </c>
      <c r="AG27" s="54">
        <f>VLOOKUP($A27,'ADR Raw Data'!$B$6:$BE$43,'ADR Raw Data'!R$1,FALSE)</f>
        <v>145.81280655253201</v>
      </c>
      <c r="AI27" s="47">
        <f>VLOOKUP($A27,'ADR Raw Data'!$B$6:$BE$43,'ADR Raw Data'!T$1,FALSE)</f>
        <v>-1.3382191391148901</v>
      </c>
      <c r="AJ27" s="48">
        <f>VLOOKUP($A27,'ADR Raw Data'!$B$6:$BE$43,'ADR Raw Data'!U$1,FALSE)</f>
        <v>-1.2279792921266801</v>
      </c>
      <c r="AK27" s="48">
        <f>VLOOKUP($A27,'ADR Raw Data'!$B$6:$BE$43,'ADR Raw Data'!V$1,FALSE)</f>
        <v>0.34891300229880401</v>
      </c>
      <c r="AL27" s="48">
        <f>VLOOKUP($A27,'ADR Raw Data'!$B$6:$BE$43,'ADR Raw Data'!W$1,FALSE)</f>
        <v>-0.87766212354369</v>
      </c>
      <c r="AM27" s="48">
        <f>VLOOKUP($A27,'ADR Raw Data'!$B$6:$BE$43,'ADR Raw Data'!X$1,FALSE)</f>
        <v>-4.2898377866709696</v>
      </c>
      <c r="AN27" s="49">
        <f>VLOOKUP($A27,'ADR Raw Data'!$B$6:$BE$43,'ADR Raw Data'!Y$1,FALSE)</f>
        <v>-1.52575722250136</v>
      </c>
      <c r="AO27" s="48">
        <f>VLOOKUP($A27,'ADR Raw Data'!$B$6:$BE$43,'ADR Raw Data'!AA$1,FALSE)</f>
        <v>-2.1213741943876299</v>
      </c>
      <c r="AP27" s="48">
        <f>VLOOKUP($A27,'ADR Raw Data'!$B$6:$BE$43,'ADR Raw Data'!AB$1,FALSE)</f>
        <v>-1.1531619439362399</v>
      </c>
      <c r="AQ27" s="49">
        <f>VLOOKUP($A27,'ADR Raw Data'!$B$6:$BE$43,'ADR Raw Data'!AC$1,FALSE)</f>
        <v>-1.60574822447592</v>
      </c>
      <c r="AR27" s="50">
        <f>VLOOKUP($A27,'ADR Raw Data'!$B$6:$BE$43,'ADR Raw Data'!AE$1,FALSE)</f>
        <v>-2.03197842757042</v>
      </c>
      <c r="AS27" s="40"/>
      <c r="AT27" s="51">
        <f>VLOOKUP($A27,'RevPAR Raw Data'!$B$6:$BE$43,'RevPAR Raw Data'!G$1,FALSE)</f>
        <v>61.252514473270402</v>
      </c>
      <c r="AU27" s="52">
        <f>VLOOKUP($A27,'RevPAR Raw Data'!$B$6:$BE$43,'RevPAR Raw Data'!H$1,FALSE)</f>
        <v>69.155735463836393</v>
      </c>
      <c r="AV27" s="52">
        <f>VLOOKUP($A27,'RevPAR Raw Data'!$B$6:$BE$43,'RevPAR Raw Data'!I$1,FALSE)</f>
        <v>77.696276281446501</v>
      </c>
      <c r="AW27" s="52">
        <f>VLOOKUP($A27,'RevPAR Raw Data'!$B$6:$BE$43,'RevPAR Raw Data'!J$1,FALSE)</f>
        <v>77.419623018867895</v>
      </c>
      <c r="AX27" s="52">
        <f>VLOOKUP($A27,'RevPAR Raw Data'!$B$6:$BE$43,'RevPAR Raw Data'!K$1,FALSE)</f>
        <v>71.499595778301796</v>
      </c>
      <c r="AY27" s="53">
        <f>VLOOKUP($A27,'RevPAR Raw Data'!$B$6:$BE$43,'RevPAR Raw Data'!L$1,FALSE)</f>
        <v>71.404749003144602</v>
      </c>
      <c r="AZ27" s="52">
        <f>VLOOKUP($A27,'RevPAR Raw Data'!$B$6:$BE$43,'RevPAR Raw Data'!N$1,FALSE)</f>
        <v>121.025707798742</v>
      </c>
      <c r="BA27" s="52">
        <f>VLOOKUP($A27,'RevPAR Raw Data'!$B$6:$BE$43,'RevPAR Raw Data'!O$1,FALSE)</f>
        <v>142.652279606918</v>
      </c>
      <c r="BB27" s="53">
        <f>VLOOKUP($A27,'RevPAR Raw Data'!$B$6:$BE$43,'RevPAR Raw Data'!P$1,FALSE)</f>
        <v>131.83899370283001</v>
      </c>
      <c r="BC27" s="54">
        <f>VLOOKUP($A27,'RevPAR Raw Data'!$B$6:$BE$43,'RevPAR Raw Data'!R$1,FALSE)</f>
        <v>88.671676060197598</v>
      </c>
      <c r="BE27" s="47">
        <f>VLOOKUP($A27,'RevPAR Raw Data'!$B$6:$BE$43,'RevPAR Raw Data'!T$1,FALSE)</f>
        <v>2.1290979661037199</v>
      </c>
      <c r="BF27" s="48">
        <f>VLOOKUP($A27,'RevPAR Raw Data'!$B$6:$BE$43,'RevPAR Raw Data'!U$1,FALSE)</f>
        <v>0.68490820981873601</v>
      </c>
      <c r="BG27" s="48">
        <f>VLOOKUP($A27,'RevPAR Raw Data'!$B$6:$BE$43,'RevPAR Raw Data'!V$1,FALSE)</f>
        <v>2.77306359779422</v>
      </c>
      <c r="BH27" s="48">
        <f>VLOOKUP($A27,'RevPAR Raw Data'!$B$6:$BE$43,'RevPAR Raw Data'!W$1,FALSE)</f>
        <v>2.1524553620571698</v>
      </c>
      <c r="BI27" s="48">
        <f>VLOOKUP($A27,'RevPAR Raw Data'!$B$6:$BE$43,'RevPAR Raw Data'!X$1,FALSE)</f>
        <v>-9.5135594024757602</v>
      </c>
      <c r="BJ27" s="49">
        <f>VLOOKUP($A27,'RevPAR Raw Data'!$B$6:$BE$43,'RevPAR Raw Data'!Y$1,FALSE)</f>
        <v>-0.56875620959082895</v>
      </c>
      <c r="BK27" s="48">
        <f>VLOOKUP($A27,'RevPAR Raw Data'!$B$6:$BE$43,'RevPAR Raw Data'!AA$1,FALSE)</f>
        <v>-6.2058611213263504</v>
      </c>
      <c r="BL27" s="48">
        <f>VLOOKUP($A27,'RevPAR Raw Data'!$B$6:$BE$43,'RevPAR Raw Data'!AB$1,FALSE)</f>
        <v>-5.7127109464096097</v>
      </c>
      <c r="BM27" s="49">
        <f>VLOOKUP($A27,'RevPAR Raw Data'!$B$6:$BE$43,'RevPAR Raw Data'!AC$1,FALSE)</f>
        <v>-5.9397045323503397</v>
      </c>
      <c r="BN27" s="50">
        <f>VLOOKUP($A27,'RevPAR Raw Data'!$B$6:$BE$43,'RevPAR Raw Data'!AE$1,FALSE)</f>
        <v>-2.9235317740476701</v>
      </c>
    </row>
    <row r="28" spans="1:66" x14ac:dyDescent="0.45">
      <c r="A28" s="63" t="s">
        <v>29</v>
      </c>
      <c r="B28" s="47">
        <f>VLOOKUP($A28,'Occupancy Raw Data'!$B$8:$BE$45,'Occupancy Raw Data'!G$3,FALSE)</f>
        <v>40.955497382198899</v>
      </c>
      <c r="C28" s="48">
        <f>VLOOKUP($A28,'Occupancy Raw Data'!$B$8:$BE$45,'Occupancy Raw Data'!H$3,FALSE)</f>
        <v>40.405759162303603</v>
      </c>
      <c r="D28" s="48">
        <f>VLOOKUP($A28,'Occupancy Raw Data'!$B$8:$BE$45,'Occupancy Raw Data'!I$3,FALSE)</f>
        <v>45.562827225130803</v>
      </c>
      <c r="E28" s="48">
        <f>VLOOKUP($A28,'Occupancy Raw Data'!$B$8:$BE$45,'Occupancy Raw Data'!J$3,FALSE)</f>
        <v>51.701570680628201</v>
      </c>
      <c r="F28" s="48">
        <f>VLOOKUP($A28,'Occupancy Raw Data'!$B$8:$BE$45,'Occupancy Raw Data'!K$3,FALSE)</f>
        <v>51.596858638743399</v>
      </c>
      <c r="G28" s="49">
        <f>VLOOKUP($A28,'Occupancy Raw Data'!$B$8:$BE$45,'Occupancy Raw Data'!L$3,FALSE)</f>
        <v>46.044502617801001</v>
      </c>
      <c r="H28" s="48">
        <f>VLOOKUP($A28,'Occupancy Raw Data'!$B$8:$BE$45,'Occupancy Raw Data'!N$3,FALSE)</f>
        <v>60.261780104712003</v>
      </c>
      <c r="I28" s="48">
        <f>VLOOKUP($A28,'Occupancy Raw Data'!$B$8:$BE$45,'Occupancy Raw Data'!O$3,FALSE)</f>
        <v>62.212041884816699</v>
      </c>
      <c r="J28" s="49">
        <f>VLOOKUP($A28,'Occupancy Raw Data'!$B$8:$BE$45,'Occupancy Raw Data'!P$3,FALSE)</f>
        <v>61.236910994764301</v>
      </c>
      <c r="K28" s="50">
        <f>VLOOKUP($A28,'Occupancy Raw Data'!$B$8:$BE$45,'Occupancy Raw Data'!R$3,FALSE)</f>
        <v>50.385190725504799</v>
      </c>
      <c r="M28" s="47">
        <f>VLOOKUP($A28,'Occupancy Raw Data'!$B$8:$BE$45,'Occupancy Raw Data'!T$3,FALSE)</f>
        <v>7.3604209815198303</v>
      </c>
      <c r="N28" s="48">
        <f>VLOOKUP($A28,'Occupancy Raw Data'!$B$8:$BE$45,'Occupancy Raw Data'!U$3,FALSE)</f>
        <v>-5.3028352358881898</v>
      </c>
      <c r="O28" s="48">
        <f>VLOOKUP($A28,'Occupancy Raw Data'!$B$8:$BE$45,'Occupancy Raw Data'!V$3,FALSE)</f>
        <v>3.18129251335009</v>
      </c>
      <c r="P28" s="48">
        <f>VLOOKUP($A28,'Occupancy Raw Data'!$B$8:$BE$45,'Occupancy Raw Data'!W$3,FALSE)</f>
        <v>8.5493950651210895</v>
      </c>
      <c r="Q28" s="48">
        <f>VLOOKUP($A28,'Occupancy Raw Data'!$B$8:$BE$45,'Occupancy Raw Data'!X$3,FALSE)</f>
        <v>-0.69116213136388005</v>
      </c>
      <c r="R28" s="49">
        <f>VLOOKUP($A28,'Occupancy Raw Data'!$B$8:$BE$45,'Occupancy Raw Data'!Y$3,FALSE)</f>
        <v>2.5217928615090202</v>
      </c>
      <c r="S28" s="48">
        <f>VLOOKUP($A28,'Occupancy Raw Data'!$B$8:$BE$45,'Occupancy Raw Data'!AA$3,FALSE)</f>
        <v>-6.1108087975021199</v>
      </c>
      <c r="T28" s="48">
        <f>VLOOKUP($A28,'Occupancy Raw Data'!$B$8:$BE$45,'Occupancy Raw Data'!AB$3,FALSE)</f>
        <v>-7.2645369085179796</v>
      </c>
      <c r="U28" s="49">
        <f>VLOOKUP($A28,'Occupancy Raw Data'!$B$8:$BE$45,'Occupancy Raw Data'!AC$3,FALSE)</f>
        <v>-6.70042374588885</v>
      </c>
      <c r="V28" s="50">
        <f>VLOOKUP($A28,'Occupancy Raw Data'!$B$8:$BE$45,'Occupancy Raw Data'!AE$3,FALSE)</f>
        <v>-0.88038926806397</v>
      </c>
      <c r="X28" s="51">
        <f>VLOOKUP($A28,'ADR Raw Data'!$B$6:$BE$43,'ADR Raw Data'!G$1,FALSE)</f>
        <v>115.72916586768901</v>
      </c>
      <c r="Y28" s="52">
        <f>VLOOKUP($A28,'ADR Raw Data'!$B$6:$BE$43,'ADR Raw Data'!H$1,FALSE)</f>
        <v>111.157687074829</v>
      </c>
      <c r="Z28" s="52">
        <f>VLOOKUP($A28,'ADR Raw Data'!$B$6:$BE$43,'ADR Raw Data'!I$1,FALSE)</f>
        <v>119.356182131571</v>
      </c>
      <c r="AA28" s="52">
        <f>VLOOKUP($A28,'ADR Raw Data'!$B$6:$BE$43,'ADR Raw Data'!J$1,FALSE)</f>
        <v>125.535551898734</v>
      </c>
      <c r="AB28" s="52">
        <f>VLOOKUP($A28,'ADR Raw Data'!$B$6:$BE$43,'ADR Raw Data'!K$1,FALSE)</f>
        <v>126.78671486555</v>
      </c>
      <c r="AC28" s="53">
        <f>VLOOKUP($A28,'ADR Raw Data'!$B$6:$BE$43,'ADR Raw Data'!L$1,FALSE)</f>
        <v>120.325082153618</v>
      </c>
      <c r="AD28" s="52">
        <f>VLOOKUP($A28,'ADR Raw Data'!$B$6:$BE$43,'ADR Raw Data'!N$1,FALSE)</f>
        <v>149.541594265855</v>
      </c>
      <c r="AE28" s="52">
        <f>VLOOKUP($A28,'ADR Raw Data'!$B$6:$BE$43,'ADR Raw Data'!O$1,FALSE)</f>
        <v>153.987917104986</v>
      </c>
      <c r="AF28" s="53">
        <f>VLOOKUP($A28,'ADR Raw Data'!$B$6:$BE$43,'ADR Raw Data'!P$1,FALSE)</f>
        <v>151.80015710163499</v>
      </c>
      <c r="AG28" s="54">
        <f>VLOOKUP($A28,'ADR Raw Data'!$B$6:$BE$43,'ADR Raw Data'!R$1,FALSE)</f>
        <v>131.25480368143599</v>
      </c>
      <c r="AI28" s="47">
        <f>VLOOKUP($A28,'ADR Raw Data'!$B$6:$BE$43,'ADR Raw Data'!T$1,FALSE)</f>
        <v>3.2374861337796998</v>
      </c>
      <c r="AJ28" s="48">
        <f>VLOOKUP($A28,'ADR Raw Data'!$B$6:$BE$43,'ADR Raw Data'!U$1,FALSE)</f>
        <v>-0.61734435346634597</v>
      </c>
      <c r="AK28" s="48">
        <f>VLOOKUP($A28,'ADR Raw Data'!$B$6:$BE$43,'ADR Raw Data'!V$1,FALSE)</f>
        <v>4.3882565454511004</v>
      </c>
      <c r="AL28" s="48">
        <f>VLOOKUP($A28,'ADR Raw Data'!$B$6:$BE$43,'ADR Raw Data'!W$1,FALSE)</f>
        <v>4.3144353779796001</v>
      </c>
      <c r="AM28" s="48">
        <f>VLOOKUP($A28,'ADR Raw Data'!$B$6:$BE$43,'ADR Raw Data'!X$1,FALSE)</f>
        <v>5.4059628137233098</v>
      </c>
      <c r="AN28" s="49">
        <f>VLOOKUP($A28,'ADR Raw Data'!$B$6:$BE$43,'ADR Raw Data'!Y$1,FALSE)</f>
        <v>3.60849873471436</v>
      </c>
      <c r="AO28" s="48">
        <f>VLOOKUP($A28,'ADR Raw Data'!$B$6:$BE$43,'ADR Raw Data'!AA$1,FALSE)</f>
        <v>-3.9046684489754599</v>
      </c>
      <c r="AP28" s="48">
        <f>VLOOKUP($A28,'ADR Raw Data'!$B$6:$BE$43,'ADR Raw Data'!AB$1,FALSE)</f>
        <v>-7.2480318771940597</v>
      </c>
      <c r="AQ28" s="49">
        <f>VLOOKUP($A28,'ADR Raw Data'!$B$6:$BE$43,'ADR Raw Data'!AC$1,FALSE)</f>
        <v>-5.6758421760581497</v>
      </c>
      <c r="AR28" s="50">
        <f>VLOOKUP($A28,'ADR Raw Data'!$B$6:$BE$43,'ADR Raw Data'!AE$1,FALSE)</f>
        <v>-1.0604961514845901</v>
      </c>
      <c r="AS28" s="40"/>
      <c r="AT28" s="51">
        <f>VLOOKUP($A28,'RevPAR Raw Data'!$B$6:$BE$43,'RevPAR Raw Data'!G$1,FALSE)</f>
        <v>47.397455497382097</v>
      </c>
      <c r="AU28" s="52">
        <f>VLOOKUP($A28,'RevPAR Raw Data'!$B$6:$BE$43,'RevPAR Raw Data'!H$1,FALSE)</f>
        <v>44.914107329842899</v>
      </c>
      <c r="AV28" s="52">
        <f>VLOOKUP($A28,'RevPAR Raw Data'!$B$6:$BE$43,'RevPAR Raw Data'!I$1,FALSE)</f>
        <v>54.382051047120399</v>
      </c>
      <c r="AW28" s="52">
        <f>VLOOKUP($A28,'RevPAR Raw Data'!$B$6:$BE$43,'RevPAR Raw Data'!J$1,FALSE)</f>
        <v>64.903852094240804</v>
      </c>
      <c r="AX28" s="52">
        <f>VLOOKUP($A28,'RevPAR Raw Data'!$B$6:$BE$43,'RevPAR Raw Data'!K$1,FALSE)</f>
        <v>65.417962041884806</v>
      </c>
      <c r="AY28" s="53">
        <f>VLOOKUP($A28,'RevPAR Raw Data'!$B$6:$BE$43,'RevPAR Raw Data'!L$1,FALSE)</f>
        <v>55.403085602094201</v>
      </c>
      <c r="AZ28" s="52">
        <f>VLOOKUP($A28,'RevPAR Raw Data'!$B$6:$BE$43,'RevPAR Raw Data'!N$1,FALSE)</f>
        <v>90.116426701570603</v>
      </c>
      <c r="BA28" s="52">
        <f>VLOOKUP($A28,'RevPAR Raw Data'!$B$6:$BE$43,'RevPAR Raw Data'!O$1,FALSE)</f>
        <v>95.799027486910902</v>
      </c>
      <c r="BB28" s="53">
        <f>VLOOKUP($A28,'RevPAR Raw Data'!$B$6:$BE$43,'RevPAR Raw Data'!P$1,FALSE)</f>
        <v>92.957727094240795</v>
      </c>
      <c r="BC28" s="54">
        <f>VLOOKUP($A28,'RevPAR Raw Data'!$B$6:$BE$43,'RevPAR Raw Data'!R$1,FALSE)</f>
        <v>66.132983171278894</v>
      </c>
      <c r="BE28" s="47">
        <f>VLOOKUP($A28,'RevPAR Raw Data'!$B$6:$BE$43,'RevPAR Raw Data'!T$1,FALSE)</f>
        <v>10.836199723964</v>
      </c>
      <c r="BF28" s="48">
        <f>VLOOKUP($A28,'RevPAR Raw Data'!$B$6:$BE$43,'RevPAR Raw Data'!U$1,FALSE)</f>
        <v>-5.88744283545216</v>
      </c>
      <c r="BG28" s="48">
        <f>VLOOKUP($A28,'RevPAR Raw Data'!$B$6:$BE$43,'RevPAR Raw Data'!V$1,FALSE)</f>
        <v>7.7091523357482297</v>
      </c>
      <c r="BH28" s="48">
        <f>VLOOKUP($A28,'RevPAR Raw Data'!$B$6:$BE$43,'RevPAR Raw Data'!W$1,FALSE)</f>
        <v>13.232688568393501</v>
      </c>
      <c r="BI28" s="48">
        <f>VLOOKUP($A28,'RevPAR Raw Data'!$B$6:$BE$43,'RevPAR Raw Data'!X$1,FALSE)</f>
        <v>4.6774367145553599</v>
      </c>
      <c r="BJ28" s="49">
        <f>VLOOKUP($A28,'RevPAR Raw Data'!$B$6:$BE$43,'RevPAR Raw Data'!Y$1,FALSE)</f>
        <v>6.2212904597230496</v>
      </c>
      <c r="BK28" s="48">
        <f>VLOOKUP($A28,'RevPAR Raw Data'!$B$6:$BE$43,'RevPAR Raw Data'!AA$1,FALSE)</f>
        <v>-9.7768704233843096</v>
      </c>
      <c r="BL28" s="48">
        <f>VLOOKUP($A28,'RevPAR Raw Data'!$B$6:$BE$43,'RevPAR Raw Data'!AB$1,FALSE)</f>
        <v>-13.9860328348521</v>
      </c>
      <c r="BM28" s="49">
        <f>VLOOKUP($A28,'RevPAR Raw Data'!$B$6:$BE$43,'RevPAR Raw Data'!AC$1,FALSE)</f>
        <v>-11.995960445003201</v>
      </c>
      <c r="BN28" s="50">
        <f>VLOOKUP($A28,'RevPAR Raw Data'!$B$6:$BE$43,'RevPAR Raw Data'!AE$1,FALSE)</f>
        <v>-1.9315489252426601</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Data'!G$3,FALSE)</f>
        <v>43.964307890439898</v>
      </c>
      <c r="C30" s="48">
        <f>VLOOKUP($A30,'Occupancy Raw Data'!$B$8:$BE$45,'Occupancy Raw Data'!H$3,FALSE)</f>
        <v>58.020375779040002</v>
      </c>
      <c r="D30" s="48">
        <f>VLOOKUP($A30,'Occupancy Raw Data'!$B$8:$BE$45,'Occupancy Raw Data'!I$3,FALSE)</f>
        <v>63.4385851942138</v>
      </c>
      <c r="E30" s="48">
        <f>VLOOKUP($A30,'Occupancy Raw Data'!$B$8:$BE$45,'Occupancy Raw Data'!J$3,FALSE)</f>
        <v>72.255824115171393</v>
      </c>
      <c r="F30" s="48">
        <f>VLOOKUP($A30,'Occupancy Raw Data'!$B$8:$BE$45,'Occupancy Raw Data'!K$3,FALSE)</f>
        <v>77.929305705678004</v>
      </c>
      <c r="G30" s="49">
        <f>VLOOKUP($A30,'Occupancy Raw Data'!$B$8:$BE$45,'Occupancy Raw Data'!L$3,FALSE)</f>
        <v>63.121679736908597</v>
      </c>
      <c r="H30" s="48">
        <f>VLOOKUP($A30,'Occupancy Raw Data'!$B$8:$BE$45,'Occupancy Raw Data'!N$3,FALSE)</f>
        <v>79.458639008348001</v>
      </c>
      <c r="I30" s="48">
        <f>VLOOKUP($A30,'Occupancy Raw Data'!$B$8:$BE$45,'Occupancy Raw Data'!O$3,FALSE)</f>
        <v>67.964491870386098</v>
      </c>
      <c r="J30" s="49">
        <f>VLOOKUP($A30,'Occupancy Raw Data'!$B$8:$BE$45,'Occupancy Raw Data'!P$3,FALSE)</f>
        <v>73.711565439367106</v>
      </c>
      <c r="K30" s="50">
        <f>VLOOKUP($A30,'Occupancy Raw Data'!$B$8:$BE$45,'Occupancy Raw Data'!R$3,FALSE)</f>
        <v>66.147361366182494</v>
      </c>
      <c r="M30" s="47">
        <f>VLOOKUP($A30,'Occupancy Raw Data'!$B$8:$BE$45,'Occupancy Raw Data'!T$3,FALSE)</f>
        <v>-0.43088384486498299</v>
      </c>
      <c r="N30" s="48">
        <f>VLOOKUP($A30,'Occupancy Raw Data'!$B$8:$BE$45,'Occupancy Raw Data'!U$3,FALSE)</f>
        <v>4.8509701785679997</v>
      </c>
      <c r="O30" s="48">
        <f>VLOOKUP($A30,'Occupancy Raw Data'!$B$8:$BE$45,'Occupancy Raw Data'!V$3,FALSE)</f>
        <v>3.3577696866811002</v>
      </c>
      <c r="P30" s="48">
        <f>VLOOKUP($A30,'Occupancy Raw Data'!$B$8:$BE$45,'Occupancy Raw Data'!W$3,FALSE)</f>
        <v>-2.6228872916294499</v>
      </c>
      <c r="Q30" s="48">
        <f>VLOOKUP($A30,'Occupancy Raw Data'!$B$8:$BE$45,'Occupancy Raw Data'!X$3,FALSE)</f>
        <v>0.949293224717071</v>
      </c>
      <c r="R30" s="49">
        <f>VLOOKUP($A30,'Occupancy Raw Data'!$B$8:$BE$45,'Occupancy Raw Data'!Y$3,FALSE)</f>
        <v>1.0701057621930099</v>
      </c>
      <c r="S30" s="48">
        <f>VLOOKUP($A30,'Occupancy Raw Data'!$B$8:$BE$45,'Occupancy Raw Data'!AA$3,FALSE)</f>
        <v>2.3765542238822701</v>
      </c>
      <c r="T30" s="48">
        <f>VLOOKUP($A30,'Occupancy Raw Data'!$B$8:$BE$45,'Occupancy Raw Data'!AB$3,FALSE)</f>
        <v>0.53153175858866497</v>
      </c>
      <c r="U30" s="49">
        <f>VLOOKUP($A30,'Occupancy Raw Data'!$B$8:$BE$45,'Occupancy Raw Data'!AC$3,FALSE)</f>
        <v>1.51762525006503</v>
      </c>
      <c r="V30" s="50">
        <f>VLOOKUP($A30,'Occupancy Raw Data'!$B$8:$BE$45,'Occupancy Raw Data'!AE$3,FALSE)</f>
        <v>1.21216133203529</v>
      </c>
      <c r="X30" s="51">
        <f>VLOOKUP($A30,'ADR Raw Data'!$B$6:$BE$43,'ADR Raw Data'!G$1,FALSE)</f>
        <v>102.193346759428</v>
      </c>
      <c r="Y30" s="52">
        <f>VLOOKUP($A30,'ADR Raw Data'!$B$6:$BE$43,'ADR Raw Data'!H$1,FALSE)</f>
        <v>110.25589797455299</v>
      </c>
      <c r="Z30" s="52">
        <f>VLOOKUP($A30,'ADR Raw Data'!$B$6:$BE$43,'ADR Raw Data'!I$1,FALSE)</f>
        <v>117.95895414174301</v>
      </c>
      <c r="AA30" s="52">
        <f>VLOOKUP($A30,'ADR Raw Data'!$B$6:$BE$43,'ADR Raw Data'!J$1,FALSE)</f>
        <v>143.07221203730199</v>
      </c>
      <c r="AB30" s="52">
        <f>VLOOKUP($A30,'ADR Raw Data'!$B$6:$BE$43,'ADR Raw Data'!K$1,FALSE)</f>
        <v>184.553772649471</v>
      </c>
      <c r="AC30" s="53">
        <f>VLOOKUP($A30,'ADR Raw Data'!$B$6:$BE$43,'ADR Raw Data'!L$1,FALSE)</f>
        <v>136.53960316535</v>
      </c>
      <c r="AD30" s="52">
        <f>VLOOKUP($A30,'ADR Raw Data'!$B$6:$BE$43,'ADR Raw Data'!N$1,FALSE)</f>
        <v>208.67143816387301</v>
      </c>
      <c r="AE30" s="52">
        <f>VLOOKUP($A30,'ADR Raw Data'!$B$6:$BE$43,'ADR Raw Data'!O$1,FALSE)</f>
        <v>181.594121408994</v>
      </c>
      <c r="AF30" s="53">
        <f>VLOOKUP($A30,'ADR Raw Data'!$B$6:$BE$43,'ADR Raw Data'!P$1,FALSE)</f>
        <v>196.18834908898</v>
      </c>
      <c r="AG30" s="54">
        <f>VLOOKUP($A30,'ADR Raw Data'!$B$6:$BE$43,'ADR Raw Data'!R$1,FALSE)</f>
        <v>155.53097700407201</v>
      </c>
      <c r="AI30" s="47">
        <f>VLOOKUP($A30,'ADR Raw Data'!$B$6:$BE$43,'ADR Raw Data'!T$1,FALSE)</f>
        <v>-3.4579005346402498</v>
      </c>
      <c r="AJ30" s="48">
        <f>VLOOKUP($A30,'ADR Raw Data'!$B$6:$BE$43,'ADR Raw Data'!U$1,FALSE)</f>
        <v>0.756123804260173</v>
      </c>
      <c r="AK30" s="48">
        <f>VLOOKUP($A30,'ADR Raw Data'!$B$6:$BE$43,'ADR Raw Data'!V$1,FALSE)</f>
        <v>2.91841523215315</v>
      </c>
      <c r="AL30" s="48">
        <f>VLOOKUP($A30,'ADR Raw Data'!$B$6:$BE$43,'ADR Raw Data'!W$1,FALSE)</f>
        <v>1.7784225993652001</v>
      </c>
      <c r="AM30" s="48">
        <f>VLOOKUP($A30,'ADR Raw Data'!$B$6:$BE$43,'ADR Raw Data'!X$1,FALSE)</f>
        <v>3.1033422152729302</v>
      </c>
      <c r="AN30" s="49">
        <f>VLOOKUP($A30,'ADR Raw Data'!$B$6:$BE$43,'ADR Raw Data'!Y$1,FALSE)</f>
        <v>1.4851491135795301</v>
      </c>
      <c r="AO30" s="48">
        <f>VLOOKUP($A30,'ADR Raw Data'!$B$6:$BE$43,'ADR Raw Data'!AA$1,FALSE)</f>
        <v>1.5978211981766</v>
      </c>
      <c r="AP30" s="48">
        <f>VLOOKUP($A30,'ADR Raw Data'!$B$6:$BE$43,'ADR Raw Data'!AB$1,FALSE)</f>
        <v>-2.04473719829828</v>
      </c>
      <c r="AQ30" s="49">
        <f>VLOOKUP($A30,'ADR Raw Data'!$B$6:$BE$43,'ADR Raw Data'!AC$1,FALSE)</f>
        <v>5.6984752965990398E-2</v>
      </c>
      <c r="AR30" s="50">
        <f>VLOOKUP($A30,'ADR Raw Data'!$B$6:$BE$43,'ADR Raw Data'!AE$1,FALSE)</f>
        <v>0.94531275278985105</v>
      </c>
      <c r="AS30" s="40"/>
      <c r="AT30" s="51">
        <f>VLOOKUP($A30,'RevPAR Raw Data'!$B$6:$BE$43,'RevPAR Raw Data'!G$1,FALSE)</f>
        <v>44.928597612860102</v>
      </c>
      <c r="AU30" s="52">
        <f>VLOOKUP($A30,'RevPAR Raw Data'!$B$6:$BE$43,'RevPAR Raw Data'!H$1,FALSE)</f>
        <v>63.970886323390701</v>
      </c>
      <c r="AV30" s="52">
        <f>VLOOKUP($A30,'RevPAR Raw Data'!$B$6:$BE$43,'RevPAR Raw Data'!I$1,FALSE)</f>
        <v>74.831491617413704</v>
      </c>
      <c r="AW30" s="52">
        <f>VLOOKUP($A30,'RevPAR Raw Data'!$B$6:$BE$43,'RevPAR Raw Data'!J$1,FALSE)</f>
        <v>103.378005887358</v>
      </c>
      <c r="AX30" s="52">
        <f>VLOOKUP($A30,'RevPAR Raw Data'!$B$6:$BE$43,'RevPAR Raw Data'!K$1,FALSE)</f>
        <v>143.82147367936801</v>
      </c>
      <c r="AY30" s="53">
        <f>VLOOKUP($A30,'RevPAR Raw Data'!$B$6:$BE$43,'RevPAR Raw Data'!L$1,FALSE)</f>
        <v>86.186091024078294</v>
      </c>
      <c r="AZ30" s="52">
        <f>VLOOKUP($A30,'RevPAR Raw Data'!$B$6:$BE$43,'RevPAR Raw Data'!N$1,FALSE)</f>
        <v>165.80748476415999</v>
      </c>
      <c r="BA30" s="52">
        <f>VLOOKUP($A30,'RevPAR Raw Data'!$B$6:$BE$43,'RevPAR Raw Data'!O$1,FALSE)</f>
        <v>123.419521882114</v>
      </c>
      <c r="BB30" s="53">
        <f>VLOOKUP($A30,'RevPAR Raw Data'!$B$6:$BE$43,'RevPAR Raw Data'!P$1,FALSE)</f>
        <v>144.613503323137</v>
      </c>
      <c r="BC30" s="54">
        <f>VLOOKUP($A30,'RevPAR Raw Data'!$B$6:$BE$43,'RevPAR Raw Data'!R$1,FALSE)</f>
        <v>102.87963739523801</v>
      </c>
      <c r="BE30" s="47">
        <f>VLOOKUP($A30,'RevPAR Raw Data'!$B$6:$BE$43,'RevPAR Raw Data'!T$1,FALSE)</f>
        <v>-3.8738848447299699</v>
      </c>
      <c r="BF30" s="48">
        <f>VLOOKUP($A30,'RevPAR Raw Data'!$B$6:$BE$43,'RevPAR Raw Data'!U$1,FALSE)</f>
        <v>5.6437733230858802</v>
      </c>
      <c r="BG30" s="48">
        <f>VLOOKUP($A30,'RevPAR Raw Data'!$B$6:$BE$43,'RevPAR Raw Data'!V$1,FALSE)</f>
        <v>6.3741785808309803</v>
      </c>
      <c r="BH30" s="48">
        <f>VLOOKUP($A30,'RevPAR Raw Data'!$B$6:$BE$43,'RevPAR Raw Data'!W$1,FALSE)</f>
        <v>-0.89111071261446195</v>
      </c>
      <c r="BI30" s="48">
        <f>VLOOKUP($A30,'RevPAR Raw Data'!$B$6:$BE$43,'RevPAR Raw Data'!X$1,FALSE)</f>
        <v>4.0820952573793701</v>
      </c>
      <c r="BJ30" s="49">
        <f>VLOOKUP($A30,'RevPAR Raw Data'!$B$6:$BE$43,'RevPAR Raw Data'!Y$1,FALSE)</f>
        <v>2.5711475420141201</v>
      </c>
      <c r="BK30" s="48">
        <f>VLOOKUP($A30,'RevPAR Raw Data'!$B$6:$BE$43,'RevPAR Raw Data'!AA$1,FALSE)</f>
        <v>4.0123485092342301</v>
      </c>
      <c r="BL30" s="48">
        <f>VLOOKUP($A30,'RevPAR Raw Data'!$B$6:$BE$43,'RevPAR Raw Data'!AB$1,FALSE)</f>
        <v>-1.5240738672982399</v>
      </c>
      <c r="BM30" s="49">
        <f>VLOOKUP($A30,'RevPAR Raw Data'!$B$6:$BE$43,'RevPAR Raw Data'!AC$1,FALSE)</f>
        <v>1.5754748180307201</v>
      </c>
      <c r="BN30" s="50">
        <f>VLOOKUP($A30,'RevPAR Raw Data'!$B$6:$BE$43,'RevPAR Raw Data'!AE$1,FALSE)</f>
        <v>2.1689328004812598</v>
      </c>
    </row>
    <row r="31" spans="1:66" x14ac:dyDescent="0.45">
      <c r="A31" s="63" t="s">
        <v>70</v>
      </c>
      <c r="B31" s="47">
        <f>VLOOKUP($A31,'Occupancy Raw Data'!$B$8:$BE$45,'Occupancy Raw Data'!G$3,FALSE)</f>
        <v>42.804502549088802</v>
      </c>
      <c r="C31" s="48">
        <f>VLOOKUP($A31,'Occupancy Raw Data'!$B$8:$BE$45,'Occupancy Raw Data'!H$3,FALSE)</f>
        <v>56.120337186411497</v>
      </c>
      <c r="D31" s="48">
        <f>VLOOKUP($A31,'Occupancy Raw Data'!$B$8:$BE$45,'Occupancy Raw Data'!I$3,FALSE)</f>
        <v>60.1887840088839</v>
      </c>
      <c r="E31" s="48">
        <f>VLOOKUP($A31,'Occupancy Raw Data'!$B$8:$BE$45,'Occupancy Raw Data'!J$3,FALSE)</f>
        <v>66.816415122911494</v>
      </c>
      <c r="F31" s="48">
        <f>VLOOKUP($A31,'Occupancy Raw Data'!$B$8:$BE$45,'Occupancy Raw Data'!K$3,FALSE)</f>
        <v>69.744081570844401</v>
      </c>
      <c r="G31" s="49">
        <f>VLOOKUP($A31,'Occupancy Raw Data'!$B$8:$BE$45,'Occupancy Raw Data'!L$3,FALSE)</f>
        <v>59.134824087627997</v>
      </c>
      <c r="H31" s="48">
        <f>VLOOKUP($A31,'Occupancy Raw Data'!$B$8:$BE$45,'Occupancy Raw Data'!N$3,FALSE)</f>
        <v>72.454696885568595</v>
      </c>
      <c r="I31" s="48">
        <f>VLOOKUP($A31,'Occupancy Raw Data'!$B$8:$BE$45,'Occupancy Raw Data'!O$3,FALSE)</f>
        <v>63.585886628640601</v>
      </c>
      <c r="J31" s="49">
        <f>VLOOKUP($A31,'Occupancy Raw Data'!$B$8:$BE$45,'Occupancy Raw Data'!P$3,FALSE)</f>
        <v>68.020291757104602</v>
      </c>
      <c r="K31" s="50">
        <f>VLOOKUP($A31,'Occupancy Raw Data'!$B$8:$BE$45,'Occupancy Raw Data'!R$3,FALSE)</f>
        <v>61.673529136049901</v>
      </c>
      <c r="M31" s="47">
        <f>VLOOKUP($A31,'Occupancy Raw Data'!$B$8:$BE$45,'Occupancy Raw Data'!T$3,FALSE)</f>
        <v>0.75560428013889003</v>
      </c>
      <c r="N31" s="48">
        <f>VLOOKUP($A31,'Occupancy Raw Data'!$B$8:$BE$45,'Occupancy Raw Data'!U$3,FALSE)</f>
        <v>5.82494068136132</v>
      </c>
      <c r="O31" s="48">
        <f>VLOOKUP($A31,'Occupancy Raw Data'!$B$8:$BE$45,'Occupancy Raw Data'!V$3,FALSE)</f>
        <v>5.2084250430130599</v>
      </c>
      <c r="P31" s="48">
        <f>VLOOKUP($A31,'Occupancy Raw Data'!$B$8:$BE$45,'Occupancy Raw Data'!W$3,FALSE)</f>
        <v>1.63573210302285</v>
      </c>
      <c r="Q31" s="48">
        <f>VLOOKUP($A31,'Occupancy Raw Data'!$B$8:$BE$45,'Occupancy Raw Data'!X$3,FALSE)</f>
        <v>2.2483790624504598</v>
      </c>
      <c r="R31" s="49">
        <f>VLOOKUP($A31,'Occupancy Raw Data'!$B$8:$BE$45,'Occupancy Raw Data'!Y$3,FALSE)</f>
        <v>3.1389922097920402</v>
      </c>
      <c r="S31" s="48">
        <f>VLOOKUP($A31,'Occupancy Raw Data'!$B$8:$BE$45,'Occupancy Raw Data'!AA$3,FALSE)</f>
        <v>2.8484548465797399</v>
      </c>
      <c r="T31" s="48">
        <f>VLOOKUP($A31,'Occupancy Raw Data'!$B$8:$BE$45,'Occupancy Raw Data'!AB$3,FALSE)</f>
        <v>2.5550474170622199</v>
      </c>
      <c r="U31" s="49">
        <f>VLOOKUP($A31,'Occupancy Raw Data'!$B$8:$BE$45,'Occupancy Raw Data'!AC$3,FALSE)</f>
        <v>2.7111064101839499</v>
      </c>
      <c r="V31" s="50">
        <f>VLOOKUP($A31,'Occupancy Raw Data'!$B$8:$BE$45,'Occupancy Raw Data'!AE$3,FALSE)</f>
        <v>3.0037739791801399</v>
      </c>
      <c r="X31" s="51">
        <f>VLOOKUP($A31,'ADR Raw Data'!$B$6:$BE$43,'ADR Raw Data'!G$1,FALSE)</f>
        <v>98.135424528301797</v>
      </c>
      <c r="Y31" s="52">
        <f>VLOOKUP($A31,'ADR Raw Data'!$B$6:$BE$43,'ADR Raw Data'!H$1,FALSE)</f>
        <v>106.732110991185</v>
      </c>
      <c r="Z31" s="52">
        <f>VLOOKUP($A31,'ADR Raw Data'!$B$6:$BE$43,'ADR Raw Data'!I$1,FALSE)</f>
        <v>110.291374538745</v>
      </c>
      <c r="AA31" s="52">
        <f>VLOOKUP($A31,'ADR Raw Data'!$B$6:$BE$43,'ADR Raw Data'!J$1,FALSE)</f>
        <v>120.05373422981</v>
      </c>
      <c r="AB31" s="52">
        <f>VLOOKUP($A31,'ADR Raw Data'!$B$6:$BE$43,'ADR Raw Data'!K$1,FALSE)</f>
        <v>138.24109502786399</v>
      </c>
      <c r="AC31" s="53">
        <f>VLOOKUP($A31,'ADR Raw Data'!$B$6:$BE$43,'ADR Raw Data'!L$1,FALSE)</f>
        <v>116.654924371756</v>
      </c>
      <c r="AD31" s="52">
        <f>VLOOKUP($A31,'ADR Raw Data'!$B$6:$BE$43,'ADR Raw Data'!N$1,FALSE)</f>
        <v>156.464930333008</v>
      </c>
      <c r="AE31" s="52">
        <f>VLOOKUP($A31,'ADR Raw Data'!$B$6:$BE$43,'ADR Raw Data'!O$1,FALSE)</f>
        <v>142.36620941493999</v>
      </c>
      <c r="AF31" s="53">
        <f>VLOOKUP($A31,'ADR Raw Data'!$B$6:$BE$43,'ADR Raw Data'!P$1,FALSE)</f>
        <v>149.875134503357</v>
      </c>
      <c r="AG31" s="54">
        <f>VLOOKUP($A31,'ADR Raw Data'!$B$6:$BE$43,'ADR Raw Data'!R$1,FALSE)</f>
        <v>127.12317279923199</v>
      </c>
      <c r="AI31" s="47">
        <f>VLOOKUP($A31,'ADR Raw Data'!$B$6:$BE$43,'ADR Raw Data'!T$1,FALSE)</f>
        <v>-5.4435905316877697</v>
      </c>
      <c r="AJ31" s="48">
        <f>VLOOKUP($A31,'ADR Raw Data'!$B$6:$BE$43,'ADR Raw Data'!U$1,FALSE)</f>
        <v>0.55821230786707798</v>
      </c>
      <c r="AK31" s="48">
        <f>VLOOKUP($A31,'ADR Raw Data'!$B$6:$BE$43,'ADR Raw Data'!V$1,FALSE)</f>
        <v>1.8770698520826099</v>
      </c>
      <c r="AL31" s="48">
        <f>VLOOKUP($A31,'ADR Raw Data'!$B$6:$BE$43,'ADR Raw Data'!W$1,FALSE)</f>
        <v>1.8966475729393799</v>
      </c>
      <c r="AM31" s="48">
        <f>VLOOKUP($A31,'ADR Raw Data'!$B$6:$BE$43,'ADR Raw Data'!X$1,FALSE)</f>
        <v>4.6985583627271899</v>
      </c>
      <c r="AN31" s="49">
        <f>VLOOKUP($A31,'ADR Raw Data'!$B$6:$BE$43,'ADR Raw Data'!Y$1,FALSE)</f>
        <v>1.3914179001219</v>
      </c>
      <c r="AO31" s="48">
        <f>VLOOKUP($A31,'ADR Raw Data'!$B$6:$BE$43,'ADR Raw Data'!AA$1,FALSE)</f>
        <v>-0.69687600084122003</v>
      </c>
      <c r="AP31" s="48">
        <f>VLOOKUP($A31,'ADR Raw Data'!$B$6:$BE$43,'ADR Raw Data'!AB$1,FALSE)</f>
        <v>-4.3805000938267504</v>
      </c>
      <c r="AQ31" s="49">
        <f>VLOOKUP($A31,'ADR Raw Data'!$B$6:$BE$43,'ADR Raw Data'!AC$1,FALSE)</f>
        <v>-2.3628728231916298</v>
      </c>
      <c r="AR31" s="50">
        <f>VLOOKUP($A31,'ADR Raw Data'!$B$6:$BE$43,'ADR Raw Data'!AE$1,FALSE)</f>
        <v>-6.3719200879395699E-2</v>
      </c>
      <c r="AS31" s="40"/>
      <c r="AT31" s="51">
        <f>VLOOKUP($A31,'RevPAR Raw Data'!$B$6:$BE$43,'RevPAR Raw Data'!G$1,FALSE)</f>
        <v>42.006380293776097</v>
      </c>
      <c r="AU31" s="52">
        <f>VLOOKUP($A31,'RevPAR Raw Data'!$B$6:$BE$43,'RevPAR Raw Data'!H$1,FALSE)</f>
        <v>59.8984205744283</v>
      </c>
      <c r="AV31" s="52">
        <f>VLOOKUP($A31,'RevPAR Raw Data'!$B$6:$BE$43,'RevPAR Raw Data'!I$1,FALSE)</f>
        <v>66.3830372015546</v>
      </c>
      <c r="AW31" s="52">
        <f>VLOOKUP($A31,'RevPAR Raw Data'!$B$6:$BE$43,'RevPAR Raw Data'!J$1,FALSE)</f>
        <v>80.215601433546993</v>
      </c>
      <c r="AX31" s="52">
        <f>VLOOKUP($A31,'RevPAR Raw Data'!$B$6:$BE$43,'RevPAR Raw Data'!K$1,FALSE)</f>
        <v>96.414982080662199</v>
      </c>
      <c r="AY31" s="53">
        <f>VLOOKUP($A31,'RevPAR Raw Data'!$B$6:$BE$43,'RevPAR Raw Data'!L$1,FALSE)</f>
        <v>68.983684316793699</v>
      </c>
      <c r="AZ31" s="52">
        <f>VLOOKUP($A31,'RevPAR Raw Data'!$B$6:$BE$43,'RevPAR Raw Data'!N$1,FALSE)</f>
        <v>113.36619100499701</v>
      </c>
      <c r="BA31" s="52">
        <f>VLOOKUP($A31,'RevPAR Raw Data'!$B$6:$BE$43,'RevPAR Raw Data'!O$1,FALSE)</f>
        <v>90.524816516076896</v>
      </c>
      <c r="BB31" s="53">
        <f>VLOOKUP($A31,'RevPAR Raw Data'!$B$6:$BE$43,'RevPAR Raw Data'!P$1,FALSE)</f>
        <v>101.94550376053699</v>
      </c>
      <c r="BC31" s="54">
        <f>VLOOKUP($A31,'RevPAR Raw Data'!$B$6:$BE$43,'RevPAR Raw Data'!R$1,FALSE)</f>
        <v>78.401347015005996</v>
      </c>
      <c r="BE31" s="47">
        <f>VLOOKUP($A31,'RevPAR Raw Data'!$B$6:$BE$43,'RevPAR Raw Data'!T$1,FALSE)</f>
        <v>-4.72911825459955</v>
      </c>
      <c r="BF31" s="48">
        <f>VLOOKUP($A31,'RevPAR Raw Data'!$B$6:$BE$43,'RevPAR Raw Data'!U$1,FALSE)</f>
        <v>6.4156685250377103</v>
      </c>
      <c r="BG31" s="48">
        <f>VLOOKUP($A31,'RevPAR Raw Data'!$B$6:$BE$43,'RevPAR Raw Data'!V$1,FALSE)</f>
        <v>7.1832606713463996</v>
      </c>
      <c r="BH31" s="48">
        <f>VLOOKUP($A31,'RevPAR Raw Data'!$B$6:$BE$43,'RevPAR Raw Data'!W$1,FALSE)</f>
        <v>3.56340374919401</v>
      </c>
      <c r="BI31" s="48">
        <f>VLOOKUP($A31,'RevPAR Raw Data'!$B$6:$BE$43,'RevPAR Raw Data'!X$1,FALSE)</f>
        <v>7.0525788276422299</v>
      </c>
      <c r="BJ31" s="49">
        <f>VLOOKUP($A31,'RevPAR Raw Data'!$B$6:$BE$43,'RevPAR Raw Data'!Y$1,FALSE)</f>
        <v>4.5740866094044303</v>
      </c>
      <c r="BK31" s="48">
        <f>VLOOKUP($A31,'RevPAR Raw Data'!$B$6:$BE$43,'RevPAR Raw Data'!AA$1,FALSE)</f>
        <v>2.1317286475179</v>
      </c>
      <c r="BL31" s="48">
        <f>VLOOKUP($A31,'RevPAR Raw Data'!$B$6:$BE$43,'RevPAR Raw Data'!AB$1,FALSE)</f>
        <v>-1.9373765312662501</v>
      </c>
      <c r="BM31" s="49">
        <f>VLOOKUP($A31,'RevPAR Raw Data'!$B$6:$BE$43,'RevPAR Raw Data'!AC$1,FALSE)</f>
        <v>0.284173590418281</v>
      </c>
      <c r="BN31" s="50">
        <f>VLOOKUP($A31,'RevPAR Raw Data'!$B$6:$BE$43,'RevPAR Raw Data'!AE$1,FALSE)</f>
        <v>2.9381407975249898</v>
      </c>
    </row>
    <row r="32" spans="1:66" x14ac:dyDescent="0.45">
      <c r="A32" s="63" t="s">
        <v>52</v>
      </c>
      <c r="B32" s="47">
        <f>VLOOKUP($A32,'Occupancy Raw Data'!$B$8:$BE$45,'Occupancy Raw Data'!G$3,FALSE)</f>
        <v>44.6360153256704</v>
      </c>
      <c r="C32" s="48">
        <f>VLOOKUP($A32,'Occupancy Raw Data'!$B$8:$BE$45,'Occupancy Raw Data'!H$3,FALSE)</f>
        <v>59.897828863346099</v>
      </c>
      <c r="D32" s="48">
        <f>VLOOKUP($A32,'Occupancy Raw Data'!$B$8:$BE$45,'Occupancy Raw Data'!I$3,FALSE)</f>
        <v>62.068965517241303</v>
      </c>
      <c r="E32" s="48">
        <f>VLOOKUP($A32,'Occupancy Raw Data'!$B$8:$BE$45,'Occupancy Raw Data'!J$3,FALSE)</f>
        <v>74.808429118773901</v>
      </c>
      <c r="F32" s="48">
        <f>VLOOKUP($A32,'Occupancy Raw Data'!$B$8:$BE$45,'Occupancy Raw Data'!K$3,FALSE)</f>
        <v>86.270753512132799</v>
      </c>
      <c r="G32" s="49">
        <f>VLOOKUP($A32,'Occupancy Raw Data'!$B$8:$BE$45,'Occupancy Raw Data'!L$3,FALSE)</f>
        <v>65.536398467432903</v>
      </c>
      <c r="H32" s="48">
        <f>VLOOKUP($A32,'Occupancy Raw Data'!$B$8:$BE$45,'Occupancy Raw Data'!N$3,FALSE)</f>
        <v>86.558109833971898</v>
      </c>
      <c r="I32" s="48">
        <f>VLOOKUP($A32,'Occupancy Raw Data'!$B$8:$BE$45,'Occupancy Raw Data'!O$3,FALSE)</f>
        <v>66.570881226053601</v>
      </c>
      <c r="J32" s="49">
        <f>VLOOKUP($A32,'Occupancy Raw Data'!$B$8:$BE$45,'Occupancy Raw Data'!P$3,FALSE)</f>
        <v>76.564495530012707</v>
      </c>
      <c r="K32" s="50">
        <f>VLOOKUP($A32,'Occupancy Raw Data'!$B$8:$BE$45,'Occupancy Raw Data'!R$3,FALSE)</f>
        <v>68.6872833424557</v>
      </c>
      <c r="M32" s="47">
        <f>VLOOKUP($A32,'Occupancy Raw Data'!$B$8:$BE$45,'Occupancy Raw Data'!T$3,FALSE)</f>
        <v>-5.28014819292983</v>
      </c>
      <c r="N32" s="48">
        <f>VLOOKUP($A32,'Occupancy Raw Data'!$B$8:$BE$45,'Occupancy Raw Data'!U$3,FALSE)</f>
        <v>-2.5344015341519102</v>
      </c>
      <c r="O32" s="48">
        <f>VLOOKUP($A32,'Occupancy Raw Data'!$B$8:$BE$45,'Occupancy Raw Data'!V$3,FALSE)</f>
        <v>-4.2964064268698499</v>
      </c>
      <c r="P32" s="48">
        <f>VLOOKUP($A32,'Occupancy Raw Data'!$B$8:$BE$45,'Occupancy Raw Data'!W$3,FALSE)</f>
        <v>-14.423072905568199</v>
      </c>
      <c r="Q32" s="48">
        <f>VLOOKUP($A32,'Occupancy Raw Data'!$B$8:$BE$45,'Occupancy Raw Data'!X$3,FALSE)</f>
        <v>0.182310443794093</v>
      </c>
      <c r="R32" s="49">
        <f>VLOOKUP($A32,'Occupancy Raw Data'!$B$8:$BE$45,'Occupancy Raw Data'!Y$3,FALSE)</f>
        <v>-5.5577223294204998</v>
      </c>
      <c r="S32" s="48">
        <f>VLOOKUP($A32,'Occupancy Raw Data'!$B$8:$BE$45,'Occupancy Raw Data'!AA$3,FALSE)</f>
        <v>-3.7294808253365598E-2</v>
      </c>
      <c r="T32" s="48">
        <f>VLOOKUP($A32,'Occupancy Raw Data'!$B$8:$BE$45,'Occupancy Raw Data'!AB$3,FALSE)</f>
        <v>1.79716385733275</v>
      </c>
      <c r="U32" s="49">
        <f>VLOOKUP($A32,'Occupancy Raw Data'!$B$8:$BE$45,'Occupancy Raw Data'!AC$3,FALSE)</f>
        <v>0.75202485174584599</v>
      </c>
      <c r="V32" s="50">
        <f>VLOOKUP($A32,'Occupancy Raw Data'!$B$8:$BE$45,'Occupancy Raw Data'!AE$3,FALSE)</f>
        <v>-3.63570470316151</v>
      </c>
      <c r="X32" s="51">
        <f>VLOOKUP($A32,'ADR Raw Data'!$B$6:$BE$43,'ADR Raw Data'!G$1,FALSE)</f>
        <v>104.874334763948</v>
      </c>
      <c r="Y32" s="52">
        <f>VLOOKUP($A32,'ADR Raw Data'!$B$6:$BE$43,'ADR Raw Data'!H$1,FALSE)</f>
        <v>118.471668443496</v>
      </c>
      <c r="Z32" s="52">
        <f>VLOOKUP($A32,'ADR Raw Data'!$B$6:$BE$43,'ADR Raw Data'!I$1,FALSE)</f>
        <v>120.687037037037</v>
      </c>
      <c r="AA32" s="52">
        <f>VLOOKUP($A32,'ADR Raw Data'!$B$6:$BE$43,'ADR Raw Data'!J$1,FALSE)</f>
        <v>212.088941527955</v>
      </c>
      <c r="AB32" s="52">
        <f>VLOOKUP($A32,'ADR Raw Data'!$B$6:$BE$43,'ADR Raw Data'!K$1,FALSE)</f>
        <v>314.6918430792</v>
      </c>
      <c r="AC32" s="53">
        <f>VLOOKUP($A32,'ADR Raw Data'!$B$6:$BE$43,'ADR Raw Data'!L$1,FALSE)</f>
        <v>190.07156971645699</v>
      </c>
      <c r="AD32" s="52">
        <f>VLOOKUP($A32,'ADR Raw Data'!$B$6:$BE$43,'ADR Raw Data'!N$1,FALSE)</f>
        <v>347.96293618590897</v>
      </c>
      <c r="AE32" s="52">
        <f>VLOOKUP($A32,'ADR Raw Data'!$B$6:$BE$43,'ADR Raw Data'!O$1,FALSE)</f>
        <v>243.39817745803299</v>
      </c>
      <c r="AF32" s="53">
        <f>VLOOKUP($A32,'ADR Raw Data'!$B$6:$BE$43,'ADR Raw Data'!P$1,FALSE)</f>
        <v>302.50473728106698</v>
      </c>
      <c r="AG32" s="54">
        <f>VLOOKUP($A32,'ADR Raw Data'!$B$6:$BE$43,'ADR Raw Data'!R$1,FALSE)</f>
        <v>225.87935719503201</v>
      </c>
      <c r="AI32" s="47">
        <f>VLOOKUP($A32,'ADR Raw Data'!$B$6:$BE$43,'ADR Raw Data'!T$1,FALSE)</f>
        <v>-2.4490633541987199</v>
      </c>
      <c r="AJ32" s="48">
        <f>VLOOKUP($A32,'ADR Raw Data'!$B$6:$BE$43,'ADR Raw Data'!U$1,FALSE)</f>
        <v>1.71411992631136</v>
      </c>
      <c r="AK32" s="48">
        <f>VLOOKUP($A32,'ADR Raw Data'!$B$6:$BE$43,'ADR Raw Data'!V$1,FALSE)</f>
        <v>2.51251278121239</v>
      </c>
      <c r="AL32" s="48">
        <f>VLOOKUP($A32,'ADR Raw Data'!$B$6:$BE$43,'ADR Raw Data'!W$1,FALSE)</f>
        <v>3.4233028324624701</v>
      </c>
      <c r="AM32" s="48">
        <f>VLOOKUP($A32,'ADR Raw Data'!$B$6:$BE$43,'ADR Raw Data'!X$1,FALSE)</f>
        <v>12.665326641784199</v>
      </c>
      <c r="AN32" s="49">
        <f>VLOOKUP($A32,'ADR Raw Data'!$B$6:$BE$43,'ADR Raw Data'!Y$1,FALSE)</f>
        <v>6.6452164233381197</v>
      </c>
      <c r="AO32" s="48">
        <f>VLOOKUP($A32,'ADR Raw Data'!$B$6:$BE$43,'ADR Raw Data'!AA$1,FALSE)</f>
        <v>13.826740453642699</v>
      </c>
      <c r="AP32" s="48">
        <f>VLOOKUP($A32,'ADR Raw Data'!$B$6:$BE$43,'ADR Raw Data'!AB$1,FALSE)</f>
        <v>2.1828913282678899</v>
      </c>
      <c r="AQ32" s="49">
        <f>VLOOKUP($A32,'ADR Raw Data'!$B$6:$BE$43,'ADR Raw Data'!AC$1,FALSE)</f>
        <v>9.3443893936215403</v>
      </c>
      <c r="AR32" s="50">
        <f>VLOOKUP($A32,'ADR Raw Data'!$B$6:$BE$43,'ADR Raw Data'!AE$1,FALSE)</f>
        <v>8.4866597951227494</v>
      </c>
      <c r="AS32" s="40"/>
      <c r="AT32" s="51">
        <f>VLOOKUP($A32,'RevPAR Raw Data'!$B$6:$BE$43,'RevPAR Raw Data'!G$1,FALSE)</f>
        <v>46.811724137931002</v>
      </c>
      <c r="AU32" s="52">
        <f>VLOOKUP($A32,'RevPAR Raw Data'!$B$6:$BE$43,'RevPAR Raw Data'!H$1,FALSE)</f>
        <v>70.961957215836506</v>
      </c>
      <c r="AV32" s="52">
        <f>VLOOKUP($A32,'RevPAR Raw Data'!$B$6:$BE$43,'RevPAR Raw Data'!I$1,FALSE)</f>
        <v>74.909195402298806</v>
      </c>
      <c r="AW32" s="52">
        <f>VLOOKUP($A32,'RevPAR Raw Data'!$B$6:$BE$43,'RevPAR Raw Data'!J$1,FALSE)</f>
        <v>158.66040549169799</v>
      </c>
      <c r="AX32" s="52">
        <f>VLOOKUP($A32,'RevPAR Raw Data'!$B$6:$BE$43,'RevPAR Raw Data'!K$1,FALSE)</f>
        <v>271.48702426564398</v>
      </c>
      <c r="AY32" s="53">
        <f>VLOOKUP($A32,'RevPAR Raw Data'!$B$6:$BE$43,'RevPAR Raw Data'!L$1,FALSE)</f>
        <v>124.56606130268101</v>
      </c>
      <c r="AZ32" s="52">
        <f>VLOOKUP($A32,'RevPAR Raw Data'!$B$6:$BE$43,'RevPAR Raw Data'!N$1,FALSE)</f>
        <v>301.19014048531199</v>
      </c>
      <c r="BA32" s="52">
        <f>VLOOKUP($A32,'RevPAR Raw Data'!$B$6:$BE$43,'RevPAR Raw Data'!O$1,FALSE)</f>
        <v>162.03231162196599</v>
      </c>
      <c r="BB32" s="53">
        <f>VLOOKUP($A32,'RevPAR Raw Data'!$B$6:$BE$43,'RevPAR Raw Data'!P$1,FALSE)</f>
        <v>231.611226053639</v>
      </c>
      <c r="BC32" s="54">
        <f>VLOOKUP($A32,'RevPAR Raw Data'!$B$6:$BE$43,'RevPAR Raw Data'!R$1,FALSE)</f>
        <v>155.150394088669</v>
      </c>
      <c r="BE32" s="47">
        <f>VLOOKUP($A32,'RevPAR Raw Data'!$B$6:$BE$43,'RevPAR Raw Data'!T$1,FALSE)</f>
        <v>-7.5998973726881198</v>
      </c>
      <c r="BF32" s="48">
        <f>VLOOKUP($A32,'RevPAR Raw Data'!$B$6:$BE$43,'RevPAR Raw Data'!U$1,FALSE)</f>
        <v>-0.86372428955019398</v>
      </c>
      <c r="BG32" s="48">
        <f>VLOOKUP($A32,'RevPAR Raw Data'!$B$6:$BE$43,'RevPAR Raw Data'!V$1,FALSE)</f>
        <v>-1.8918414062653901</v>
      </c>
      <c r="BH32" s="48">
        <f>VLOOKUP($A32,'RevPAR Raw Data'!$B$6:$BE$43,'RevPAR Raw Data'!W$1,FALSE)</f>
        <v>-11.4935155364102</v>
      </c>
      <c r="BI32" s="48">
        <f>VLOOKUP($A32,'RevPAR Raw Data'!$B$6:$BE$43,'RevPAR Raw Data'!X$1,FALSE)</f>
        <v>12.8707272987869</v>
      </c>
      <c r="BJ32" s="49">
        <f>VLOOKUP($A32,'RevPAR Raw Data'!$B$6:$BE$43,'RevPAR Raw Data'!Y$1,FALSE)</f>
        <v>0.71817141691943698</v>
      </c>
      <c r="BK32" s="48">
        <f>VLOOKUP($A32,'RevPAR Raw Data'!$B$6:$BE$43,'RevPAR Raw Data'!AA$1,FALSE)</f>
        <v>13.784288989049401</v>
      </c>
      <c r="BL32" s="48">
        <f>VLOOKUP($A32,'RevPAR Raw Data'!$B$6:$BE$43,'RevPAR Raw Data'!AB$1,FALSE)</f>
        <v>4.0192853195971203</v>
      </c>
      <c r="BM32" s="49">
        <f>VLOOKUP($A32,'RevPAR Raw Data'!$B$6:$BE$43,'RevPAR Raw Data'!AC$1,FALSE)</f>
        <v>10.166686375851301</v>
      </c>
      <c r="BN32" s="50">
        <f>VLOOKUP($A32,'RevPAR Raw Data'!$B$6:$BE$43,'RevPAR Raw Data'!AE$1,FALSE)</f>
        <v>4.5424052026486397</v>
      </c>
    </row>
    <row r="33" spans="1:66" x14ac:dyDescent="0.45">
      <c r="A33" s="63" t="s">
        <v>51</v>
      </c>
      <c r="B33" s="47">
        <f>VLOOKUP($A33,'Occupancy Raw Data'!$B$8:$BE$45,'Occupancy Raw Data'!G$3,FALSE)</f>
        <v>44.297832233741701</v>
      </c>
      <c r="C33" s="48">
        <f>VLOOKUP($A33,'Occupancy Raw Data'!$B$8:$BE$45,'Occupancy Raw Data'!H$3,FALSE)</f>
        <v>54.043355325164903</v>
      </c>
      <c r="D33" s="48">
        <f>VLOOKUP($A33,'Occupancy Raw Data'!$B$8:$BE$45,'Occupancy Raw Data'!I$3,FALSE)</f>
        <v>64.957587181903804</v>
      </c>
      <c r="E33" s="48">
        <f>VLOOKUP($A33,'Occupancy Raw Data'!$B$8:$BE$45,'Occupancy Raw Data'!J$3,FALSE)</f>
        <v>76.003770028275198</v>
      </c>
      <c r="F33" s="48">
        <f>VLOOKUP($A33,'Occupancy Raw Data'!$B$8:$BE$45,'Occupancy Raw Data'!K$3,FALSE)</f>
        <v>79.905749293119598</v>
      </c>
      <c r="G33" s="49">
        <f>VLOOKUP($A33,'Occupancy Raw Data'!$B$8:$BE$45,'Occupancy Raw Data'!L$3,FALSE)</f>
        <v>63.841658812440997</v>
      </c>
      <c r="H33" s="48">
        <f>VLOOKUP($A33,'Occupancy Raw Data'!$B$8:$BE$45,'Occupancy Raw Data'!N$3,FALSE)</f>
        <v>82.016965127238393</v>
      </c>
      <c r="I33" s="48">
        <f>VLOOKUP($A33,'Occupancy Raw Data'!$B$8:$BE$45,'Occupancy Raw Data'!O$3,FALSE)</f>
        <v>69.085768143261006</v>
      </c>
      <c r="J33" s="49">
        <f>VLOOKUP($A33,'Occupancy Raw Data'!$B$8:$BE$45,'Occupancy Raw Data'!P$3,FALSE)</f>
        <v>75.551366635249707</v>
      </c>
      <c r="K33" s="50">
        <f>VLOOKUP($A33,'Occupancy Raw Data'!$B$8:$BE$45,'Occupancy Raw Data'!R$3,FALSE)</f>
        <v>67.187289618957806</v>
      </c>
      <c r="M33" s="47">
        <f>VLOOKUP($A33,'Occupancy Raw Data'!$B$8:$BE$45,'Occupancy Raw Data'!T$3,FALSE)</f>
        <v>6.5878382772323398</v>
      </c>
      <c r="N33" s="48">
        <f>VLOOKUP($A33,'Occupancy Raw Data'!$B$8:$BE$45,'Occupancy Raw Data'!U$3,FALSE)</f>
        <v>3.89591756925314</v>
      </c>
      <c r="O33" s="48">
        <f>VLOOKUP($A33,'Occupancy Raw Data'!$B$8:$BE$45,'Occupancy Raw Data'!V$3,FALSE)</f>
        <v>3.5008037004383499</v>
      </c>
      <c r="P33" s="48">
        <f>VLOOKUP($A33,'Occupancy Raw Data'!$B$8:$BE$45,'Occupancy Raw Data'!W$3,FALSE)</f>
        <v>1.81196440919529</v>
      </c>
      <c r="Q33" s="48">
        <f>VLOOKUP($A33,'Occupancy Raw Data'!$B$8:$BE$45,'Occupancy Raw Data'!X$3,FALSE)</f>
        <v>-3.7118234157315899</v>
      </c>
      <c r="R33" s="49">
        <f>VLOOKUP($A33,'Occupancy Raw Data'!$B$8:$BE$45,'Occupancy Raw Data'!Y$3,FALSE)</f>
        <v>1.66698649777135</v>
      </c>
      <c r="S33" s="48">
        <f>VLOOKUP($A33,'Occupancy Raw Data'!$B$8:$BE$45,'Occupancy Raw Data'!AA$3,FALSE)</f>
        <v>-0.27179344942251099</v>
      </c>
      <c r="T33" s="48">
        <f>VLOOKUP($A33,'Occupancy Raw Data'!$B$8:$BE$45,'Occupancy Raw Data'!AB$3,FALSE)</f>
        <v>-1.0980697434595801</v>
      </c>
      <c r="U33" s="49">
        <f>VLOOKUP($A33,'Occupancy Raw Data'!$B$8:$BE$45,'Occupancy Raw Data'!AC$3,FALSE)</f>
        <v>-0.65128233559790905</v>
      </c>
      <c r="V33" s="50">
        <f>VLOOKUP($A33,'Occupancy Raw Data'!$B$8:$BE$45,'Occupancy Raw Data'!AE$3,FALSE)</f>
        <v>0.91045873574158398</v>
      </c>
      <c r="X33" s="51">
        <f>VLOOKUP($A33,'ADR Raw Data'!$B$6:$BE$43,'ADR Raw Data'!G$1,FALSE)</f>
        <v>99.146029787233999</v>
      </c>
      <c r="Y33" s="52">
        <f>VLOOKUP($A33,'ADR Raw Data'!$B$6:$BE$43,'ADR Raw Data'!H$1,FALSE)</f>
        <v>106.095176142309</v>
      </c>
      <c r="Z33" s="52">
        <f>VLOOKUP($A33,'ADR Raw Data'!$B$6:$BE$43,'ADR Raw Data'!I$1,FALSE)</f>
        <v>140.16318630295899</v>
      </c>
      <c r="AA33" s="52">
        <f>VLOOKUP($A33,'ADR Raw Data'!$B$6:$BE$43,'ADR Raw Data'!J$1,FALSE)</f>
        <v>203.42891369047601</v>
      </c>
      <c r="AB33" s="52">
        <f>VLOOKUP($A33,'ADR Raw Data'!$B$6:$BE$43,'ADR Raw Data'!K$1,FALSE)</f>
        <v>269.30238971455498</v>
      </c>
      <c r="AC33" s="53">
        <f>VLOOKUP($A33,'ADR Raw Data'!$B$6:$BE$43,'ADR Raw Data'!L$1,FALSE)</f>
        <v>176.093574465572</v>
      </c>
      <c r="AD33" s="52">
        <f>VLOOKUP($A33,'ADR Raw Data'!$B$6:$BE$43,'ADR Raw Data'!N$1,FALSE)</f>
        <v>282.68530912433903</v>
      </c>
      <c r="AE33" s="52">
        <f>VLOOKUP($A33,'ADR Raw Data'!$B$6:$BE$43,'ADR Raw Data'!O$1,FALSE)</f>
        <v>249.10658117326</v>
      </c>
      <c r="AF33" s="53">
        <f>VLOOKUP($A33,'ADR Raw Data'!$B$6:$BE$43,'ADR Raw Data'!P$1,FALSE)</f>
        <v>267.33275948103699</v>
      </c>
      <c r="AG33" s="54">
        <f>VLOOKUP($A33,'ADR Raw Data'!$B$6:$BE$43,'ADR Raw Data'!R$1,FALSE)</f>
        <v>205.40713386773501</v>
      </c>
      <c r="AI33" s="47">
        <f>VLOOKUP($A33,'ADR Raw Data'!$B$6:$BE$43,'ADR Raw Data'!T$1,FALSE)</f>
        <v>-2.6612472827657401</v>
      </c>
      <c r="AJ33" s="48">
        <f>VLOOKUP($A33,'ADR Raw Data'!$B$6:$BE$43,'ADR Raw Data'!U$1,FALSE)</f>
        <v>2.0713466909413201E-2</v>
      </c>
      <c r="AK33" s="48">
        <f>VLOOKUP($A33,'ADR Raw Data'!$B$6:$BE$43,'ADR Raw Data'!V$1,FALSE)</f>
        <v>8.5564821147594596</v>
      </c>
      <c r="AL33" s="48">
        <f>VLOOKUP($A33,'ADR Raw Data'!$B$6:$BE$43,'ADR Raw Data'!W$1,FALSE)</f>
        <v>11.8094233094376</v>
      </c>
      <c r="AM33" s="48">
        <f>VLOOKUP($A33,'ADR Raw Data'!$B$6:$BE$43,'ADR Raw Data'!X$1,FALSE)</f>
        <v>2.2813254003374599</v>
      </c>
      <c r="AN33" s="49">
        <f>VLOOKUP($A33,'ADR Raw Data'!$B$6:$BE$43,'ADR Raw Data'!Y$1,FALSE)</f>
        <v>3.7583658833800699</v>
      </c>
      <c r="AO33" s="48">
        <f>VLOOKUP($A33,'ADR Raw Data'!$B$6:$BE$43,'ADR Raw Data'!AA$1,FALSE)</f>
        <v>0.69888013575965502</v>
      </c>
      <c r="AP33" s="48">
        <f>VLOOKUP($A33,'ADR Raw Data'!$B$6:$BE$43,'ADR Raw Data'!AB$1,FALSE)</f>
        <v>-1.3348438269453</v>
      </c>
      <c r="AQ33" s="49">
        <f>VLOOKUP($A33,'ADR Raw Data'!$B$6:$BE$43,'ADR Raw Data'!AC$1,FALSE)</f>
        <v>-0.15597601844685899</v>
      </c>
      <c r="AR33" s="50">
        <f>VLOOKUP($A33,'ADR Raw Data'!$B$6:$BE$43,'ADR Raw Data'!AE$1,FALSE)</f>
        <v>1.83429469148062</v>
      </c>
      <c r="AS33" s="40"/>
      <c r="AT33" s="51">
        <f>VLOOKUP($A33,'RevPAR Raw Data'!$B$6:$BE$43,'RevPAR Raw Data'!G$1,FALSE)</f>
        <v>43.919541941564503</v>
      </c>
      <c r="AU33" s="52">
        <f>VLOOKUP($A33,'RevPAR Raw Data'!$B$6:$BE$43,'RevPAR Raw Data'!H$1,FALSE)</f>
        <v>57.337393025447597</v>
      </c>
      <c r="AV33" s="52">
        <f>VLOOKUP($A33,'RevPAR Raw Data'!$B$6:$BE$43,'RevPAR Raw Data'!I$1,FALSE)</f>
        <v>91.046623939679506</v>
      </c>
      <c r="AW33" s="52">
        <f>VLOOKUP($A33,'RevPAR Raw Data'!$B$6:$BE$43,'RevPAR Raw Data'!J$1,FALSE)</f>
        <v>154.61364373232701</v>
      </c>
      <c r="AX33" s="52">
        <f>VLOOKUP($A33,'RevPAR Raw Data'!$B$6:$BE$43,'RevPAR Raw Data'!K$1,FALSE)</f>
        <v>215.188092365692</v>
      </c>
      <c r="AY33" s="53">
        <f>VLOOKUP($A33,'RevPAR Raw Data'!$B$6:$BE$43,'RevPAR Raw Data'!L$1,FALSE)</f>
        <v>112.42105900094199</v>
      </c>
      <c r="AZ33" s="52">
        <f>VLOOKUP($A33,'RevPAR Raw Data'!$B$6:$BE$43,'RevPAR Raw Data'!N$1,FALSE)</f>
        <v>231.84991140433499</v>
      </c>
      <c r="BA33" s="52">
        <f>VLOOKUP($A33,'RevPAR Raw Data'!$B$6:$BE$43,'RevPAR Raw Data'!O$1,FALSE)</f>
        <v>172.097195098963</v>
      </c>
      <c r="BB33" s="53">
        <f>VLOOKUP($A33,'RevPAR Raw Data'!$B$6:$BE$43,'RevPAR Raw Data'!P$1,FALSE)</f>
        <v>201.97355325164901</v>
      </c>
      <c r="BC33" s="54">
        <f>VLOOKUP($A33,'RevPAR Raw Data'!$B$6:$BE$43,'RevPAR Raw Data'!R$1,FALSE)</f>
        <v>138.00748592971499</v>
      </c>
      <c r="BE33" s="47">
        <f>VLOOKUP($A33,'RevPAR Raw Data'!$B$6:$BE$43,'RevPAR Raw Data'!T$1,FALSE)</f>
        <v>3.7512723273207502</v>
      </c>
      <c r="BF33" s="48">
        <f>VLOOKUP($A33,'RevPAR Raw Data'!$B$6:$BE$43,'RevPAR Raw Data'!U$1,FALSE)</f>
        <v>3.9174380157590698</v>
      </c>
      <c r="BG33" s="48">
        <f>VLOOKUP($A33,'RevPAR Raw Data'!$B$6:$BE$43,'RevPAR Raw Data'!V$1,FALSE)</f>
        <v>12.3568314576986</v>
      </c>
      <c r="BH33" s="48">
        <f>VLOOKUP($A33,'RevPAR Raw Data'!$B$6:$BE$43,'RevPAR Raw Data'!W$1,FALSE)</f>
        <v>13.8353702659311</v>
      </c>
      <c r="BI33" s="48">
        <f>VLOOKUP($A33,'RevPAR Raw Data'!$B$6:$BE$43,'RevPAR Raw Data'!X$1,FALSE)</f>
        <v>-1.51517678579288</v>
      </c>
      <c r="BJ33" s="49">
        <f>VLOOKUP($A33,'RevPAR Raw Data'!$B$6:$BE$43,'RevPAR Raw Data'!Y$1,FALSE)</f>
        <v>5.4880038329642202</v>
      </c>
      <c r="BK33" s="48">
        <f>VLOOKUP($A33,'RevPAR Raw Data'!$B$6:$BE$43,'RevPAR Raw Data'!AA$1,FALSE)</f>
        <v>0.42518717590883398</v>
      </c>
      <c r="BL33" s="48">
        <f>VLOOKUP($A33,'RevPAR Raw Data'!$B$6:$BE$43,'RevPAR Raw Data'!AB$1,FALSE)</f>
        <v>-2.4182560542187601</v>
      </c>
      <c r="BM33" s="49">
        <f>VLOOKUP($A33,'RevPAR Raw Data'!$B$6:$BE$43,'RevPAR Raw Data'!AC$1,FALSE)</f>
        <v>-0.80624250978885503</v>
      </c>
      <c r="BN33" s="50">
        <f>VLOOKUP($A33,'RevPAR Raw Data'!$B$6:$BE$43,'RevPAR Raw Data'!AE$1,FALSE)</f>
        <v>2.7614539234800399</v>
      </c>
    </row>
    <row r="34" spans="1:66" x14ac:dyDescent="0.45">
      <c r="A34" s="63" t="s">
        <v>50</v>
      </c>
      <c r="B34" s="47">
        <f>VLOOKUP($A34,'Occupancy Raw Data'!$B$8:$BE$45,'Occupancy Raw Data'!G$3,FALSE)</f>
        <v>40.414788097384999</v>
      </c>
      <c r="C34" s="48">
        <f>VLOOKUP($A34,'Occupancy Raw Data'!$B$8:$BE$45,'Occupancy Raw Data'!H$3,FALSE)</f>
        <v>54.030658250676197</v>
      </c>
      <c r="D34" s="48">
        <f>VLOOKUP($A34,'Occupancy Raw Data'!$B$8:$BE$45,'Occupancy Raw Data'!I$3,FALSE)</f>
        <v>57.096483318304699</v>
      </c>
      <c r="E34" s="48">
        <f>VLOOKUP($A34,'Occupancy Raw Data'!$B$8:$BE$45,'Occupancy Raw Data'!J$3,FALSE)</f>
        <v>69.125338142470596</v>
      </c>
      <c r="F34" s="48">
        <f>VLOOKUP($A34,'Occupancy Raw Data'!$B$8:$BE$45,'Occupancy Raw Data'!K$3,FALSE)</f>
        <v>80.7033363390441</v>
      </c>
      <c r="G34" s="49">
        <f>VLOOKUP($A34,'Occupancy Raw Data'!$B$8:$BE$45,'Occupancy Raw Data'!L$3,FALSE)</f>
        <v>60.274120829576098</v>
      </c>
      <c r="H34" s="48">
        <f>VLOOKUP($A34,'Occupancy Raw Data'!$B$8:$BE$45,'Occupancy Raw Data'!N$3,FALSE)</f>
        <v>81.947700631199197</v>
      </c>
      <c r="I34" s="48">
        <f>VLOOKUP($A34,'Occupancy Raw Data'!$B$8:$BE$45,'Occupancy Raw Data'!O$3,FALSE)</f>
        <v>69.594229035166805</v>
      </c>
      <c r="J34" s="49">
        <f>VLOOKUP($A34,'Occupancy Raw Data'!$B$8:$BE$45,'Occupancy Raw Data'!P$3,FALSE)</f>
        <v>75.770964833183001</v>
      </c>
      <c r="K34" s="50">
        <f>VLOOKUP($A34,'Occupancy Raw Data'!$B$8:$BE$45,'Occupancy Raw Data'!R$3,FALSE)</f>
        <v>64.701790544892404</v>
      </c>
      <c r="M34" s="47">
        <f>VLOOKUP($A34,'Occupancy Raw Data'!$B$8:$BE$45,'Occupancy Raw Data'!T$3,FALSE)</f>
        <v>-11.6324921135646</v>
      </c>
      <c r="N34" s="48">
        <f>VLOOKUP($A34,'Occupancy Raw Data'!$B$8:$BE$45,'Occupancy Raw Data'!U$3,FALSE)</f>
        <v>-1.3500164636154</v>
      </c>
      <c r="O34" s="48">
        <f>VLOOKUP($A34,'Occupancy Raw Data'!$B$8:$BE$45,'Occupancy Raw Data'!V$3,FALSE)</f>
        <v>-7.2370348666861899</v>
      </c>
      <c r="P34" s="48">
        <f>VLOOKUP($A34,'Occupancy Raw Data'!$B$8:$BE$45,'Occupancy Raw Data'!W$3,FALSE)</f>
        <v>-7.6608046253914699</v>
      </c>
      <c r="Q34" s="48">
        <f>VLOOKUP($A34,'Occupancy Raw Data'!$B$8:$BE$45,'Occupancy Raw Data'!X$3,FALSE)</f>
        <v>-1.0831122900088399</v>
      </c>
      <c r="R34" s="49">
        <f>VLOOKUP($A34,'Occupancy Raw Data'!$B$8:$BE$45,'Occupancy Raw Data'!Y$3,FALSE)</f>
        <v>-5.37908385708623</v>
      </c>
      <c r="S34" s="48">
        <f>VLOOKUP($A34,'Occupancy Raw Data'!$B$8:$BE$45,'Occupancy Raw Data'!AA$3,FALSE)</f>
        <v>2.2732388026108401</v>
      </c>
      <c r="T34" s="48">
        <f>VLOOKUP($A34,'Occupancy Raw Data'!$B$8:$BE$45,'Occupancy Raw Data'!AB$3,FALSE)</f>
        <v>0.39021852237252802</v>
      </c>
      <c r="U34" s="49">
        <f>VLOOKUP($A34,'Occupancy Raw Data'!$B$8:$BE$45,'Occupancy Raw Data'!AC$3,FALSE)</f>
        <v>1.3997827923253201</v>
      </c>
      <c r="V34" s="50">
        <f>VLOOKUP($A34,'Occupancy Raw Data'!$B$8:$BE$45,'Occupancy Raw Data'!AE$3,FALSE)</f>
        <v>-3.2141205487898801</v>
      </c>
      <c r="X34" s="51">
        <f>VLOOKUP($A34,'ADR Raw Data'!$B$6:$BE$43,'ADR Raw Data'!G$1,FALSE)</f>
        <v>91.545211958946794</v>
      </c>
      <c r="Y34" s="52">
        <f>VLOOKUP($A34,'ADR Raw Data'!$B$6:$BE$43,'ADR Raw Data'!H$1,FALSE)</f>
        <v>96.185423898531297</v>
      </c>
      <c r="Z34" s="52">
        <f>VLOOKUP($A34,'ADR Raw Data'!$B$6:$BE$43,'ADR Raw Data'!I$1,FALSE)</f>
        <v>97.5738787113076</v>
      </c>
      <c r="AA34" s="52">
        <f>VLOOKUP($A34,'ADR Raw Data'!$B$6:$BE$43,'ADR Raw Data'!J$1,FALSE)</f>
        <v>113.064651708844</v>
      </c>
      <c r="AB34" s="52">
        <f>VLOOKUP($A34,'ADR Raw Data'!$B$6:$BE$43,'ADR Raw Data'!K$1,FALSE)</f>
        <v>179.29256089385399</v>
      </c>
      <c r="AC34" s="53">
        <f>VLOOKUP($A34,'ADR Raw Data'!$B$6:$BE$43,'ADR Raw Data'!L$1,FALSE)</f>
        <v>121.952861588175</v>
      </c>
      <c r="AD34" s="52">
        <f>VLOOKUP($A34,'ADR Raw Data'!$B$6:$BE$43,'ADR Raw Data'!N$1,FALSE)</f>
        <v>208.749711707746</v>
      </c>
      <c r="AE34" s="52">
        <f>VLOOKUP($A34,'ADR Raw Data'!$B$6:$BE$43,'ADR Raw Data'!O$1,FALSE)</f>
        <v>183.871166105208</v>
      </c>
      <c r="AF34" s="53">
        <f>VLOOKUP($A34,'ADR Raw Data'!$B$6:$BE$43,'ADR Raw Data'!P$1,FALSE)</f>
        <v>197.324469832202</v>
      </c>
      <c r="AG34" s="54">
        <f>VLOOKUP($A34,'ADR Raw Data'!$B$6:$BE$43,'ADR Raw Data'!R$1,FALSE)</f>
        <v>147.17176833638601</v>
      </c>
      <c r="AI34" s="47">
        <f>VLOOKUP($A34,'ADR Raw Data'!$B$6:$BE$43,'ADR Raw Data'!T$1,FALSE)</f>
        <v>-4.1944520822829201</v>
      </c>
      <c r="AJ34" s="48">
        <f>VLOOKUP($A34,'ADR Raw Data'!$B$6:$BE$43,'ADR Raw Data'!U$1,FALSE)</f>
        <v>-2.1010085018105298</v>
      </c>
      <c r="AK34" s="48">
        <f>VLOOKUP($A34,'ADR Raw Data'!$B$6:$BE$43,'ADR Raw Data'!V$1,FALSE)</f>
        <v>-3.0349780993708801</v>
      </c>
      <c r="AL34" s="48">
        <f>VLOOKUP($A34,'ADR Raw Data'!$B$6:$BE$43,'ADR Raw Data'!W$1,FALSE)</f>
        <v>-2.8351766722846898</v>
      </c>
      <c r="AM34" s="48">
        <f>VLOOKUP($A34,'ADR Raw Data'!$B$6:$BE$43,'ADR Raw Data'!X$1,FALSE)</f>
        <v>0.97010821339720199</v>
      </c>
      <c r="AN34" s="49">
        <f>VLOOKUP($A34,'ADR Raw Data'!$B$6:$BE$43,'ADR Raw Data'!Y$1,FALSE)</f>
        <v>-0.76908373622967197</v>
      </c>
      <c r="AO34" s="48">
        <f>VLOOKUP($A34,'ADR Raw Data'!$B$6:$BE$43,'ADR Raw Data'!AA$1,FALSE)</f>
        <v>5.26331328205291</v>
      </c>
      <c r="AP34" s="48">
        <f>VLOOKUP($A34,'ADR Raw Data'!$B$6:$BE$43,'ADR Raw Data'!AB$1,FALSE)</f>
        <v>2.1354098920092399</v>
      </c>
      <c r="AQ34" s="49">
        <f>VLOOKUP($A34,'ADR Raw Data'!$B$6:$BE$43,'ADR Raw Data'!AC$1,FALSE)</f>
        <v>3.94786202844096</v>
      </c>
      <c r="AR34" s="50">
        <f>VLOOKUP($A34,'ADR Raw Data'!$B$6:$BE$43,'ADR Raw Data'!AE$1,FALSE)</f>
        <v>2.0084119627471102</v>
      </c>
      <c r="AS34" s="40"/>
      <c r="AT34" s="51">
        <f>VLOOKUP($A34,'RevPAR Raw Data'!$B$6:$BE$43,'RevPAR Raw Data'!G$1,FALSE)</f>
        <v>36.997803426510302</v>
      </c>
      <c r="AU34" s="52">
        <f>VLOOKUP($A34,'RevPAR Raw Data'!$B$6:$BE$43,'RevPAR Raw Data'!H$1,FALSE)</f>
        <v>51.969617673579798</v>
      </c>
      <c r="AV34" s="52">
        <f>VLOOKUP($A34,'RevPAR Raw Data'!$B$6:$BE$43,'RevPAR Raw Data'!I$1,FALSE)</f>
        <v>55.711253381424697</v>
      </c>
      <c r="AW34" s="52">
        <f>VLOOKUP($A34,'RevPAR Raw Data'!$B$6:$BE$43,'RevPAR Raw Data'!J$1,FALSE)</f>
        <v>78.156322813345298</v>
      </c>
      <c r="AX34" s="52">
        <f>VLOOKUP($A34,'RevPAR Raw Data'!$B$6:$BE$43,'RevPAR Raw Data'!K$1,FALSE)</f>
        <v>144.695078449053</v>
      </c>
      <c r="AY34" s="53">
        <f>VLOOKUP($A34,'RevPAR Raw Data'!$B$6:$BE$43,'RevPAR Raw Data'!L$1,FALSE)</f>
        <v>73.506015148782595</v>
      </c>
      <c r="AZ34" s="52">
        <f>VLOOKUP($A34,'RevPAR Raw Data'!$B$6:$BE$43,'RevPAR Raw Data'!N$1,FALSE)</f>
        <v>171.065588818755</v>
      </c>
      <c r="BA34" s="52">
        <f>VLOOKUP($A34,'RevPAR Raw Data'!$B$6:$BE$43,'RevPAR Raw Data'!O$1,FALSE)</f>
        <v>127.96372046889</v>
      </c>
      <c r="BB34" s="53">
        <f>VLOOKUP($A34,'RevPAR Raw Data'!$B$6:$BE$43,'RevPAR Raw Data'!P$1,FALSE)</f>
        <v>149.51465464382301</v>
      </c>
      <c r="BC34" s="54">
        <f>VLOOKUP($A34,'RevPAR Raw Data'!$B$6:$BE$43,'RevPAR Raw Data'!R$1,FALSE)</f>
        <v>95.2227692902228</v>
      </c>
      <c r="BE34" s="47">
        <f>VLOOKUP($A34,'RevPAR Raw Data'!$B$6:$BE$43,'RevPAR Raw Data'!T$1,FALSE)</f>
        <v>-15.3390248881687</v>
      </c>
      <c r="BF34" s="48">
        <f>VLOOKUP($A34,'RevPAR Raw Data'!$B$6:$BE$43,'RevPAR Raw Data'!U$1,FALSE)</f>
        <v>-3.42266100474954</v>
      </c>
      <c r="BG34" s="48">
        <f>VLOOKUP($A34,'RevPAR Raw Data'!$B$6:$BE$43,'RevPAR Raw Data'!V$1,FALSE)</f>
        <v>-10.0523705428093</v>
      </c>
      <c r="BH34" s="48">
        <f>VLOOKUP($A34,'RevPAR Raw Data'!$B$6:$BE$43,'RevPAR Raw Data'!W$1,FALSE)</f>
        <v>-10.2787839520277</v>
      </c>
      <c r="BI34" s="48">
        <f>VLOOKUP($A34,'RevPAR Raw Data'!$B$6:$BE$43,'RevPAR Raw Data'!X$1,FALSE)</f>
        <v>-0.123511437897329</v>
      </c>
      <c r="BJ34" s="49">
        <f>VLOOKUP($A34,'RevPAR Raw Data'!$B$6:$BE$43,'RevPAR Raw Data'!Y$1,FALSE)</f>
        <v>-6.1067979342129002</v>
      </c>
      <c r="BK34" s="48">
        <f>VLOOKUP($A34,'RevPAR Raw Data'!$B$6:$BE$43,'RevPAR Raw Data'!AA$1,FALSE)</f>
        <v>7.6561997644943602</v>
      </c>
      <c r="BL34" s="48">
        <f>VLOOKUP($A34,'RevPAR Raw Data'!$B$6:$BE$43,'RevPAR Raw Data'!AB$1,FALSE)</f>
        <v>2.5339611793089598</v>
      </c>
      <c r="BM34" s="49">
        <f>VLOOKUP($A34,'RevPAR Raw Data'!$B$6:$BE$43,'RevPAR Raw Data'!AC$1,FALSE)</f>
        <v>5.4029063141051603</v>
      </c>
      <c r="BN34" s="50">
        <f>VLOOKUP($A34,'RevPAR Raw Data'!$B$6:$BE$43,'RevPAR Raw Data'!AE$1,FALSE)</f>
        <v>-1.27026136764177</v>
      </c>
    </row>
    <row r="35" spans="1:66" x14ac:dyDescent="0.45">
      <c r="A35" s="63" t="s">
        <v>47</v>
      </c>
      <c r="B35" s="47">
        <f>VLOOKUP($A35,'Occupancy Raw Data'!$B$8:$BE$45,'Occupancy Raw Data'!G$3,FALSE)</f>
        <v>47.406866325785202</v>
      </c>
      <c r="C35" s="48">
        <f>VLOOKUP($A35,'Occupancy Raw Data'!$B$8:$BE$45,'Occupancy Raw Data'!H$3,FALSE)</f>
        <v>62.929145361577703</v>
      </c>
      <c r="D35" s="48">
        <f>VLOOKUP($A35,'Occupancy Raw Data'!$B$8:$BE$45,'Occupancy Raw Data'!I$3,FALSE)</f>
        <v>74.105186267348401</v>
      </c>
      <c r="E35" s="48">
        <f>VLOOKUP($A35,'Occupancy Raw Data'!$B$8:$BE$45,'Occupancy Raw Data'!J$3,FALSE)</f>
        <v>85.445580715850895</v>
      </c>
      <c r="F35" s="48">
        <f>VLOOKUP($A35,'Occupancy Raw Data'!$B$8:$BE$45,'Occupancy Raw Data'!K$3,FALSE)</f>
        <v>88.476990504017493</v>
      </c>
      <c r="G35" s="49">
        <f>VLOOKUP($A35,'Occupancy Raw Data'!$B$8:$BE$45,'Occupancy Raw Data'!L$3,FALSE)</f>
        <v>71.672753834915895</v>
      </c>
      <c r="H35" s="48">
        <f>VLOOKUP($A35,'Occupancy Raw Data'!$B$8:$BE$45,'Occupancy Raw Data'!N$3,FALSE)</f>
        <v>88.075237399561701</v>
      </c>
      <c r="I35" s="48">
        <f>VLOOKUP($A35,'Occupancy Raw Data'!$B$8:$BE$45,'Occupancy Raw Data'!O$3,FALSE)</f>
        <v>72.972972972972897</v>
      </c>
      <c r="J35" s="49">
        <f>VLOOKUP($A35,'Occupancy Raw Data'!$B$8:$BE$45,'Occupancy Raw Data'!P$3,FALSE)</f>
        <v>80.524105186267306</v>
      </c>
      <c r="K35" s="50">
        <f>VLOOKUP($A35,'Occupancy Raw Data'!$B$8:$BE$45,'Occupancy Raw Data'!R$3,FALSE)</f>
        <v>74.2017113638735</v>
      </c>
      <c r="M35" s="47">
        <f>VLOOKUP($A35,'Occupancy Raw Data'!$B$8:$BE$45,'Occupancy Raw Data'!T$3,FALSE)</f>
        <v>9.7079201004015001</v>
      </c>
      <c r="N35" s="48">
        <f>VLOOKUP($A35,'Occupancy Raw Data'!$B$8:$BE$45,'Occupancy Raw Data'!U$3,FALSE)</f>
        <v>13.941613048842999</v>
      </c>
      <c r="O35" s="48">
        <f>VLOOKUP($A35,'Occupancy Raw Data'!$B$8:$BE$45,'Occupancy Raw Data'!V$3,FALSE)</f>
        <v>7.5041579376705903</v>
      </c>
      <c r="P35" s="48">
        <f>VLOOKUP($A35,'Occupancy Raw Data'!$B$8:$BE$45,'Occupancy Raw Data'!W$3,FALSE)</f>
        <v>-0.210993054752351</v>
      </c>
      <c r="Q35" s="48">
        <f>VLOOKUP($A35,'Occupancy Raw Data'!$B$8:$BE$45,'Occupancy Raw Data'!X$3,FALSE)</f>
        <v>-0.70635544941726602</v>
      </c>
      <c r="R35" s="49">
        <f>VLOOKUP($A35,'Occupancy Raw Data'!$B$8:$BE$45,'Occupancy Raw Data'!Y$3,FALSE)</f>
        <v>4.7521942638633901</v>
      </c>
      <c r="S35" s="48">
        <f>VLOOKUP($A35,'Occupancy Raw Data'!$B$8:$BE$45,'Occupancy Raw Data'!AA$3,FALSE)</f>
        <v>-0.40764813826972102</v>
      </c>
      <c r="T35" s="48">
        <f>VLOOKUP($A35,'Occupancy Raw Data'!$B$8:$BE$45,'Occupancy Raw Data'!AB$3,FALSE)</f>
        <v>-3.9847622485351999</v>
      </c>
      <c r="U35" s="49">
        <f>VLOOKUP($A35,'Occupancy Raw Data'!$B$8:$BE$45,'Occupancy Raw Data'!AC$3,FALSE)</f>
        <v>-2.0609593667025998</v>
      </c>
      <c r="V35" s="50">
        <f>VLOOKUP($A35,'Occupancy Raw Data'!$B$8:$BE$45,'Occupancy Raw Data'!AE$3,FALSE)</f>
        <v>2.54046701357731</v>
      </c>
      <c r="X35" s="51">
        <f>VLOOKUP($A35,'ADR Raw Data'!$B$6:$BE$43,'ADR Raw Data'!G$1,FALSE)</f>
        <v>97.192033898304999</v>
      </c>
      <c r="Y35" s="52">
        <f>VLOOKUP($A35,'ADR Raw Data'!$B$6:$BE$43,'ADR Raw Data'!H$1,FALSE)</f>
        <v>107.57683401044601</v>
      </c>
      <c r="Z35" s="52">
        <f>VLOOKUP($A35,'ADR Raw Data'!$B$6:$BE$43,'ADR Raw Data'!I$1,FALSE)</f>
        <v>117.390852636766</v>
      </c>
      <c r="AA35" s="52">
        <f>VLOOKUP($A35,'ADR Raw Data'!$B$6:$BE$43,'ADR Raw Data'!J$1,FALSE)</f>
        <v>143.536001282325</v>
      </c>
      <c r="AB35" s="52">
        <f>VLOOKUP($A35,'ADR Raw Data'!$B$6:$BE$43,'ADR Raw Data'!K$1,FALSE)</f>
        <v>186.17489989680001</v>
      </c>
      <c r="AC35" s="53">
        <f>VLOOKUP($A35,'ADR Raw Data'!$B$6:$BE$43,'ADR Raw Data'!L$1,FALSE)</f>
        <v>136.211511924174</v>
      </c>
      <c r="AD35" s="52">
        <f>VLOOKUP($A35,'ADR Raw Data'!$B$6:$BE$43,'ADR Raw Data'!N$1,FALSE)</f>
        <v>185.199338585942</v>
      </c>
      <c r="AE35" s="52">
        <f>VLOOKUP($A35,'ADR Raw Data'!$B$6:$BE$43,'ADR Raw Data'!O$1,FALSE)</f>
        <v>152.16279529529501</v>
      </c>
      <c r="AF35" s="53">
        <f>VLOOKUP($A35,'ADR Raw Data'!$B$6:$BE$43,'ADR Raw Data'!P$1,FALSE)</f>
        <v>170.23006463317799</v>
      </c>
      <c r="AG35" s="54">
        <f>VLOOKUP($A35,'ADR Raw Data'!$B$6:$BE$43,'ADR Raw Data'!R$1,FALSE)</f>
        <v>146.75926062651601</v>
      </c>
      <c r="AI35" s="47">
        <f>VLOOKUP($A35,'ADR Raw Data'!$B$6:$BE$43,'ADR Raw Data'!T$1,FALSE)</f>
        <v>2.75331574622018</v>
      </c>
      <c r="AJ35" s="48">
        <f>VLOOKUP($A35,'ADR Raw Data'!$B$6:$BE$43,'ADR Raw Data'!U$1,FALSE)</f>
        <v>6.7297354771729303</v>
      </c>
      <c r="AK35" s="48">
        <f>VLOOKUP($A35,'ADR Raw Data'!$B$6:$BE$43,'ADR Raw Data'!V$1,FALSE)</f>
        <v>6.1648506787440001</v>
      </c>
      <c r="AL35" s="48">
        <f>VLOOKUP($A35,'ADR Raw Data'!$B$6:$BE$43,'ADR Raw Data'!W$1,FALSE)</f>
        <v>7.1757788647371301</v>
      </c>
      <c r="AM35" s="48">
        <f>VLOOKUP($A35,'ADR Raw Data'!$B$6:$BE$43,'ADR Raw Data'!X$1,FALSE)</f>
        <v>0.73794014895543203</v>
      </c>
      <c r="AN35" s="49">
        <f>VLOOKUP($A35,'ADR Raw Data'!$B$6:$BE$43,'ADR Raw Data'!Y$1,FALSE)</f>
        <v>3.06817894939979</v>
      </c>
      <c r="AO35" s="48">
        <f>VLOOKUP($A35,'ADR Raw Data'!$B$6:$BE$43,'ADR Raw Data'!AA$1,FALSE)</f>
        <v>-4.7689949803935603</v>
      </c>
      <c r="AP35" s="48">
        <f>VLOOKUP($A35,'ADR Raw Data'!$B$6:$BE$43,'ADR Raw Data'!AB$1,FALSE)</f>
        <v>-9.9197311245655495</v>
      </c>
      <c r="AQ35" s="49">
        <f>VLOOKUP($A35,'ADR Raw Data'!$B$6:$BE$43,'ADR Raw Data'!AC$1,FALSE)</f>
        <v>-6.8063033054097604</v>
      </c>
      <c r="AR35" s="50">
        <f>VLOOKUP($A35,'ADR Raw Data'!$B$6:$BE$43,'ADR Raw Data'!AE$1,FALSE)</f>
        <v>-1.2069748966904701</v>
      </c>
      <c r="AS35" s="40"/>
      <c r="AT35" s="51">
        <f>VLOOKUP($A35,'RevPAR Raw Data'!$B$6:$BE$43,'RevPAR Raw Data'!G$1,FALSE)</f>
        <v>46.075697589481301</v>
      </c>
      <c r="AU35" s="52">
        <f>VLOOKUP($A35,'RevPAR Raw Data'!$B$6:$BE$43,'RevPAR Raw Data'!H$1,FALSE)</f>
        <v>67.697182249817303</v>
      </c>
      <c r="AV35" s="52">
        <f>VLOOKUP($A35,'RevPAR Raw Data'!$B$6:$BE$43,'RevPAR Raw Data'!I$1,FALSE)</f>
        <v>86.992710007304595</v>
      </c>
      <c r="AW35" s="52">
        <f>VLOOKUP($A35,'RevPAR Raw Data'!$B$6:$BE$43,'RevPAR Raw Data'!J$1,FALSE)</f>
        <v>122.645169831994</v>
      </c>
      <c r="AX35" s="52">
        <f>VLOOKUP($A35,'RevPAR Raw Data'!$B$6:$BE$43,'RevPAR Raw Data'!K$1,FALSE)</f>
        <v>164.72194850255599</v>
      </c>
      <c r="AY35" s="53">
        <f>VLOOKUP($A35,'RevPAR Raw Data'!$B$6:$BE$43,'RevPAR Raw Data'!L$1,FALSE)</f>
        <v>97.626541636230797</v>
      </c>
      <c r="AZ35" s="52">
        <f>VLOOKUP($A35,'RevPAR Raw Data'!$B$6:$BE$43,'RevPAR Raw Data'!N$1,FALSE)</f>
        <v>163.114757121986</v>
      </c>
      <c r="BA35" s="52">
        <f>VLOOKUP($A35,'RevPAR Raw Data'!$B$6:$BE$43,'RevPAR Raw Data'!O$1,FALSE)</f>
        <v>111.037715485756</v>
      </c>
      <c r="BB35" s="53">
        <f>VLOOKUP($A35,'RevPAR Raw Data'!$B$6:$BE$43,'RevPAR Raw Data'!P$1,FALSE)</f>
        <v>137.07623630387101</v>
      </c>
      <c r="BC35" s="54">
        <f>VLOOKUP($A35,'RevPAR Raw Data'!$B$6:$BE$43,'RevPAR Raw Data'!R$1,FALSE)</f>
        <v>108.897882969842</v>
      </c>
      <c r="BE35" s="47">
        <f>VLOOKUP($A35,'RevPAR Raw Data'!$B$6:$BE$43,'RevPAR Raw Data'!T$1,FALSE)</f>
        <v>12.7285255393765</v>
      </c>
      <c r="BF35" s="48">
        <f>VLOOKUP($A35,'RevPAR Raw Data'!$B$6:$BE$43,'RevPAR Raw Data'!U$1,FALSE)</f>
        <v>21.6095822054541</v>
      </c>
      <c r="BG35" s="48">
        <f>VLOOKUP($A35,'RevPAR Raw Data'!$B$6:$BE$43,'RevPAR Raw Data'!V$1,FALSE)</f>
        <v>14.131628747969099</v>
      </c>
      <c r="BH35" s="48">
        <f>VLOOKUP($A35,'RevPAR Raw Data'!$B$6:$BE$43,'RevPAR Raw Data'!W$1,FALSE)</f>
        <v>6.94964541495579</v>
      </c>
      <c r="BI35" s="48">
        <f>VLOOKUP($A35,'RevPAR Raw Data'!$B$6:$BE$43,'RevPAR Raw Data'!X$1,FALSE)</f>
        <v>2.6372219082581201E-2</v>
      </c>
      <c r="BJ35" s="49">
        <f>VLOOKUP($A35,'RevPAR Raw Data'!$B$6:$BE$43,'RevPAR Raw Data'!Y$1,FALSE)</f>
        <v>7.9661790373016297</v>
      </c>
      <c r="BK35" s="48">
        <f>VLOOKUP($A35,'RevPAR Raw Data'!$B$6:$BE$43,'RevPAR Raw Data'!AA$1,FALSE)</f>
        <v>-5.1572023994115304</v>
      </c>
      <c r="BL35" s="48">
        <f>VLOOKUP($A35,'RevPAR Raw Data'!$B$6:$BE$43,'RevPAR Raw Data'!AB$1,FALSE)</f>
        <v>-13.5092156720928</v>
      </c>
      <c r="BM35" s="49">
        <f>VLOOKUP($A35,'RevPAR Raw Data'!$B$6:$BE$43,'RevPAR Raw Data'!AC$1,FALSE)</f>
        <v>-8.7269875266133408</v>
      </c>
      <c r="BN35" s="50">
        <f>VLOOKUP($A35,'RevPAR Raw Data'!$B$6:$BE$43,'RevPAR Raw Data'!AE$1,FALSE)</f>
        <v>1.30282931777425</v>
      </c>
    </row>
    <row r="36" spans="1:66" x14ac:dyDescent="0.45">
      <c r="A36" s="63" t="s">
        <v>48</v>
      </c>
      <c r="B36" s="47">
        <f>VLOOKUP($A36,'Occupancy Raw Data'!$B$8:$BE$45,'Occupancy Raw Data'!G$3,FALSE)</f>
        <v>48.694826767916403</v>
      </c>
      <c r="C36" s="48">
        <f>VLOOKUP($A36,'Occupancy Raw Data'!$B$8:$BE$45,'Occupancy Raw Data'!H$3,FALSE)</f>
        <v>69.435215946843797</v>
      </c>
      <c r="D36" s="48">
        <f>VLOOKUP($A36,'Occupancy Raw Data'!$B$8:$BE$45,'Occupancy Raw Data'!I$3,FALSE)</f>
        <v>72.306597057427595</v>
      </c>
      <c r="E36" s="48">
        <f>VLOOKUP($A36,'Occupancy Raw Data'!$B$8:$BE$45,'Occupancy Raw Data'!J$3,FALSE)</f>
        <v>78.191741813004199</v>
      </c>
      <c r="F36" s="48">
        <f>VLOOKUP($A36,'Occupancy Raw Data'!$B$8:$BE$45,'Occupancy Raw Data'!K$3,FALSE)</f>
        <v>90.365448504983306</v>
      </c>
      <c r="G36" s="49">
        <f>VLOOKUP($A36,'Occupancy Raw Data'!$B$8:$BE$45,'Occupancy Raw Data'!L$3,FALSE)</f>
        <v>71.798766018035096</v>
      </c>
      <c r="H36" s="48">
        <f>VLOOKUP($A36,'Occupancy Raw Data'!$B$8:$BE$45,'Occupancy Raw Data'!N$3,FALSE)</f>
        <v>89.416231608922601</v>
      </c>
      <c r="I36" s="48">
        <f>VLOOKUP($A36,'Occupancy Raw Data'!$B$8:$BE$45,'Occupancy Raw Data'!O$3,FALSE)</f>
        <v>79.520645467489302</v>
      </c>
      <c r="J36" s="49">
        <f>VLOOKUP($A36,'Occupancy Raw Data'!$B$8:$BE$45,'Occupancy Raw Data'!P$3,FALSE)</f>
        <v>84.468438538205902</v>
      </c>
      <c r="K36" s="50">
        <f>VLOOKUP($A36,'Occupancy Raw Data'!$B$8:$BE$45,'Occupancy Raw Data'!R$3,FALSE)</f>
        <v>75.418672452369606</v>
      </c>
      <c r="M36" s="47">
        <f>VLOOKUP($A36,'Occupancy Raw Data'!$B$8:$BE$45,'Occupancy Raw Data'!T$3,FALSE)</f>
        <v>-6.39965767061494</v>
      </c>
      <c r="N36" s="48">
        <f>VLOOKUP($A36,'Occupancy Raw Data'!$B$8:$BE$45,'Occupancy Raw Data'!U$3,FALSE)</f>
        <v>4.5664184090872002</v>
      </c>
      <c r="O36" s="48">
        <f>VLOOKUP($A36,'Occupancy Raw Data'!$B$8:$BE$45,'Occupancy Raw Data'!V$3,FALSE)</f>
        <v>8.7762527661266692</v>
      </c>
      <c r="P36" s="48">
        <f>VLOOKUP($A36,'Occupancy Raw Data'!$B$8:$BE$45,'Occupancy Raw Data'!W$3,FALSE)</f>
        <v>-10.667701671373599</v>
      </c>
      <c r="Q36" s="48">
        <f>VLOOKUP($A36,'Occupancy Raw Data'!$B$8:$BE$45,'Occupancy Raw Data'!X$3,FALSE)</f>
        <v>7.3792362937292202</v>
      </c>
      <c r="R36" s="49">
        <f>VLOOKUP($A36,'Occupancy Raw Data'!$B$8:$BE$45,'Occupancy Raw Data'!Y$3,FALSE)</f>
        <v>0.675680655590157</v>
      </c>
      <c r="S36" s="48">
        <f>VLOOKUP($A36,'Occupancy Raw Data'!$B$8:$BE$45,'Occupancy Raw Data'!AA$3,FALSE)</f>
        <v>9.8973301272946799</v>
      </c>
      <c r="T36" s="48">
        <f>VLOOKUP($A36,'Occupancy Raw Data'!$B$8:$BE$45,'Occupancy Raw Data'!AB$3,FALSE)</f>
        <v>0.19927710913781899</v>
      </c>
      <c r="U36" s="49">
        <f>VLOOKUP($A36,'Occupancy Raw Data'!$B$8:$BE$45,'Occupancy Raw Data'!AC$3,FALSE)</f>
        <v>5.1086707693136297</v>
      </c>
      <c r="V36" s="50">
        <f>VLOOKUP($A36,'Occupancy Raw Data'!$B$8:$BE$45,'Occupancy Raw Data'!AE$3,FALSE)</f>
        <v>2.0529899883958498</v>
      </c>
      <c r="X36" s="51">
        <f>VLOOKUP($A36,'ADR Raw Data'!$B$6:$BE$43,'ADR Raw Data'!G$1,FALSE)</f>
        <v>138.58234892787499</v>
      </c>
      <c r="Y36" s="52">
        <f>VLOOKUP($A36,'ADR Raw Data'!$B$6:$BE$43,'ADR Raw Data'!H$1,FALSE)</f>
        <v>140.01688995215301</v>
      </c>
      <c r="Z36" s="52">
        <f>VLOOKUP($A36,'ADR Raw Data'!$B$6:$BE$43,'ADR Raw Data'!I$1,FALSE)</f>
        <v>143.05037085658</v>
      </c>
      <c r="AA36" s="52">
        <f>VLOOKUP($A36,'ADR Raw Data'!$B$6:$BE$43,'ADR Raw Data'!J$1,FALSE)</f>
        <v>146.85979362670699</v>
      </c>
      <c r="AB36" s="52">
        <f>VLOOKUP($A36,'ADR Raw Data'!$B$6:$BE$43,'ADR Raw Data'!K$1,FALSE)</f>
        <v>170.034175420168</v>
      </c>
      <c r="AC36" s="53">
        <f>VLOOKUP($A36,'ADR Raw Data'!$B$6:$BE$43,'ADR Raw Data'!L$1,FALSE)</f>
        <v>149.479643046007</v>
      </c>
      <c r="AD36" s="52">
        <f>VLOOKUP($A36,'ADR Raw Data'!$B$6:$BE$43,'ADR Raw Data'!N$1,FALSE)</f>
        <v>251.81604299362999</v>
      </c>
      <c r="AE36" s="52">
        <f>VLOOKUP($A36,'ADR Raw Data'!$B$6:$BE$43,'ADR Raw Data'!O$1,FALSE)</f>
        <v>249.239555356609</v>
      </c>
      <c r="AF36" s="53">
        <f>VLOOKUP($A36,'ADR Raw Data'!$B$6:$BE$43,'ADR Raw Data'!P$1,FALSE)</f>
        <v>250.60325888467401</v>
      </c>
      <c r="AG36" s="54">
        <f>VLOOKUP($A36,'ADR Raw Data'!$B$6:$BE$43,'ADR Raw Data'!R$1,FALSE)</f>
        <v>181.839018294601</v>
      </c>
      <c r="AI36" s="47">
        <f>VLOOKUP($A36,'ADR Raw Data'!$B$6:$BE$43,'ADR Raw Data'!T$1,FALSE)</f>
        <v>-1.10874761872057</v>
      </c>
      <c r="AJ36" s="48">
        <f>VLOOKUP($A36,'ADR Raw Data'!$B$6:$BE$43,'ADR Raw Data'!U$1,FALSE)</f>
        <v>-0.76267042383875605</v>
      </c>
      <c r="AK36" s="48">
        <f>VLOOKUP($A36,'ADR Raw Data'!$B$6:$BE$43,'ADR Raw Data'!V$1,FALSE)</f>
        <v>-7.16386831673607E-3</v>
      </c>
      <c r="AL36" s="48">
        <f>VLOOKUP($A36,'ADR Raw Data'!$B$6:$BE$43,'ADR Raw Data'!W$1,FALSE)</f>
        <v>-10.6808668917252</v>
      </c>
      <c r="AM36" s="48">
        <f>VLOOKUP($A36,'ADR Raw Data'!$B$6:$BE$43,'ADR Raw Data'!X$1,FALSE)</f>
        <v>-1.3078074925505601</v>
      </c>
      <c r="AN36" s="49">
        <f>VLOOKUP($A36,'ADR Raw Data'!$B$6:$BE$43,'ADR Raw Data'!Y$1,FALSE)</f>
        <v>-3.1920878681242599</v>
      </c>
      <c r="AO36" s="48">
        <f>VLOOKUP($A36,'ADR Raw Data'!$B$6:$BE$43,'ADR Raw Data'!AA$1,FALSE)</f>
        <v>0.74320331403988205</v>
      </c>
      <c r="AP36" s="48">
        <f>VLOOKUP($A36,'ADR Raw Data'!$B$6:$BE$43,'ADR Raw Data'!AB$1,FALSE)</f>
        <v>4.0385491800497899</v>
      </c>
      <c r="AQ36" s="49">
        <f>VLOOKUP($A36,'ADR Raw Data'!$B$6:$BE$43,'ADR Raw Data'!AC$1,FALSE)</f>
        <v>2.3596655790845502</v>
      </c>
      <c r="AR36" s="50">
        <f>VLOOKUP($A36,'ADR Raw Data'!$B$6:$BE$43,'ADR Raw Data'!AE$1,FALSE)</f>
        <v>-0.362645602232679</v>
      </c>
      <c r="AS36" s="40"/>
      <c r="AT36" s="51">
        <f>VLOOKUP($A36,'RevPAR Raw Data'!$B$6:$BE$43,'RevPAR Raw Data'!G$1,FALSE)</f>
        <v>67.482434741338295</v>
      </c>
      <c r="AU36" s="52">
        <f>VLOOKUP($A36,'RevPAR Raw Data'!$B$6:$BE$43,'RevPAR Raw Data'!H$1,FALSE)</f>
        <v>97.221029900332198</v>
      </c>
      <c r="AV36" s="52">
        <f>VLOOKUP($A36,'RevPAR Raw Data'!$B$6:$BE$43,'RevPAR Raw Data'!I$1,FALSE)</f>
        <v>103.43485524442301</v>
      </c>
      <c r="AW36" s="52">
        <f>VLOOKUP($A36,'RevPAR Raw Data'!$B$6:$BE$43,'RevPAR Raw Data'!J$1,FALSE)</f>
        <v>114.832230659705</v>
      </c>
      <c r="AX36" s="52">
        <f>VLOOKUP($A36,'RevPAR Raw Data'!$B$6:$BE$43,'RevPAR Raw Data'!K$1,FALSE)</f>
        <v>153.652145230185</v>
      </c>
      <c r="AY36" s="53">
        <f>VLOOKUP($A36,'RevPAR Raw Data'!$B$6:$BE$43,'RevPAR Raw Data'!L$1,FALSE)</f>
        <v>107.32453915519601</v>
      </c>
      <c r="AZ36" s="52">
        <f>VLOOKUP($A36,'RevPAR Raw Data'!$B$6:$BE$43,'RevPAR Raw Data'!N$1,FALSE)</f>
        <v>225.16441623160799</v>
      </c>
      <c r="BA36" s="52">
        <f>VLOOKUP($A36,'RevPAR Raw Data'!$B$6:$BE$43,'RevPAR Raw Data'!O$1,FALSE)</f>
        <v>198.19690317987599</v>
      </c>
      <c r="BB36" s="53">
        <f>VLOOKUP($A36,'RevPAR Raw Data'!$B$6:$BE$43,'RevPAR Raw Data'!P$1,FALSE)</f>
        <v>211.68065970574199</v>
      </c>
      <c r="BC36" s="54">
        <f>VLOOKUP($A36,'RevPAR Raw Data'!$B$6:$BE$43,'RevPAR Raw Data'!R$1,FALSE)</f>
        <v>137.14057359821001</v>
      </c>
      <c r="BE36" s="47">
        <f>VLOOKUP($A36,'RevPAR Raw Data'!$B$6:$BE$43,'RevPAR Raw Data'!T$1,FALSE)</f>
        <v>-7.4374492373063097</v>
      </c>
      <c r="BF36" s="48">
        <f>VLOOKUP($A36,'RevPAR Raw Data'!$B$6:$BE$43,'RevPAR Raw Data'!U$1,FALSE)</f>
        <v>3.7689212626136102</v>
      </c>
      <c r="BG36" s="48">
        <f>VLOOKUP($A36,'RevPAR Raw Data'!$B$6:$BE$43,'RevPAR Raw Data'!V$1,FALSE)</f>
        <v>8.7684601786186303</v>
      </c>
      <c r="BH36" s="48">
        <f>VLOOKUP($A36,'RevPAR Raw Data'!$B$6:$BE$43,'RevPAR Raw Data'!W$1,FALSE)</f>
        <v>-20.2091655471731</v>
      </c>
      <c r="BI36" s="48">
        <f>VLOOKUP($A36,'RevPAR Raw Data'!$B$6:$BE$43,'RevPAR Raw Data'!X$1,FALSE)</f>
        <v>5.97492259603625</v>
      </c>
      <c r="BJ36" s="49">
        <f>VLOOKUP($A36,'RevPAR Raw Data'!$B$6:$BE$43,'RevPAR Raw Data'!Y$1,FALSE)</f>
        <v>-2.5379755327684599</v>
      </c>
      <c r="BK36" s="48">
        <f>VLOOKUP($A36,'RevPAR Raw Data'!$B$6:$BE$43,'RevPAR Raw Data'!AA$1,FALSE)</f>
        <v>10.714090726842</v>
      </c>
      <c r="BL36" s="48">
        <f>VLOOKUP($A36,'RevPAR Raw Data'!$B$6:$BE$43,'RevPAR Raw Data'!AB$1,FALSE)</f>
        <v>4.2458741932447301</v>
      </c>
      <c r="BM36" s="49">
        <f>VLOOKUP($A36,'RevPAR Raw Data'!$B$6:$BE$43,'RevPAR Raw Data'!AC$1,FALSE)</f>
        <v>7.58888389409044</v>
      </c>
      <c r="BN36" s="50">
        <f>VLOOKUP($A36,'RevPAR Raw Data'!$B$6:$BE$43,'RevPAR Raw Data'!AE$1,FALSE)</f>
        <v>1.68289930825597</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Data'!G$3,FALSE)</f>
        <v>42.675159235668701</v>
      </c>
      <c r="C38" s="48">
        <f>VLOOKUP($A38,'Occupancy Raw Data'!$B$8:$BE$45,'Occupancy Raw Data'!H$3,FALSE)</f>
        <v>58.183972744778501</v>
      </c>
      <c r="D38" s="48">
        <f>VLOOKUP($A38,'Occupancy Raw Data'!$B$8:$BE$45,'Occupancy Raw Data'!I$3,FALSE)</f>
        <v>60.924307509998499</v>
      </c>
      <c r="E38" s="48">
        <f>VLOOKUP($A38,'Occupancy Raw Data'!$B$8:$BE$45,'Occupancy Raw Data'!J$3,FALSE)</f>
        <v>62.524070508072803</v>
      </c>
      <c r="F38" s="48">
        <f>VLOOKUP($A38,'Occupancy Raw Data'!$B$8:$BE$45,'Occupancy Raw Data'!K$3,FALSE)</f>
        <v>56.702710709524503</v>
      </c>
      <c r="G38" s="49">
        <f>VLOOKUP($A38,'Occupancy Raw Data'!$B$8:$BE$45,'Occupancy Raw Data'!L$3,FALSE)</f>
        <v>56.202044141608603</v>
      </c>
      <c r="H38" s="48">
        <f>VLOOKUP($A38,'Occupancy Raw Data'!$B$8:$BE$45,'Occupancy Raw Data'!N$3,FALSE)</f>
        <v>54.747444822989102</v>
      </c>
      <c r="I38" s="48">
        <f>VLOOKUP($A38,'Occupancy Raw Data'!$B$8:$BE$45,'Occupancy Raw Data'!O$3,FALSE)</f>
        <v>51.696045030365802</v>
      </c>
      <c r="J38" s="49">
        <f>VLOOKUP($A38,'Occupancy Raw Data'!$B$8:$BE$45,'Occupancy Raw Data'!P$3,FALSE)</f>
        <v>53.221744926677502</v>
      </c>
      <c r="K38" s="50">
        <f>VLOOKUP($A38,'Occupancy Raw Data'!$B$8:$BE$45,'Occupancy Raw Data'!R$3,FALSE)</f>
        <v>55.350530080199697</v>
      </c>
      <c r="M38" s="47">
        <f>VLOOKUP($A38,'Occupancy Raw Data'!$B$8:$BE$45,'Occupancy Raw Data'!T$3,FALSE)</f>
        <v>-0.52770854487830299</v>
      </c>
      <c r="N38" s="48">
        <f>VLOOKUP($A38,'Occupancy Raw Data'!$B$8:$BE$45,'Occupancy Raw Data'!U$3,FALSE)</f>
        <v>5.3142379129097304</v>
      </c>
      <c r="O38" s="48">
        <f>VLOOKUP($A38,'Occupancy Raw Data'!$B$8:$BE$45,'Occupancy Raw Data'!V$3,FALSE)</f>
        <v>-4.0243243400093203</v>
      </c>
      <c r="P38" s="48">
        <f>VLOOKUP($A38,'Occupancy Raw Data'!$B$8:$BE$45,'Occupancy Raw Data'!W$3,FALSE)</f>
        <v>-7.2980473481052899</v>
      </c>
      <c r="Q38" s="48">
        <f>VLOOKUP($A38,'Occupancy Raw Data'!$B$8:$BE$45,'Occupancy Raw Data'!X$3,FALSE)</f>
        <v>-3.1292840559337098</v>
      </c>
      <c r="R38" s="49">
        <f>VLOOKUP($A38,'Occupancy Raw Data'!$B$8:$BE$45,'Occupancy Raw Data'!Y$3,FALSE)</f>
        <v>-2.2944183198047998</v>
      </c>
      <c r="S38" s="48">
        <f>VLOOKUP($A38,'Occupancy Raw Data'!$B$8:$BE$45,'Occupancy Raw Data'!AA$3,FALSE)</f>
        <v>-1.82665522184975</v>
      </c>
      <c r="T38" s="48">
        <f>VLOOKUP($A38,'Occupancy Raw Data'!$B$8:$BE$45,'Occupancy Raw Data'!AB$3,FALSE)</f>
        <v>-4.4839211761155697</v>
      </c>
      <c r="U38" s="49">
        <f>VLOOKUP($A38,'Occupancy Raw Data'!$B$8:$BE$45,'Occupancy Raw Data'!AC$3,FALSE)</f>
        <v>-3.1354204554205198</v>
      </c>
      <c r="V38" s="50">
        <f>VLOOKUP($A38,'Occupancy Raw Data'!$B$8:$BE$45,'Occupancy Raw Data'!AE$3,FALSE)</f>
        <v>-2.52691464592582</v>
      </c>
      <c r="X38" s="51">
        <f>VLOOKUP($A38,'ADR Raw Data'!$B$6:$BE$43,'ADR Raw Data'!G$1,FALSE)</f>
        <v>94.797289135716696</v>
      </c>
      <c r="Y38" s="52">
        <f>VLOOKUP($A38,'ADR Raw Data'!$B$6:$BE$43,'ADR Raw Data'!H$1,FALSE)</f>
        <v>102.09102087576299</v>
      </c>
      <c r="Z38" s="52">
        <f>VLOOKUP($A38,'ADR Raw Data'!$B$6:$BE$43,'ADR Raw Data'!I$1,FALSE)</f>
        <v>106.012769268174</v>
      </c>
      <c r="AA38" s="52">
        <f>VLOOKUP($A38,'ADR Raw Data'!$B$6:$BE$43,'ADR Raw Data'!J$1,FALSE)</f>
        <v>106.953063255152</v>
      </c>
      <c r="AB38" s="52">
        <f>VLOOKUP($A38,'ADR Raw Data'!$B$6:$BE$43,'ADR Raw Data'!K$1,FALSE)</f>
        <v>102.327270114942</v>
      </c>
      <c r="AC38" s="53">
        <f>VLOOKUP($A38,'ADR Raw Data'!$B$6:$BE$43,'ADR Raw Data'!L$1,FALSE)</f>
        <v>102.963086289599</v>
      </c>
      <c r="AD38" s="52">
        <f>VLOOKUP($A38,'ADR Raw Data'!$B$6:$BE$43,'ADR Raw Data'!N$1,FALSE)</f>
        <v>102.645844155844</v>
      </c>
      <c r="AE38" s="52">
        <f>VLOOKUP($A38,'ADR Raw Data'!$B$6:$BE$43,'ADR Raw Data'!O$1,FALSE)</f>
        <v>104.99151575931199</v>
      </c>
      <c r="AF38" s="53">
        <f>VLOOKUP($A38,'ADR Raw Data'!$B$6:$BE$43,'ADR Raw Data'!P$1,FALSE)</f>
        <v>103.78505844698</v>
      </c>
      <c r="AG38" s="54">
        <f>VLOOKUP($A38,'ADR Raw Data'!$B$6:$BE$43,'ADR Raw Data'!R$1,FALSE)</f>
        <v>103.188903161677</v>
      </c>
      <c r="AH38" s="65"/>
      <c r="AI38" s="47">
        <f>VLOOKUP($A38,'ADR Raw Data'!$B$6:$BE$43,'ADR Raw Data'!T$1,FALSE)</f>
        <v>2.29073874337824</v>
      </c>
      <c r="AJ38" s="48">
        <f>VLOOKUP($A38,'ADR Raw Data'!$B$6:$BE$43,'ADR Raw Data'!U$1,FALSE)</f>
        <v>3.3130324490212799</v>
      </c>
      <c r="AK38" s="48">
        <f>VLOOKUP($A38,'ADR Raw Data'!$B$6:$BE$43,'ADR Raw Data'!V$1,FALSE)</f>
        <v>0.81810690520903495</v>
      </c>
      <c r="AL38" s="48">
        <f>VLOOKUP($A38,'ADR Raw Data'!$B$6:$BE$43,'ADR Raw Data'!W$1,FALSE)</f>
        <v>-0.15628072491629799</v>
      </c>
      <c r="AM38" s="48">
        <f>VLOOKUP($A38,'ADR Raw Data'!$B$6:$BE$43,'ADR Raw Data'!X$1,FALSE)</f>
        <v>3.1317157558556601</v>
      </c>
      <c r="AN38" s="49">
        <f>VLOOKUP($A38,'ADR Raw Data'!$B$6:$BE$43,'ADR Raw Data'!Y$1,FALSE)</f>
        <v>1.6133340093959601</v>
      </c>
      <c r="AO38" s="48">
        <f>VLOOKUP($A38,'ADR Raw Data'!$B$6:$BE$43,'ADR Raw Data'!AA$1,FALSE)</f>
        <v>-3.4713773534386299</v>
      </c>
      <c r="AP38" s="48">
        <f>VLOOKUP($A38,'ADR Raw Data'!$B$6:$BE$43,'ADR Raw Data'!AB$1,FALSE)</f>
        <v>-1.2622258920362599</v>
      </c>
      <c r="AQ38" s="49">
        <f>VLOOKUP($A38,'ADR Raw Data'!$B$6:$BE$43,'ADR Raw Data'!AC$1,FALSE)</f>
        <v>-2.39846244293906</v>
      </c>
      <c r="AR38" s="50">
        <f>VLOOKUP($A38,'ADR Raw Data'!$B$6:$BE$43,'ADR Raw Data'!AE$1,FALSE)</f>
        <v>0.46376616552240102</v>
      </c>
      <c r="AS38" s="40"/>
      <c r="AT38" s="51">
        <f>VLOOKUP($A38,'RevPAR Raw Data'!$B$6:$BE$43,'RevPAR Raw Data'!G$1,FALSE)</f>
        <v>40.454894089764402</v>
      </c>
      <c r="AU38" s="52">
        <f>VLOOKUP($A38,'RevPAR Raw Data'!$B$6:$BE$43,'RevPAR Raw Data'!H$1,FALSE)</f>
        <v>59.400611761220503</v>
      </c>
      <c r="AV38" s="52">
        <f>VLOOKUP($A38,'RevPAR Raw Data'!$B$6:$BE$43,'RevPAR Raw Data'!I$1,FALSE)</f>
        <v>64.587545548807498</v>
      </c>
      <c r="AW38" s="52">
        <f>VLOOKUP($A38,'RevPAR Raw Data'!$B$6:$BE$43,'RevPAR Raw Data'!J$1,FALSE)</f>
        <v>66.871408680195501</v>
      </c>
      <c r="AX38" s="52">
        <f>VLOOKUP($A38,'RevPAR Raw Data'!$B$6:$BE$43,'RevPAR Raw Data'!K$1,FALSE)</f>
        <v>58.022335950229497</v>
      </c>
      <c r="AY38" s="53">
        <f>VLOOKUP($A38,'RevPAR Raw Data'!$B$6:$BE$43,'RevPAR Raw Data'!L$1,FALSE)</f>
        <v>57.867359206043503</v>
      </c>
      <c r="AZ38" s="52">
        <f>VLOOKUP($A38,'RevPAR Raw Data'!$B$6:$BE$43,'RevPAR Raw Data'!N$1,FALSE)</f>
        <v>56.195976892312203</v>
      </c>
      <c r="BA38" s="52">
        <f>VLOOKUP($A38,'RevPAR Raw Data'!$B$6:$BE$43,'RevPAR Raw Data'!O$1,FALSE)</f>
        <v>54.2764612649977</v>
      </c>
      <c r="BB38" s="53">
        <f>VLOOKUP($A38,'RevPAR Raw Data'!$B$6:$BE$43,'RevPAR Raw Data'!P$1,FALSE)</f>
        <v>55.236219078654997</v>
      </c>
      <c r="BC38" s="54">
        <f>VLOOKUP($A38,'RevPAR Raw Data'!$B$6:$BE$43,'RevPAR Raw Data'!R$1,FALSE)</f>
        <v>57.115604883932498</v>
      </c>
      <c r="BE38" s="47">
        <f>VLOOKUP($A38,'RevPAR Raw Data'!$B$6:$BE$43,'RevPAR Raw Data'!T$1,FALSE)</f>
        <v>1.75094177441029</v>
      </c>
      <c r="BF38" s="48">
        <f>VLOOKUP($A38,'RevPAR Raw Data'!$B$6:$BE$43,'RevPAR Raw Data'!U$1,FALSE)</f>
        <v>8.8033327884039103</v>
      </c>
      <c r="BG38" s="48">
        <f>VLOOKUP($A38,'RevPAR Raw Data'!$B$6:$BE$43,'RevPAR Raw Data'!V$1,FALSE)</f>
        <v>-3.2391407101139098</v>
      </c>
      <c r="BH38" s="48">
        <f>VLOOKUP($A38,'RevPAR Raw Data'!$B$6:$BE$43,'RevPAR Raw Data'!W$1,FALSE)</f>
        <v>-7.4429226317212303</v>
      </c>
      <c r="BI38" s="48">
        <f>VLOOKUP($A38,'RevPAR Raw Data'!$B$6:$BE$43,'RevPAR Raw Data'!X$1,FALSE)</f>
        <v>-9.5568581903207397E-2</v>
      </c>
      <c r="BJ38" s="49">
        <f>VLOOKUP($A38,'RevPAR Raw Data'!$B$6:$BE$43,'RevPAR Raw Data'!Y$1,FALSE)</f>
        <v>-0.71810094148006698</v>
      </c>
      <c r="BK38" s="48">
        <f>VLOOKUP($A38,'RevPAR Raw Data'!$B$6:$BE$43,'RevPAR Raw Data'!AA$1,FALSE)</f>
        <v>-5.2346224795916898</v>
      </c>
      <c r="BL38" s="48">
        <f>VLOOKUP($A38,'RevPAR Raw Data'!$B$6:$BE$43,'RevPAR Raw Data'!AB$1,FALSE)</f>
        <v>-5.6895498540884102</v>
      </c>
      <c r="BM38" s="49">
        <f>VLOOKUP($A38,'RevPAR Raw Data'!$B$6:$BE$43,'RevPAR Raw Data'!AC$1,FALSE)</f>
        <v>-5.4586810163081001</v>
      </c>
      <c r="BN38" s="50">
        <f>VLOOKUP($A38,'RevPAR Raw Data'!$B$6:$BE$43,'RevPAR Raw Data'!AE$1,FALSE)</f>
        <v>-2.0748674555628601</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Data'!G$3,FALSE)</f>
        <v>49.075177680660303</v>
      </c>
      <c r="C40" s="48">
        <f>VLOOKUP($A40,'Occupancy Raw Data'!$B$8:$BE$45,'Occupancy Raw Data'!H$3,FALSE)</f>
        <v>61.987374740652399</v>
      </c>
      <c r="D40" s="48">
        <f>VLOOKUP($A40,'Occupancy Raw Data'!$B$8:$BE$45,'Occupancy Raw Data'!I$3,FALSE)</f>
        <v>67.500993245927603</v>
      </c>
      <c r="E40" s="48">
        <f>VLOOKUP($A40,'Occupancy Raw Data'!$B$8:$BE$45,'Occupancy Raw Data'!J$3,FALSE)</f>
        <v>68.957753939875502</v>
      </c>
      <c r="F40" s="48">
        <f>VLOOKUP($A40,'Occupancy Raw Data'!$B$8:$BE$45,'Occupancy Raw Data'!K$3,FALSE)</f>
        <v>66.176665342338694</v>
      </c>
      <c r="G40" s="49">
        <f>VLOOKUP($A40,'Occupancy Raw Data'!$B$8:$BE$45,'Occupancy Raw Data'!L$3,FALSE)</f>
        <v>62.739592989890902</v>
      </c>
      <c r="H40" s="48">
        <f>VLOOKUP($A40,'Occupancy Raw Data'!$B$8:$BE$45,'Occupancy Raw Data'!N$3,FALSE)</f>
        <v>77.071469562530297</v>
      </c>
      <c r="I40" s="48">
        <f>VLOOKUP($A40,'Occupancy Raw Data'!$B$8:$BE$45,'Occupancy Raw Data'!O$3,FALSE)</f>
        <v>76.969937756588493</v>
      </c>
      <c r="J40" s="49">
        <f>VLOOKUP($A40,'Occupancy Raw Data'!$B$8:$BE$45,'Occupancy Raw Data'!P$3,FALSE)</f>
        <v>77.020703659559402</v>
      </c>
      <c r="K40" s="50">
        <f>VLOOKUP($A40,'Occupancy Raw Data'!$B$8:$BE$45,'Occupancy Raw Data'!R$3,FALSE)</f>
        <v>66.819910324081903</v>
      </c>
      <c r="M40" s="47">
        <f>VLOOKUP($A40,'Occupancy Raw Data'!$B$8:$BE$45,'Occupancy Raw Data'!T$3,FALSE)</f>
        <v>-12.561664712893799</v>
      </c>
      <c r="N40" s="48">
        <f>VLOOKUP($A40,'Occupancy Raw Data'!$B$8:$BE$45,'Occupancy Raw Data'!U$3,FALSE)</f>
        <v>-3.3293681348800299</v>
      </c>
      <c r="O40" s="48">
        <f>VLOOKUP($A40,'Occupancy Raw Data'!$B$8:$BE$45,'Occupancy Raw Data'!V$3,FALSE)</f>
        <v>-4.5866074537105801</v>
      </c>
      <c r="P40" s="48">
        <f>VLOOKUP($A40,'Occupancy Raw Data'!$B$8:$BE$45,'Occupancy Raw Data'!W$3,FALSE)</f>
        <v>-3.1601595162474201</v>
      </c>
      <c r="Q40" s="48">
        <f>VLOOKUP($A40,'Occupancy Raw Data'!$B$8:$BE$45,'Occupancy Raw Data'!X$3,FALSE)</f>
        <v>-2.74478595998964</v>
      </c>
      <c r="R40" s="49">
        <f>VLOOKUP($A40,'Occupancy Raw Data'!$B$8:$BE$45,'Occupancy Raw Data'!Y$3,FALSE)</f>
        <v>-5.0107966771707302</v>
      </c>
      <c r="S40" s="48">
        <f>VLOOKUP($A40,'Occupancy Raw Data'!$B$8:$BE$45,'Occupancy Raw Data'!AA$3,FALSE)</f>
        <v>-0.76497210773523405</v>
      </c>
      <c r="T40" s="48">
        <f>VLOOKUP($A40,'Occupancy Raw Data'!$B$8:$BE$45,'Occupancy Raw Data'!AB$3,FALSE)</f>
        <v>1.08428176377998</v>
      </c>
      <c r="U40" s="49">
        <f>VLOOKUP($A40,'Occupancy Raw Data'!$B$8:$BE$45,'Occupancy Raw Data'!AC$3,FALSE)</f>
        <v>0.15050972134923801</v>
      </c>
      <c r="V40" s="50">
        <f>VLOOKUP($A40,'Occupancy Raw Data'!$B$8:$BE$45,'Occupancy Raw Data'!AE$3,FALSE)</f>
        <v>-3.3707790924666798</v>
      </c>
      <c r="X40" s="51">
        <f>VLOOKUP($A40,'ADR Raw Data'!$B$6:$BE$43,'ADR Raw Data'!G$1,FALSE)</f>
        <v>101.754920662049</v>
      </c>
      <c r="Y40" s="52">
        <f>VLOOKUP($A40,'ADR Raw Data'!$B$6:$BE$43,'ADR Raw Data'!H$1,FALSE)</f>
        <v>109.516856039025</v>
      </c>
      <c r="Z40" s="52">
        <f>VLOOKUP($A40,'ADR Raw Data'!$B$6:$BE$43,'ADR Raw Data'!I$1,FALSE)</f>
        <v>113.993143175724</v>
      </c>
      <c r="AA40" s="52">
        <f>VLOOKUP($A40,'ADR Raw Data'!$B$6:$BE$43,'ADR Raw Data'!J$1,FALSE)</f>
        <v>113.261335125792</v>
      </c>
      <c r="AB40" s="52">
        <f>VLOOKUP($A40,'ADR Raw Data'!$B$6:$BE$43,'ADR Raw Data'!K$1,FALSE)</f>
        <v>112.548191581615</v>
      </c>
      <c r="AC40" s="53">
        <f>VLOOKUP($A40,'ADR Raw Data'!$B$6:$BE$43,'ADR Raw Data'!L$1,FALSE)</f>
        <v>110.728371757057</v>
      </c>
      <c r="AD40" s="52">
        <f>VLOOKUP($A40,'ADR Raw Data'!$B$6:$BE$43,'ADR Raw Data'!N$1,FALSE)</f>
        <v>138.08395539836101</v>
      </c>
      <c r="AE40" s="52">
        <f>VLOOKUP($A40,'ADR Raw Data'!$B$6:$BE$43,'ADR Raw Data'!O$1,FALSE)</f>
        <v>138.97036603005199</v>
      </c>
      <c r="AF40" s="53">
        <f>VLOOKUP($A40,'ADR Raw Data'!$B$6:$BE$43,'ADR Raw Data'!P$1,FALSE)</f>
        <v>138.52686858862299</v>
      </c>
      <c r="AG40" s="54">
        <f>VLOOKUP($A40,'ADR Raw Data'!$B$6:$BE$43,'ADR Raw Data'!R$1,FALSE)</f>
        <v>119.883298254952</v>
      </c>
      <c r="AI40" s="47">
        <f>VLOOKUP($A40,'ADR Raw Data'!$B$6:$BE$43,'ADR Raw Data'!T$1,FALSE)</f>
        <v>-2.0695302846768802</v>
      </c>
      <c r="AJ40" s="48">
        <f>VLOOKUP($A40,'ADR Raw Data'!$B$6:$BE$43,'ADR Raw Data'!U$1,FALSE)</f>
        <v>2.4401523311346698</v>
      </c>
      <c r="AK40" s="48">
        <f>VLOOKUP($A40,'ADR Raw Data'!$B$6:$BE$43,'ADR Raw Data'!V$1,FALSE)</f>
        <v>3.5172630878054401</v>
      </c>
      <c r="AL40" s="48">
        <f>VLOOKUP($A40,'ADR Raw Data'!$B$6:$BE$43,'ADR Raw Data'!W$1,FALSE)</f>
        <v>3.1894274950408699</v>
      </c>
      <c r="AM40" s="48">
        <f>VLOOKUP($A40,'ADR Raw Data'!$B$6:$BE$43,'ADR Raw Data'!X$1,FALSE)</f>
        <v>3.69448535808014</v>
      </c>
      <c r="AN40" s="49">
        <f>VLOOKUP($A40,'ADR Raw Data'!$B$6:$BE$43,'ADR Raw Data'!Y$1,FALSE)</f>
        <v>2.4913854617366802</v>
      </c>
      <c r="AO40" s="48">
        <f>VLOOKUP($A40,'ADR Raw Data'!$B$6:$BE$43,'ADR Raw Data'!AA$1,FALSE)</f>
        <v>8.0959091678303903</v>
      </c>
      <c r="AP40" s="48">
        <f>VLOOKUP($A40,'ADR Raw Data'!$B$6:$BE$43,'ADR Raw Data'!AB$1,FALSE)</f>
        <v>9.05001903851241</v>
      </c>
      <c r="AQ40" s="49">
        <f>VLOOKUP($A40,'ADR Raw Data'!$B$6:$BE$43,'ADR Raw Data'!AC$1,FALSE)</f>
        <v>8.57088265922647</v>
      </c>
      <c r="AR40" s="50">
        <f>VLOOKUP($A40,'ADR Raw Data'!$B$6:$BE$43,'ADR Raw Data'!AE$1,FALSE)</f>
        <v>4.93047157036992</v>
      </c>
      <c r="AS40" s="40"/>
      <c r="AT40" s="51">
        <f>VLOOKUP($A40,'RevPAR Raw Data'!$B$6:$BE$43,'RevPAR Raw Data'!G$1,FALSE)</f>
        <v>49.936408113715601</v>
      </c>
      <c r="AU40" s="52">
        <f>VLOOKUP($A40,'RevPAR Raw Data'!$B$6:$BE$43,'RevPAR Raw Data'!H$1,FALSE)</f>
        <v>67.8866239570917</v>
      </c>
      <c r="AV40" s="52">
        <f>VLOOKUP($A40,'RevPAR Raw Data'!$B$6:$BE$43,'RevPAR Raw Data'!I$1,FALSE)</f>
        <v>76.946503875866298</v>
      </c>
      <c r="AW40" s="52">
        <f>VLOOKUP($A40,'RevPAR Raw Data'!$B$6:$BE$43,'RevPAR Raw Data'!J$1,FALSE)</f>
        <v>78.102472785061494</v>
      </c>
      <c r="AX40" s="52">
        <f>VLOOKUP($A40,'RevPAR Raw Data'!$B$6:$BE$43,'RevPAR Raw Data'!K$1,FALSE)</f>
        <v>74.480640091820007</v>
      </c>
      <c r="AY40" s="53">
        <f>VLOOKUP($A40,'RevPAR Raw Data'!$B$6:$BE$43,'RevPAR Raw Data'!L$1,FALSE)</f>
        <v>69.470529764711003</v>
      </c>
      <c r="AZ40" s="52">
        <f>VLOOKUP($A40,'RevPAR Raw Data'!$B$6:$BE$43,'RevPAR Raw Data'!N$1,FALSE)</f>
        <v>106.42333365558601</v>
      </c>
      <c r="BA40" s="52">
        <f>VLOOKUP($A40,'RevPAR Raw Data'!$B$6:$BE$43,'RevPAR Raw Data'!O$1,FALSE)</f>
        <v>106.965404233434</v>
      </c>
      <c r="BB40" s="53">
        <f>VLOOKUP($A40,'RevPAR Raw Data'!$B$6:$BE$43,'RevPAR Raw Data'!P$1,FALSE)</f>
        <v>106.69436894451</v>
      </c>
      <c r="BC40" s="54">
        <f>VLOOKUP($A40,'RevPAR Raw Data'!$B$6:$BE$43,'RevPAR Raw Data'!R$1,FALSE)</f>
        <v>80.105912387510898</v>
      </c>
      <c r="BD40" s="65"/>
      <c r="BE40" s="47">
        <f>VLOOKUP($A40,'RevPAR Raw Data'!$B$6:$BE$43,'RevPAR Raw Data'!T$1,FALSE)</f>
        <v>-14.371227542077801</v>
      </c>
      <c r="BF40" s="48">
        <f>VLOOKUP($A40,'RevPAR Raw Data'!$B$6:$BE$43,'RevPAR Raw Data'!U$1,FALSE)</f>
        <v>-0.97045745790068105</v>
      </c>
      <c r="BG40" s="48">
        <f>VLOOKUP($A40,'RevPAR Raw Data'!$B$6:$BE$43,'RevPAR Raw Data'!V$1,FALSE)</f>
        <v>-1.23066741685703</v>
      </c>
      <c r="BH40" s="48">
        <f>VLOOKUP($A40,'RevPAR Raw Data'!$B$6:$BE$43,'RevPAR Raw Data'!W$1,FALSE)</f>
        <v>-7.1523017704889197E-2</v>
      </c>
      <c r="BI40" s="48">
        <f>VLOOKUP($A40,'RevPAR Raw Data'!$B$6:$BE$43,'RevPAR Raw Data'!X$1,FALSE)</f>
        <v>0.84829368268804095</v>
      </c>
      <c r="BJ40" s="49">
        <f>VLOOKUP($A40,'RevPAR Raw Data'!$B$6:$BE$43,'RevPAR Raw Data'!Y$1,FALSE)</f>
        <v>-2.6442494753662702</v>
      </c>
      <c r="BK40" s="48">
        <f>VLOOKUP($A40,'RevPAR Raw Data'!$B$6:$BE$43,'RevPAR Raw Data'!AA$1,FALSE)</f>
        <v>7.26900561309367</v>
      </c>
      <c r="BL40" s="48">
        <f>VLOOKUP($A40,'RevPAR Raw Data'!$B$6:$BE$43,'RevPAR Raw Data'!AB$1,FALSE)</f>
        <v>10.232428508345601</v>
      </c>
      <c r="BM40" s="49">
        <f>VLOOKUP($A40,'RevPAR Raw Data'!$B$6:$BE$43,'RevPAR Raw Data'!AC$1,FALSE)</f>
        <v>8.7342923921832796</v>
      </c>
      <c r="BN40" s="50">
        <f>VLOOKUP($A40,'RevPAR Raw Data'!$B$6:$BE$43,'RevPAR Raw Data'!AE$1,FALSE)</f>
        <v>1.3934971730491901</v>
      </c>
    </row>
    <row r="41" spans="1:66" x14ac:dyDescent="0.45">
      <c r="A41" s="63" t="s">
        <v>45</v>
      </c>
      <c r="B41" s="47">
        <f>VLOOKUP($A41,'Occupancy Raw Data'!$B$8:$BE$45,'Occupancy Raw Data'!G$3,FALSE)</f>
        <v>62.037923769392798</v>
      </c>
      <c r="C41" s="48">
        <f>VLOOKUP($A41,'Occupancy Raw Data'!$B$8:$BE$45,'Occupancy Raw Data'!H$3,FALSE)</f>
        <v>72.974525952882502</v>
      </c>
      <c r="D41" s="48">
        <f>VLOOKUP($A41,'Occupancy Raw Data'!$B$8:$BE$45,'Occupancy Raw Data'!I$3,FALSE)</f>
        <v>74.066270829342997</v>
      </c>
      <c r="E41" s="48">
        <f>VLOOKUP($A41,'Occupancy Raw Data'!$B$8:$BE$45,'Occupancy Raw Data'!J$3,FALSE)</f>
        <v>75.023941773606495</v>
      </c>
      <c r="F41" s="48">
        <f>VLOOKUP($A41,'Occupancy Raw Data'!$B$8:$BE$45,'Occupancy Raw Data'!K$3,FALSE)</f>
        <v>70.388814403371001</v>
      </c>
      <c r="G41" s="49">
        <f>VLOOKUP($A41,'Occupancy Raw Data'!$B$8:$BE$45,'Occupancy Raw Data'!L$3,FALSE)</f>
        <v>70.898295345719205</v>
      </c>
      <c r="H41" s="48">
        <f>VLOOKUP($A41,'Occupancy Raw Data'!$B$8:$BE$45,'Occupancy Raw Data'!N$3,FALSE)</f>
        <v>73.223520398391102</v>
      </c>
      <c r="I41" s="48">
        <f>VLOOKUP($A41,'Occupancy Raw Data'!$B$8:$BE$45,'Occupancy Raw Data'!O$3,FALSE)</f>
        <v>71.825320819766304</v>
      </c>
      <c r="J41" s="49">
        <f>VLOOKUP($A41,'Occupancy Raw Data'!$B$8:$BE$45,'Occupancy Raw Data'!P$3,FALSE)</f>
        <v>72.524420609078703</v>
      </c>
      <c r="K41" s="50">
        <f>VLOOKUP($A41,'Occupancy Raw Data'!$B$8:$BE$45,'Occupancy Raw Data'!R$3,FALSE)</f>
        <v>71.362902563821905</v>
      </c>
      <c r="M41" s="47">
        <f>VLOOKUP($A41,'Occupancy Raw Data'!$B$8:$BE$45,'Occupancy Raw Data'!T$3,FALSE)</f>
        <v>0.74101781328092597</v>
      </c>
      <c r="N41" s="48">
        <f>VLOOKUP($A41,'Occupancy Raw Data'!$B$8:$BE$45,'Occupancy Raw Data'!U$3,FALSE)</f>
        <v>7.1619103430745996</v>
      </c>
      <c r="O41" s="48">
        <f>VLOOKUP($A41,'Occupancy Raw Data'!$B$8:$BE$45,'Occupancy Raw Data'!V$3,FALSE)</f>
        <v>4.8360023889880104</v>
      </c>
      <c r="P41" s="48">
        <f>VLOOKUP($A41,'Occupancy Raw Data'!$B$8:$BE$45,'Occupancy Raw Data'!W$3,FALSE)</f>
        <v>6.0174390308997996</v>
      </c>
      <c r="Q41" s="48">
        <f>VLOOKUP($A41,'Occupancy Raw Data'!$B$8:$BE$45,'Occupancy Raw Data'!X$3,FALSE)</f>
        <v>0.92901250186715301</v>
      </c>
      <c r="R41" s="49">
        <f>VLOOKUP($A41,'Occupancy Raw Data'!$B$8:$BE$45,'Occupancy Raw Data'!Y$3,FALSE)</f>
        <v>4.0066892239788201</v>
      </c>
      <c r="S41" s="48">
        <f>VLOOKUP($A41,'Occupancy Raw Data'!$B$8:$BE$45,'Occupancy Raw Data'!AA$3,FALSE)</f>
        <v>-6.1664897174234703</v>
      </c>
      <c r="T41" s="48">
        <f>VLOOKUP($A41,'Occupancy Raw Data'!$B$8:$BE$45,'Occupancy Raw Data'!AB$3,FALSE)</f>
        <v>-3.98538142159952</v>
      </c>
      <c r="U41" s="49">
        <f>VLOOKUP($A41,'Occupancy Raw Data'!$B$8:$BE$45,'Occupancy Raw Data'!AC$3,FALSE)</f>
        <v>-5.0989744743440397</v>
      </c>
      <c r="V41" s="50">
        <f>VLOOKUP($A41,'Occupancy Raw Data'!$B$8:$BE$45,'Occupancy Raw Data'!AE$3,FALSE)</f>
        <v>1.18758173425014</v>
      </c>
      <c r="X41" s="51">
        <f>VLOOKUP($A41,'ADR Raw Data'!$B$6:$BE$43,'ADR Raw Data'!G$1,FALSE)</f>
        <v>90.837550756406202</v>
      </c>
      <c r="Y41" s="52">
        <f>VLOOKUP($A41,'ADR Raw Data'!$B$6:$BE$43,'ADR Raw Data'!H$1,FALSE)</f>
        <v>96.203872703412003</v>
      </c>
      <c r="Z41" s="52">
        <f>VLOOKUP($A41,'ADR Raw Data'!$B$6:$BE$43,'ADR Raw Data'!I$1,FALSE)</f>
        <v>97.973369252650599</v>
      </c>
      <c r="AA41" s="52">
        <f>VLOOKUP($A41,'ADR Raw Data'!$B$6:$BE$43,'ADR Raw Data'!J$1,FALSE)</f>
        <v>97.343960377840105</v>
      </c>
      <c r="AB41" s="52">
        <f>VLOOKUP($A41,'ADR Raw Data'!$B$6:$BE$43,'ADR Raw Data'!K$1,FALSE)</f>
        <v>96.021598721088395</v>
      </c>
      <c r="AC41" s="53">
        <f>VLOOKUP($A41,'ADR Raw Data'!$B$6:$BE$43,'ADR Raw Data'!L$1,FALSE)</f>
        <v>95.839543381240503</v>
      </c>
      <c r="AD41" s="52">
        <f>VLOOKUP($A41,'ADR Raw Data'!$B$6:$BE$43,'ADR Raw Data'!N$1,FALSE)</f>
        <v>103.921687470572</v>
      </c>
      <c r="AE41" s="52">
        <f>VLOOKUP($A41,'ADR Raw Data'!$B$6:$BE$43,'ADR Raw Data'!O$1,FALSE)</f>
        <v>102.195088053333</v>
      </c>
      <c r="AF41" s="53">
        <f>VLOOKUP($A41,'ADR Raw Data'!$B$6:$BE$43,'ADR Raw Data'!P$1,FALSE)</f>
        <v>103.06670954707501</v>
      </c>
      <c r="AG41" s="54">
        <f>VLOOKUP($A41,'ADR Raw Data'!$B$6:$BE$43,'ADR Raw Data'!R$1,FALSE)</f>
        <v>97.938056834477194</v>
      </c>
      <c r="AI41" s="47">
        <f>VLOOKUP($A41,'ADR Raw Data'!$B$6:$BE$43,'ADR Raw Data'!T$1,FALSE)</f>
        <v>6.9964044069371303</v>
      </c>
      <c r="AJ41" s="48">
        <f>VLOOKUP($A41,'ADR Raw Data'!$B$6:$BE$43,'ADR Raw Data'!U$1,FALSE)</f>
        <v>8.0504657964269803</v>
      </c>
      <c r="AK41" s="48">
        <f>VLOOKUP($A41,'ADR Raw Data'!$B$6:$BE$43,'ADR Raw Data'!V$1,FALSE)</f>
        <v>10.6981271137451</v>
      </c>
      <c r="AL41" s="48">
        <f>VLOOKUP($A41,'ADR Raw Data'!$B$6:$BE$43,'ADR Raw Data'!W$1,FALSE)</f>
        <v>7.9335706192125697</v>
      </c>
      <c r="AM41" s="48">
        <f>VLOOKUP($A41,'ADR Raw Data'!$B$6:$BE$43,'ADR Raw Data'!X$1,FALSE)</f>
        <v>9.7330105461685807</v>
      </c>
      <c r="AN41" s="49">
        <f>VLOOKUP($A41,'ADR Raw Data'!$B$6:$BE$43,'ADR Raw Data'!Y$1,FALSE)</f>
        <v>8.7796758596675097</v>
      </c>
      <c r="AO41" s="48">
        <f>VLOOKUP($A41,'ADR Raw Data'!$B$6:$BE$43,'ADR Raw Data'!AA$1,FALSE)</f>
        <v>8.0029058806931204</v>
      </c>
      <c r="AP41" s="48">
        <f>VLOOKUP($A41,'ADR Raw Data'!$B$6:$BE$43,'ADR Raw Data'!AB$1,FALSE)</f>
        <v>6.6886250999713202</v>
      </c>
      <c r="AQ41" s="49">
        <f>VLOOKUP($A41,'ADR Raw Data'!$B$6:$BE$43,'ADR Raw Data'!AC$1,FALSE)</f>
        <v>7.3508010544570199</v>
      </c>
      <c r="AR41" s="50">
        <f>VLOOKUP($A41,'ADR Raw Data'!$B$6:$BE$43,'ADR Raw Data'!AE$1,FALSE)</f>
        <v>8.1571174217744105</v>
      </c>
      <c r="AS41" s="40"/>
      <c r="AT41" s="51">
        <f>VLOOKUP($A41,'RevPAR Raw Data'!$B$6:$BE$43,'RevPAR Raw Data'!G$1,FALSE)</f>
        <v>56.353730492242804</v>
      </c>
      <c r="AU41" s="52">
        <f>VLOOKUP($A41,'RevPAR Raw Data'!$B$6:$BE$43,'RevPAR Raw Data'!H$1,FALSE)</f>
        <v>70.204320053629502</v>
      </c>
      <c r="AV41" s="52">
        <f>VLOOKUP($A41,'RevPAR Raw Data'!$B$6:$BE$43,'RevPAR Raw Data'!I$1,FALSE)</f>
        <v>72.565221011300494</v>
      </c>
      <c r="AW41" s="52">
        <f>VLOOKUP($A41,'RevPAR Raw Data'!$B$6:$BE$43,'RevPAR Raw Data'!J$1,FALSE)</f>
        <v>73.031276153993403</v>
      </c>
      <c r="AX41" s="52">
        <f>VLOOKUP($A41,'RevPAR Raw Data'!$B$6:$BE$43,'RevPAR Raw Data'!K$1,FALSE)</f>
        <v>67.588464910936594</v>
      </c>
      <c r="AY41" s="53">
        <f>VLOOKUP($A41,'RevPAR Raw Data'!$B$6:$BE$43,'RevPAR Raw Data'!L$1,FALSE)</f>
        <v>67.948602524420593</v>
      </c>
      <c r="AZ41" s="52">
        <f>VLOOKUP($A41,'RevPAR Raw Data'!$B$6:$BE$43,'RevPAR Raw Data'!N$1,FALSE)</f>
        <v>76.095118023367107</v>
      </c>
      <c r="BA41" s="52">
        <f>VLOOKUP($A41,'RevPAR Raw Data'!$B$6:$BE$43,'RevPAR Raw Data'!O$1,FALSE)</f>
        <v>73.401949856349304</v>
      </c>
      <c r="BB41" s="53">
        <f>VLOOKUP($A41,'RevPAR Raw Data'!$B$6:$BE$43,'RevPAR Raw Data'!P$1,FALSE)</f>
        <v>74.748533939858206</v>
      </c>
      <c r="BC41" s="54">
        <f>VLOOKUP($A41,'RevPAR Raw Data'!$B$6:$BE$43,'RevPAR Raw Data'!R$1,FALSE)</f>
        <v>69.891440071688507</v>
      </c>
      <c r="BE41" s="47">
        <f>VLOOKUP($A41,'RevPAR Raw Data'!$B$6:$BE$43,'RevPAR Raw Data'!T$1,FALSE)</f>
        <v>7.7892668231626301</v>
      </c>
      <c r="BF41" s="48">
        <f>VLOOKUP($A41,'RevPAR Raw Data'!$B$6:$BE$43,'RevPAR Raw Data'!U$1,FALSE)</f>
        <v>15.788943282041499</v>
      </c>
      <c r="BG41" s="48">
        <f>VLOOKUP($A41,'RevPAR Raw Data'!$B$6:$BE$43,'RevPAR Raw Data'!V$1,FALSE)</f>
        <v>16.0514911855308</v>
      </c>
      <c r="BH41" s="48">
        <f>VLOOKUP($A41,'RevPAR Raw Data'!$B$6:$BE$43,'RevPAR Raw Data'!W$1,FALSE)</f>
        <v>14.4284074250968</v>
      </c>
      <c r="BI41" s="48">
        <f>VLOOKUP($A41,'RevPAR Raw Data'!$B$6:$BE$43,'RevPAR Raw Data'!X$1,FALSE)</f>
        <v>10.7524439328176</v>
      </c>
      <c r="BJ41" s="49">
        <f>VLOOKUP($A41,'RevPAR Raw Data'!$B$6:$BE$43,'RevPAR Raw Data'!Y$1,FALSE)</f>
        <v>13.138139410215899</v>
      </c>
      <c r="BK41" s="48">
        <f>VLOOKUP($A41,'RevPAR Raw Data'!$B$6:$BE$43,'RevPAR Raw Data'!AA$1,FALSE)</f>
        <v>1.34291779504162</v>
      </c>
      <c r="BL41" s="48">
        <f>VLOOKUP($A41,'RevPAR Raw Data'!$B$6:$BE$43,'RevPAR Raw Data'!AB$1,FALSE)</f>
        <v>2.4366764562770902</v>
      </c>
      <c r="BM41" s="49">
        <f>VLOOKUP($A41,'RevPAR Raw Data'!$B$6:$BE$43,'RevPAR Raw Data'!AC$1,FALSE)</f>
        <v>1.8770111106864</v>
      </c>
      <c r="BN41" s="50">
        <f>VLOOKUP($A41,'RevPAR Raw Data'!$B$6:$BE$43,'RevPAR Raw Data'!AE$1,FALSE)</f>
        <v>9.4415715925668895</v>
      </c>
    </row>
    <row r="42" spans="1:66" x14ac:dyDescent="0.45">
      <c r="A42" s="63" t="s">
        <v>109</v>
      </c>
      <c r="B42" s="47">
        <f>VLOOKUP($A42,'Occupancy Raw Data'!$B$8:$BE$45,'Occupancy Raw Data'!G$3,FALSE)</f>
        <v>41.771742644681503</v>
      </c>
      <c r="C42" s="48">
        <f>VLOOKUP($A42,'Occupancy Raw Data'!$B$8:$BE$45,'Occupancy Raw Data'!H$3,FALSE)</f>
        <v>56.514710636921997</v>
      </c>
      <c r="D42" s="48">
        <f>VLOOKUP($A42,'Occupancy Raw Data'!$B$8:$BE$45,'Occupancy Raw Data'!I$3,FALSE)</f>
        <v>67.7012609117361</v>
      </c>
      <c r="E42" s="48">
        <f>VLOOKUP($A42,'Occupancy Raw Data'!$B$8:$BE$45,'Occupancy Raw Data'!J$3,FALSE)</f>
        <v>70.740381506627799</v>
      </c>
      <c r="F42" s="48">
        <f>VLOOKUP($A42,'Occupancy Raw Data'!$B$8:$BE$45,'Occupancy Raw Data'!K$3,FALSE)</f>
        <v>77.465244099579607</v>
      </c>
      <c r="G42" s="49">
        <f>VLOOKUP($A42,'Occupancy Raw Data'!$B$8:$BE$45,'Occupancy Raw Data'!L$3,FALSE)</f>
        <v>62.838667959909401</v>
      </c>
      <c r="H42" s="48">
        <f>VLOOKUP($A42,'Occupancy Raw Data'!$B$8:$BE$45,'Occupancy Raw Data'!N$3,FALSE)</f>
        <v>88.748787584869007</v>
      </c>
      <c r="I42" s="48">
        <f>VLOOKUP($A42,'Occupancy Raw Data'!$B$8:$BE$45,'Occupancy Raw Data'!O$3,FALSE)</f>
        <v>83.317167798254104</v>
      </c>
      <c r="J42" s="49">
        <f>VLOOKUP($A42,'Occupancy Raw Data'!$B$8:$BE$45,'Occupancy Raw Data'!P$3,FALSE)</f>
        <v>86.032977691561499</v>
      </c>
      <c r="K42" s="50">
        <f>VLOOKUP($A42,'Occupancy Raw Data'!$B$8:$BE$45,'Occupancy Raw Data'!R$3,FALSE)</f>
        <v>69.465613597524296</v>
      </c>
      <c r="M42" s="47">
        <f>VLOOKUP($A42,'Occupancy Raw Data'!$B$8:$BE$45,'Occupancy Raw Data'!T$3,FALSE)</f>
        <v>-10.588235294117601</v>
      </c>
      <c r="N42" s="48">
        <f>VLOOKUP($A42,'Occupancy Raw Data'!$B$8:$BE$45,'Occupancy Raw Data'!U$3,FALSE)</f>
        <v>6.58536585365853</v>
      </c>
      <c r="O42" s="48">
        <f>VLOOKUP($A42,'Occupancy Raw Data'!$B$8:$BE$45,'Occupancy Raw Data'!V$3,FALSE)</f>
        <v>3.4074074074073999</v>
      </c>
      <c r="P42" s="48">
        <f>VLOOKUP($A42,'Occupancy Raw Data'!$B$8:$BE$45,'Occupancy Raw Data'!W$3,FALSE)</f>
        <v>10.4492680464411</v>
      </c>
      <c r="Q42" s="48">
        <f>VLOOKUP($A42,'Occupancy Raw Data'!$B$8:$BE$45,'Occupancy Raw Data'!X$3,FALSE)</f>
        <v>21.562658548959899</v>
      </c>
      <c r="R42" s="49">
        <f>VLOOKUP($A42,'Occupancy Raw Data'!$B$8:$BE$45,'Occupancy Raw Data'!Y$3,FALSE)</f>
        <v>7.2390200838666896</v>
      </c>
      <c r="S42" s="48">
        <f>VLOOKUP($A42,'Occupancy Raw Data'!$B$8:$BE$45,'Occupancy Raw Data'!AA$3,FALSE)</f>
        <v>12.731006160164201</v>
      </c>
      <c r="T42" s="48">
        <f>VLOOKUP($A42,'Occupancy Raw Data'!$B$8:$BE$45,'Occupancy Raw Data'!AB$3,FALSE)</f>
        <v>14.6352313167259</v>
      </c>
      <c r="U42" s="49">
        <f>VLOOKUP($A42,'Occupancy Raw Data'!$B$8:$BE$45,'Occupancy Raw Data'!AC$3,FALSE)</f>
        <v>13.645099295323501</v>
      </c>
      <c r="V42" s="50">
        <f>VLOOKUP($A42,'Occupancy Raw Data'!$B$8:$BE$45,'Occupancy Raw Data'!AE$3,FALSE)</f>
        <v>9.4216078574026891</v>
      </c>
      <c r="X42" s="51">
        <f>VLOOKUP($A42,'ADR Raw Data'!$B$6:$BE$43,'ADR Raw Data'!G$1,FALSE)</f>
        <v>157.99962848297201</v>
      </c>
      <c r="Y42" s="52">
        <f>VLOOKUP($A42,'ADR Raw Data'!$B$6:$BE$43,'ADR Raw Data'!H$1,FALSE)</f>
        <v>170.58211098398101</v>
      </c>
      <c r="Z42" s="52">
        <f>VLOOKUP($A42,'ADR Raw Data'!$B$6:$BE$43,'ADR Raw Data'!I$1,FALSE)</f>
        <v>178.543920725883</v>
      </c>
      <c r="AA42" s="52">
        <f>VLOOKUP($A42,'ADR Raw Data'!$B$6:$BE$43,'ADR Raw Data'!J$1,FALSE)</f>
        <v>172.31741316270501</v>
      </c>
      <c r="AB42" s="52">
        <f>VLOOKUP($A42,'ADR Raw Data'!$B$6:$BE$43,'ADR Raw Data'!K$1,FALSE)</f>
        <v>179.946681969949</v>
      </c>
      <c r="AC42" s="53">
        <f>VLOOKUP($A42,'ADR Raw Data'!$B$6:$BE$43,'ADR Raw Data'!L$1,FALSE)</f>
        <v>173.32442580777899</v>
      </c>
      <c r="AD42" s="52">
        <f>VLOOKUP($A42,'ADR Raw Data'!$B$6:$BE$43,'ADR Raw Data'!N$1,FALSE)</f>
        <v>227.16715846994501</v>
      </c>
      <c r="AE42" s="52">
        <f>VLOOKUP($A42,'ADR Raw Data'!$B$6:$BE$43,'ADR Raw Data'!O$1,FALSE)</f>
        <v>222.61783081102001</v>
      </c>
      <c r="AF42" s="53">
        <f>VLOOKUP($A42,'ADR Raw Data'!$B$6:$BE$43,'ADR Raw Data'!P$1,FALSE)</f>
        <v>224.964299135663</v>
      </c>
      <c r="AG42" s="54">
        <f>VLOOKUP($A42,'ADR Raw Data'!$B$6:$BE$43,'ADR Raw Data'!R$1,FALSE)</f>
        <v>191.59752460106299</v>
      </c>
      <c r="AI42" s="47">
        <f>VLOOKUP($A42,'ADR Raw Data'!$B$6:$BE$43,'ADR Raw Data'!T$1,FALSE)</f>
        <v>-6.8237858779793399</v>
      </c>
      <c r="AJ42" s="48">
        <f>VLOOKUP($A42,'ADR Raw Data'!$B$6:$BE$43,'ADR Raw Data'!U$1,FALSE)</f>
        <v>-1.5199566653738099</v>
      </c>
      <c r="AK42" s="48">
        <f>VLOOKUP($A42,'ADR Raw Data'!$B$6:$BE$43,'ADR Raw Data'!V$1,FALSE)</f>
        <v>3.2600896872395602</v>
      </c>
      <c r="AL42" s="48">
        <f>VLOOKUP($A42,'ADR Raw Data'!$B$6:$BE$43,'ADR Raw Data'!W$1,FALSE)</f>
        <v>-0.80865184019050895</v>
      </c>
      <c r="AM42" s="48">
        <f>VLOOKUP($A42,'ADR Raw Data'!$B$6:$BE$43,'ADR Raw Data'!X$1,FALSE)</f>
        <v>-0.53701746797531302</v>
      </c>
      <c r="AN42" s="49">
        <f>VLOOKUP($A42,'ADR Raw Data'!$B$6:$BE$43,'ADR Raw Data'!Y$1,FALSE)</f>
        <v>-0.58903009802482698</v>
      </c>
      <c r="AO42" s="48">
        <f>VLOOKUP($A42,'ADR Raw Data'!$B$6:$BE$43,'ADR Raw Data'!AA$1,FALSE)</f>
        <v>1.8020939728278</v>
      </c>
      <c r="AP42" s="48">
        <f>VLOOKUP($A42,'ADR Raw Data'!$B$6:$BE$43,'ADR Raw Data'!AB$1,FALSE)</f>
        <v>3.9726332304491798</v>
      </c>
      <c r="AQ42" s="49">
        <f>VLOOKUP($A42,'ADR Raw Data'!$B$6:$BE$43,'ADR Raw Data'!AC$1,FALSE)</f>
        <v>2.8129635706568199</v>
      </c>
      <c r="AR42" s="50">
        <f>VLOOKUP($A42,'ADR Raw Data'!$B$6:$BE$43,'ADR Raw Data'!AE$1,FALSE)</f>
        <v>1.10769646468871</v>
      </c>
      <c r="AS42" s="40"/>
      <c r="AT42" s="51">
        <f>VLOOKUP($A42,'RevPAR Raw Data'!$B$6:$BE$43,'RevPAR Raw Data'!G$1,FALSE)</f>
        <v>65.999198189460003</v>
      </c>
      <c r="AU42" s="52">
        <f>VLOOKUP($A42,'RevPAR Raw Data'!$B$6:$BE$43,'RevPAR Raw Data'!H$1,FALSE)</f>
        <v>96.403986420950503</v>
      </c>
      <c r="AV42" s="52">
        <f>VLOOKUP($A42,'RevPAR Raw Data'!$B$6:$BE$43,'RevPAR Raw Data'!I$1,FALSE)</f>
        <v>120.87648561267299</v>
      </c>
      <c r="AW42" s="52">
        <f>VLOOKUP($A42,'RevPAR Raw Data'!$B$6:$BE$43,'RevPAR Raw Data'!J$1,FALSE)</f>
        <v>121.89799547365</v>
      </c>
      <c r="AX42" s="52">
        <f>VLOOKUP($A42,'RevPAR Raw Data'!$B$6:$BE$43,'RevPAR Raw Data'!K$1,FALSE)</f>
        <v>139.39613643711601</v>
      </c>
      <c r="AY42" s="53">
        <f>VLOOKUP($A42,'RevPAR Raw Data'!$B$6:$BE$43,'RevPAR Raw Data'!L$1,FALSE)</f>
        <v>108.91476042677</v>
      </c>
      <c r="AZ42" s="52">
        <f>VLOOKUP($A42,'RevPAR Raw Data'!$B$6:$BE$43,'RevPAR Raw Data'!N$1,FALSE)</f>
        <v>201.60809893307399</v>
      </c>
      <c r="BA42" s="52">
        <f>VLOOKUP($A42,'RevPAR Raw Data'!$B$6:$BE$43,'RevPAR Raw Data'!O$1,FALSE)</f>
        <v>185.478871645651</v>
      </c>
      <c r="BB42" s="53">
        <f>VLOOKUP($A42,'RevPAR Raw Data'!$B$6:$BE$43,'RevPAR Raw Data'!P$1,FALSE)</f>
        <v>193.54348528936299</v>
      </c>
      <c r="BC42" s="54">
        <f>VLOOKUP($A42,'RevPAR Raw Data'!$B$6:$BE$43,'RevPAR Raw Data'!R$1,FALSE)</f>
        <v>133.09439610179601</v>
      </c>
      <c r="BE42" s="47">
        <f>VLOOKUP($A42,'RevPAR Raw Data'!$B$6:$BE$43,'RevPAR Raw Data'!T$1,FALSE)</f>
        <v>-16.689502667369698</v>
      </c>
      <c r="BF42" s="48">
        <f>VLOOKUP($A42,'RevPAR Raw Data'!$B$6:$BE$43,'RevPAR Raw Data'!U$1,FALSE)</f>
        <v>4.9653144810527898</v>
      </c>
      <c r="BG42" s="48">
        <f>VLOOKUP($A42,'RevPAR Raw Data'!$B$6:$BE$43,'RevPAR Raw Data'!V$1,FALSE)</f>
        <v>6.7785816321381001</v>
      </c>
      <c r="BH42" s="48">
        <f>VLOOKUP($A42,'RevPAR Raw Data'!$B$6:$BE$43,'RevPAR Raw Data'!W$1,FALSE)</f>
        <v>9.5561180079066901</v>
      </c>
      <c r="BI42" s="48">
        <f>VLOOKUP($A42,'RevPAR Raw Data'!$B$6:$BE$43,'RevPAR Raw Data'!X$1,FALSE)</f>
        <v>20.9098458380168</v>
      </c>
      <c r="BJ42" s="49">
        <f>VLOOKUP($A42,'RevPAR Raw Data'!$B$6:$BE$43,'RevPAR Raw Data'!Y$1,FALSE)</f>
        <v>6.6073499787458303</v>
      </c>
      <c r="BK42" s="48">
        <f>VLOOKUP($A42,'RevPAR Raw Data'!$B$6:$BE$43,'RevPAR Raw Data'!AA$1,FALSE)</f>
        <v>14.7625248276847</v>
      </c>
      <c r="BL42" s="48">
        <f>VLOOKUP($A42,'RevPAR Raw Data'!$B$6:$BE$43,'RevPAR Raw Data'!AB$1,FALSE)</f>
        <v>19.189268609816502</v>
      </c>
      <c r="BM42" s="49">
        <f>VLOOKUP($A42,'RevPAR Raw Data'!$B$6:$BE$43,'RevPAR Raw Data'!AC$1,FALSE)</f>
        <v>16.841894538337701</v>
      </c>
      <c r="BN42" s="50">
        <f>VLOOKUP($A42,'RevPAR Raw Data'!$B$6:$BE$43,'RevPAR Raw Data'!AE$1,FALSE)</f>
        <v>10.633667139244601</v>
      </c>
    </row>
    <row r="43" spans="1:66" x14ac:dyDescent="0.45">
      <c r="A43" s="63" t="s">
        <v>94</v>
      </c>
      <c r="B43" s="47">
        <f>VLOOKUP($A43,'Occupancy Raw Data'!$B$8:$BE$45,'Occupancy Raw Data'!G$3,FALSE)</f>
        <v>43.631110040934203</v>
      </c>
      <c r="C43" s="48">
        <f>VLOOKUP($A43,'Occupancy Raw Data'!$B$8:$BE$45,'Occupancy Raw Data'!H$3,FALSE)</f>
        <v>58.740669395617601</v>
      </c>
      <c r="D43" s="48">
        <f>VLOOKUP($A43,'Occupancy Raw Data'!$B$8:$BE$45,'Occupancy Raw Data'!I$3,FALSE)</f>
        <v>65.446665061401305</v>
      </c>
      <c r="E43" s="48">
        <f>VLOOKUP($A43,'Occupancy Raw Data'!$B$8:$BE$45,'Occupancy Raw Data'!J$3,FALSE)</f>
        <v>66.361666265350294</v>
      </c>
      <c r="F43" s="48">
        <f>VLOOKUP($A43,'Occupancy Raw Data'!$B$8:$BE$45,'Occupancy Raw Data'!K$3,FALSE)</f>
        <v>60.6790272092463</v>
      </c>
      <c r="G43" s="49">
        <f>VLOOKUP($A43,'Occupancy Raw Data'!$B$8:$BE$45,'Occupancy Raw Data'!L$3,FALSE)</f>
        <v>58.971827594509897</v>
      </c>
      <c r="H43" s="48">
        <f>VLOOKUP($A43,'Occupancy Raw Data'!$B$8:$BE$45,'Occupancy Raw Data'!N$3,FALSE)</f>
        <v>78.497471707199594</v>
      </c>
      <c r="I43" s="48">
        <f>VLOOKUP($A43,'Occupancy Raw Data'!$B$8:$BE$45,'Occupancy Raw Data'!O$3,FALSE)</f>
        <v>83.554057307970098</v>
      </c>
      <c r="J43" s="49">
        <f>VLOOKUP($A43,'Occupancy Raw Data'!$B$8:$BE$45,'Occupancy Raw Data'!P$3,FALSE)</f>
        <v>81.025764507584796</v>
      </c>
      <c r="K43" s="50">
        <f>VLOOKUP($A43,'Occupancy Raw Data'!$B$8:$BE$45,'Occupancy Raw Data'!R$3,FALSE)</f>
        <v>65.272952426817099</v>
      </c>
      <c r="M43" s="47">
        <f>VLOOKUP($A43,'Occupancy Raw Data'!$B$8:$BE$45,'Occupancy Raw Data'!T$3,FALSE)</f>
        <v>-25.1475736225776</v>
      </c>
      <c r="N43" s="48">
        <f>VLOOKUP($A43,'Occupancy Raw Data'!$B$8:$BE$45,'Occupancy Raw Data'!U$3,FALSE)</f>
        <v>-14.3034370125315</v>
      </c>
      <c r="O43" s="48">
        <f>VLOOKUP($A43,'Occupancy Raw Data'!$B$8:$BE$45,'Occupancy Raw Data'!V$3,FALSE)</f>
        <v>-14.234153728199599</v>
      </c>
      <c r="P43" s="48">
        <f>VLOOKUP($A43,'Occupancy Raw Data'!$B$8:$BE$45,'Occupancy Raw Data'!W$3,FALSE)</f>
        <v>-10.735343305526699</v>
      </c>
      <c r="Q43" s="48">
        <f>VLOOKUP($A43,'Occupancy Raw Data'!$B$8:$BE$45,'Occupancy Raw Data'!X$3,FALSE)</f>
        <v>-13.172780631958201</v>
      </c>
      <c r="R43" s="49">
        <f>VLOOKUP($A43,'Occupancy Raw Data'!$B$8:$BE$45,'Occupancy Raw Data'!Y$3,FALSE)</f>
        <v>-15.1167919019219</v>
      </c>
      <c r="S43" s="48">
        <f>VLOOKUP($A43,'Occupancy Raw Data'!$B$8:$BE$45,'Occupancy Raw Data'!AA$3,FALSE)</f>
        <v>0.75229975147800099</v>
      </c>
      <c r="T43" s="48">
        <f>VLOOKUP($A43,'Occupancy Raw Data'!$B$8:$BE$45,'Occupancy Raw Data'!AB$3,FALSE)</f>
        <v>5.4294045917916796</v>
      </c>
      <c r="U43" s="49">
        <f>VLOOKUP($A43,'Occupancy Raw Data'!$B$8:$BE$45,'Occupancy Raw Data'!AC$3,FALSE)</f>
        <v>3.1107888387495501</v>
      </c>
      <c r="V43" s="50">
        <f>VLOOKUP($A43,'Occupancy Raw Data'!$B$8:$BE$45,'Occupancy Raw Data'!AE$3,FALSE)</f>
        <v>-9.4388815009448592</v>
      </c>
      <c r="X43" s="51">
        <f>VLOOKUP($A43,'ADR Raw Data'!$B$6:$BE$43,'ADR Raw Data'!G$1,FALSE)</f>
        <v>99.936404525386294</v>
      </c>
      <c r="Y43" s="52">
        <f>VLOOKUP($A43,'ADR Raw Data'!$B$6:$BE$43,'ADR Raw Data'!H$1,FALSE)</f>
        <v>106.71745644599299</v>
      </c>
      <c r="Z43" s="52">
        <f>VLOOKUP($A43,'ADR Raw Data'!$B$6:$BE$43,'ADR Raw Data'!I$1,FALSE)</f>
        <v>110.986620676968</v>
      </c>
      <c r="AA43" s="52">
        <f>VLOOKUP($A43,'ADR Raw Data'!$B$6:$BE$43,'ADR Raw Data'!J$1,FALSE)</f>
        <v>110.729459361393</v>
      </c>
      <c r="AB43" s="52">
        <f>VLOOKUP($A43,'ADR Raw Data'!$B$6:$BE$43,'ADR Raw Data'!K$1,FALSE)</f>
        <v>104.40881944444401</v>
      </c>
      <c r="AC43" s="53">
        <f>VLOOKUP($A43,'ADR Raw Data'!$B$6:$BE$43,'ADR Raw Data'!L$1,FALSE)</f>
        <v>107.089481850475</v>
      </c>
      <c r="AD43" s="52">
        <f>VLOOKUP($A43,'ADR Raw Data'!$B$6:$BE$43,'ADR Raw Data'!N$1,FALSE)</f>
        <v>137.41031595091999</v>
      </c>
      <c r="AE43" s="52">
        <f>VLOOKUP($A43,'ADR Raw Data'!$B$6:$BE$43,'ADR Raw Data'!O$1,FALSE)</f>
        <v>144.624521613832</v>
      </c>
      <c r="AF43" s="53">
        <f>VLOOKUP($A43,'ADR Raw Data'!$B$6:$BE$43,'ADR Raw Data'!P$1,FALSE)</f>
        <v>141.129973254086</v>
      </c>
      <c r="AG43" s="54">
        <f>VLOOKUP($A43,'ADR Raw Data'!$B$6:$BE$43,'ADR Raw Data'!R$1,FALSE)</f>
        <v>119.162550130431</v>
      </c>
      <c r="AI43" s="47">
        <f>VLOOKUP($A43,'ADR Raw Data'!$B$6:$BE$43,'ADR Raw Data'!T$1,FALSE)</f>
        <v>-7.0203675295117698</v>
      </c>
      <c r="AJ43" s="48">
        <f>VLOOKUP($A43,'ADR Raw Data'!$B$6:$BE$43,'ADR Raw Data'!U$1,FALSE)</f>
        <v>-0.93587517027318401</v>
      </c>
      <c r="AK43" s="48">
        <f>VLOOKUP($A43,'ADR Raw Data'!$B$6:$BE$43,'ADR Raw Data'!V$1,FALSE)</f>
        <v>-0.32007604187281602</v>
      </c>
      <c r="AL43" s="48">
        <f>VLOOKUP($A43,'ADR Raw Data'!$B$6:$BE$43,'ADR Raw Data'!W$1,FALSE)</f>
        <v>-0.29373269392095902</v>
      </c>
      <c r="AM43" s="48">
        <f>VLOOKUP($A43,'ADR Raw Data'!$B$6:$BE$43,'ADR Raw Data'!X$1,FALSE)</f>
        <v>-3.4582998686097102</v>
      </c>
      <c r="AN43" s="49">
        <f>VLOOKUP($A43,'ADR Raw Data'!$B$6:$BE$43,'ADR Raw Data'!Y$1,FALSE)</f>
        <v>-2.0020269040912502</v>
      </c>
      <c r="AO43" s="48">
        <f>VLOOKUP($A43,'ADR Raw Data'!$B$6:$BE$43,'ADR Raw Data'!AA$1,FALSE)</f>
        <v>7.9694393325308601</v>
      </c>
      <c r="AP43" s="48">
        <f>VLOOKUP($A43,'ADR Raw Data'!$B$6:$BE$43,'ADR Raw Data'!AB$1,FALSE)</f>
        <v>11.606954132870699</v>
      </c>
      <c r="AQ43" s="49">
        <f>VLOOKUP($A43,'ADR Raw Data'!$B$6:$BE$43,'ADR Raw Data'!AC$1,FALSE)</f>
        <v>9.8837910446920301</v>
      </c>
      <c r="AR43" s="50">
        <f>VLOOKUP($A43,'ADR Raw Data'!$B$6:$BE$43,'ADR Raw Data'!AE$1,FALSE)</f>
        <v>3.3992253161196002</v>
      </c>
      <c r="AS43" s="40"/>
      <c r="AT43" s="51">
        <f>VLOOKUP($A43,'RevPAR Raw Data'!$B$6:$BE$43,'RevPAR Raw Data'!G$1,FALSE)</f>
        <v>43.603362629424502</v>
      </c>
      <c r="AU43" s="52">
        <f>VLOOKUP($A43,'RevPAR Raw Data'!$B$6:$BE$43,'RevPAR Raw Data'!H$1,FALSE)</f>
        <v>62.686548278352902</v>
      </c>
      <c r="AV43" s="52">
        <f>VLOOKUP($A43,'RevPAR Raw Data'!$B$6:$BE$43,'RevPAR Raw Data'!I$1,FALSE)</f>
        <v>72.637041897423501</v>
      </c>
      <c r="AW43" s="52">
        <f>VLOOKUP($A43,'RevPAR Raw Data'!$B$6:$BE$43,'RevPAR Raw Data'!J$1,FALSE)</f>
        <v>73.481914278834495</v>
      </c>
      <c r="AX43" s="52">
        <f>VLOOKUP($A43,'RevPAR Raw Data'!$B$6:$BE$43,'RevPAR Raw Data'!K$1,FALSE)</f>
        <v>63.354255959547302</v>
      </c>
      <c r="AY43" s="53">
        <f>VLOOKUP($A43,'RevPAR Raw Data'!$B$6:$BE$43,'RevPAR Raw Data'!L$1,FALSE)</f>
        <v>63.152624608716501</v>
      </c>
      <c r="AZ43" s="52">
        <f>VLOOKUP($A43,'RevPAR Raw Data'!$B$6:$BE$43,'RevPAR Raw Data'!N$1,FALSE)</f>
        <v>107.863623886347</v>
      </c>
      <c r="BA43" s="52">
        <f>VLOOKUP($A43,'RevPAR Raw Data'!$B$6:$BE$43,'RevPAR Raw Data'!O$1,FALSE)</f>
        <v>120.839655670599</v>
      </c>
      <c r="BB43" s="53">
        <f>VLOOKUP($A43,'RevPAR Raw Data'!$B$6:$BE$43,'RevPAR Raw Data'!P$1,FALSE)</f>
        <v>114.351639778473</v>
      </c>
      <c r="BC43" s="54">
        <f>VLOOKUP($A43,'RevPAR Raw Data'!$B$6:$BE$43,'RevPAR Raw Data'!R$1,FALSE)</f>
        <v>77.780914657218503</v>
      </c>
      <c r="BE43" s="47">
        <f>VLOOKUP($A43,'RevPAR Raw Data'!$B$6:$BE$43,'RevPAR Raw Data'!T$1,FALSE)</f>
        <v>-30.4024890590299</v>
      </c>
      <c r="BF43" s="48">
        <f>VLOOKUP($A43,'RevPAR Raw Data'!$B$6:$BE$43,'RevPAR Raw Data'!U$1,FALSE)</f>
        <v>-15.1054498673087</v>
      </c>
      <c r="BG43" s="48">
        <f>VLOOKUP($A43,'RevPAR Raw Data'!$B$6:$BE$43,'RevPAR Raw Data'!V$1,FALSE)</f>
        <v>-14.5086696542251</v>
      </c>
      <c r="BH43" s="48">
        <f>VLOOKUP($A43,'RevPAR Raw Data'!$B$6:$BE$43,'RevPAR Raw Data'!W$1,FALSE)</f>
        <v>-10.9975427863546</v>
      </c>
      <c r="BI43" s="48">
        <f>VLOOKUP($A43,'RevPAR Raw Data'!$B$6:$BE$43,'RevPAR Raw Data'!X$1,FALSE)</f>
        <v>-16.175526245280601</v>
      </c>
      <c r="BJ43" s="49">
        <f>VLOOKUP($A43,'RevPAR Raw Data'!$B$6:$BE$43,'RevPAR Raw Data'!Y$1,FALSE)</f>
        <v>-16.816176565101198</v>
      </c>
      <c r="BK43" s="48">
        <f>VLOOKUP($A43,'RevPAR Raw Data'!$B$6:$BE$43,'RevPAR Raw Data'!AA$1,FALSE)</f>
        <v>8.7816931563016798</v>
      </c>
      <c r="BL43" s="48">
        <f>VLOOKUP($A43,'RevPAR Raw Data'!$B$6:$BE$43,'RevPAR Raw Data'!AB$1,FALSE)</f>
        <v>17.666547225319601</v>
      </c>
      <c r="BM43" s="49">
        <f>VLOOKUP($A43,'RevPAR Raw Data'!$B$6:$BE$43,'RevPAR Raw Data'!AC$1,FALSE)</f>
        <v>13.302043752105201</v>
      </c>
      <c r="BN43" s="50">
        <f>VLOOKUP($A43,'RevPAR Raw Data'!$B$6:$BE$43,'RevPAR Raw Data'!AE$1,FALSE)</f>
        <v>-6.3605050343638903</v>
      </c>
    </row>
    <row r="44" spans="1:66" x14ac:dyDescent="0.45">
      <c r="A44" s="63" t="s">
        <v>44</v>
      </c>
      <c r="B44" s="47">
        <f>VLOOKUP($A44,'Occupancy Raw Data'!$B$8:$BE$45,'Occupancy Raw Data'!G$3,FALSE)</f>
        <v>47.6082004555808</v>
      </c>
      <c r="C44" s="48">
        <f>VLOOKUP($A44,'Occupancy Raw Data'!$B$8:$BE$45,'Occupancy Raw Data'!H$3,FALSE)</f>
        <v>56.520501138952099</v>
      </c>
      <c r="D44" s="48">
        <f>VLOOKUP($A44,'Occupancy Raw Data'!$B$8:$BE$45,'Occupancy Raw Data'!I$3,FALSE)</f>
        <v>61.275626423690198</v>
      </c>
      <c r="E44" s="48">
        <f>VLOOKUP($A44,'Occupancy Raw Data'!$B$8:$BE$45,'Occupancy Raw Data'!J$3,FALSE)</f>
        <v>61.133257403188999</v>
      </c>
      <c r="F44" s="48">
        <f>VLOOKUP($A44,'Occupancy Raw Data'!$B$8:$BE$45,'Occupancy Raw Data'!K$3,FALSE)</f>
        <v>59.823462414578501</v>
      </c>
      <c r="G44" s="49">
        <f>VLOOKUP($A44,'Occupancy Raw Data'!$B$8:$BE$45,'Occupancy Raw Data'!L$3,FALSE)</f>
        <v>57.272209567198097</v>
      </c>
      <c r="H44" s="48">
        <f>VLOOKUP($A44,'Occupancy Raw Data'!$B$8:$BE$45,'Occupancy Raw Data'!N$3,FALSE)</f>
        <v>66.543280182232294</v>
      </c>
      <c r="I44" s="48">
        <f>VLOOKUP($A44,'Occupancy Raw Data'!$B$8:$BE$45,'Occupancy Raw Data'!O$3,FALSE)</f>
        <v>68.251708428246005</v>
      </c>
      <c r="J44" s="49">
        <f>VLOOKUP($A44,'Occupancy Raw Data'!$B$8:$BE$45,'Occupancy Raw Data'!P$3,FALSE)</f>
        <v>67.397494305239107</v>
      </c>
      <c r="K44" s="50">
        <f>VLOOKUP($A44,'Occupancy Raw Data'!$B$8:$BE$45,'Occupancy Raw Data'!R$3,FALSE)</f>
        <v>60.165148063781302</v>
      </c>
      <c r="M44" s="47">
        <f>VLOOKUP($A44,'Occupancy Raw Data'!$B$8:$BE$45,'Occupancy Raw Data'!T$3,FALSE)</f>
        <v>-12.2309711286089</v>
      </c>
      <c r="N44" s="48">
        <f>VLOOKUP($A44,'Occupancy Raw Data'!$B$8:$BE$45,'Occupancy Raw Data'!U$3,FALSE)</f>
        <v>-6.9385841537740198</v>
      </c>
      <c r="O44" s="48">
        <f>VLOOKUP($A44,'Occupancy Raw Data'!$B$8:$BE$45,'Occupancy Raw Data'!V$3,FALSE)</f>
        <v>-7.7582511787398101</v>
      </c>
      <c r="P44" s="48">
        <f>VLOOKUP($A44,'Occupancy Raw Data'!$B$8:$BE$45,'Occupancy Raw Data'!W$3,FALSE)</f>
        <v>-12.188139059304699</v>
      </c>
      <c r="Q44" s="48">
        <f>VLOOKUP($A44,'Occupancy Raw Data'!$B$8:$BE$45,'Occupancy Raw Data'!X$3,FALSE)</f>
        <v>-10.671768707482901</v>
      </c>
      <c r="R44" s="49">
        <f>VLOOKUP($A44,'Occupancy Raw Data'!$B$8:$BE$45,'Occupancy Raw Data'!Y$3,FALSE)</f>
        <v>-9.9480659025787901</v>
      </c>
      <c r="S44" s="48">
        <f>VLOOKUP($A44,'Occupancy Raw Data'!$B$8:$BE$45,'Occupancy Raw Data'!AA$3,FALSE)</f>
        <v>-14.301430143014301</v>
      </c>
      <c r="T44" s="48">
        <f>VLOOKUP($A44,'Occupancy Raw Data'!$B$8:$BE$45,'Occupancy Raw Data'!AB$3,FALSE)</f>
        <v>-11.057513914656701</v>
      </c>
      <c r="U44" s="49">
        <f>VLOOKUP($A44,'Occupancy Raw Data'!$B$8:$BE$45,'Occupancy Raw Data'!AC$3,FALSE)</f>
        <v>-12.689044632976699</v>
      </c>
      <c r="V44" s="50">
        <f>VLOOKUP($A44,'Occupancy Raw Data'!$B$8:$BE$45,'Occupancy Raw Data'!AE$3,FALSE)</f>
        <v>-10.843881856539999</v>
      </c>
      <c r="X44" s="51">
        <f>VLOOKUP($A44,'ADR Raw Data'!$B$6:$BE$43,'ADR Raw Data'!G$1,FALSE)</f>
        <v>84.7097823564593</v>
      </c>
      <c r="Y44" s="52">
        <f>VLOOKUP($A44,'ADR Raw Data'!$B$6:$BE$43,'ADR Raw Data'!H$1,FALSE)</f>
        <v>90.316688916876501</v>
      </c>
      <c r="Z44" s="52">
        <f>VLOOKUP($A44,'ADR Raw Data'!$B$6:$BE$43,'ADR Raw Data'!I$1,FALSE)</f>
        <v>92.114522955390299</v>
      </c>
      <c r="AA44" s="52">
        <f>VLOOKUP($A44,'ADR Raw Data'!$B$6:$BE$43,'ADR Raw Data'!J$1,FALSE)</f>
        <v>90.336694550535597</v>
      </c>
      <c r="AB44" s="52">
        <f>VLOOKUP($A44,'ADR Raw Data'!$B$6:$BE$43,'ADR Raw Data'!K$1,FALSE)</f>
        <v>90.049959400285502</v>
      </c>
      <c r="AC44" s="53">
        <f>VLOOKUP($A44,'ADR Raw Data'!$B$6:$BE$43,'ADR Raw Data'!L$1,FALSE)</f>
        <v>89.717777160186898</v>
      </c>
      <c r="AD44" s="52">
        <f>VLOOKUP($A44,'ADR Raw Data'!$B$6:$BE$43,'ADR Raw Data'!N$1,FALSE)</f>
        <v>104.884153230637</v>
      </c>
      <c r="AE44" s="52">
        <f>VLOOKUP($A44,'ADR Raw Data'!$B$6:$BE$43,'ADR Raw Data'!O$1,FALSE)</f>
        <v>106.497889820609</v>
      </c>
      <c r="AF44" s="53">
        <f>VLOOKUP($A44,'ADR Raw Data'!$B$6:$BE$43,'ADR Raw Data'!P$1,FALSE)</f>
        <v>105.70124799324</v>
      </c>
      <c r="AG44" s="54">
        <f>VLOOKUP($A44,'ADR Raw Data'!$B$6:$BE$43,'ADR Raw Data'!R$1,FALSE)</f>
        <v>94.833438773578493</v>
      </c>
      <c r="AI44" s="47">
        <f>VLOOKUP($A44,'ADR Raw Data'!$B$6:$BE$43,'ADR Raw Data'!T$1,FALSE)</f>
        <v>-0.36198315122559499</v>
      </c>
      <c r="AJ44" s="48">
        <f>VLOOKUP($A44,'ADR Raw Data'!$B$6:$BE$43,'ADR Raw Data'!U$1,FALSE)</f>
        <v>1.2198569099004899</v>
      </c>
      <c r="AK44" s="48">
        <f>VLOOKUP($A44,'ADR Raw Data'!$B$6:$BE$43,'ADR Raw Data'!V$1,FALSE)</f>
        <v>0.76368484381802604</v>
      </c>
      <c r="AL44" s="48">
        <f>VLOOKUP($A44,'ADR Raw Data'!$B$6:$BE$43,'ADR Raw Data'!W$1,FALSE)</f>
        <v>0.48012119594858299</v>
      </c>
      <c r="AM44" s="48">
        <f>VLOOKUP($A44,'ADR Raw Data'!$B$6:$BE$43,'ADR Raw Data'!X$1,FALSE)</f>
        <v>3.3829199550081399</v>
      </c>
      <c r="AN44" s="49">
        <f>VLOOKUP($A44,'ADR Raw Data'!$B$6:$BE$43,'ADR Raw Data'!Y$1,FALSE)</f>
        <v>1.1842199758548499</v>
      </c>
      <c r="AO44" s="48">
        <f>VLOOKUP($A44,'ADR Raw Data'!$B$6:$BE$43,'ADR Raw Data'!AA$1,FALSE)</f>
        <v>0.97685811237670095</v>
      </c>
      <c r="AP44" s="48">
        <f>VLOOKUP($A44,'ADR Raw Data'!$B$6:$BE$43,'ADR Raw Data'!AB$1,FALSE)</f>
        <v>-1.2014928705589001</v>
      </c>
      <c r="AQ44" s="49">
        <f>VLOOKUP($A44,'ADR Raw Data'!$B$6:$BE$43,'ADR Raw Data'!AC$1,FALSE)</f>
        <v>-0.111916196736257</v>
      </c>
      <c r="AR44" s="50">
        <f>VLOOKUP($A44,'ADR Raw Data'!$B$6:$BE$43,'ADR Raw Data'!AE$1,FALSE)</f>
        <v>0.59405281159782797</v>
      </c>
      <c r="AS44" s="40"/>
      <c r="AT44" s="51">
        <f>VLOOKUP($A44,'RevPAR Raw Data'!$B$6:$BE$43,'RevPAR Raw Data'!G$1,FALSE)</f>
        <v>40.328802989749398</v>
      </c>
      <c r="AU44" s="52">
        <f>VLOOKUP($A44,'RevPAR Raw Data'!$B$6:$BE$43,'RevPAR Raw Data'!H$1,FALSE)</f>
        <v>51.047445187927103</v>
      </c>
      <c r="AV44" s="52">
        <f>VLOOKUP($A44,'RevPAR Raw Data'!$B$6:$BE$43,'RevPAR Raw Data'!I$1,FALSE)</f>
        <v>56.443750968109299</v>
      </c>
      <c r="AW44" s="52">
        <f>VLOOKUP($A44,'RevPAR Raw Data'!$B$6:$BE$43,'RevPAR Raw Data'!J$1,FALSE)</f>
        <v>55.2257640091116</v>
      </c>
      <c r="AX44" s="52">
        <f>VLOOKUP($A44,'RevPAR Raw Data'!$B$6:$BE$43,'RevPAR Raw Data'!K$1,FALSE)</f>
        <v>53.871003616173098</v>
      </c>
      <c r="AY44" s="53">
        <f>VLOOKUP($A44,'RevPAR Raw Data'!$B$6:$BE$43,'RevPAR Raw Data'!L$1,FALSE)</f>
        <v>51.383353354214101</v>
      </c>
      <c r="AZ44" s="52">
        <f>VLOOKUP($A44,'RevPAR Raw Data'!$B$6:$BE$43,'RevPAR Raw Data'!N$1,FALSE)</f>
        <v>69.793355951025006</v>
      </c>
      <c r="BA44" s="52">
        <f>VLOOKUP($A44,'RevPAR Raw Data'!$B$6:$BE$43,'RevPAR Raw Data'!O$1,FALSE)</f>
        <v>72.686629242596794</v>
      </c>
      <c r="BB44" s="53">
        <f>VLOOKUP($A44,'RevPAR Raw Data'!$B$6:$BE$43,'RevPAR Raw Data'!P$1,FALSE)</f>
        <v>71.239992596810893</v>
      </c>
      <c r="BC44" s="54">
        <f>VLOOKUP($A44,'RevPAR Raw Data'!$B$6:$BE$43,'RevPAR Raw Data'!R$1,FALSE)</f>
        <v>57.056678852098898</v>
      </c>
      <c r="BE44" s="47">
        <f>VLOOKUP($A44,'RevPAR Raw Data'!$B$6:$BE$43,'RevPAR Raw Data'!T$1,FALSE)</f>
        <v>-12.5486802251176</v>
      </c>
      <c r="BF44" s="48">
        <f>VLOOKUP($A44,'RevPAR Raw Data'!$B$6:$BE$43,'RevPAR Raw Data'!U$1,FALSE)</f>
        <v>-5.8033680421226004</v>
      </c>
      <c r="BG44" s="48">
        <f>VLOOKUP($A44,'RevPAR Raw Data'!$B$6:$BE$43,'RevPAR Raw Data'!V$1,FALSE)</f>
        <v>-7.0538149233191598</v>
      </c>
      <c r="BH44" s="48">
        <f>VLOOKUP($A44,'RevPAR Raw Data'!$B$6:$BE$43,'RevPAR Raw Data'!W$1,FALSE)</f>
        <v>-11.766535702371501</v>
      </c>
      <c r="BI44" s="48">
        <f>VLOOKUP($A44,'RevPAR Raw Data'!$B$6:$BE$43,'RevPAR Raw Data'!X$1,FALSE)</f>
        <v>-7.6498661456325996</v>
      </c>
      <c r="BJ44" s="49">
        <f>VLOOKUP($A44,'RevPAR Raw Data'!$B$6:$BE$43,'RevPAR Raw Data'!Y$1,FALSE)</f>
        <v>-8.8816529103534805</v>
      </c>
      <c r="BK44" s="48">
        <f>VLOOKUP($A44,'RevPAR Raw Data'!$B$6:$BE$43,'RevPAR Raw Data'!AA$1,FALSE)</f>
        <v>-13.464276711175501</v>
      </c>
      <c r="BL44" s="48">
        <f>VLOOKUP($A44,'RevPAR Raw Data'!$B$6:$BE$43,'RevPAR Raw Data'!AB$1,FALSE)</f>
        <v>-12.12615154387</v>
      </c>
      <c r="BM44" s="49">
        <f>VLOOKUP($A44,'RevPAR Raw Data'!$B$6:$BE$43,'RevPAR Raw Data'!AC$1,FALSE)</f>
        <v>-12.7867597335576</v>
      </c>
      <c r="BN44" s="50">
        <f>VLOOKUP($A44,'RevPAR Raw Data'!$B$6:$BE$43,'RevPAR Raw Data'!AE$1,FALSE)</f>
        <v>-10.3142474299973</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Data'!G$3,FALSE)</f>
        <v>48.193594482930003</v>
      </c>
      <c r="C47" s="48">
        <f>VLOOKUP($A47,'Occupancy Raw Data'!$B$8:$BE$45,'Occupancy Raw Data'!H$3,FALSE)</f>
        <v>62.542325494703398</v>
      </c>
      <c r="D47" s="48">
        <f>VLOOKUP($A47,'Occupancy Raw Data'!$B$8:$BE$45,'Occupancy Raw Data'!I$3,FALSE)</f>
        <v>67.615171942468294</v>
      </c>
      <c r="E47" s="48">
        <f>VLOOKUP($A47,'Occupancy Raw Data'!$B$8:$BE$45,'Occupancy Raw Data'!J$3,FALSE)</f>
        <v>71.333602559721598</v>
      </c>
      <c r="F47" s="48">
        <f>VLOOKUP($A47,'Occupancy Raw Data'!$B$8:$BE$45,'Occupancy Raw Data'!K$3,FALSE)</f>
        <v>72.072939641514694</v>
      </c>
      <c r="G47" s="49">
        <f>VLOOKUP($A47,'Occupancy Raw Data'!$B$8:$BE$45,'Occupancy Raw Data'!L$3,FALSE)</f>
        <v>64.351526824267594</v>
      </c>
      <c r="H47" s="48">
        <f>VLOOKUP($A47,'Occupancy Raw Data'!$B$8:$BE$45,'Occupancy Raw Data'!N$3,FALSE)</f>
        <v>79.919853375166895</v>
      </c>
      <c r="I47" s="48">
        <f>VLOOKUP($A47,'Occupancy Raw Data'!$B$8:$BE$45,'Occupancy Raw Data'!O$3,FALSE)</f>
        <v>75.632940884098005</v>
      </c>
      <c r="J47" s="49">
        <f>VLOOKUP($A47,'Occupancy Raw Data'!$B$8:$BE$45,'Occupancy Raw Data'!P$3,FALSE)</f>
        <v>77.7763971296325</v>
      </c>
      <c r="K47" s="50">
        <f>VLOOKUP($A47,'Occupancy Raw Data'!$B$8:$BE$45,'Occupancy Raw Data'!R$3,FALSE)</f>
        <v>68.187204054371804</v>
      </c>
      <c r="M47" s="47">
        <f>VLOOKUP($A47,'Occupancy Raw Data'!$B$8:$BE$45,'Occupancy Raw Data'!T$3,FALSE)</f>
        <v>-10.425856006748599</v>
      </c>
      <c r="N47" s="48">
        <f>VLOOKUP($A47,'Occupancy Raw Data'!$B$8:$BE$45,'Occupancy Raw Data'!U$3,FALSE)</f>
        <v>-1.52529769942168</v>
      </c>
      <c r="O47" s="48">
        <f>VLOOKUP($A47,'Occupancy Raw Data'!$B$8:$BE$45,'Occupancy Raw Data'!V$3,FALSE)</f>
        <v>-1.7161550590831001</v>
      </c>
      <c r="P47" s="48">
        <f>VLOOKUP($A47,'Occupancy Raw Data'!$B$8:$BE$45,'Occupancy Raw Data'!W$3,FALSE)</f>
        <v>-5.0333113307433903</v>
      </c>
      <c r="Q47" s="48">
        <f>VLOOKUP($A47,'Occupancy Raw Data'!$B$8:$BE$45,'Occupancy Raw Data'!X$3,FALSE)</f>
        <v>-0.19034405290735501</v>
      </c>
      <c r="R47" s="49">
        <f>VLOOKUP($A47,'Occupancy Raw Data'!$B$8:$BE$45,'Occupancy Raw Data'!Y$3,FALSE)</f>
        <v>-3.5020321834913801</v>
      </c>
      <c r="S47" s="48">
        <f>VLOOKUP($A47,'Occupancy Raw Data'!$B$8:$BE$45,'Occupancy Raw Data'!AA$3,FALSE)</f>
        <v>1.14985169463484</v>
      </c>
      <c r="T47" s="48">
        <f>VLOOKUP($A47,'Occupancy Raw Data'!$B$8:$BE$45,'Occupancy Raw Data'!AB$3,FALSE)</f>
        <v>0.80392212860329904</v>
      </c>
      <c r="U47" s="49">
        <f>VLOOKUP($A47,'Occupancy Raw Data'!$B$8:$BE$45,'Occupancy Raw Data'!AC$3,FALSE)</f>
        <v>0.98135762195224396</v>
      </c>
      <c r="V47" s="50">
        <f>VLOOKUP($A47,'Occupancy Raw Data'!$B$8:$BE$45,'Occupancy Raw Data'!AE$3,FALSE)</f>
        <v>-2.0852922990153799</v>
      </c>
      <c r="X47" s="51">
        <f>VLOOKUP($A47,'ADR Raw Data'!$B$6:$BE$43,'ADR Raw Data'!G$1,FALSE)</f>
        <v>107.512274075029</v>
      </c>
      <c r="Y47" s="52">
        <f>VLOOKUP($A47,'ADR Raw Data'!$B$6:$BE$43,'ADR Raw Data'!H$1,FALSE)</f>
        <v>115.36211940595</v>
      </c>
      <c r="Z47" s="52">
        <f>VLOOKUP($A47,'ADR Raw Data'!$B$6:$BE$43,'ADR Raw Data'!I$1,FALSE)</f>
        <v>119.63780575209</v>
      </c>
      <c r="AA47" s="52">
        <f>VLOOKUP($A47,'ADR Raw Data'!$B$6:$BE$43,'ADR Raw Data'!J$1,FALSE)</f>
        <v>130.695539781387</v>
      </c>
      <c r="AB47" s="52">
        <f>VLOOKUP($A47,'ADR Raw Data'!$B$6:$BE$43,'ADR Raw Data'!K$1,FALSE)</f>
        <v>150.480956424292</v>
      </c>
      <c r="AC47" s="53">
        <f>VLOOKUP($A47,'ADR Raw Data'!$B$6:$BE$43,'ADR Raw Data'!L$1,FALSE)</f>
        <v>126.35080954265899</v>
      </c>
      <c r="AD47" s="52">
        <f>VLOOKUP($A47,'ADR Raw Data'!$B$6:$BE$43,'ADR Raw Data'!N$1,FALSE)</f>
        <v>182.07231313406101</v>
      </c>
      <c r="AE47" s="52">
        <f>VLOOKUP($A47,'ADR Raw Data'!$B$6:$BE$43,'ADR Raw Data'!O$1,FALSE)</f>
        <v>166.268594898755</v>
      </c>
      <c r="AF47" s="53">
        <f>VLOOKUP($A47,'ADR Raw Data'!$B$6:$BE$43,'ADR Raw Data'!P$1,FALSE)</f>
        <v>174.388223029915</v>
      </c>
      <c r="AG47" s="54">
        <f>VLOOKUP($A47,'ADR Raw Data'!$B$6:$BE$43,'ADR Raw Data'!R$1,FALSE)</f>
        <v>142.00593344657599</v>
      </c>
      <c r="AI47" s="47">
        <f>VLOOKUP($A47,'ADR Raw Data'!$B$6:$BE$43,'ADR Raw Data'!T$1,FALSE)</f>
        <v>-1.76454467610595</v>
      </c>
      <c r="AJ47" s="48">
        <f>VLOOKUP($A47,'ADR Raw Data'!$B$6:$BE$43,'ADR Raw Data'!U$1,FALSE)</f>
        <v>2.0586945694705201</v>
      </c>
      <c r="AK47" s="48">
        <f>VLOOKUP($A47,'ADR Raw Data'!$B$6:$BE$43,'ADR Raw Data'!V$1,FALSE)</f>
        <v>3.4973275378091002</v>
      </c>
      <c r="AL47" s="48">
        <f>VLOOKUP($A47,'ADR Raw Data'!$B$6:$BE$43,'ADR Raw Data'!W$1,FALSE)</f>
        <v>-0.24179488918438</v>
      </c>
      <c r="AM47" s="48">
        <f>VLOOKUP($A47,'ADR Raw Data'!$B$6:$BE$43,'ADR Raw Data'!X$1,FALSE)</f>
        <v>5.7698266477524403</v>
      </c>
      <c r="AN47" s="49">
        <f>VLOOKUP($A47,'ADR Raw Data'!$B$6:$BE$43,'ADR Raw Data'!Y$1,FALSE)</f>
        <v>2.4200862426062399</v>
      </c>
      <c r="AO47" s="48">
        <f>VLOOKUP($A47,'ADR Raw Data'!$B$6:$BE$43,'ADR Raw Data'!AA$1,FALSE)</f>
        <v>7.8934229090150101</v>
      </c>
      <c r="AP47" s="48">
        <f>VLOOKUP($A47,'ADR Raw Data'!$B$6:$BE$43,'ADR Raw Data'!AB$1,FALSE)</f>
        <v>5.96935931126401</v>
      </c>
      <c r="AQ47" s="49">
        <f>VLOOKUP($A47,'ADR Raw Data'!$B$6:$BE$43,'ADR Raw Data'!AC$1,FALSE)</f>
        <v>6.9995050151571698</v>
      </c>
      <c r="AR47" s="50">
        <f>VLOOKUP($A47,'ADR Raw Data'!$B$6:$BE$43,'ADR Raw Data'!AE$1,FALSE)</f>
        <v>4.5056123541332402</v>
      </c>
      <c r="AS47" s="40"/>
      <c r="AT47" s="51">
        <f>VLOOKUP($A47,'RevPAR Raw Data'!$B$6:$BE$43,'RevPAR Raw Data'!G$1,FALSE)</f>
        <v>51.814029387095701</v>
      </c>
      <c r="AU47" s="52">
        <f>VLOOKUP($A47,'RevPAR Raw Data'!$B$6:$BE$43,'RevPAR Raw Data'!H$1,FALSE)</f>
        <v>72.150152216457997</v>
      </c>
      <c r="AV47" s="52">
        <f>VLOOKUP($A47,'RevPAR Raw Data'!$B$6:$BE$43,'RevPAR Raw Data'!I$1,FALSE)</f>
        <v>80.893308067472205</v>
      </c>
      <c r="AW47" s="52">
        <f>VLOOKUP($A47,'RevPAR Raw Data'!$B$6:$BE$43,'RevPAR Raw Data'!J$1,FALSE)</f>
        <v>93.229836910937806</v>
      </c>
      <c r="AX47" s="52">
        <f>VLOOKUP($A47,'RevPAR Raw Data'!$B$6:$BE$43,'RevPAR Raw Data'!K$1,FALSE)</f>
        <v>108.45604889565401</v>
      </c>
      <c r="AY47" s="53">
        <f>VLOOKUP($A47,'RevPAR Raw Data'!$B$6:$BE$43,'RevPAR Raw Data'!L$1,FALSE)</f>
        <v>81.308675095523498</v>
      </c>
      <c r="AZ47" s="52">
        <f>VLOOKUP($A47,'RevPAR Raw Data'!$B$6:$BE$43,'RevPAR Raw Data'!N$1,FALSE)</f>
        <v>145.51192569351599</v>
      </c>
      <c r="BA47" s="52">
        <f>VLOOKUP($A47,'RevPAR Raw Data'!$B$6:$BE$43,'RevPAR Raw Data'!O$1,FALSE)</f>
        <v>125.75382808859599</v>
      </c>
      <c r="BB47" s="53">
        <f>VLOOKUP($A47,'RevPAR Raw Data'!$B$6:$BE$43,'RevPAR Raw Data'!P$1,FALSE)</f>
        <v>135.63287689105599</v>
      </c>
      <c r="BC47" s="54">
        <f>VLOOKUP($A47,'RevPAR Raw Data'!$B$6:$BE$43,'RevPAR Raw Data'!R$1,FALSE)</f>
        <v>96.829875608532902</v>
      </c>
      <c r="BE47" s="47">
        <f>VLOOKUP($A47,'RevPAR Raw Data'!$B$6:$BE$43,'RevPAR Raw Data'!T$1,FALSE)</f>
        <v>-12.006431795749</v>
      </c>
      <c r="BF47" s="48">
        <f>VLOOKUP($A47,'RevPAR Raw Data'!$B$6:$BE$43,'RevPAR Raw Data'!U$1,FALSE)</f>
        <v>0.50199564914258699</v>
      </c>
      <c r="BG47" s="48">
        <f>VLOOKUP($A47,'RevPAR Raw Data'!$B$6:$BE$43,'RevPAR Raw Data'!V$1,FALSE)</f>
        <v>1.7211529152531799</v>
      </c>
      <c r="BH47" s="48">
        <f>VLOOKUP($A47,'RevPAR Raw Data'!$B$6:$BE$43,'RevPAR Raw Data'!W$1,FALSE)</f>
        <v>-5.2629359303732901</v>
      </c>
      <c r="BI47" s="48">
        <f>VLOOKUP($A47,'RevPAR Raw Data'!$B$6:$BE$43,'RevPAR Raw Data'!X$1,FALSE)</f>
        <v>5.5685000729580301</v>
      </c>
      <c r="BJ47" s="49">
        <f>VLOOKUP($A47,'RevPAR Raw Data'!$B$6:$BE$43,'RevPAR Raw Data'!Y$1,FALSE)</f>
        <v>-1.16669813996946</v>
      </c>
      <c r="BK47" s="48">
        <f>VLOOKUP($A47,'RevPAR Raw Data'!$B$6:$BE$43,'RevPAR Raw Data'!AA$1,FALSE)</f>
        <v>9.1340372607338605</v>
      </c>
      <c r="BL47" s="48">
        <f>VLOOKUP($A47,'RevPAR Raw Data'!$B$6:$BE$43,'RevPAR Raw Data'!AB$1,FALSE)</f>
        <v>6.8212704403064004</v>
      </c>
      <c r="BM47" s="49">
        <f>VLOOKUP($A47,'RevPAR Raw Data'!$B$6:$BE$43,'RevPAR Raw Data'!AC$1,FALSE)</f>
        <v>8.0495528130745893</v>
      </c>
      <c r="BN47" s="50">
        <f>VLOOKUP($A47,'RevPAR Raw Data'!$B$6:$BE$43,'RevPAR Raw Data'!AE$1,FALSE)</f>
        <v>2.3263648676736199</v>
      </c>
    </row>
    <row r="48" spans="1:66" x14ac:dyDescent="0.45">
      <c r="A48" s="63" t="s">
        <v>78</v>
      </c>
      <c r="B48" s="47">
        <f>VLOOKUP($A48,'Occupancy Raw Data'!$B$8:$BE$45,'Occupancy Raw Data'!G$3,FALSE)</f>
        <v>37.432744043043797</v>
      </c>
      <c r="C48" s="48">
        <f>VLOOKUP($A48,'Occupancy Raw Data'!$B$8:$BE$45,'Occupancy Raw Data'!H$3,FALSE)</f>
        <v>57.109915449654103</v>
      </c>
      <c r="D48" s="48">
        <f>VLOOKUP($A48,'Occupancy Raw Data'!$B$8:$BE$45,'Occupancy Raw Data'!I$3,FALSE)</f>
        <v>60.107609531129903</v>
      </c>
      <c r="E48" s="48">
        <f>VLOOKUP($A48,'Occupancy Raw Data'!$B$8:$BE$45,'Occupancy Raw Data'!J$3,FALSE)</f>
        <v>62.797847809377402</v>
      </c>
      <c r="F48" s="48">
        <f>VLOOKUP($A48,'Occupancy Raw Data'!$B$8:$BE$45,'Occupancy Raw Data'!K$3,FALSE)</f>
        <v>59.108378170637899</v>
      </c>
      <c r="G48" s="49">
        <f>VLOOKUP($A48,'Occupancy Raw Data'!$B$8:$BE$45,'Occupancy Raw Data'!L$3,FALSE)</f>
        <v>55.311299000768599</v>
      </c>
      <c r="H48" s="48">
        <f>VLOOKUP($A48,'Occupancy Raw Data'!$B$8:$BE$45,'Occupancy Raw Data'!N$3,FALSE)</f>
        <v>68.485780169100593</v>
      </c>
      <c r="I48" s="48">
        <f>VLOOKUP($A48,'Occupancy Raw Data'!$B$8:$BE$45,'Occupancy Raw Data'!O$3,FALSE)</f>
        <v>55.265180630284299</v>
      </c>
      <c r="J48" s="49">
        <f>VLOOKUP($A48,'Occupancy Raw Data'!$B$8:$BE$45,'Occupancy Raw Data'!P$3,FALSE)</f>
        <v>61.875480399692499</v>
      </c>
      <c r="K48" s="50">
        <f>VLOOKUP($A48,'Occupancy Raw Data'!$B$8:$BE$45,'Occupancy Raw Data'!R$3,FALSE)</f>
        <v>57.186779400461099</v>
      </c>
      <c r="M48" s="47">
        <f>VLOOKUP($A48,'Occupancy Raw Data'!$B$8:$BE$45,'Occupancy Raw Data'!T$3,FALSE)</f>
        <v>-22.8209191759112</v>
      </c>
      <c r="N48" s="48">
        <f>VLOOKUP($A48,'Occupancy Raw Data'!$B$8:$BE$45,'Occupancy Raw Data'!U$3,FALSE)</f>
        <v>-8.8343558282208505</v>
      </c>
      <c r="O48" s="48">
        <f>VLOOKUP($A48,'Occupancy Raw Data'!$B$8:$BE$45,'Occupancy Raw Data'!V$3,FALSE)</f>
        <v>-10.1149425287356</v>
      </c>
      <c r="P48" s="48">
        <f>VLOOKUP($A48,'Occupancy Raw Data'!$B$8:$BE$45,'Occupancy Raw Data'!W$3,FALSE)</f>
        <v>-18.0541624874623</v>
      </c>
      <c r="Q48" s="48">
        <f>VLOOKUP($A48,'Occupancy Raw Data'!$B$8:$BE$45,'Occupancy Raw Data'!X$3,FALSE)</f>
        <v>-12.8117913832199</v>
      </c>
      <c r="R48" s="49">
        <f>VLOOKUP($A48,'Occupancy Raw Data'!$B$8:$BE$45,'Occupancy Raw Data'!Y$3,FALSE)</f>
        <v>-14.2312276519666</v>
      </c>
      <c r="S48" s="48">
        <f>VLOOKUP($A48,'Occupancy Raw Data'!$B$8:$BE$45,'Occupancy Raw Data'!AA$3,FALSE)</f>
        <v>5.8194774346793299</v>
      </c>
      <c r="T48" s="48">
        <f>VLOOKUP($A48,'Occupancy Raw Data'!$B$8:$BE$45,'Occupancy Raw Data'!AB$3,FALSE)</f>
        <v>-10.124999999999901</v>
      </c>
      <c r="U48" s="49">
        <f>VLOOKUP($A48,'Occupancy Raw Data'!$B$8:$BE$45,'Occupancy Raw Data'!AC$3,FALSE)</f>
        <v>-1.94884287454323</v>
      </c>
      <c r="V48" s="50">
        <f>VLOOKUP($A48,'Occupancy Raw Data'!$B$8:$BE$45,'Occupancy Raw Data'!AE$3,FALSE)</f>
        <v>-10.7760836045913</v>
      </c>
      <c r="X48" s="51">
        <f>VLOOKUP($A48,'ADR Raw Data'!$B$6:$BE$43,'ADR Raw Data'!G$1,FALSE)</f>
        <v>95.812997946611901</v>
      </c>
      <c r="Y48" s="52">
        <f>VLOOKUP($A48,'ADR Raw Data'!$B$6:$BE$43,'ADR Raw Data'!H$1,FALSE)</f>
        <v>105.880915208613</v>
      </c>
      <c r="Z48" s="52">
        <f>VLOOKUP($A48,'ADR Raw Data'!$B$6:$BE$43,'ADR Raw Data'!I$1,FALSE)</f>
        <v>108.499654731457</v>
      </c>
      <c r="AA48" s="52">
        <f>VLOOKUP($A48,'ADR Raw Data'!$B$6:$BE$43,'ADR Raw Data'!J$1,FALSE)</f>
        <v>113.79182374541</v>
      </c>
      <c r="AB48" s="52">
        <f>VLOOKUP($A48,'ADR Raw Data'!$B$6:$BE$43,'ADR Raw Data'!K$1,FALSE)</f>
        <v>128.81631989596801</v>
      </c>
      <c r="AC48" s="53">
        <f>VLOOKUP($A48,'ADR Raw Data'!$B$6:$BE$43,'ADR Raw Data'!L$1,FALSE)</f>
        <v>111.785672595886</v>
      </c>
      <c r="AD48" s="52">
        <f>VLOOKUP($A48,'ADR Raw Data'!$B$6:$BE$43,'ADR Raw Data'!N$1,FALSE)</f>
        <v>156.969203142536</v>
      </c>
      <c r="AE48" s="52">
        <f>VLOOKUP($A48,'ADR Raw Data'!$B$6:$BE$43,'ADR Raw Data'!O$1,FALSE)</f>
        <v>157.971780250347</v>
      </c>
      <c r="AF48" s="53">
        <f>VLOOKUP($A48,'ADR Raw Data'!$B$6:$BE$43,'ADR Raw Data'!P$1,FALSE)</f>
        <v>157.41693788819799</v>
      </c>
      <c r="AG48" s="54">
        <f>VLOOKUP($A48,'ADR Raw Data'!$B$6:$BE$43,'ADR Raw Data'!R$1,FALSE)</f>
        <v>125.89211213517601</v>
      </c>
      <c r="AI48" s="47">
        <f>VLOOKUP($A48,'ADR Raw Data'!$B$6:$BE$43,'ADR Raw Data'!T$1,FALSE)</f>
        <v>-15.7683001306817</v>
      </c>
      <c r="AJ48" s="48">
        <f>VLOOKUP($A48,'ADR Raw Data'!$B$6:$BE$43,'ADR Raw Data'!U$1,FALSE)</f>
        <v>-2.91128404301439</v>
      </c>
      <c r="AK48" s="48">
        <f>VLOOKUP($A48,'ADR Raw Data'!$B$6:$BE$43,'ADR Raw Data'!V$1,FALSE)</f>
        <v>-2.54129619469678</v>
      </c>
      <c r="AL48" s="48">
        <f>VLOOKUP($A48,'ADR Raw Data'!$B$6:$BE$43,'ADR Raw Data'!W$1,FALSE)</f>
        <v>-2.5364157355054</v>
      </c>
      <c r="AM48" s="48">
        <f>VLOOKUP($A48,'ADR Raw Data'!$B$6:$BE$43,'ADR Raw Data'!X$1,FALSE)</f>
        <v>3.8904363920167699</v>
      </c>
      <c r="AN48" s="49">
        <f>VLOOKUP($A48,'ADR Raw Data'!$B$6:$BE$43,'ADR Raw Data'!Y$1,FALSE)</f>
        <v>-2.9663778873713298</v>
      </c>
      <c r="AO48" s="48">
        <f>VLOOKUP($A48,'ADR Raw Data'!$B$6:$BE$43,'ADR Raw Data'!AA$1,FALSE)</f>
        <v>-1.36100292330367</v>
      </c>
      <c r="AP48" s="48">
        <f>VLOOKUP($A48,'ADR Raw Data'!$B$6:$BE$43,'ADR Raw Data'!AB$1,FALSE)</f>
        <v>-0.165677005700685</v>
      </c>
      <c r="AQ48" s="49">
        <f>VLOOKUP($A48,'ADR Raw Data'!$B$6:$BE$43,'ADR Raw Data'!AC$1,FALSE)</f>
        <v>-0.80598942990869704</v>
      </c>
      <c r="AR48" s="50">
        <f>VLOOKUP($A48,'ADR Raw Data'!$B$6:$BE$43,'ADR Raw Data'!AE$1,FALSE)</f>
        <v>-1.2130448372226801</v>
      </c>
      <c r="AS48" s="40"/>
      <c r="AT48" s="51">
        <f>VLOOKUP($A48,'RevPAR Raw Data'!$B$6:$BE$43,'RevPAR Raw Data'!G$1,FALSE)</f>
        <v>35.865434281322003</v>
      </c>
      <c r="AU48" s="52">
        <f>VLOOKUP($A48,'RevPAR Raw Data'!$B$6:$BE$43,'RevPAR Raw Data'!H$1,FALSE)</f>
        <v>60.468501152959199</v>
      </c>
      <c r="AV48" s="52">
        <f>VLOOKUP($A48,'RevPAR Raw Data'!$B$6:$BE$43,'RevPAR Raw Data'!I$1,FALSE)</f>
        <v>65.216548808608707</v>
      </c>
      <c r="AW48" s="52">
        <f>VLOOKUP($A48,'RevPAR Raw Data'!$B$6:$BE$43,'RevPAR Raw Data'!J$1,FALSE)</f>
        <v>71.458816295157504</v>
      </c>
      <c r="AX48" s="52">
        <f>VLOOKUP($A48,'RevPAR Raw Data'!$B$6:$BE$43,'RevPAR Raw Data'!K$1,FALSE)</f>
        <v>76.141237509607905</v>
      </c>
      <c r="AY48" s="53">
        <f>VLOOKUP($A48,'RevPAR Raw Data'!$B$6:$BE$43,'RevPAR Raw Data'!L$1,FALSE)</f>
        <v>61.830107609531098</v>
      </c>
      <c r="AZ48" s="52">
        <f>VLOOKUP($A48,'RevPAR Raw Data'!$B$6:$BE$43,'RevPAR Raw Data'!N$1,FALSE)</f>
        <v>107.501583397386</v>
      </c>
      <c r="BA48" s="52">
        <f>VLOOKUP($A48,'RevPAR Raw Data'!$B$6:$BE$43,'RevPAR Raw Data'!O$1,FALSE)</f>
        <v>87.303389700230497</v>
      </c>
      <c r="BB48" s="53">
        <f>VLOOKUP($A48,'RevPAR Raw Data'!$B$6:$BE$43,'RevPAR Raw Data'!P$1,FALSE)</f>
        <v>97.402486548808596</v>
      </c>
      <c r="BC48" s="54">
        <f>VLOOKUP($A48,'RevPAR Raw Data'!$B$6:$BE$43,'RevPAR Raw Data'!R$1,FALSE)</f>
        <v>71.993644449324606</v>
      </c>
      <c r="BE48" s="47">
        <f>VLOOKUP($A48,'RevPAR Raw Data'!$B$6:$BE$43,'RevPAR Raw Data'!T$1,FALSE)</f>
        <v>-34.9907482783549</v>
      </c>
      <c r="BF48" s="48">
        <f>VLOOKUP($A48,'RevPAR Raw Data'!$B$6:$BE$43,'RevPAR Raw Data'!U$1,FALSE)</f>
        <v>-11.488446679705101</v>
      </c>
      <c r="BG48" s="48">
        <f>VLOOKUP($A48,'RevPAR Raw Data'!$B$6:$BE$43,'RevPAR Raw Data'!V$1,FALSE)</f>
        <v>-12.3991880738538</v>
      </c>
      <c r="BH48" s="48">
        <f>VLOOKUP($A48,'RevPAR Raw Data'!$B$6:$BE$43,'RevPAR Raw Data'!W$1,FALSE)</f>
        <v>-20.132649604722001</v>
      </c>
      <c r="BI48" s="48">
        <f>VLOOKUP($A48,'RevPAR Raw Data'!$B$6:$BE$43,'RevPAR Raw Data'!X$1,FALSE)</f>
        <v>-9.4197895856452405</v>
      </c>
      <c r="BJ48" s="49">
        <f>VLOOKUP($A48,'RevPAR Raw Data'!$B$6:$BE$43,'RevPAR Raw Data'!Y$1,FALSE)</f>
        <v>-16.7754535491685</v>
      </c>
      <c r="BK48" s="48">
        <f>VLOOKUP($A48,'RevPAR Raw Data'!$B$6:$BE$43,'RevPAR Raw Data'!AA$1,FALSE)</f>
        <v>4.3792712533686702</v>
      </c>
      <c r="BL48" s="48">
        <f>VLOOKUP($A48,'RevPAR Raw Data'!$B$6:$BE$43,'RevPAR Raw Data'!AB$1,FALSE)</f>
        <v>-10.2739022088734</v>
      </c>
      <c r="BM48" s="49">
        <f>VLOOKUP($A48,'RevPAR Raw Data'!$B$6:$BE$43,'RevPAR Raw Data'!AC$1,FALSE)</f>
        <v>-2.7391248368775898</v>
      </c>
      <c r="BN48" s="50">
        <f>VLOOKUP($A48,'RevPAR Raw Data'!$B$6:$BE$43,'RevPAR Raw Data'!AE$1,FALSE)</f>
        <v>-11.8584097159937</v>
      </c>
    </row>
    <row r="49" spans="1:66" x14ac:dyDescent="0.45">
      <c r="A49" s="63" t="s">
        <v>79</v>
      </c>
      <c r="B49" s="47">
        <f>VLOOKUP($A49,'Occupancy Raw Data'!$B$8:$BE$45,'Occupancy Raw Data'!G$3,FALSE)</f>
        <v>42.1326397919375</v>
      </c>
      <c r="C49" s="48">
        <f>VLOOKUP($A49,'Occupancy Raw Data'!$B$8:$BE$45,'Occupancy Raw Data'!H$3,FALSE)</f>
        <v>55.396618985695703</v>
      </c>
      <c r="D49" s="48">
        <f>VLOOKUP($A49,'Occupancy Raw Data'!$B$8:$BE$45,'Occupancy Raw Data'!I$3,FALSE)</f>
        <v>58.582574772431698</v>
      </c>
      <c r="E49" s="48">
        <f>VLOOKUP($A49,'Occupancy Raw Data'!$B$8:$BE$45,'Occupancy Raw Data'!J$3,FALSE)</f>
        <v>64.499349804941403</v>
      </c>
      <c r="F49" s="48">
        <f>VLOOKUP($A49,'Occupancy Raw Data'!$B$8:$BE$45,'Occupancy Raw Data'!K$3,FALSE)</f>
        <v>66.384915474642298</v>
      </c>
      <c r="G49" s="49">
        <f>VLOOKUP($A49,'Occupancy Raw Data'!$B$8:$BE$45,'Occupancy Raw Data'!L$3,FALSE)</f>
        <v>57.399219765929701</v>
      </c>
      <c r="H49" s="48">
        <f>VLOOKUP($A49,'Occupancy Raw Data'!$B$8:$BE$45,'Occupancy Raw Data'!N$3,FALSE)</f>
        <v>71.261378413524</v>
      </c>
      <c r="I49" s="48">
        <f>VLOOKUP($A49,'Occupancy Raw Data'!$B$8:$BE$45,'Occupancy Raw Data'!O$3,FALSE)</f>
        <v>65.799739921976496</v>
      </c>
      <c r="J49" s="49">
        <f>VLOOKUP($A49,'Occupancy Raw Data'!$B$8:$BE$45,'Occupancy Raw Data'!P$3,FALSE)</f>
        <v>68.530559167750297</v>
      </c>
      <c r="K49" s="50">
        <f>VLOOKUP($A49,'Occupancy Raw Data'!$B$8:$BE$45,'Occupancy Raw Data'!R$3,FALSE)</f>
        <v>60.579602452164202</v>
      </c>
      <c r="M49" s="47">
        <f>VLOOKUP($A49,'Occupancy Raw Data'!$B$8:$BE$45,'Occupancy Raw Data'!T$3,FALSE)</f>
        <v>4.0128410914927697</v>
      </c>
      <c r="N49" s="48">
        <f>VLOOKUP($A49,'Occupancy Raw Data'!$B$8:$BE$45,'Occupancy Raw Data'!U$3,FALSE)</f>
        <v>4.7970479704797002</v>
      </c>
      <c r="O49" s="48">
        <f>VLOOKUP($A49,'Occupancy Raw Data'!$B$8:$BE$45,'Occupancy Raw Data'!V$3,FALSE)</f>
        <v>7.2619047619047601</v>
      </c>
      <c r="P49" s="48">
        <f>VLOOKUP($A49,'Occupancy Raw Data'!$B$8:$BE$45,'Occupancy Raw Data'!W$3,FALSE)</f>
        <v>7.4756229685807103</v>
      </c>
      <c r="Q49" s="48">
        <f>VLOOKUP($A49,'Occupancy Raw Data'!$B$8:$BE$45,'Occupancy Raw Data'!X$3,FALSE)</f>
        <v>-0.195503421309872</v>
      </c>
      <c r="R49" s="49">
        <f>VLOOKUP($A49,'Occupancy Raw Data'!$B$8:$BE$45,'Occupancy Raw Data'!Y$3,FALSE)</f>
        <v>4.5476077688299297</v>
      </c>
      <c r="S49" s="48">
        <f>VLOOKUP($A49,'Occupancy Raw Data'!$B$8:$BE$45,'Occupancy Raw Data'!AA$3,FALSE)</f>
        <v>-1.7040358744394599</v>
      </c>
      <c r="T49" s="48">
        <f>VLOOKUP($A49,'Occupancy Raw Data'!$B$8:$BE$45,'Occupancy Raw Data'!AB$3,FALSE)</f>
        <v>-1.65208940719144</v>
      </c>
      <c r="U49" s="49">
        <f>VLOOKUP($A49,'Occupancy Raw Data'!$B$8:$BE$45,'Occupancy Raw Data'!AC$3,FALSE)</f>
        <v>-1.6791044776119399</v>
      </c>
      <c r="V49" s="50">
        <f>VLOOKUP($A49,'Occupancy Raw Data'!$B$8:$BE$45,'Occupancy Raw Data'!AE$3,FALSE)</f>
        <v>2.45051837888784</v>
      </c>
      <c r="X49" s="51">
        <f>VLOOKUP($A49,'ADR Raw Data'!$B$6:$BE$43,'ADR Raw Data'!G$1,FALSE)</f>
        <v>96.667685185185107</v>
      </c>
      <c r="Y49" s="52">
        <f>VLOOKUP($A49,'ADR Raw Data'!$B$6:$BE$43,'ADR Raw Data'!H$1,FALSE)</f>
        <v>103.866455399061</v>
      </c>
      <c r="Z49" s="52">
        <f>VLOOKUP($A49,'ADR Raw Data'!$B$6:$BE$43,'ADR Raw Data'!I$1,FALSE)</f>
        <v>103.69699223085399</v>
      </c>
      <c r="AA49" s="52">
        <f>VLOOKUP($A49,'ADR Raw Data'!$B$6:$BE$43,'ADR Raw Data'!J$1,FALSE)</f>
        <v>115.236149193548</v>
      </c>
      <c r="AB49" s="52">
        <f>VLOOKUP($A49,'ADR Raw Data'!$B$6:$BE$43,'ADR Raw Data'!K$1,FALSE)</f>
        <v>133.12172380019501</v>
      </c>
      <c r="AC49" s="53">
        <f>VLOOKUP($A49,'ADR Raw Data'!$B$6:$BE$43,'ADR Raw Data'!L$1,FALSE)</f>
        <v>112.097283642954</v>
      </c>
      <c r="AD49" s="52">
        <f>VLOOKUP($A49,'ADR Raw Data'!$B$6:$BE$43,'ADR Raw Data'!N$1,FALSE)</f>
        <v>148.90288321167799</v>
      </c>
      <c r="AE49" s="52">
        <f>VLOOKUP($A49,'ADR Raw Data'!$B$6:$BE$43,'ADR Raw Data'!O$1,FALSE)</f>
        <v>143.760691699604</v>
      </c>
      <c r="AF49" s="53">
        <f>VLOOKUP($A49,'ADR Raw Data'!$B$6:$BE$43,'ADR Raw Data'!P$1,FALSE)</f>
        <v>146.43424098671699</v>
      </c>
      <c r="AG49" s="54">
        <f>VLOOKUP($A49,'ADR Raw Data'!$B$6:$BE$43,'ADR Raw Data'!R$1,FALSE)</f>
        <v>123.1954599816</v>
      </c>
      <c r="AI49" s="47">
        <f>VLOOKUP($A49,'ADR Raw Data'!$B$6:$BE$43,'ADR Raw Data'!T$1,FALSE)</f>
        <v>-13.1427755755889</v>
      </c>
      <c r="AJ49" s="48">
        <f>VLOOKUP($A49,'ADR Raw Data'!$B$6:$BE$43,'ADR Raw Data'!U$1,FALSE)</f>
        <v>-10.550854457364601</v>
      </c>
      <c r="AK49" s="48">
        <f>VLOOKUP($A49,'ADR Raw Data'!$B$6:$BE$43,'ADR Raw Data'!V$1,FALSE)</f>
        <v>-3.2562784796642399</v>
      </c>
      <c r="AL49" s="48">
        <f>VLOOKUP($A49,'ADR Raw Data'!$B$6:$BE$43,'ADR Raw Data'!W$1,FALSE)</f>
        <v>-1.03717728826988</v>
      </c>
      <c r="AM49" s="48">
        <f>VLOOKUP($A49,'ADR Raw Data'!$B$6:$BE$43,'ADR Raw Data'!X$1,FALSE)</f>
        <v>-4.98799198202535</v>
      </c>
      <c r="AN49" s="49">
        <f>VLOOKUP($A49,'ADR Raw Data'!$B$6:$BE$43,'ADR Raw Data'!Y$1,FALSE)</f>
        <v>-6.2058179080166997</v>
      </c>
      <c r="AO49" s="48">
        <f>VLOOKUP($A49,'ADR Raw Data'!$B$6:$BE$43,'ADR Raw Data'!AA$1,FALSE)</f>
        <v>-14.466672546039501</v>
      </c>
      <c r="AP49" s="48">
        <f>VLOOKUP($A49,'ADR Raw Data'!$B$6:$BE$43,'ADR Raw Data'!AB$1,FALSE)</f>
        <v>-13.4605530514122</v>
      </c>
      <c r="AQ49" s="49">
        <f>VLOOKUP($A49,'ADR Raw Data'!$B$6:$BE$43,'ADR Raw Data'!AC$1,FALSE)</f>
        <v>-13.995938910198699</v>
      </c>
      <c r="AR49" s="50">
        <f>VLOOKUP($A49,'ADR Raw Data'!$B$6:$BE$43,'ADR Raw Data'!AE$1,FALSE)</f>
        <v>-9.8171050295933409</v>
      </c>
      <c r="AS49" s="40"/>
      <c r="AT49" s="51">
        <f>VLOOKUP($A49,'RevPAR Raw Data'!$B$6:$BE$43,'RevPAR Raw Data'!G$1,FALSE)</f>
        <v>40.7286475942782</v>
      </c>
      <c r="AU49" s="52">
        <f>VLOOKUP($A49,'RevPAR Raw Data'!$B$6:$BE$43,'RevPAR Raw Data'!H$1,FALSE)</f>
        <v>57.538504551365399</v>
      </c>
      <c r="AV49" s="52">
        <f>VLOOKUP($A49,'RevPAR Raw Data'!$B$6:$BE$43,'RevPAR Raw Data'!I$1,FALSE)</f>
        <v>60.748368010403098</v>
      </c>
      <c r="AW49" s="52">
        <f>VLOOKUP($A49,'RevPAR Raw Data'!$B$6:$BE$43,'RevPAR Raw Data'!J$1,FALSE)</f>
        <v>74.326566970090994</v>
      </c>
      <c r="AX49" s="52">
        <f>VLOOKUP($A49,'RevPAR Raw Data'!$B$6:$BE$43,'RevPAR Raw Data'!K$1,FALSE)</f>
        <v>88.372743823146905</v>
      </c>
      <c r="AY49" s="53">
        <f>VLOOKUP($A49,'RevPAR Raw Data'!$B$6:$BE$43,'RevPAR Raw Data'!L$1,FALSE)</f>
        <v>64.342966189856895</v>
      </c>
      <c r="AZ49" s="52">
        <f>VLOOKUP($A49,'RevPAR Raw Data'!$B$6:$BE$43,'RevPAR Raw Data'!N$1,FALSE)</f>
        <v>106.110247074122</v>
      </c>
      <c r="BA49" s="52">
        <f>VLOOKUP($A49,'RevPAR Raw Data'!$B$6:$BE$43,'RevPAR Raw Data'!O$1,FALSE)</f>
        <v>94.594161248374505</v>
      </c>
      <c r="BB49" s="53">
        <f>VLOOKUP($A49,'RevPAR Raw Data'!$B$6:$BE$43,'RevPAR Raw Data'!P$1,FALSE)</f>
        <v>100.352204161248</v>
      </c>
      <c r="BC49" s="54">
        <f>VLOOKUP($A49,'RevPAR Raw Data'!$B$6:$BE$43,'RevPAR Raw Data'!R$1,FALSE)</f>
        <v>74.631319895968701</v>
      </c>
      <c r="BE49" s="47">
        <f>VLOOKUP($A49,'RevPAR Raw Data'!$B$6:$BE$43,'RevPAR Raw Data'!T$1,FALSE)</f>
        <v>-9.6573331829560995</v>
      </c>
      <c r="BF49" s="48">
        <f>VLOOKUP($A49,'RevPAR Raw Data'!$B$6:$BE$43,'RevPAR Raw Data'!U$1,FALSE)</f>
        <v>-6.2599360365002097</v>
      </c>
      <c r="BG49" s="48">
        <f>VLOOKUP($A49,'RevPAR Raw Data'!$B$6:$BE$43,'RevPAR Raw Data'!V$1,FALSE)</f>
        <v>3.7691584402648899</v>
      </c>
      <c r="BH49" s="48">
        <f>VLOOKUP($A49,'RevPAR Raw Data'!$B$6:$BE$43,'RevPAR Raw Data'!W$1,FALSE)</f>
        <v>6.3609102167240197</v>
      </c>
      <c r="BI49" s="48">
        <f>VLOOKUP($A49,'RevPAR Raw Data'!$B$6:$BE$43,'RevPAR Raw Data'!X$1,FALSE)</f>
        <v>-5.1737437083557003</v>
      </c>
      <c r="BJ49" s="49">
        <f>VLOOKUP($A49,'RevPAR Raw Data'!$B$6:$BE$43,'RevPAR Raw Data'!Y$1,FALSE)</f>
        <v>-1.9404263964911701</v>
      </c>
      <c r="BK49" s="48">
        <f>VLOOKUP($A49,'RevPAR Raw Data'!$B$6:$BE$43,'RevPAR Raw Data'!AA$1,FALSE)</f>
        <v>-15.9241911304568</v>
      </c>
      <c r="BL49" s="48">
        <f>VLOOKUP($A49,'RevPAR Raw Data'!$B$6:$BE$43,'RevPAR Raw Data'!AB$1,FALSE)</f>
        <v>-14.8902620874919</v>
      </c>
      <c r="BM49" s="49">
        <f>VLOOKUP($A49,'RevPAR Raw Data'!$B$6:$BE$43,'RevPAR Raw Data'!AC$1,FALSE)</f>
        <v>-15.4400369508857</v>
      </c>
      <c r="BN49" s="50">
        <f>VLOOKUP($A49,'RevPAR Raw Data'!$B$6:$BE$43,'RevPAR Raw Data'!AE$1,FALSE)</f>
        <v>-7.6071566137304103</v>
      </c>
    </row>
    <row r="50" spans="1:66" x14ac:dyDescent="0.45">
      <c r="A50" s="63" t="s">
        <v>80</v>
      </c>
      <c r="B50" s="47">
        <f>VLOOKUP($A50,'Occupancy Raw Data'!$B$8:$BE$45,'Occupancy Raw Data'!G$3,FALSE)</f>
        <v>51.159216088126001</v>
      </c>
      <c r="C50" s="48">
        <f>VLOOKUP($A50,'Occupancy Raw Data'!$B$8:$BE$45,'Occupancy Raw Data'!H$3,FALSE)</f>
        <v>58.183681311643298</v>
      </c>
      <c r="D50" s="48">
        <f>VLOOKUP($A50,'Occupancy Raw Data'!$B$8:$BE$45,'Occupancy Raw Data'!I$3,FALSE)</f>
        <v>62.297937748174697</v>
      </c>
      <c r="E50" s="48">
        <f>VLOOKUP($A50,'Occupancy Raw Data'!$B$8:$BE$45,'Occupancy Raw Data'!J$3,FALSE)</f>
        <v>62.508005635967699</v>
      </c>
      <c r="F50" s="48">
        <f>VLOOKUP($A50,'Occupancy Raw Data'!$B$8:$BE$45,'Occupancy Raw Data'!K$3,FALSE)</f>
        <v>59.487639298065801</v>
      </c>
      <c r="G50" s="49">
        <f>VLOOKUP($A50,'Occupancy Raw Data'!$B$8:$BE$45,'Occupancy Raw Data'!L$3,FALSE)</f>
        <v>58.727296016395499</v>
      </c>
      <c r="H50" s="48">
        <f>VLOOKUP($A50,'Occupancy Raw Data'!$B$8:$BE$45,'Occupancy Raw Data'!N$3,FALSE)</f>
        <v>68.553861918790801</v>
      </c>
      <c r="I50" s="48">
        <f>VLOOKUP($A50,'Occupancy Raw Data'!$B$8:$BE$45,'Occupancy Raw Data'!O$3,FALSE)</f>
        <v>71.948251569104599</v>
      </c>
      <c r="J50" s="49">
        <f>VLOOKUP($A50,'Occupancy Raw Data'!$B$8:$BE$45,'Occupancy Raw Data'!P$3,FALSE)</f>
        <v>70.2510567439477</v>
      </c>
      <c r="K50" s="50">
        <f>VLOOKUP($A50,'Occupancy Raw Data'!$B$8:$BE$45,'Occupancy Raw Data'!R$3,FALSE)</f>
        <v>62.019799081410397</v>
      </c>
      <c r="M50" s="47">
        <f>VLOOKUP($A50,'Occupancy Raw Data'!$B$8:$BE$45,'Occupancy Raw Data'!T$3,FALSE)</f>
        <v>-2.6991449214456402</v>
      </c>
      <c r="N50" s="48">
        <f>VLOOKUP($A50,'Occupancy Raw Data'!$B$8:$BE$45,'Occupancy Raw Data'!U$3,FALSE)</f>
        <v>-4.47058267755577</v>
      </c>
      <c r="O50" s="48">
        <f>VLOOKUP($A50,'Occupancy Raw Data'!$B$8:$BE$45,'Occupancy Raw Data'!V$3,FALSE)</f>
        <v>-1.8498103901690599</v>
      </c>
      <c r="P50" s="48">
        <f>VLOOKUP($A50,'Occupancy Raw Data'!$B$8:$BE$45,'Occupancy Raw Data'!W$3,FALSE)</f>
        <v>-0.87052295611007102</v>
      </c>
      <c r="Q50" s="48">
        <f>VLOOKUP($A50,'Occupancy Raw Data'!$B$8:$BE$45,'Occupancy Raw Data'!X$3,FALSE)</f>
        <v>-4.8025948051624701</v>
      </c>
      <c r="R50" s="49">
        <f>VLOOKUP($A50,'Occupancy Raw Data'!$B$8:$BE$45,'Occupancy Raw Data'!Y$3,FALSE)</f>
        <v>-2.9309207462930398</v>
      </c>
      <c r="S50" s="48">
        <f>VLOOKUP($A50,'Occupancy Raw Data'!$B$8:$BE$45,'Occupancy Raw Data'!AA$3,FALSE)</f>
        <v>-3.5575875364021701</v>
      </c>
      <c r="T50" s="48">
        <f>VLOOKUP($A50,'Occupancy Raw Data'!$B$8:$BE$45,'Occupancy Raw Data'!AB$3,FALSE)</f>
        <v>-6.4356690941694099</v>
      </c>
      <c r="U50" s="49">
        <f>VLOOKUP($A50,'Occupancy Raw Data'!$B$8:$BE$45,'Occupancy Raw Data'!AC$3,FALSE)</f>
        <v>-5.0531709257366</v>
      </c>
      <c r="V50" s="50">
        <f>VLOOKUP($A50,'Occupancy Raw Data'!$B$8:$BE$45,'Occupancy Raw Data'!AE$3,FALSE)</f>
        <v>-3.6279775768447799</v>
      </c>
      <c r="X50" s="51">
        <f>VLOOKUP($A50,'ADR Raw Data'!$B$6:$BE$43,'ADR Raw Data'!G$1,FALSE)</f>
        <v>108.594634952428</v>
      </c>
      <c r="Y50" s="52">
        <f>VLOOKUP($A50,'ADR Raw Data'!$B$6:$BE$43,'ADR Raw Data'!H$1,FALSE)</f>
        <v>110.558235294117</v>
      </c>
      <c r="Z50" s="52">
        <f>VLOOKUP($A50,'ADR Raw Data'!$B$6:$BE$43,'ADR Raw Data'!I$1,FALSE)</f>
        <v>115.22107656879599</v>
      </c>
      <c r="AA50" s="52">
        <f>VLOOKUP($A50,'ADR Raw Data'!$B$6:$BE$43,'ADR Raw Data'!J$1,FALSE)</f>
        <v>115.543078278688</v>
      </c>
      <c r="AB50" s="52">
        <f>VLOOKUP($A50,'ADR Raw Data'!$B$6:$BE$43,'ADR Raw Data'!K$1,FALSE)</f>
        <v>114.424320658025</v>
      </c>
      <c r="AC50" s="53">
        <f>VLOOKUP($A50,'ADR Raw Data'!$B$6:$BE$43,'ADR Raw Data'!L$1,FALSE)</f>
        <v>113.049771856815</v>
      </c>
      <c r="AD50" s="52">
        <f>VLOOKUP($A50,'ADR Raw Data'!$B$6:$BE$43,'ADR Raw Data'!N$1,FALSE)</f>
        <v>147.055448056801</v>
      </c>
      <c r="AE50" s="52">
        <f>VLOOKUP($A50,'ADR Raw Data'!$B$6:$BE$43,'ADR Raw Data'!O$1,FALSE)</f>
        <v>156.109690938223</v>
      </c>
      <c r="AF50" s="53">
        <f>VLOOKUP($A50,'ADR Raw Data'!$B$6:$BE$43,'ADR Raw Data'!P$1,FALSE)</f>
        <v>151.69194019509499</v>
      </c>
      <c r="AG50" s="54">
        <f>VLOOKUP($A50,'ADR Raw Data'!$B$6:$BE$43,'ADR Raw Data'!R$1,FALSE)</f>
        <v>125.555700612512</v>
      </c>
      <c r="AI50" s="47">
        <f>VLOOKUP($A50,'ADR Raw Data'!$B$6:$BE$43,'ADR Raw Data'!T$1,FALSE)</f>
        <v>0.95376056783687901</v>
      </c>
      <c r="AJ50" s="48">
        <f>VLOOKUP($A50,'ADR Raw Data'!$B$6:$BE$43,'ADR Raw Data'!U$1,FALSE)</f>
        <v>0.89825662224344804</v>
      </c>
      <c r="AK50" s="48">
        <f>VLOOKUP($A50,'ADR Raw Data'!$B$6:$BE$43,'ADR Raw Data'!V$1,FALSE)</f>
        <v>2.0271521297456698</v>
      </c>
      <c r="AL50" s="48">
        <f>VLOOKUP($A50,'ADR Raw Data'!$B$6:$BE$43,'ADR Raw Data'!W$1,FALSE)</f>
        <v>2.1240968145690999</v>
      </c>
      <c r="AM50" s="48">
        <f>VLOOKUP($A50,'ADR Raw Data'!$B$6:$BE$43,'ADR Raw Data'!X$1,FALSE)</f>
        <v>0.22961629071335499</v>
      </c>
      <c r="AN50" s="49">
        <f>VLOOKUP($A50,'ADR Raw Data'!$B$6:$BE$43,'ADR Raw Data'!Y$1,FALSE)</f>
        <v>1.2799491333076201</v>
      </c>
      <c r="AO50" s="48">
        <f>VLOOKUP($A50,'ADR Raw Data'!$B$6:$BE$43,'ADR Raw Data'!AA$1,FALSE)</f>
        <v>-1.59717921384396</v>
      </c>
      <c r="AP50" s="48">
        <f>VLOOKUP($A50,'ADR Raw Data'!$B$6:$BE$43,'ADR Raw Data'!AB$1,FALSE)</f>
        <v>-2.0308674916724598</v>
      </c>
      <c r="AQ50" s="49">
        <f>VLOOKUP($A50,'ADR Raw Data'!$B$6:$BE$43,'ADR Raw Data'!AC$1,FALSE)</f>
        <v>-1.8737953197430199</v>
      </c>
      <c r="AR50" s="50">
        <f>VLOOKUP($A50,'ADR Raw Data'!$B$6:$BE$43,'ADR Raw Data'!AE$1,FALSE)</f>
        <v>-0.14289341601427</v>
      </c>
      <c r="AS50" s="40"/>
      <c r="AT50" s="51">
        <f>VLOOKUP($A50,'RevPAR Raw Data'!$B$6:$BE$43,'RevPAR Raw Data'!G$1,FALSE)</f>
        <v>55.556163955424601</v>
      </c>
      <c r="AU50" s="52">
        <f>VLOOKUP($A50,'RevPAR Raw Data'!$B$6:$BE$43,'RevPAR Raw Data'!H$1,FALSE)</f>
        <v>64.326851287306198</v>
      </c>
      <c r="AV50" s="52">
        <f>VLOOKUP($A50,'RevPAR Raw Data'!$B$6:$BE$43,'RevPAR Raw Data'!I$1,FALSE)</f>
        <v>71.780354553605704</v>
      </c>
      <c r="AW50" s="52">
        <f>VLOOKUP($A50,'RevPAR Raw Data'!$B$6:$BE$43,'RevPAR Raw Data'!J$1,FALSE)</f>
        <v>72.223673882413195</v>
      </c>
      <c r="AX50" s="52">
        <f>VLOOKUP($A50,'RevPAR Raw Data'!$B$6:$BE$43,'RevPAR Raw Data'!K$1,FALSE)</f>
        <v>68.068327142308107</v>
      </c>
      <c r="AY50" s="53">
        <f>VLOOKUP($A50,'RevPAR Raw Data'!$B$6:$BE$43,'RevPAR Raw Data'!L$1,FALSE)</f>
        <v>66.391074164211602</v>
      </c>
      <c r="AZ50" s="52">
        <f>VLOOKUP($A50,'RevPAR Raw Data'!$B$6:$BE$43,'RevPAR Raw Data'!N$1,FALSE)</f>
        <v>100.81218880491799</v>
      </c>
      <c r="BA50" s="52">
        <f>VLOOKUP($A50,'RevPAR Raw Data'!$B$6:$BE$43,'RevPAR Raw Data'!O$1,FALSE)</f>
        <v>112.31819315998401</v>
      </c>
      <c r="BB50" s="53">
        <f>VLOOKUP($A50,'RevPAR Raw Data'!$B$6:$BE$43,'RevPAR Raw Data'!P$1,FALSE)</f>
        <v>106.565190982451</v>
      </c>
      <c r="BC50" s="54">
        <f>VLOOKUP($A50,'RevPAR Raw Data'!$B$6:$BE$43,'RevPAR Raw Data'!R$1,FALSE)</f>
        <v>77.869393255137297</v>
      </c>
      <c r="BE50" s="47">
        <f>VLOOKUP($A50,'RevPAR Raw Data'!$B$6:$BE$43,'RevPAR Raw Data'!T$1,FALSE)</f>
        <v>-1.77112773353828</v>
      </c>
      <c r="BF50" s="48">
        <f>VLOOKUP($A50,'RevPAR Raw Data'!$B$6:$BE$43,'RevPAR Raw Data'!U$1,FALSE)</f>
        <v>-3.6124833602663302</v>
      </c>
      <c r="BG50" s="48">
        <f>VLOOKUP($A50,'RevPAR Raw Data'!$B$6:$BE$43,'RevPAR Raw Data'!V$1,FALSE)</f>
        <v>0.139843268856046</v>
      </c>
      <c r="BH50" s="48">
        <f>VLOOKUP($A50,'RevPAR Raw Data'!$B$6:$BE$43,'RevPAR Raw Data'!W$1,FALSE)</f>
        <v>1.2350831080782001</v>
      </c>
      <c r="BI50" s="48">
        <f>VLOOKUP($A50,'RevPAR Raw Data'!$B$6:$BE$43,'RevPAR Raw Data'!X$1,FALSE)</f>
        <v>-4.5840060544987198</v>
      </c>
      <c r="BJ50" s="49">
        <f>VLOOKUP($A50,'RevPAR Raw Data'!$B$6:$BE$43,'RevPAR Raw Data'!Y$1,FALSE)</f>
        <v>-1.6884859076755301</v>
      </c>
      <c r="BK50" s="48">
        <f>VLOOKUP($A50,'RevPAR Raw Data'!$B$6:$BE$43,'RevPAR Raw Data'!AA$1,FALSE)</f>
        <v>-5.0979457016004197</v>
      </c>
      <c r="BL50" s="48">
        <f>VLOOKUP($A50,'RevPAR Raw Data'!$B$6:$BE$43,'RevPAR Raw Data'!AB$1,FALSE)</f>
        <v>-8.3358366743367807</v>
      </c>
      <c r="BM50" s="49">
        <f>VLOOKUP($A50,'RevPAR Raw Data'!$B$6:$BE$43,'RevPAR Raw Data'!AC$1,FALSE)</f>
        <v>-6.8322801651745602</v>
      </c>
      <c r="BN50" s="50">
        <f>VLOOKUP($A50,'RevPAR Raw Data'!$B$6:$BE$43,'RevPAR Raw Data'!AE$1,FALSE)</f>
        <v>-3.7656868517672599</v>
      </c>
    </row>
    <row r="51" spans="1:66" x14ac:dyDescent="0.45">
      <c r="A51" s="66" t="s">
        <v>81</v>
      </c>
      <c r="B51" s="47">
        <f>VLOOKUP($A51,'Occupancy Raw Data'!$B$8:$BE$45,'Occupancy Raw Data'!G$3,FALSE)</f>
        <v>59.824601627880298</v>
      </c>
      <c r="C51" s="48">
        <f>VLOOKUP($A51,'Occupancy Raw Data'!$B$8:$BE$45,'Occupancy Raw Data'!H$3,FALSE)</f>
        <v>81.189575451870496</v>
      </c>
      <c r="D51" s="48">
        <f>VLOOKUP($A51,'Occupancy Raw Data'!$B$8:$BE$45,'Occupancy Raw Data'!I$3,FALSE)</f>
        <v>89.562077266995203</v>
      </c>
      <c r="E51" s="48">
        <f>VLOOKUP($A51,'Occupancy Raw Data'!$B$8:$BE$45,'Occupancy Raw Data'!J$3,FALSE)</f>
        <v>89.969047346096502</v>
      </c>
      <c r="F51" s="48">
        <f>VLOOKUP($A51,'Occupancy Raw Data'!$B$8:$BE$45,'Occupancy Raw Data'!K$3,FALSE)</f>
        <v>80.702357751538003</v>
      </c>
      <c r="G51" s="49">
        <f>VLOOKUP($A51,'Occupancy Raw Data'!$B$8:$BE$45,'Occupancy Raw Data'!L$3,FALSE)</f>
        <v>80.249531888876106</v>
      </c>
      <c r="H51" s="48">
        <f>VLOOKUP($A51,'Occupancy Raw Data'!$B$8:$BE$45,'Occupancy Raw Data'!N$3,FALSE)</f>
        <v>75.033436508846293</v>
      </c>
      <c r="I51" s="48">
        <f>VLOOKUP($A51,'Occupancy Raw Data'!$B$8:$BE$45,'Occupancy Raw Data'!O$3,FALSE)</f>
        <v>74.918797049944502</v>
      </c>
      <c r="J51" s="49">
        <f>VLOOKUP($A51,'Occupancy Raw Data'!$B$8:$BE$45,'Occupancy Raw Data'!P$3,FALSE)</f>
        <v>74.976116779395397</v>
      </c>
      <c r="K51" s="50">
        <f>VLOOKUP($A51,'Occupancy Raw Data'!$B$8:$BE$45,'Occupancy Raw Data'!R$3,FALSE)</f>
        <v>78.742841857595906</v>
      </c>
      <c r="M51" s="47">
        <f>VLOOKUP($A51,'Occupancy Raw Data'!$B$8:$BE$45,'Occupancy Raw Data'!T$3,FALSE)</f>
        <v>6.8832075552835699</v>
      </c>
      <c r="N51" s="48">
        <f>VLOOKUP($A51,'Occupancy Raw Data'!$B$8:$BE$45,'Occupancy Raw Data'!U$3,FALSE)</f>
        <v>10.800386882890001</v>
      </c>
      <c r="O51" s="48">
        <f>VLOOKUP($A51,'Occupancy Raw Data'!$B$8:$BE$45,'Occupancy Raw Data'!V$3,FALSE)</f>
        <v>8.1953010228968797</v>
      </c>
      <c r="P51" s="48">
        <f>VLOOKUP($A51,'Occupancy Raw Data'!$B$8:$BE$45,'Occupancy Raw Data'!W$3,FALSE)</f>
        <v>4.8227192303411996</v>
      </c>
      <c r="Q51" s="48">
        <f>VLOOKUP($A51,'Occupancy Raw Data'!$B$8:$BE$45,'Occupancy Raw Data'!X$3,FALSE)</f>
        <v>-0.22281544157643601</v>
      </c>
      <c r="R51" s="49">
        <f>VLOOKUP($A51,'Occupancy Raw Data'!$B$8:$BE$45,'Occupancy Raw Data'!Y$3,FALSE)</f>
        <v>5.9433531766238596</v>
      </c>
      <c r="S51" s="48">
        <f>VLOOKUP($A51,'Occupancy Raw Data'!$B$8:$BE$45,'Occupancy Raw Data'!AA$3,FALSE)</f>
        <v>-2.99012741527291</v>
      </c>
      <c r="T51" s="48">
        <f>VLOOKUP($A51,'Occupancy Raw Data'!$B$8:$BE$45,'Occupancy Raw Data'!AB$3,FALSE)</f>
        <v>-1.62208394570116</v>
      </c>
      <c r="U51" s="49">
        <f>VLOOKUP($A51,'Occupancy Raw Data'!$B$8:$BE$45,'Occupancy Raw Data'!AC$3,FALSE)</f>
        <v>-2.3114178948638302</v>
      </c>
      <c r="V51" s="50">
        <f>VLOOKUP($A51,'Occupancy Raw Data'!$B$8:$BE$45,'Occupancy Raw Data'!AE$3,FALSE)</f>
        <v>3.5626342178027</v>
      </c>
      <c r="X51" s="51">
        <f>VLOOKUP($A51,'ADR Raw Data'!$B$6:$BE$43,'ADR Raw Data'!G$1,FALSE)</f>
        <v>154.907905847785</v>
      </c>
      <c r="Y51" s="52">
        <f>VLOOKUP($A51,'ADR Raw Data'!$B$6:$BE$43,'ADR Raw Data'!H$1,FALSE)</f>
        <v>182.16847080695601</v>
      </c>
      <c r="Z51" s="52">
        <f>VLOOKUP($A51,'ADR Raw Data'!$B$6:$BE$43,'ADR Raw Data'!I$1,FALSE)</f>
        <v>193.25133738666599</v>
      </c>
      <c r="AA51" s="52">
        <f>VLOOKUP($A51,'ADR Raw Data'!$B$6:$BE$43,'ADR Raw Data'!J$1,FALSE)</f>
        <v>189.75435970948001</v>
      </c>
      <c r="AB51" s="52">
        <f>VLOOKUP($A51,'ADR Raw Data'!$B$6:$BE$43,'ADR Raw Data'!K$1,FALSE)</f>
        <v>167.20696623893099</v>
      </c>
      <c r="AC51" s="53">
        <f>VLOOKUP($A51,'ADR Raw Data'!$B$6:$BE$43,'ADR Raw Data'!L$1,FALSE)</f>
        <v>179.26955948667799</v>
      </c>
      <c r="AD51" s="52">
        <f>VLOOKUP($A51,'ADR Raw Data'!$B$6:$BE$43,'ADR Raw Data'!N$1,FALSE)</f>
        <v>148.61080593822399</v>
      </c>
      <c r="AE51" s="52">
        <f>VLOOKUP($A51,'ADR Raw Data'!$B$6:$BE$43,'ADR Raw Data'!O$1,FALSE)</f>
        <v>150.14342072377599</v>
      </c>
      <c r="AF51" s="53">
        <f>VLOOKUP($A51,'ADR Raw Data'!$B$6:$BE$43,'ADR Raw Data'!P$1,FALSE)</f>
        <v>149.37652748400899</v>
      </c>
      <c r="AG51" s="54">
        <f>VLOOKUP($A51,'ADR Raw Data'!$B$6:$BE$43,'ADR Raw Data'!R$1,FALSE)</f>
        <v>171.137252181207</v>
      </c>
      <c r="AI51" s="47">
        <f>VLOOKUP($A51,'ADR Raw Data'!$B$6:$BE$43,'ADR Raw Data'!T$1,FALSE)</f>
        <v>3.5276223372904401</v>
      </c>
      <c r="AJ51" s="48">
        <f>VLOOKUP($A51,'ADR Raw Data'!$B$6:$BE$43,'ADR Raw Data'!U$1,FALSE)</f>
        <v>6.3726192695611301</v>
      </c>
      <c r="AK51" s="48">
        <f>VLOOKUP($A51,'ADR Raw Data'!$B$6:$BE$43,'ADR Raw Data'!V$1,FALSE)</f>
        <v>6.85378323770514</v>
      </c>
      <c r="AL51" s="48">
        <f>VLOOKUP($A51,'ADR Raw Data'!$B$6:$BE$43,'ADR Raw Data'!W$1,FALSE)</f>
        <v>5.5343717688920497</v>
      </c>
      <c r="AM51" s="48">
        <f>VLOOKUP($A51,'ADR Raw Data'!$B$6:$BE$43,'ADR Raw Data'!X$1,FALSE)</f>
        <v>1.08550819121276</v>
      </c>
      <c r="AN51" s="49">
        <f>VLOOKUP($A51,'ADR Raw Data'!$B$6:$BE$43,'ADR Raw Data'!Y$1,FALSE)</f>
        <v>4.9300282474312001</v>
      </c>
      <c r="AO51" s="48">
        <f>VLOOKUP($A51,'ADR Raw Data'!$B$6:$BE$43,'ADR Raw Data'!AA$1,FALSE)</f>
        <v>-3.8780892295026801</v>
      </c>
      <c r="AP51" s="48">
        <f>VLOOKUP($A51,'ADR Raw Data'!$B$6:$BE$43,'ADR Raw Data'!AB$1,FALSE)</f>
        <v>-3.0982592373706801</v>
      </c>
      <c r="AQ51" s="49">
        <f>VLOOKUP($A51,'ADR Raw Data'!$B$6:$BE$43,'ADR Raw Data'!AC$1,FALSE)</f>
        <v>-3.4873107890321</v>
      </c>
      <c r="AR51" s="50">
        <f>VLOOKUP($A51,'ADR Raw Data'!$B$6:$BE$43,'ADR Raw Data'!AE$1,FALSE)</f>
        <v>2.9636749881789202</v>
      </c>
      <c r="AS51" s="40"/>
      <c r="AT51" s="51">
        <f>VLOOKUP($A51,'RevPAR Raw Data'!$B$6:$BE$43,'RevPAR Raw Data'!G$1,FALSE)</f>
        <v>92.673037563529306</v>
      </c>
      <c r="AU51" s="52">
        <f>VLOOKUP($A51,'RevPAR Raw Data'!$B$6:$BE$43,'RevPAR Raw Data'!H$1,FALSE)</f>
        <v>147.901808055332</v>
      </c>
      <c r="AV51" s="52">
        <f>VLOOKUP($A51,'RevPAR Raw Data'!$B$6:$BE$43,'RevPAR Raw Data'!I$1,FALSE)</f>
        <v>173.07991210974799</v>
      </c>
      <c r="AW51" s="52">
        <f>VLOOKUP($A51,'RevPAR Raw Data'!$B$6:$BE$43,'RevPAR Raw Data'!J$1,FALSE)</f>
        <v>170.72018972830401</v>
      </c>
      <c r="AX51" s="52">
        <f>VLOOKUP($A51,'RevPAR Raw Data'!$B$6:$BE$43,'RevPAR Raw Data'!K$1,FALSE)</f>
        <v>134.93996407963601</v>
      </c>
      <c r="AY51" s="53">
        <f>VLOOKUP($A51,'RevPAR Raw Data'!$B$6:$BE$43,'RevPAR Raw Data'!L$1,FALSE)</f>
        <v>143.86298230731001</v>
      </c>
      <c r="AZ51" s="52">
        <f>VLOOKUP($A51,'RevPAR Raw Data'!$B$6:$BE$43,'RevPAR Raw Data'!N$1,FALSE)</f>
        <v>111.50779471894199</v>
      </c>
      <c r="BA51" s="52">
        <f>VLOOKUP($A51,'RevPAR Raw Data'!$B$6:$BE$43,'RevPAR Raw Data'!O$1,FALSE)</f>
        <v>112.48564465589</v>
      </c>
      <c r="BB51" s="53">
        <f>VLOOKUP($A51,'RevPAR Raw Data'!$B$6:$BE$43,'RevPAR Raw Data'!P$1,FALSE)</f>
        <v>111.996719687416</v>
      </c>
      <c r="BC51" s="54">
        <f>VLOOKUP($A51,'RevPAR Raw Data'!$B$6:$BE$43,'RevPAR Raw Data'!R$1,FALSE)</f>
        <v>134.75833584448301</v>
      </c>
      <c r="BE51" s="47">
        <f>VLOOKUP($A51,'RevPAR Raw Data'!$B$6:$BE$43,'RevPAR Raw Data'!T$1,FALSE)</f>
        <v>10.6536434598162</v>
      </c>
      <c r="BF51" s="48">
        <f>VLOOKUP($A51,'RevPAR Raw Data'!$B$6:$BE$43,'RevPAR Raw Data'!U$1,FALSE)</f>
        <v>17.861273688137299</v>
      </c>
      <c r="BG51" s="48">
        <f>VLOOKUP($A51,'RevPAR Raw Data'!$B$6:$BE$43,'RevPAR Raw Data'!V$1,FALSE)</f>
        <v>15.610772428388801</v>
      </c>
      <c r="BH51" s="48">
        <f>VLOOKUP($A51,'RevPAR Raw Data'!$B$6:$BE$43,'RevPAR Raw Data'!W$1,FALSE)</f>
        <v>10.6239982108101</v>
      </c>
      <c r="BI51" s="48">
        <f>VLOOKUP($A51,'RevPAR Raw Data'!$B$6:$BE$43,'RevPAR Raw Data'!X$1,FALSE)</f>
        <v>0.86027406976673204</v>
      </c>
      <c r="BJ51" s="49">
        <f>VLOOKUP($A51,'RevPAR Raw Data'!$B$6:$BE$43,'RevPAR Raw Data'!Y$1,FALSE)</f>
        <v>11.1663904145072</v>
      </c>
      <c r="BK51" s="48">
        <f>VLOOKUP($A51,'RevPAR Raw Data'!$B$6:$BE$43,'RevPAR Raw Data'!AA$1,FALSE)</f>
        <v>-6.7522568355355004</v>
      </c>
      <c r="BL51" s="48">
        <f>VLOOKUP($A51,'RevPAR Raw Data'!$B$6:$BE$43,'RevPAR Raw Data'!AB$1,FALSE)</f>
        <v>-4.6700868173862498</v>
      </c>
      <c r="BM51" s="49">
        <f>VLOOKUP($A51,'RevPAR Raw Data'!$B$6:$BE$43,'RevPAR Raw Data'!AC$1,FALSE)</f>
        <v>-5.7181223582687304</v>
      </c>
      <c r="BN51" s="50">
        <f>VLOOKUP($A51,'RevPAR Raw Data'!$B$6:$BE$43,'RevPAR Raw Data'!AE$1,FALSE)</f>
        <v>6.6318941052149496</v>
      </c>
    </row>
    <row r="52" spans="1:66" x14ac:dyDescent="0.45">
      <c r="A52" s="63" t="s">
        <v>82</v>
      </c>
      <c r="B52" s="47">
        <f>VLOOKUP($A52,'Occupancy Raw Data'!$B$8:$BE$45,'Occupancy Raw Data'!G$3,FALSE)</f>
        <v>42.9702475206267</v>
      </c>
      <c r="C52" s="48">
        <f>VLOOKUP($A52,'Occupancy Raw Data'!$B$8:$BE$45,'Occupancy Raw Data'!H$3,FALSE)</f>
        <v>54.054504542045102</v>
      </c>
      <c r="D52" s="48">
        <f>VLOOKUP($A52,'Occupancy Raw Data'!$B$8:$BE$45,'Occupancy Raw Data'!I$3,FALSE)</f>
        <v>57.579798316526301</v>
      </c>
      <c r="E52" s="48">
        <f>VLOOKUP($A52,'Occupancy Raw Data'!$B$8:$BE$45,'Occupancy Raw Data'!J$3,FALSE)</f>
        <v>67.422285190432504</v>
      </c>
      <c r="F52" s="48">
        <f>VLOOKUP($A52,'Occupancy Raw Data'!$B$8:$BE$45,'Occupancy Raw Data'!K$3,FALSE)</f>
        <v>76.581381781815097</v>
      </c>
      <c r="G52" s="49">
        <f>VLOOKUP($A52,'Occupancy Raw Data'!$B$8:$BE$45,'Occupancy Raw Data'!L$3,FALSE)</f>
        <v>59.721643470289102</v>
      </c>
      <c r="H52" s="48">
        <f>VLOOKUP($A52,'Occupancy Raw Data'!$B$8:$BE$45,'Occupancy Raw Data'!N$3,FALSE)</f>
        <v>78.3648637386448</v>
      </c>
      <c r="I52" s="48">
        <f>VLOOKUP($A52,'Occupancy Raw Data'!$B$8:$BE$45,'Occupancy Raw Data'!O$3,FALSE)</f>
        <v>69.305775481290098</v>
      </c>
      <c r="J52" s="49">
        <f>VLOOKUP($A52,'Occupancy Raw Data'!$B$8:$BE$45,'Occupancy Raw Data'!P$3,FALSE)</f>
        <v>73.835319609967399</v>
      </c>
      <c r="K52" s="50">
        <f>VLOOKUP($A52,'Occupancy Raw Data'!$B$8:$BE$45,'Occupancy Raw Data'!R$3,FALSE)</f>
        <v>63.754122367340102</v>
      </c>
      <c r="M52" s="47">
        <f>VLOOKUP($A52,'Occupancy Raw Data'!$B$8:$BE$45,'Occupancy Raw Data'!T$3,FALSE)</f>
        <v>-6.9953749880734302</v>
      </c>
      <c r="N52" s="48">
        <f>VLOOKUP($A52,'Occupancy Raw Data'!$B$8:$BE$45,'Occupancy Raw Data'!U$3,FALSE)</f>
        <v>1.61943838930416</v>
      </c>
      <c r="O52" s="48">
        <f>VLOOKUP($A52,'Occupancy Raw Data'!$B$8:$BE$45,'Occupancy Raw Data'!V$3,FALSE)</f>
        <v>-0.60610450737446997</v>
      </c>
      <c r="P52" s="48">
        <f>VLOOKUP($A52,'Occupancy Raw Data'!$B$8:$BE$45,'Occupancy Raw Data'!W$3,FALSE)</f>
        <v>-2.9925814439170502</v>
      </c>
      <c r="Q52" s="48">
        <f>VLOOKUP($A52,'Occupancy Raw Data'!$B$8:$BE$45,'Occupancy Raw Data'!X$3,FALSE)</f>
        <v>-1.06291896716379</v>
      </c>
      <c r="R52" s="49">
        <f>VLOOKUP($A52,'Occupancy Raw Data'!$B$8:$BE$45,'Occupancy Raw Data'!Y$3,FALSE)</f>
        <v>-1.8487065591067999</v>
      </c>
      <c r="S52" s="48">
        <f>VLOOKUP($A52,'Occupancy Raw Data'!$B$8:$BE$45,'Occupancy Raw Data'!AA$3,FALSE)</f>
        <v>0.67024898027875301</v>
      </c>
      <c r="T52" s="48">
        <f>VLOOKUP($A52,'Occupancy Raw Data'!$B$8:$BE$45,'Occupancy Raw Data'!AB$3,FALSE)</f>
        <v>0.89577081702827199</v>
      </c>
      <c r="U52" s="49">
        <f>VLOOKUP($A52,'Occupancy Raw Data'!$B$8:$BE$45,'Occupancy Raw Data'!AC$3,FALSE)</f>
        <v>0.77596672332118999</v>
      </c>
      <c r="V52" s="50">
        <f>VLOOKUP($A52,'Occupancy Raw Data'!$B$8:$BE$45,'Occupancy Raw Data'!AE$3,FALSE)</f>
        <v>-0.99548638602226702</v>
      </c>
      <c r="X52" s="51">
        <f>VLOOKUP($A52,'ADR Raw Data'!$B$6:$BE$43,'ADR Raw Data'!G$1,FALSE)</f>
        <v>94.518091543832398</v>
      </c>
      <c r="Y52" s="52">
        <f>VLOOKUP($A52,'ADR Raw Data'!$B$6:$BE$43,'ADR Raw Data'!H$1,FALSE)</f>
        <v>99.147747456059193</v>
      </c>
      <c r="Z52" s="52">
        <f>VLOOKUP($A52,'ADR Raw Data'!$B$6:$BE$43,'ADR Raw Data'!I$1,FALSE)</f>
        <v>101.332030684614</v>
      </c>
      <c r="AA52" s="52">
        <f>VLOOKUP($A52,'ADR Raw Data'!$B$6:$BE$43,'ADR Raw Data'!J$1,FALSE)</f>
        <v>111.981690976514</v>
      </c>
      <c r="AB52" s="52">
        <f>VLOOKUP($A52,'ADR Raw Data'!$B$6:$BE$43,'ADR Raw Data'!K$1,FALSE)</f>
        <v>152.547640657307</v>
      </c>
      <c r="AC52" s="53">
        <f>VLOOKUP($A52,'ADR Raw Data'!$B$6:$BE$43,'ADR Raw Data'!L$1,FALSE)</f>
        <v>115.495470834496</v>
      </c>
      <c r="AD52" s="52">
        <f>VLOOKUP($A52,'ADR Raw Data'!$B$6:$BE$43,'ADR Raw Data'!N$1,FALSE)</f>
        <v>174.5206519196</v>
      </c>
      <c r="AE52" s="52">
        <f>VLOOKUP($A52,'ADR Raw Data'!$B$6:$BE$43,'ADR Raw Data'!O$1,FALSE)</f>
        <v>155.50204665704601</v>
      </c>
      <c r="AF52" s="53">
        <f>VLOOKUP($A52,'ADR Raw Data'!$B$6:$BE$43,'ADR Raw Data'!P$1,FALSE)</f>
        <v>165.59471245555599</v>
      </c>
      <c r="AG52" s="54">
        <f>VLOOKUP($A52,'ADR Raw Data'!$B$6:$BE$43,'ADR Raw Data'!R$1,FALSE)</f>
        <v>132.072969243123</v>
      </c>
      <c r="AI52" s="47">
        <f>VLOOKUP($A52,'ADR Raw Data'!$B$6:$BE$43,'ADR Raw Data'!T$1,FALSE)</f>
        <v>-4.5839472654397699</v>
      </c>
      <c r="AJ52" s="48">
        <f>VLOOKUP($A52,'ADR Raw Data'!$B$6:$BE$43,'ADR Raw Data'!U$1,FALSE)</f>
        <v>-1.48916299396825</v>
      </c>
      <c r="AK52" s="48">
        <f>VLOOKUP($A52,'ADR Raw Data'!$B$6:$BE$43,'ADR Raw Data'!V$1,FALSE)</f>
        <v>-0.94611796104002199</v>
      </c>
      <c r="AL52" s="48">
        <f>VLOOKUP($A52,'ADR Raw Data'!$B$6:$BE$43,'ADR Raw Data'!W$1,FALSE)</f>
        <v>-1.5558569401904701</v>
      </c>
      <c r="AM52" s="48">
        <f>VLOOKUP($A52,'ADR Raw Data'!$B$6:$BE$43,'ADR Raw Data'!X$1,FALSE)</f>
        <v>1.41874073475675</v>
      </c>
      <c r="AN52" s="49">
        <f>VLOOKUP($A52,'ADR Raw Data'!$B$6:$BE$43,'ADR Raw Data'!Y$1,FALSE)</f>
        <v>-0.75667543894246103</v>
      </c>
      <c r="AO52" s="48">
        <f>VLOOKUP($A52,'ADR Raw Data'!$B$6:$BE$43,'ADR Raw Data'!AA$1,FALSE)</f>
        <v>2.2710244415605501</v>
      </c>
      <c r="AP52" s="48">
        <f>VLOOKUP($A52,'ADR Raw Data'!$B$6:$BE$43,'ADR Raw Data'!AB$1,FALSE)</f>
        <v>-0.64856989550352995</v>
      </c>
      <c r="AQ52" s="49">
        <f>VLOOKUP($A52,'ADR Raw Data'!$B$6:$BE$43,'ADR Raw Data'!AC$1,FALSE)</f>
        <v>0.95857072252595399</v>
      </c>
      <c r="AR52" s="50">
        <f>VLOOKUP($A52,'ADR Raw Data'!$B$6:$BE$43,'ADR Raw Data'!AE$1,FALSE)</f>
        <v>0.157873910524581</v>
      </c>
      <c r="AS52" s="40"/>
      <c r="AT52" s="51">
        <f>VLOOKUP($A52,'RevPAR Raw Data'!$B$6:$BE$43,'RevPAR Raw Data'!G$1,FALSE)</f>
        <v>40.614657888157303</v>
      </c>
      <c r="AU52" s="52">
        <f>VLOOKUP($A52,'RevPAR Raw Data'!$B$6:$BE$43,'RevPAR Raw Data'!H$1,FALSE)</f>
        <v>53.593823651970901</v>
      </c>
      <c r="AV52" s="52">
        <f>VLOOKUP($A52,'RevPAR Raw Data'!$B$6:$BE$43,'RevPAR Raw Data'!I$1,FALSE)</f>
        <v>58.346778898241503</v>
      </c>
      <c r="AW52" s="52">
        <f>VLOOKUP($A52,'RevPAR Raw Data'!$B$6:$BE$43,'RevPAR Raw Data'!J$1,FALSE)</f>
        <v>75.500615051254201</v>
      </c>
      <c r="AX52" s="52">
        <f>VLOOKUP($A52,'RevPAR Raw Data'!$B$6:$BE$43,'RevPAR Raw Data'!K$1,FALSE)</f>
        <v>116.823091090924</v>
      </c>
      <c r="AY52" s="53">
        <f>VLOOKUP($A52,'RevPAR Raw Data'!$B$6:$BE$43,'RevPAR Raw Data'!L$1,FALSE)</f>
        <v>68.975793316109602</v>
      </c>
      <c r="AZ52" s="52">
        <f>VLOOKUP($A52,'RevPAR Raw Data'!$B$6:$BE$43,'RevPAR Raw Data'!N$1,FALSE)</f>
        <v>136.76287107258901</v>
      </c>
      <c r="BA52" s="52">
        <f>VLOOKUP($A52,'RevPAR Raw Data'!$B$6:$BE$43,'RevPAR Raw Data'!O$1,FALSE)</f>
        <v>107.77189932494301</v>
      </c>
      <c r="BB52" s="53">
        <f>VLOOKUP($A52,'RevPAR Raw Data'!$B$6:$BE$43,'RevPAR Raw Data'!P$1,FALSE)</f>
        <v>122.26738519876599</v>
      </c>
      <c r="BC52" s="54">
        <f>VLOOKUP($A52,'RevPAR Raw Data'!$B$6:$BE$43,'RevPAR Raw Data'!R$1,FALSE)</f>
        <v>84.2019624254402</v>
      </c>
      <c r="BE52" s="47">
        <f>VLOOKUP($A52,'RevPAR Raw Data'!$B$6:$BE$43,'RevPAR Raw Data'!T$1,FALSE)</f>
        <v>-11.2586579530401</v>
      </c>
      <c r="BF52" s="48">
        <f>VLOOKUP($A52,'RevPAR Raw Data'!$B$6:$BE$43,'RevPAR Raw Data'!U$1,FALSE)</f>
        <v>0.106159318132276</v>
      </c>
      <c r="BG52" s="48">
        <f>VLOOKUP($A52,'RevPAR Raw Data'!$B$6:$BE$43,'RevPAR Raw Data'!V$1,FALSE)</f>
        <v>-1.54648800480755</v>
      </c>
      <c r="BH52" s="48">
        <f>VLOOKUP($A52,'RevPAR Raw Data'!$B$6:$BE$43,'RevPAR Raw Data'!W$1,FALSE)</f>
        <v>-4.5018780980214803</v>
      </c>
      <c r="BI52" s="48">
        <f>VLOOKUP($A52,'RevPAR Raw Data'!$B$6:$BE$43,'RevPAR Raw Data'!X$1,FALSE)</f>
        <v>0.34074170322834801</v>
      </c>
      <c r="BJ52" s="49">
        <f>VLOOKUP($A52,'RevPAR Raw Data'!$B$6:$BE$43,'RevPAR Raw Data'!Y$1,FALSE)</f>
        <v>-2.59139328957838</v>
      </c>
      <c r="BK52" s="48">
        <f>VLOOKUP($A52,'RevPAR Raw Data'!$B$6:$BE$43,'RevPAR Raw Data'!AA$1,FALSE)</f>
        <v>2.9564949400007499</v>
      </c>
      <c r="BL52" s="48">
        <f>VLOOKUP($A52,'RevPAR Raw Data'!$B$6:$BE$43,'RevPAR Raw Data'!AB$1,FALSE)</f>
        <v>0.24139122167279101</v>
      </c>
      <c r="BM52" s="49">
        <f>VLOOKUP($A52,'RevPAR Raw Data'!$B$6:$BE$43,'RevPAR Raw Data'!AC$1,FALSE)</f>
        <v>1.7419756356734399</v>
      </c>
      <c r="BN52" s="50">
        <f>VLOOKUP($A52,'RevPAR Raw Data'!$B$6:$BE$43,'RevPAR Raw Data'!AE$1,FALSE)</f>
        <v>-0.83918408878403905</v>
      </c>
    </row>
    <row r="53" spans="1:66" x14ac:dyDescent="0.45">
      <c r="A53" s="63" t="s">
        <v>83</v>
      </c>
      <c r="B53" s="47">
        <f>VLOOKUP($A53,'Occupancy Raw Data'!$B$8:$BE$45,'Occupancy Raw Data'!G$3,FALSE)</f>
        <v>46.712720343020401</v>
      </c>
      <c r="C53" s="48">
        <f>VLOOKUP($A53,'Occupancy Raw Data'!$B$8:$BE$45,'Occupancy Raw Data'!H$3,FALSE)</f>
        <v>63.530252501191001</v>
      </c>
      <c r="D53" s="48">
        <f>VLOOKUP($A53,'Occupancy Raw Data'!$B$8:$BE$45,'Occupancy Raw Data'!I$3,FALSE)</f>
        <v>65.817055740828906</v>
      </c>
      <c r="E53" s="48">
        <f>VLOOKUP($A53,'Occupancy Raw Data'!$B$8:$BE$45,'Occupancy Raw Data'!J$3,FALSE)</f>
        <v>70.747975226298195</v>
      </c>
      <c r="F53" s="48">
        <f>VLOOKUP($A53,'Occupancy Raw Data'!$B$8:$BE$45,'Occupancy Raw Data'!K$3,FALSE)</f>
        <v>70.724154359218602</v>
      </c>
      <c r="G53" s="49">
        <f>VLOOKUP($A53,'Occupancy Raw Data'!$B$8:$BE$45,'Occupancy Raw Data'!L$3,FALSE)</f>
        <v>63.506431634111401</v>
      </c>
      <c r="H53" s="48">
        <f>VLOOKUP($A53,'Occupancy Raw Data'!$B$8:$BE$45,'Occupancy Raw Data'!N$3,FALSE)</f>
        <v>70.271557884706993</v>
      </c>
      <c r="I53" s="48">
        <f>VLOOKUP($A53,'Occupancy Raw Data'!$B$8:$BE$45,'Occupancy Raw Data'!O$3,FALSE)</f>
        <v>62.601238685088099</v>
      </c>
      <c r="J53" s="49">
        <f>VLOOKUP($A53,'Occupancy Raw Data'!$B$8:$BE$45,'Occupancy Raw Data'!P$3,FALSE)</f>
        <v>66.436398284897507</v>
      </c>
      <c r="K53" s="50">
        <f>VLOOKUP($A53,'Occupancy Raw Data'!$B$8:$BE$45,'Occupancy Raw Data'!R$3,FALSE)</f>
        <v>64.343564962907493</v>
      </c>
      <c r="M53" s="47">
        <f>VLOOKUP($A53,'Occupancy Raw Data'!$B$8:$BE$45,'Occupancy Raw Data'!T$3,FALSE)</f>
        <v>3.8114886280654501</v>
      </c>
      <c r="N53" s="48">
        <f>VLOOKUP($A53,'Occupancy Raw Data'!$B$8:$BE$45,'Occupancy Raw Data'!U$3,FALSE)</f>
        <v>4.2358536972697003</v>
      </c>
      <c r="O53" s="48">
        <f>VLOOKUP($A53,'Occupancy Raw Data'!$B$8:$BE$45,'Occupancy Raw Data'!V$3,FALSE)</f>
        <v>8.3488421109852398E-2</v>
      </c>
      <c r="P53" s="48">
        <f>VLOOKUP($A53,'Occupancy Raw Data'!$B$8:$BE$45,'Occupancy Raw Data'!W$3,FALSE)</f>
        <v>0.41189518052643298</v>
      </c>
      <c r="Q53" s="48">
        <f>VLOOKUP($A53,'Occupancy Raw Data'!$B$8:$BE$45,'Occupancy Raw Data'!X$3,FALSE)</f>
        <v>1.5686093440761499</v>
      </c>
      <c r="R53" s="49">
        <f>VLOOKUP($A53,'Occupancy Raw Data'!$B$8:$BE$45,'Occupancy Raw Data'!Y$3,FALSE)</f>
        <v>1.83905602594386</v>
      </c>
      <c r="S53" s="48">
        <f>VLOOKUP($A53,'Occupancy Raw Data'!$B$8:$BE$45,'Occupancy Raw Data'!AA$3,FALSE)</f>
        <v>4.2755120151919703</v>
      </c>
      <c r="T53" s="48">
        <f>VLOOKUP($A53,'Occupancy Raw Data'!$B$8:$BE$45,'Occupancy Raw Data'!AB$3,FALSE)</f>
        <v>5.4886876928045796</v>
      </c>
      <c r="U53" s="49">
        <f>VLOOKUP($A53,'Occupancy Raw Data'!$B$8:$BE$45,'Occupancy Raw Data'!AC$3,FALSE)</f>
        <v>4.8435881330835597</v>
      </c>
      <c r="V53" s="50">
        <f>VLOOKUP($A53,'Occupancy Raw Data'!$B$8:$BE$45,'Occupancy Raw Data'!AE$3,FALSE)</f>
        <v>2.7073552967239198</v>
      </c>
      <c r="X53" s="51">
        <f>VLOOKUP($A53,'ADR Raw Data'!$B$6:$BE$43,'ADR Raw Data'!G$1,FALSE)</f>
        <v>97.896955634880101</v>
      </c>
      <c r="Y53" s="52">
        <f>VLOOKUP($A53,'ADR Raw Data'!$B$6:$BE$43,'ADR Raw Data'!H$1,FALSE)</f>
        <v>104.83786276715399</v>
      </c>
      <c r="Z53" s="52">
        <f>VLOOKUP($A53,'ADR Raw Data'!$B$6:$BE$43,'ADR Raw Data'!I$1,FALSE)</f>
        <v>109.176268548678</v>
      </c>
      <c r="AA53" s="52">
        <f>VLOOKUP($A53,'ADR Raw Data'!$B$6:$BE$43,'ADR Raw Data'!J$1,FALSE)</f>
        <v>117.68959259259201</v>
      </c>
      <c r="AB53" s="52">
        <f>VLOOKUP($A53,'ADR Raw Data'!$B$6:$BE$43,'ADR Raw Data'!K$1,FALSE)</f>
        <v>128.03198046480199</v>
      </c>
      <c r="AC53" s="53">
        <f>VLOOKUP($A53,'ADR Raw Data'!$B$6:$BE$43,'ADR Raw Data'!L$1,FALSE)</f>
        <v>112.745504876219</v>
      </c>
      <c r="AD53" s="52">
        <f>VLOOKUP($A53,'ADR Raw Data'!$B$6:$BE$43,'ADR Raw Data'!N$1,FALSE)</f>
        <v>135.866274576271</v>
      </c>
      <c r="AE53" s="52">
        <f>VLOOKUP($A53,'ADR Raw Data'!$B$6:$BE$43,'ADR Raw Data'!O$1,FALSE)</f>
        <v>120.68855022831001</v>
      </c>
      <c r="AF53" s="53">
        <f>VLOOKUP($A53,'ADR Raw Data'!$B$6:$BE$43,'ADR Raw Data'!P$1,FALSE)</f>
        <v>128.715493008246</v>
      </c>
      <c r="AG53" s="54">
        <f>VLOOKUP($A53,'ADR Raw Data'!$B$6:$BE$43,'ADR Raw Data'!R$1,FALSE)</f>
        <v>117.456769621324</v>
      </c>
      <c r="AI53" s="47">
        <f>VLOOKUP($A53,'ADR Raw Data'!$B$6:$BE$43,'ADR Raw Data'!T$1,FALSE)</f>
        <v>2.14699368951928</v>
      </c>
      <c r="AJ53" s="48">
        <f>VLOOKUP($A53,'ADR Raw Data'!$B$6:$BE$43,'ADR Raw Data'!U$1,FALSE)</f>
        <v>-0.28255653500180899</v>
      </c>
      <c r="AK53" s="48">
        <f>VLOOKUP($A53,'ADR Raw Data'!$B$6:$BE$43,'ADR Raw Data'!V$1,FALSE)</f>
        <v>0.37460094840028502</v>
      </c>
      <c r="AL53" s="48">
        <f>VLOOKUP($A53,'ADR Raw Data'!$B$6:$BE$43,'ADR Raw Data'!W$1,FALSE)</f>
        <v>2.8673843322958499</v>
      </c>
      <c r="AM53" s="48">
        <f>VLOOKUP($A53,'ADR Raw Data'!$B$6:$BE$43,'ADR Raw Data'!X$1,FALSE)</f>
        <v>5.0879335744613297</v>
      </c>
      <c r="AN53" s="49">
        <f>VLOOKUP($A53,'ADR Raw Data'!$B$6:$BE$43,'ADR Raw Data'!Y$1,FALSE)</f>
        <v>2.1387434294606602</v>
      </c>
      <c r="AO53" s="48">
        <f>VLOOKUP($A53,'ADR Raw Data'!$B$6:$BE$43,'ADR Raw Data'!AA$1,FALSE)</f>
        <v>3.1676301463877201</v>
      </c>
      <c r="AP53" s="48">
        <f>VLOOKUP($A53,'ADR Raw Data'!$B$6:$BE$43,'ADR Raw Data'!AB$1,FALSE)</f>
        <v>-1.1731543786607701</v>
      </c>
      <c r="AQ53" s="49">
        <f>VLOOKUP($A53,'ADR Raw Data'!$B$6:$BE$43,'ADR Raw Data'!AC$1,FALSE)</f>
        <v>1.1819971463200301</v>
      </c>
      <c r="AR53" s="50">
        <f>VLOOKUP($A53,'ADR Raw Data'!$B$6:$BE$43,'ADR Raw Data'!AE$1,FALSE)</f>
        <v>1.91683690727113</v>
      </c>
      <c r="AS53" s="40"/>
      <c r="AT53" s="51">
        <f>VLOOKUP($A53,'RevPAR Raw Data'!$B$6:$BE$43,'RevPAR Raw Data'!G$1,FALSE)</f>
        <v>45.730331110052397</v>
      </c>
      <c r="AU53" s="52">
        <f>VLOOKUP($A53,'RevPAR Raw Data'!$B$6:$BE$43,'RevPAR Raw Data'!H$1,FALSE)</f>
        <v>66.603758932825102</v>
      </c>
      <c r="AV53" s="52">
        <f>VLOOKUP($A53,'RevPAR Raw Data'!$B$6:$BE$43,'RevPAR Raw Data'!I$1,FALSE)</f>
        <v>71.856605526441101</v>
      </c>
      <c r="AW53" s="52">
        <f>VLOOKUP($A53,'RevPAR Raw Data'!$B$6:$BE$43,'RevPAR Raw Data'!J$1,FALSE)</f>
        <v>83.263003811338706</v>
      </c>
      <c r="AX53" s="52">
        <f>VLOOKUP($A53,'RevPAR Raw Data'!$B$6:$BE$43,'RevPAR Raw Data'!K$1,FALSE)</f>
        <v>90.549535493091895</v>
      </c>
      <c r="AY53" s="53">
        <f>VLOOKUP($A53,'RevPAR Raw Data'!$B$6:$BE$43,'RevPAR Raw Data'!L$1,FALSE)</f>
        <v>71.600646974749793</v>
      </c>
      <c r="AZ53" s="52">
        <f>VLOOKUP($A53,'RevPAR Raw Data'!$B$6:$BE$43,'RevPAR Raw Data'!N$1,FALSE)</f>
        <v>95.475347784659306</v>
      </c>
      <c r="BA53" s="52">
        <f>VLOOKUP($A53,'RevPAR Raw Data'!$B$6:$BE$43,'RevPAR Raw Data'!O$1,FALSE)</f>
        <v>75.552527393997096</v>
      </c>
      <c r="BB53" s="53">
        <f>VLOOKUP($A53,'RevPAR Raw Data'!$B$6:$BE$43,'RevPAR Raw Data'!P$1,FALSE)</f>
        <v>85.513937589328194</v>
      </c>
      <c r="BC53" s="54">
        <f>VLOOKUP($A53,'RevPAR Raw Data'!$B$6:$BE$43,'RevPAR Raw Data'!R$1,FALSE)</f>
        <v>75.575872864629403</v>
      </c>
      <c r="BE53" s="47">
        <f>VLOOKUP($A53,'RevPAR Raw Data'!$B$6:$BE$43,'RevPAR Raw Data'!T$1,FALSE)</f>
        <v>6.0403147379060398</v>
      </c>
      <c r="BF53" s="48">
        <f>VLOOKUP($A53,'RevPAR Raw Data'!$B$6:$BE$43,'RevPAR Raw Data'!U$1,FALSE)</f>
        <v>3.9413284808331399</v>
      </c>
      <c r="BG53" s="48">
        <f>VLOOKUP($A53,'RevPAR Raw Data'!$B$6:$BE$43,'RevPAR Raw Data'!V$1,FALSE)</f>
        <v>0.45840211792741897</v>
      </c>
      <c r="BH53" s="48">
        <f>VLOOKUP($A53,'RevPAR Raw Data'!$B$6:$BE$43,'RevPAR Raw Data'!W$1,FALSE)</f>
        <v>3.29109013069418</v>
      </c>
      <c r="BI53" s="48">
        <f>VLOOKUP($A53,'RevPAR Raw Data'!$B$6:$BE$43,'RevPAR Raw Data'!X$1,FALSE)</f>
        <v>6.73635272000688</v>
      </c>
      <c r="BJ53" s="49">
        <f>VLOOKUP($A53,'RevPAR Raw Data'!$B$6:$BE$43,'RevPAR Raw Data'!Y$1,FALSE)</f>
        <v>4.0171321453235</v>
      </c>
      <c r="BK53" s="48">
        <f>VLOOKUP($A53,'RevPAR Raw Data'!$B$6:$BE$43,'RevPAR Raw Data'!AA$1,FALSE)</f>
        <v>7.5785745690853501</v>
      </c>
      <c r="BL53" s="48">
        <f>VLOOKUP($A53,'RevPAR Raw Data'!$B$6:$BE$43,'RevPAR Raw Data'!AB$1,FALSE)</f>
        <v>4.25114253414465</v>
      </c>
      <c r="BM53" s="49">
        <f>VLOOKUP($A53,'RevPAR Raw Data'!$B$6:$BE$43,'RevPAR Raw Data'!AC$1,FALSE)</f>
        <v>6.0828363529161296</v>
      </c>
      <c r="BN53" s="50">
        <f>VLOOKUP($A53,'RevPAR Raw Data'!$B$6:$BE$43,'RevPAR Raw Data'!AE$1,FALSE)</f>
        <v>4.6760877895336197</v>
      </c>
    </row>
    <row r="54" spans="1:66" x14ac:dyDescent="0.45">
      <c r="A54" s="66" t="s">
        <v>84</v>
      </c>
      <c r="B54" s="47">
        <f>VLOOKUP($A54,'Occupancy Raw Data'!$B$8:$BE$45,'Occupancy Raw Data'!G$3,FALSE)</f>
        <v>44.050056882821302</v>
      </c>
      <c r="C54" s="48">
        <f>VLOOKUP($A54,'Occupancy Raw Data'!$B$8:$BE$45,'Occupancy Raw Data'!H$3,FALSE)</f>
        <v>54.960182025028402</v>
      </c>
      <c r="D54" s="48">
        <f>VLOOKUP($A54,'Occupancy Raw Data'!$B$8:$BE$45,'Occupancy Raw Data'!I$3,FALSE)</f>
        <v>62.354948805460701</v>
      </c>
      <c r="E54" s="48">
        <f>VLOOKUP($A54,'Occupancy Raw Data'!$B$8:$BE$45,'Occupancy Raw Data'!J$3,FALSE)</f>
        <v>70.716723549487995</v>
      </c>
      <c r="F54" s="48">
        <f>VLOOKUP($A54,'Occupancy Raw Data'!$B$8:$BE$45,'Occupancy Raw Data'!K$3,FALSE)</f>
        <v>74.709897610921502</v>
      </c>
      <c r="G54" s="49">
        <f>VLOOKUP($A54,'Occupancy Raw Data'!$B$8:$BE$45,'Occupancy Raw Data'!L$3,FALSE)</f>
        <v>61.358361774743997</v>
      </c>
      <c r="H54" s="48">
        <f>VLOOKUP($A54,'Occupancy Raw Data'!$B$8:$BE$45,'Occupancy Raw Data'!N$3,FALSE)</f>
        <v>72.696245733788302</v>
      </c>
      <c r="I54" s="48">
        <f>VLOOKUP($A54,'Occupancy Raw Data'!$B$8:$BE$45,'Occupancy Raw Data'!O$3,FALSE)</f>
        <v>62.366325369738298</v>
      </c>
      <c r="J54" s="49">
        <f>VLOOKUP($A54,'Occupancy Raw Data'!$B$8:$BE$45,'Occupancy Raw Data'!P$3,FALSE)</f>
        <v>67.531285551763304</v>
      </c>
      <c r="K54" s="50">
        <f>VLOOKUP($A54,'Occupancy Raw Data'!$B$8:$BE$45,'Occupancy Raw Data'!R$3,FALSE)</f>
        <v>63.1220542824638</v>
      </c>
      <c r="M54" s="47">
        <f>VLOOKUP($A54,'Occupancy Raw Data'!$B$8:$BE$45,'Occupancy Raw Data'!T$3,FALSE)</f>
        <v>7.1242397529297996</v>
      </c>
      <c r="N54" s="48">
        <f>VLOOKUP($A54,'Occupancy Raw Data'!$B$8:$BE$45,'Occupancy Raw Data'!U$3,FALSE)</f>
        <v>7.7476344821312297</v>
      </c>
      <c r="O54" s="48">
        <f>VLOOKUP($A54,'Occupancy Raw Data'!$B$8:$BE$45,'Occupancy Raw Data'!V$3,FALSE)</f>
        <v>3.58469607424085</v>
      </c>
      <c r="P54" s="48">
        <f>VLOOKUP($A54,'Occupancy Raw Data'!$B$8:$BE$45,'Occupancy Raw Data'!W$3,FALSE)</f>
        <v>0.88518521411110496</v>
      </c>
      <c r="Q54" s="48">
        <f>VLOOKUP($A54,'Occupancy Raw Data'!$B$8:$BE$45,'Occupancy Raw Data'!X$3,FALSE)</f>
        <v>-1.26166166745565</v>
      </c>
      <c r="R54" s="49">
        <f>VLOOKUP($A54,'Occupancy Raw Data'!$B$8:$BE$45,'Occupancy Raw Data'!Y$3,FALSE)</f>
        <v>2.9203562228477198</v>
      </c>
      <c r="S54" s="48">
        <f>VLOOKUP($A54,'Occupancy Raw Data'!$B$8:$BE$45,'Occupancy Raw Data'!AA$3,FALSE)</f>
        <v>-2.2202446040214001</v>
      </c>
      <c r="T54" s="48">
        <f>VLOOKUP($A54,'Occupancy Raw Data'!$B$8:$BE$45,'Occupancy Raw Data'!AB$3,FALSE)</f>
        <v>-3.2640327302157002</v>
      </c>
      <c r="U54" s="49">
        <f>VLOOKUP($A54,'Occupancy Raw Data'!$B$8:$BE$45,'Occupancy Raw Data'!AC$3,FALSE)</f>
        <v>-2.7050082047225601</v>
      </c>
      <c r="V54" s="50">
        <f>VLOOKUP($A54,'Occupancy Raw Data'!$B$8:$BE$45,'Occupancy Raw Data'!AE$3,FALSE)</f>
        <v>1.1330089015133999</v>
      </c>
      <c r="X54" s="51">
        <f>VLOOKUP($A54,'ADR Raw Data'!$B$6:$BE$43,'ADR Raw Data'!G$1,FALSE)</f>
        <v>102.003600206611</v>
      </c>
      <c r="Y54" s="52">
        <f>VLOOKUP($A54,'ADR Raw Data'!$B$6:$BE$43,'ADR Raw Data'!H$1,FALSE)</f>
        <v>113.049670875595</v>
      </c>
      <c r="Z54" s="52">
        <f>VLOOKUP($A54,'ADR Raw Data'!$B$6:$BE$43,'ADR Raw Data'!I$1,FALSE)</f>
        <v>133.985998905309</v>
      </c>
      <c r="AA54" s="52">
        <f>VLOOKUP($A54,'ADR Raw Data'!$B$6:$BE$43,'ADR Raw Data'!J$1,FALSE)</f>
        <v>175.196906370656</v>
      </c>
      <c r="AB54" s="52">
        <f>VLOOKUP($A54,'ADR Raw Data'!$B$6:$BE$43,'ADR Raw Data'!K$1,FALSE)</f>
        <v>219.62982335922001</v>
      </c>
      <c r="AC54" s="53">
        <f>VLOOKUP($A54,'ADR Raw Data'!$B$6:$BE$43,'ADR Raw Data'!L$1,FALSE)</f>
        <v>155.998486298068</v>
      </c>
      <c r="AD54" s="52">
        <f>VLOOKUP($A54,'ADR Raw Data'!$B$6:$BE$43,'ADR Raw Data'!N$1,FALSE)</f>
        <v>239.29528325508599</v>
      </c>
      <c r="AE54" s="52">
        <f>VLOOKUP($A54,'ADR Raw Data'!$B$6:$BE$43,'ADR Raw Data'!O$1,FALSE)</f>
        <v>213.314142648668</v>
      </c>
      <c r="AF54" s="53">
        <f>VLOOKUP($A54,'ADR Raw Data'!$B$6:$BE$43,'ADR Raw Data'!P$1,FALSE)</f>
        <v>227.298263982479</v>
      </c>
      <c r="AG54" s="54">
        <f>VLOOKUP($A54,'ADR Raw Data'!$B$6:$BE$43,'ADR Raw Data'!R$1,FALSE)</f>
        <v>177.79284147377601</v>
      </c>
      <c r="AI54" s="47">
        <f>VLOOKUP($A54,'ADR Raw Data'!$B$6:$BE$43,'ADR Raw Data'!T$1,FALSE)</f>
        <v>-2.0855935045248399</v>
      </c>
      <c r="AJ54" s="48">
        <f>VLOOKUP($A54,'ADR Raw Data'!$B$6:$BE$43,'ADR Raw Data'!U$1,FALSE)</f>
        <v>4.5753448534787697</v>
      </c>
      <c r="AK54" s="48">
        <f>VLOOKUP($A54,'ADR Raw Data'!$B$6:$BE$43,'ADR Raw Data'!V$1,FALSE)</f>
        <v>7.6072606994831</v>
      </c>
      <c r="AL54" s="48">
        <f>VLOOKUP($A54,'ADR Raw Data'!$B$6:$BE$43,'ADR Raw Data'!W$1,FALSE)</f>
        <v>9.4461386001921497</v>
      </c>
      <c r="AM54" s="48">
        <f>VLOOKUP($A54,'ADR Raw Data'!$B$6:$BE$43,'ADR Raw Data'!X$1,FALSE)</f>
        <v>2.37570597489916</v>
      </c>
      <c r="AN54" s="49">
        <f>VLOOKUP($A54,'ADR Raw Data'!$B$6:$BE$43,'ADR Raw Data'!Y$1,FALSE)</f>
        <v>3.9208841041046401</v>
      </c>
      <c r="AO54" s="48">
        <f>VLOOKUP($A54,'ADR Raw Data'!$B$6:$BE$43,'ADR Raw Data'!AA$1,FALSE)</f>
        <v>1.21132959460911</v>
      </c>
      <c r="AP54" s="48">
        <f>VLOOKUP($A54,'ADR Raw Data'!$B$6:$BE$43,'ADR Raw Data'!AB$1,FALSE)</f>
        <v>-0.61936111339614597</v>
      </c>
      <c r="AQ54" s="49">
        <f>VLOOKUP($A54,'ADR Raw Data'!$B$6:$BE$43,'ADR Raw Data'!AC$1,FALSE)</f>
        <v>0.43557975941656601</v>
      </c>
      <c r="AR54" s="50">
        <f>VLOOKUP($A54,'ADR Raw Data'!$B$6:$BE$43,'ADR Raw Data'!AE$1,FALSE)</f>
        <v>1.9900625236509699</v>
      </c>
      <c r="AS54" s="40"/>
      <c r="AT54" s="51">
        <f>VLOOKUP($A54,'RevPAR Raw Data'!$B$6:$BE$43,'RevPAR Raw Data'!G$1,FALSE)</f>
        <v>44.932643913538101</v>
      </c>
      <c r="AU54" s="52">
        <f>VLOOKUP($A54,'RevPAR Raw Data'!$B$6:$BE$43,'RevPAR Raw Data'!H$1,FALSE)</f>
        <v>62.132304891922601</v>
      </c>
      <c r="AV54" s="52">
        <f>VLOOKUP($A54,'RevPAR Raw Data'!$B$6:$BE$43,'RevPAR Raw Data'!I$1,FALSE)</f>
        <v>83.546901023890698</v>
      </c>
      <c r="AW54" s="52">
        <f>VLOOKUP($A54,'RevPAR Raw Data'!$B$6:$BE$43,'RevPAR Raw Data'!J$1,FALSE)</f>
        <v>123.89351194539201</v>
      </c>
      <c r="AX54" s="52">
        <f>VLOOKUP($A54,'RevPAR Raw Data'!$B$6:$BE$43,'RevPAR Raw Data'!K$1,FALSE)</f>
        <v>164.085216154721</v>
      </c>
      <c r="AY54" s="53">
        <f>VLOOKUP($A54,'RevPAR Raw Data'!$B$6:$BE$43,'RevPAR Raw Data'!L$1,FALSE)</f>
        <v>95.718115585893003</v>
      </c>
      <c r="AZ54" s="52">
        <f>VLOOKUP($A54,'RevPAR Raw Data'!$B$6:$BE$43,'RevPAR Raw Data'!N$1,FALSE)</f>
        <v>173.95868714448201</v>
      </c>
      <c r="BA54" s="52">
        <f>VLOOKUP($A54,'RevPAR Raw Data'!$B$6:$BE$43,'RevPAR Raw Data'!O$1,FALSE)</f>
        <v>133.03619226393599</v>
      </c>
      <c r="BB54" s="53">
        <f>VLOOKUP($A54,'RevPAR Raw Data'!$B$6:$BE$43,'RevPAR Raw Data'!P$1,FALSE)</f>
        <v>153.497439704209</v>
      </c>
      <c r="BC54" s="54">
        <f>VLOOKUP($A54,'RevPAR Raw Data'!$B$6:$BE$43,'RevPAR Raw Data'!R$1,FALSE)</f>
        <v>112.226493905411</v>
      </c>
      <c r="BE54" s="47">
        <f>VLOOKUP($A54,'RevPAR Raw Data'!$B$6:$BE$43,'RevPAR Raw Data'!T$1,FALSE)</f>
        <v>4.8900635668710803</v>
      </c>
      <c r="BF54" s="48">
        <f>VLOOKUP($A54,'RevPAR Raw Data'!$B$6:$BE$43,'RevPAR Raw Data'!U$1,FALSE)</f>
        <v>12.677460331154499</v>
      </c>
      <c r="BG54" s="48">
        <f>VLOOKUP($A54,'RevPAR Raw Data'!$B$6:$BE$43,'RevPAR Raw Data'!V$1,FALSE)</f>
        <v>11.464653949375499</v>
      </c>
      <c r="BH54" s="48">
        <f>VLOOKUP($A54,'RevPAR Raw Data'!$B$6:$BE$43,'RevPAR Raw Data'!W$1,FALSE)</f>
        <v>10.4149396364966</v>
      </c>
      <c r="BI54" s="48">
        <f>VLOOKUP($A54,'RevPAR Raw Data'!$B$6:$BE$43,'RevPAR Raw Data'!X$1,FALSE)</f>
        <v>1.08407093582675</v>
      </c>
      <c r="BJ54" s="49">
        <f>VLOOKUP($A54,'RevPAR Raw Data'!$B$6:$BE$43,'RevPAR Raw Data'!Y$1,FALSE)</f>
        <v>6.9557441098772399</v>
      </c>
      <c r="BK54" s="48">
        <f>VLOOKUP($A54,'RevPAR Raw Data'!$B$6:$BE$43,'RevPAR Raw Data'!AA$1,FALSE)</f>
        <v>-1.0358094893735099</v>
      </c>
      <c r="BL54" s="48">
        <f>VLOOKUP($A54,'RevPAR Raw Data'!$B$6:$BE$43,'RevPAR Raw Data'!AB$1,FALSE)</f>
        <v>-3.8631776941523701</v>
      </c>
      <c r="BM54" s="49">
        <f>VLOOKUP($A54,'RevPAR Raw Data'!$B$6:$BE$43,'RevPAR Raw Data'!AC$1,FALSE)</f>
        <v>-2.2812109135363299</v>
      </c>
      <c r="BN54" s="50">
        <f>VLOOKUP($A54,'RevPAR Raw Data'!$B$6:$BE$43,'RevPAR Raw Data'!AE$1,FALSE)</f>
        <v>3.1456190107030202</v>
      </c>
    </row>
    <row r="55" spans="1:66" x14ac:dyDescent="0.45">
      <c r="A55" s="63" t="s">
        <v>85</v>
      </c>
      <c r="B55" s="47">
        <f>VLOOKUP($A55,'Occupancy Raw Data'!$B$8:$BE$45,'Occupancy Raw Data'!G$3,FALSE)</f>
        <v>36.692506459948298</v>
      </c>
      <c r="C55" s="48">
        <f>VLOOKUP($A55,'Occupancy Raw Data'!$B$8:$BE$45,'Occupancy Raw Data'!H$3,FALSE)</f>
        <v>49.7416020671834</v>
      </c>
      <c r="D55" s="48">
        <f>VLOOKUP($A55,'Occupancy Raw Data'!$B$8:$BE$45,'Occupancy Raw Data'!I$3,FALSE)</f>
        <v>52.131782945736397</v>
      </c>
      <c r="E55" s="48">
        <f>VLOOKUP($A55,'Occupancy Raw Data'!$B$8:$BE$45,'Occupancy Raw Data'!J$3,FALSE)</f>
        <v>55.620155038759599</v>
      </c>
      <c r="F55" s="48">
        <f>VLOOKUP($A55,'Occupancy Raw Data'!$B$8:$BE$45,'Occupancy Raw Data'!K$3,FALSE)</f>
        <v>56.718346253229903</v>
      </c>
      <c r="G55" s="49">
        <f>VLOOKUP($A55,'Occupancy Raw Data'!$B$8:$BE$45,'Occupancy Raw Data'!L$3,FALSE)</f>
        <v>50.1808785529715</v>
      </c>
      <c r="H55" s="48">
        <f>VLOOKUP($A55,'Occupancy Raw Data'!$B$8:$BE$45,'Occupancy Raw Data'!N$3,FALSE)</f>
        <v>63.307493540051603</v>
      </c>
      <c r="I55" s="48">
        <f>VLOOKUP($A55,'Occupancy Raw Data'!$B$8:$BE$45,'Occupancy Raw Data'!O$3,FALSE)</f>
        <v>51.162790697674403</v>
      </c>
      <c r="J55" s="49">
        <f>VLOOKUP($A55,'Occupancy Raw Data'!$B$8:$BE$45,'Occupancy Raw Data'!P$3,FALSE)</f>
        <v>57.235142118863003</v>
      </c>
      <c r="K55" s="50">
        <f>VLOOKUP($A55,'Occupancy Raw Data'!$B$8:$BE$45,'Occupancy Raw Data'!R$3,FALSE)</f>
        <v>52.196382428940503</v>
      </c>
      <c r="M55" s="47">
        <f>VLOOKUP($A55,'Occupancy Raw Data'!$B$8:$BE$45,'Occupancy Raw Data'!T$3,FALSE)</f>
        <v>-1.8154477231953701</v>
      </c>
      <c r="N55" s="48">
        <f>VLOOKUP($A55,'Occupancy Raw Data'!$B$8:$BE$45,'Occupancy Raw Data'!U$3,FALSE)</f>
        <v>-8.1644881783766508</v>
      </c>
      <c r="O55" s="48">
        <f>VLOOKUP($A55,'Occupancy Raw Data'!$B$8:$BE$45,'Occupancy Raw Data'!V$3,FALSE)</f>
        <v>-11.8189981139056</v>
      </c>
      <c r="P55" s="48">
        <f>VLOOKUP($A55,'Occupancy Raw Data'!$B$8:$BE$45,'Occupancy Raw Data'!W$3,FALSE)</f>
        <v>-10.601675584825401</v>
      </c>
      <c r="Q55" s="48">
        <f>VLOOKUP($A55,'Occupancy Raw Data'!$B$8:$BE$45,'Occupancy Raw Data'!X$3,FALSE)</f>
        <v>-3.8369228635435699</v>
      </c>
      <c r="R55" s="49">
        <f>VLOOKUP($A55,'Occupancy Raw Data'!$B$8:$BE$45,'Occupancy Raw Data'!Y$3,FALSE)</f>
        <v>-7.7052955221927801</v>
      </c>
      <c r="S55" s="48">
        <f>VLOOKUP($A55,'Occupancy Raw Data'!$B$8:$BE$45,'Occupancy Raw Data'!AA$3,FALSE)</f>
        <v>-4.6779397785543102</v>
      </c>
      <c r="T55" s="48">
        <f>VLOOKUP($A55,'Occupancy Raw Data'!$B$8:$BE$45,'Occupancy Raw Data'!AB$3,FALSE)</f>
        <v>-4.3249229295740896</v>
      </c>
      <c r="U55" s="49">
        <f>VLOOKUP($A55,'Occupancy Raw Data'!$B$8:$BE$45,'Occupancy Raw Data'!AC$3,FALSE)</f>
        <v>-4.5204804836876997</v>
      </c>
      <c r="V55" s="50">
        <f>VLOOKUP($A55,'Occupancy Raw Data'!$B$8:$BE$45,'Occupancy Raw Data'!AE$3,FALSE)</f>
        <v>-6.7306033582651903</v>
      </c>
      <c r="X55" s="51">
        <f>VLOOKUP($A55,'ADR Raw Data'!$B$6:$BE$43,'ADR Raw Data'!G$1,FALSE)</f>
        <v>81.837200704225296</v>
      </c>
      <c r="Y55" s="52">
        <f>VLOOKUP($A55,'ADR Raw Data'!$B$6:$BE$43,'ADR Raw Data'!H$1,FALSE)</f>
        <v>88.381714285714196</v>
      </c>
      <c r="Z55" s="52">
        <f>VLOOKUP($A55,'ADR Raw Data'!$B$6:$BE$43,'ADR Raw Data'!I$1,FALSE)</f>
        <v>89.109628252788099</v>
      </c>
      <c r="AA55" s="52">
        <f>VLOOKUP($A55,'ADR Raw Data'!$B$6:$BE$43,'ADR Raw Data'!J$1,FALSE)</f>
        <v>94.289883855981401</v>
      </c>
      <c r="AB55" s="52">
        <f>VLOOKUP($A55,'ADR Raw Data'!$B$6:$BE$43,'ADR Raw Data'!K$1,FALSE)</f>
        <v>107.869772209567</v>
      </c>
      <c r="AC55" s="53">
        <f>VLOOKUP($A55,'ADR Raw Data'!$B$6:$BE$43,'ADR Raw Data'!L$1,FALSE)</f>
        <v>93.290980947476797</v>
      </c>
      <c r="AD55" s="52">
        <f>VLOOKUP($A55,'ADR Raw Data'!$B$6:$BE$43,'ADR Raw Data'!N$1,FALSE)</f>
        <v>120.47070408163199</v>
      </c>
      <c r="AE55" s="52">
        <f>VLOOKUP($A55,'ADR Raw Data'!$B$6:$BE$43,'ADR Raw Data'!O$1,FALSE)</f>
        <v>109.30755050505</v>
      </c>
      <c r="AF55" s="53">
        <f>VLOOKUP($A55,'ADR Raw Data'!$B$6:$BE$43,'ADR Raw Data'!P$1,FALSE)</f>
        <v>115.481303611738</v>
      </c>
      <c r="AG55" s="54">
        <f>VLOOKUP($A55,'ADR Raw Data'!$B$6:$BE$43,'ADR Raw Data'!R$1,FALSE)</f>
        <v>100.243111739745</v>
      </c>
      <c r="AI55" s="47">
        <f>VLOOKUP($A55,'ADR Raw Data'!$B$6:$BE$43,'ADR Raw Data'!T$1,FALSE)</f>
        <v>-1.27656477565894</v>
      </c>
      <c r="AJ55" s="48">
        <f>VLOOKUP($A55,'ADR Raw Data'!$B$6:$BE$43,'ADR Raw Data'!U$1,FALSE)</f>
        <v>1.98537050613973</v>
      </c>
      <c r="AK55" s="48">
        <f>VLOOKUP($A55,'ADR Raw Data'!$B$6:$BE$43,'ADR Raw Data'!V$1,FALSE)</f>
        <v>-0.410909734267077</v>
      </c>
      <c r="AL55" s="48">
        <f>VLOOKUP($A55,'ADR Raw Data'!$B$6:$BE$43,'ADR Raw Data'!W$1,FALSE)</f>
        <v>0.16048487735724501</v>
      </c>
      <c r="AM55" s="48">
        <f>VLOOKUP($A55,'ADR Raw Data'!$B$6:$BE$43,'ADR Raw Data'!X$1,FALSE)</f>
        <v>0.53621272251072005</v>
      </c>
      <c r="AN55" s="49">
        <f>VLOOKUP($A55,'ADR Raw Data'!$B$6:$BE$43,'ADR Raw Data'!Y$1,FALSE)</f>
        <v>0.37344015188296897</v>
      </c>
      <c r="AO55" s="48">
        <f>VLOOKUP($A55,'ADR Raw Data'!$B$6:$BE$43,'ADR Raw Data'!AA$1,FALSE)</f>
        <v>1.77523648533168</v>
      </c>
      <c r="AP55" s="48">
        <f>VLOOKUP($A55,'ADR Raw Data'!$B$6:$BE$43,'ADR Raw Data'!AB$1,FALSE)</f>
        <v>-8.3459798700723897E-2</v>
      </c>
      <c r="AQ55" s="49">
        <f>VLOOKUP($A55,'ADR Raw Data'!$B$6:$BE$43,'ADR Raw Data'!AC$1,FALSE)</f>
        <v>0.97329077851624501</v>
      </c>
      <c r="AR55" s="50">
        <f>VLOOKUP($A55,'ADR Raw Data'!$B$6:$BE$43,'ADR Raw Data'!AE$1,FALSE)</f>
        <v>0.74618423540352397</v>
      </c>
      <c r="AS55" s="40"/>
      <c r="AT55" s="51">
        <f>VLOOKUP($A55,'RevPAR Raw Data'!$B$6:$BE$43,'RevPAR Raw Data'!G$1,FALSE)</f>
        <v>30.0281201550387</v>
      </c>
      <c r="AU55" s="52">
        <f>VLOOKUP($A55,'RevPAR Raw Data'!$B$6:$BE$43,'RevPAR Raw Data'!H$1,FALSE)</f>
        <v>43.962480620154999</v>
      </c>
      <c r="AV55" s="52">
        <f>VLOOKUP($A55,'RevPAR Raw Data'!$B$6:$BE$43,'RevPAR Raw Data'!I$1,FALSE)</f>
        <v>46.454437984496103</v>
      </c>
      <c r="AW55" s="52">
        <f>VLOOKUP($A55,'RevPAR Raw Data'!$B$6:$BE$43,'RevPAR Raw Data'!J$1,FALSE)</f>
        <v>52.444179586563301</v>
      </c>
      <c r="AX55" s="52">
        <f>VLOOKUP($A55,'RevPAR Raw Data'!$B$6:$BE$43,'RevPAR Raw Data'!K$1,FALSE)</f>
        <v>61.1819509043927</v>
      </c>
      <c r="AY55" s="53">
        <f>VLOOKUP($A55,'RevPAR Raw Data'!$B$6:$BE$43,'RevPAR Raw Data'!L$1,FALSE)</f>
        <v>46.814233850129099</v>
      </c>
      <c r="AZ55" s="52">
        <f>VLOOKUP($A55,'RevPAR Raw Data'!$B$6:$BE$43,'RevPAR Raw Data'!N$1,FALSE)</f>
        <v>76.266983204134306</v>
      </c>
      <c r="BA55" s="52">
        <f>VLOOKUP($A55,'RevPAR Raw Data'!$B$6:$BE$43,'RevPAR Raw Data'!O$1,FALSE)</f>
        <v>55.924793281653699</v>
      </c>
      <c r="BB55" s="53">
        <f>VLOOKUP($A55,'RevPAR Raw Data'!$B$6:$BE$43,'RevPAR Raw Data'!P$1,FALSE)</f>
        <v>66.095888242894006</v>
      </c>
      <c r="BC55" s="54">
        <f>VLOOKUP($A55,'RevPAR Raw Data'!$B$6:$BE$43,'RevPAR Raw Data'!R$1,FALSE)</f>
        <v>52.323277962347703</v>
      </c>
      <c r="BE55" s="47">
        <f>VLOOKUP($A55,'RevPAR Raw Data'!$B$6:$BE$43,'RevPAR Raw Data'!T$1,FALSE)</f>
        <v>-3.0688371326995099</v>
      </c>
      <c r="BF55" s="48">
        <f>VLOOKUP($A55,'RevPAR Raw Data'!$B$6:$BE$43,'RevPAR Raw Data'!U$1,FALSE)</f>
        <v>-6.3412130125076702</v>
      </c>
      <c r="BG55" s="48">
        <f>VLOOKUP($A55,'RevPAR Raw Data'!$B$6:$BE$43,'RevPAR Raw Data'!V$1,FALSE)</f>
        <v>-12.1813424344298</v>
      </c>
      <c r="BH55" s="48">
        <f>VLOOKUP($A55,'RevPAR Raw Data'!$B$6:$BE$43,'RevPAR Raw Data'!W$1,FALSE)</f>
        <v>-10.4582047935282</v>
      </c>
      <c r="BI55" s="48">
        <f>VLOOKUP($A55,'RevPAR Raw Data'!$B$6:$BE$43,'RevPAR Raw Data'!X$1,FALSE)</f>
        <v>-3.3212842095800998</v>
      </c>
      <c r="BJ55" s="49">
        <f>VLOOKUP($A55,'RevPAR Raw Data'!$B$6:$BE$43,'RevPAR Raw Data'!Y$1,FALSE)</f>
        <v>-7.3606300376109202</v>
      </c>
      <c r="BK55" s="48">
        <f>VLOOKUP($A55,'RevPAR Raw Data'!$B$6:$BE$43,'RevPAR Raw Data'!AA$1,FALSE)</f>
        <v>-2.9857477869333602</v>
      </c>
      <c r="BL55" s="48">
        <f>VLOOKUP($A55,'RevPAR Raw Data'!$B$6:$BE$43,'RevPAR Raw Data'!AB$1,FALSE)</f>
        <v>-4.4047731563038299</v>
      </c>
      <c r="BM55" s="49">
        <f>VLOOKUP($A55,'RevPAR Raw Data'!$B$6:$BE$43,'RevPAR Raw Data'!AC$1,FALSE)</f>
        <v>-3.5911871248638101</v>
      </c>
      <c r="BN55" s="50">
        <f>VLOOKUP($A55,'RevPAR Raw Data'!$B$6:$BE$43,'RevPAR Raw Data'!AE$1,FALSE)</f>
        <v>-6.0346418240685802</v>
      </c>
    </row>
    <row r="56" spans="1:66" ht="16.5" thickBot="1" x14ac:dyDescent="0.5">
      <c r="A56" s="63" t="s">
        <v>86</v>
      </c>
      <c r="B56" s="67">
        <f>VLOOKUP($A56,'Occupancy Raw Data'!$B$8:$BE$45,'Occupancy Raw Data'!G$3,FALSE)</f>
        <v>45.420586607636899</v>
      </c>
      <c r="C56" s="68">
        <f>VLOOKUP($A56,'Occupancy Raw Data'!$B$8:$BE$45,'Occupancy Raw Data'!H$3,FALSE)</f>
        <v>60.736026563364597</v>
      </c>
      <c r="D56" s="68">
        <f>VLOOKUP($A56,'Occupancy Raw Data'!$B$8:$BE$45,'Occupancy Raw Data'!I$3,FALSE)</f>
        <v>70.904814609850504</v>
      </c>
      <c r="E56" s="68">
        <f>VLOOKUP($A56,'Occupancy Raw Data'!$B$8:$BE$45,'Occupancy Raw Data'!J$3,FALSE)</f>
        <v>80.879911455450994</v>
      </c>
      <c r="F56" s="68">
        <f>VLOOKUP($A56,'Occupancy Raw Data'!$B$8:$BE$45,'Occupancy Raw Data'!K$3,FALSE)</f>
        <v>84.020475926950695</v>
      </c>
      <c r="G56" s="69">
        <f>VLOOKUP($A56,'Occupancy Raw Data'!$B$8:$BE$45,'Occupancy Raw Data'!L$3,FALSE)</f>
        <v>68.392363032650806</v>
      </c>
      <c r="H56" s="68">
        <f>VLOOKUP($A56,'Occupancy Raw Data'!$B$8:$BE$45,'Occupancy Raw Data'!N$3,FALSE)</f>
        <v>84.407858328721602</v>
      </c>
      <c r="I56" s="68">
        <f>VLOOKUP($A56,'Occupancy Raw Data'!$B$8:$BE$45,'Occupancy Raw Data'!O$3,FALSE)</f>
        <v>70.766463752075197</v>
      </c>
      <c r="J56" s="69">
        <f>VLOOKUP($A56,'Occupancy Raw Data'!$B$8:$BE$45,'Occupancy Raw Data'!P$3,FALSE)</f>
        <v>77.587161040398399</v>
      </c>
      <c r="K56" s="70">
        <f>VLOOKUP($A56,'Occupancy Raw Data'!$B$8:$BE$45,'Occupancy Raw Data'!R$3,FALSE)</f>
        <v>71.0194481777215</v>
      </c>
      <c r="M56" s="67">
        <f>VLOOKUP($A56,'Occupancy Raw Data'!$B$8:$BE$45,'Occupancy Raw Data'!T$3,FALSE)</f>
        <v>11.9953338028877</v>
      </c>
      <c r="N56" s="68">
        <f>VLOOKUP($A56,'Occupancy Raw Data'!$B$8:$BE$45,'Occupancy Raw Data'!U$3,FALSE)</f>
        <v>17.542645657374301</v>
      </c>
      <c r="O56" s="68">
        <f>VLOOKUP($A56,'Occupancy Raw Data'!$B$8:$BE$45,'Occupancy Raw Data'!V$3,FALSE)</f>
        <v>11.8019734054238</v>
      </c>
      <c r="P56" s="68">
        <f>VLOOKUP($A56,'Occupancy Raw Data'!$B$8:$BE$45,'Occupancy Raw Data'!W$3,FALSE)</f>
        <v>3.0527741226421501</v>
      </c>
      <c r="Q56" s="68">
        <f>VLOOKUP($A56,'Occupancy Raw Data'!$B$8:$BE$45,'Occupancy Raw Data'!X$3,FALSE)</f>
        <v>3.8858376446683001</v>
      </c>
      <c r="R56" s="69">
        <f>VLOOKUP($A56,'Occupancy Raw Data'!$B$8:$BE$45,'Occupancy Raw Data'!Y$3,FALSE)</f>
        <v>8.5562247542009509</v>
      </c>
      <c r="S56" s="68">
        <f>VLOOKUP($A56,'Occupancy Raw Data'!$B$8:$BE$45,'Occupancy Raw Data'!AA$3,FALSE)</f>
        <v>4.0638945372248196</v>
      </c>
      <c r="T56" s="68">
        <f>VLOOKUP($A56,'Occupancy Raw Data'!$B$8:$BE$45,'Occupancy Raw Data'!AB$3,FALSE)</f>
        <v>1.3399182454363801</v>
      </c>
      <c r="U56" s="69">
        <f>VLOOKUP($A56,'Occupancy Raw Data'!$B$8:$BE$45,'Occupancy Raw Data'!AC$3,FALSE)</f>
        <v>2.8036955163427502</v>
      </c>
      <c r="V56" s="70">
        <f>VLOOKUP($A56,'Occupancy Raw Data'!$B$8:$BE$45,'Occupancy Raw Data'!AE$3,FALSE)</f>
        <v>6.6927245830234998</v>
      </c>
      <c r="X56" s="71">
        <f>VLOOKUP($A56,'ADR Raw Data'!$B$6:$BE$43,'ADR Raw Data'!G$1,FALSE)</f>
        <v>99.156905269570501</v>
      </c>
      <c r="Y56" s="72">
        <f>VLOOKUP($A56,'ADR Raw Data'!$B$6:$BE$43,'ADR Raw Data'!H$1,FALSE)</f>
        <v>108.862984054669</v>
      </c>
      <c r="Z56" s="72">
        <f>VLOOKUP($A56,'ADR Raw Data'!$B$6:$BE$43,'ADR Raw Data'!I$1,FALSE)</f>
        <v>117.86896</v>
      </c>
      <c r="AA56" s="72">
        <f>VLOOKUP($A56,'ADR Raw Data'!$B$6:$BE$43,'ADR Raw Data'!J$1,FALSE)</f>
        <v>142.98148477591499</v>
      </c>
      <c r="AB56" s="72">
        <f>VLOOKUP($A56,'ADR Raw Data'!$B$6:$BE$43,'ADR Raw Data'!K$1,FALSE)</f>
        <v>180.955934464021</v>
      </c>
      <c r="AC56" s="73">
        <f>VLOOKUP($A56,'ADR Raw Data'!$B$6:$BE$43,'ADR Raw Data'!L$1,FALSE)</f>
        <v>135.22410446251499</v>
      </c>
      <c r="AD56" s="72">
        <f>VLOOKUP($A56,'ADR Raw Data'!$B$6:$BE$43,'ADR Raw Data'!N$1,FALSE)</f>
        <v>183.96641206359601</v>
      </c>
      <c r="AE56" s="72">
        <f>VLOOKUP($A56,'ADR Raw Data'!$B$6:$BE$43,'ADR Raw Data'!O$1,FALSE)</f>
        <v>154.64080156402699</v>
      </c>
      <c r="AF56" s="73">
        <f>VLOOKUP($A56,'ADR Raw Data'!$B$6:$BE$43,'ADR Raw Data'!P$1,FALSE)</f>
        <v>170.59261590584799</v>
      </c>
      <c r="AG56" s="74">
        <f>VLOOKUP($A56,'ADR Raw Data'!$B$6:$BE$43,'ADR Raw Data'!R$1,FALSE)</f>
        <v>146.263906993571</v>
      </c>
      <c r="AI56" s="67">
        <f>VLOOKUP($A56,'ADR Raw Data'!$B$6:$BE$43,'ADR Raw Data'!T$1,FALSE)</f>
        <v>-2.1993292758189602</v>
      </c>
      <c r="AJ56" s="68">
        <f>VLOOKUP($A56,'ADR Raw Data'!$B$6:$BE$43,'ADR Raw Data'!U$1,FALSE)</f>
        <v>3.9506938309186901</v>
      </c>
      <c r="AK56" s="68">
        <f>VLOOKUP($A56,'ADR Raw Data'!$B$6:$BE$43,'ADR Raw Data'!V$1,FALSE)</f>
        <v>3.9478789799441101</v>
      </c>
      <c r="AL56" s="68">
        <f>VLOOKUP($A56,'ADR Raw Data'!$B$6:$BE$43,'ADR Raw Data'!W$1,FALSE)</f>
        <v>5.1741666701925402</v>
      </c>
      <c r="AM56" s="68">
        <f>VLOOKUP($A56,'ADR Raw Data'!$B$6:$BE$43,'ADR Raw Data'!X$1,FALSE)</f>
        <v>-0.43722600954272001</v>
      </c>
      <c r="AN56" s="69">
        <f>VLOOKUP($A56,'ADR Raw Data'!$B$6:$BE$43,'ADR Raw Data'!Y$1,FALSE)</f>
        <v>1.2191284764844501</v>
      </c>
      <c r="AO56" s="68">
        <f>VLOOKUP($A56,'ADR Raw Data'!$B$6:$BE$43,'ADR Raw Data'!AA$1,FALSE)</f>
        <v>-6.6252255553674599</v>
      </c>
      <c r="AP56" s="68">
        <f>VLOOKUP($A56,'ADR Raw Data'!$B$6:$BE$43,'ADR Raw Data'!AB$1,FALSE)</f>
        <v>-11.629637472059001</v>
      </c>
      <c r="AQ56" s="69">
        <f>VLOOKUP($A56,'ADR Raw Data'!$B$6:$BE$43,'ADR Raw Data'!AC$1,FALSE)</f>
        <v>-8.6903458942701501</v>
      </c>
      <c r="AR56" s="70">
        <f>VLOOKUP($A56,'ADR Raw Data'!$B$6:$BE$43,'ADR Raw Data'!AE$1,FALSE)</f>
        <v>-3.0337585183542601</v>
      </c>
      <c r="AS56" s="40"/>
      <c r="AT56" s="71">
        <f>VLOOKUP($A56,'RevPAR Raw Data'!$B$6:$BE$43,'RevPAR Raw Data'!G$1,FALSE)</f>
        <v>45.037648035417803</v>
      </c>
      <c r="AU56" s="72">
        <f>VLOOKUP($A56,'RevPAR Raw Data'!$B$6:$BE$43,'RevPAR Raw Data'!H$1,FALSE)</f>
        <v>66.119050913115601</v>
      </c>
      <c r="AV56" s="72">
        <f>VLOOKUP($A56,'RevPAR Raw Data'!$B$6:$BE$43,'RevPAR Raw Data'!I$1,FALSE)</f>
        <v>83.574767570558905</v>
      </c>
      <c r="AW56" s="72">
        <f>VLOOKUP($A56,'RevPAR Raw Data'!$B$6:$BE$43,'RevPAR Raw Data'!J$1,FALSE)</f>
        <v>115.643298284449</v>
      </c>
      <c r="AX56" s="72">
        <f>VLOOKUP($A56,'RevPAR Raw Data'!$B$6:$BE$43,'RevPAR Raw Data'!K$1,FALSE)</f>
        <v>152.040037354731</v>
      </c>
      <c r="AY56" s="73">
        <f>VLOOKUP($A56,'RevPAR Raw Data'!$B$6:$BE$43,'RevPAR Raw Data'!L$1,FALSE)</f>
        <v>92.482960431654604</v>
      </c>
      <c r="AZ56" s="72">
        <f>VLOOKUP($A56,'RevPAR Raw Data'!$B$6:$BE$43,'RevPAR Raw Data'!N$1,FALSE)</f>
        <v>155.28210846707199</v>
      </c>
      <c r="BA56" s="72">
        <f>VLOOKUP($A56,'RevPAR Raw Data'!$B$6:$BE$43,'RevPAR Raw Data'!O$1,FALSE)</f>
        <v>109.43382678472599</v>
      </c>
      <c r="BB56" s="73">
        <f>VLOOKUP($A56,'RevPAR Raw Data'!$B$6:$BE$43,'RevPAR Raw Data'!P$1,FALSE)</f>
        <v>132.35796762589899</v>
      </c>
      <c r="BC56" s="74">
        <f>VLOOKUP($A56,'RevPAR Raw Data'!$B$6:$BE$43,'RevPAR Raw Data'!R$1,FALSE)</f>
        <v>103.87581963001</v>
      </c>
      <c r="BE56" s="67">
        <f>VLOOKUP($A56,'RevPAR Raw Data'!$B$6:$BE$43,'RevPAR Raw Data'!T$1,FALSE)</f>
        <v>9.5321876390096794</v>
      </c>
      <c r="BF56" s="68">
        <f>VLOOKUP($A56,'RevPAR Raw Data'!$B$6:$BE$43,'RevPAR Raw Data'!U$1,FALSE)</f>
        <v>22.1863957080588</v>
      </c>
      <c r="BG56" s="68">
        <f>VLOOKUP($A56,'RevPAR Raw Data'!$B$6:$BE$43,'RevPAR Raw Data'!V$1,FALSE)</f>
        <v>16.215780012659199</v>
      </c>
      <c r="BH56" s="68">
        <f>VLOOKUP($A56,'RevPAR Raw Data'!$B$6:$BE$43,'RevPAR Raw Data'!W$1,FALSE)</f>
        <v>8.3848964140047002</v>
      </c>
      <c r="BI56" s="68">
        <f>VLOOKUP($A56,'RevPAR Raw Data'!$B$6:$BE$43,'RevPAR Raw Data'!X$1,FALSE)</f>
        <v>3.4316217422544901</v>
      </c>
      <c r="BJ56" s="69">
        <f>VLOOKUP($A56,'RevPAR Raw Data'!$B$6:$BE$43,'RevPAR Raw Data'!Y$1,FALSE)</f>
        <v>9.8796646031758808</v>
      </c>
      <c r="BK56" s="68">
        <f>VLOOKUP($A56,'RevPAR Raw Data'!$B$6:$BE$43,'RevPAR Raw Data'!AA$1,FALSE)</f>
        <v>-2.83057319756603</v>
      </c>
      <c r="BL56" s="68">
        <f>VLOOKUP($A56,'RevPAR Raw Data'!$B$6:$BE$43,'RevPAR Raw Data'!AB$1,FALSE)</f>
        <v>-10.4455468609888</v>
      </c>
      <c r="BM56" s="69">
        <f>VLOOKUP($A56,'RevPAR Raw Data'!$B$6:$BE$43,'RevPAR Raw Data'!AC$1,FALSE)</f>
        <v>-6.1303012161197197</v>
      </c>
      <c r="BN56" s="70">
        <f>VLOOKUP($A56,'RevPAR Raw Data'!$B$6:$BE$43,'RevPAR Raw Data'!AE$1,FALSE)</f>
        <v>3.4559249625217698</v>
      </c>
    </row>
    <row r="57" spans="1:66" ht="14.25" customHeight="1" x14ac:dyDescent="0.45">
      <c r="A57" s="170" t="s">
        <v>123</v>
      </c>
      <c r="B57" s="170"/>
      <c r="C57" s="170"/>
      <c r="D57" s="170"/>
      <c r="E57" s="170"/>
      <c r="F57" s="170"/>
      <c r="G57" s="170"/>
      <c r="H57" s="170"/>
      <c r="I57" s="170"/>
      <c r="J57" s="170"/>
      <c r="K57" s="170"/>
      <c r="AS57" s="40"/>
    </row>
    <row r="58" spans="1:66" x14ac:dyDescent="0.45">
      <c r="A58" s="170"/>
      <c r="B58" s="170"/>
      <c r="C58" s="170"/>
      <c r="D58" s="170"/>
      <c r="E58" s="170"/>
      <c r="F58" s="170"/>
      <c r="G58" s="170"/>
      <c r="H58" s="170"/>
      <c r="I58" s="170"/>
      <c r="J58" s="170"/>
      <c r="K58" s="170"/>
      <c r="AS58" s="40"/>
    </row>
    <row r="59" spans="1:66" x14ac:dyDescent="0.45">
      <c r="A59" s="170"/>
      <c r="B59" s="170"/>
      <c r="C59" s="170"/>
      <c r="D59" s="170"/>
      <c r="E59" s="170"/>
      <c r="F59" s="170"/>
      <c r="G59" s="170"/>
      <c r="H59" s="170"/>
      <c r="I59" s="170"/>
      <c r="J59" s="170"/>
      <c r="K59" s="170"/>
      <c r="AS59" s="40"/>
    </row>
    <row r="60" spans="1:66" x14ac:dyDescent="0.45">
      <c r="AS60" s="40"/>
    </row>
    <row r="61" spans="1:66" x14ac:dyDescent="0.45">
      <c r="AS61" s="40"/>
    </row>
    <row r="62" spans="1:66" x14ac:dyDescent="0.45">
      <c r="AS62" s="40"/>
    </row>
    <row r="63" spans="1:66" x14ac:dyDescent="0.45">
      <c r="AS63" s="40"/>
    </row>
    <row r="64" spans="1:66"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row r="65537" spans="45:45" x14ac:dyDescent="0.45">
      <c r="AS65537" s="40"/>
    </row>
    <row r="65538" spans="45:45" x14ac:dyDescent="0.45">
      <c r="AS65538" s="40"/>
    </row>
    <row r="65539" spans="45:45" x14ac:dyDescent="0.45">
      <c r="AS65539" s="40"/>
    </row>
    <row r="65540" spans="45:45" x14ac:dyDescent="0.45">
      <c r="AS65540" s="40"/>
    </row>
    <row r="65541" spans="45:45" x14ac:dyDescent="0.45">
      <c r="AS65541" s="40"/>
    </row>
    <row r="65542" spans="45:45" x14ac:dyDescent="0.45">
      <c r="AS65542" s="40"/>
    </row>
    <row r="65543" spans="45:45" x14ac:dyDescent="0.45">
      <c r="AS65543" s="40"/>
    </row>
    <row r="65544" spans="45:45" x14ac:dyDescent="0.45">
      <c r="AS65544" s="40"/>
    </row>
  </sheetData>
  <sheetProtection algorithmName="SHA-512" hashValue="DF7ZiIwJZavbbJ7r+5m8f/Dfsk9JsbJz4yeq7kJLugsSFsSkMLS1jy16C7acHrtLp96xiTwBiY1lwVgrBPfVDA==" saltValue="z0BWCMpEPtxOZB20jEi5Bw=="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5" x14ac:dyDescent="0.25"/>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W22" sqref="W22"/>
    </sheetView>
  </sheetViews>
  <sheetFormatPr defaultRowHeight="12.5" x14ac:dyDescent="0.25"/>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W2" sqref="W2"/>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7" t="str">
        <f>'Occupancy Raw Data'!B2</f>
        <v>April 14, 2024 - May 11, 2024
Rolling-28 Day Period</v>
      </c>
      <c r="B1" s="174" t="s">
        <v>66</v>
      </c>
      <c r="C1" s="175"/>
      <c r="D1" s="175"/>
      <c r="E1" s="175"/>
      <c r="F1" s="175"/>
      <c r="G1" s="175"/>
      <c r="H1" s="175"/>
      <c r="I1" s="175"/>
      <c r="J1" s="175"/>
      <c r="K1" s="176"/>
      <c r="L1" s="40"/>
      <c r="M1" s="174" t="s">
        <v>73</v>
      </c>
      <c r="N1" s="175"/>
      <c r="O1" s="175"/>
      <c r="P1" s="175"/>
      <c r="Q1" s="175"/>
      <c r="R1" s="175"/>
      <c r="S1" s="175"/>
      <c r="T1" s="175"/>
      <c r="U1" s="175"/>
      <c r="V1" s="176"/>
      <c r="X1" s="174" t="s">
        <v>67</v>
      </c>
      <c r="Y1" s="175"/>
      <c r="Z1" s="175"/>
      <c r="AA1" s="175"/>
      <c r="AB1" s="175"/>
      <c r="AC1" s="175"/>
      <c r="AD1" s="175"/>
      <c r="AE1" s="175"/>
      <c r="AF1" s="175"/>
      <c r="AG1" s="176"/>
      <c r="AI1" s="174" t="s">
        <v>74</v>
      </c>
      <c r="AJ1" s="175"/>
      <c r="AK1" s="175"/>
      <c r="AL1" s="175"/>
      <c r="AM1" s="175"/>
      <c r="AN1" s="175"/>
      <c r="AO1" s="175"/>
      <c r="AP1" s="175"/>
      <c r="AQ1" s="175"/>
      <c r="AR1" s="176"/>
      <c r="AS1" s="40"/>
      <c r="AT1" s="174" t="s">
        <v>68</v>
      </c>
      <c r="AU1" s="175"/>
      <c r="AV1" s="175"/>
      <c r="AW1" s="175"/>
      <c r="AX1" s="175"/>
      <c r="AY1" s="175"/>
      <c r="AZ1" s="175"/>
      <c r="BA1" s="175"/>
      <c r="BB1" s="175"/>
      <c r="BC1" s="176"/>
      <c r="BE1" s="174" t="s">
        <v>75</v>
      </c>
      <c r="BF1" s="175"/>
      <c r="BG1" s="175"/>
      <c r="BH1" s="175"/>
      <c r="BI1" s="175"/>
      <c r="BJ1" s="175"/>
      <c r="BK1" s="175"/>
      <c r="BL1" s="175"/>
      <c r="BM1" s="175"/>
      <c r="BN1" s="176"/>
    </row>
    <row r="2" spans="1:66" x14ac:dyDescent="0.45">
      <c r="A2" s="177"/>
      <c r="B2" s="42"/>
      <c r="C2" s="43"/>
      <c r="D2" s="43"/>
      <c r="E2" s="43"/>
      <c r="F2" s="43"/>
      <c r="G2" s="172" t="s">
        <v>64</v>
      </c>
      <c r="H2" s="43"/>
      <c r="I2" s="43"/>
      <c r="J2" s="172" t="s">
        <v>65</v>
      </c>
      <c r="K2" s="173" t="s">
        <v>56</v>
      </c>
      <c r="L2" s="44"/>
      <c r="M2" s="42"/>
      <c r="N2" s="43"/>
      <c r="O2" s="43"/>
      <c r="P2" s="43"/>
      <c r="Q2" s="43"/>
      <c r="R2" s="172" t="s">
        <v>64</v>
      </c>
      <c r="S2" s="43"/>
      <c r="T2" s="43"/>
      <c r="U2" s="172" t="s">
        <v>65</v>
      </c>
      <c r="V2" s="173" t="s">
        <v>56</v>
      </c>
      <c r="X2" s="42"/>
      <c r="Y2" s="43"/>
      <c r="Z2" s="43"/>
      <c r="AA2" s="43"/>
      <c r="AB2" s="43"/>
      <c r="AC2" s="172" t="s">
        <v>64</v>
      </c>
      <c r="AD2" s="43"/>
      <c r="AE2" s="43"/>
      <c r="AF2" s="172" t="s">
        <v>65</v>
      </c>
      <c r="AG2" s="173" t="s">
        <v>56</v>
      </c>
      <c r="AI2" s="42"/>
      <c r="AJ2" s="43"/>
      <c r="AK2" s="43"/>
      <c r="AL2" s="43"/>
      <c r="AM2" s="43"/>
      <c r="AN2" s="172" t="s">
        <v>64</v>
      </c>
      <c r="AO2" s="43"/>
      <c r="AP2" s="43"/>
      <c r="AQ2" s="172" t="s">
        <v>65</v>
      </c>
      <c r="AR2" s="173" t="s">
        <v>56</v>
      </c>
      <c r="AS2" s="44"/>
      <c r="AT2" s="42"/>
      <c r="AU2" s="43"/>
      <c r="AV2" s="43"/>
      <c r="AW2" s="43"/>
      <c r="AX2" s="43"/>
      <c r="AY2" s="172" t="s">
        <v>64</v>
      </c>
      <c r="AZ2" s="43"/>
      <c r="BA2" s="43"/>
      <c r="BB2" s="172" t="s">
        <v>65</v>
      </c>
      <c r="BC2" s="173" t="s">
        <v>56</v>
      </c>
      <c r="BE2" s="42"/>
      <c r="BF2" s="43"/>
      <c r="BG2" s="43"/>
      <c r="BH2" s="43"/>
      <c r="BI2" s="43"/>
      <c r="BJ2" s="172" t="s">
        <v>64</v>
      </c>
      <c r="BK2" s="43"/>
      <c r="BL2" s="43"/>
      <c r="BM2" s="172" t="s">
        <v>65</v>
      </c>
      <c r="BN2" s="173" t="s">
        <v>56</v>
      </c>
    </row>
    <row r="3" spans="1:66" x14ac:dyDescent="0.45">
      <c r="A3" s="177"/>
      <c r="B3" s="45" t="s">
        <v>57</v>
      </c>
      <c r="C3" s="44" t="s">
        <v>58</v>
      </c>
      <c r="D3" s="44" t="s">
        <v>59</v>
      </c>
      <c r="E3" s="44" t="s">
        <v>60</v>
      </c>
      <c r="F3" s="44" t="s">
        <v>61</v>
      </c>
      <c r="G3" s="172"/>
      <c r="H3" s="44" t="s">
        <v>62</v>
      </c>
      <c r="I3" s="44" t="s">
        <v>63</v>
      </c>
      <c r="J3" s="172"/>
      <c r="K3" s="173"/>
      <c r="L3" s="44"/>
      <c r="M3" s="45" t="s">
        <v>57</v>
      </c>
      <c r="N3" s="44" t="s">
        <v>58</v>
      </c>
      <c r="O3" s="44" t="s">
        <v>59</v>
      </c>
      <c r="P3" s="44" t="s">
        <v>60</v>
      </c>
      <c r="Q3" s="44" t="s">
        <v>61</v>
      </c>
      <c r="R3" s="172"/>
      <c r="S3" s="44" t="s">
        <v>62</v>
      </c>
      <c r="T3" s="44" t="s">
        <v>63</v>
      </c>
      <c r="U3" s="172"/>
      <c r="V3" s="173"/>
      <c r="X3" s="45" t="s">
        <v>57</v>
      </c>
      <c r="Y3" s="44" t="s">
        <v>58</v>
      </c>
      <c r="Z3" s="44" t="s">
        <v>59</v>
      </c>
      <c r="AA3" s="44" t="s">
        <v>60</v>
      </c>
      <c r="AB3" s="44" t="s">
        <v>61</v>
      </c>
      <c r="AC3" s="172"/>
      <c r="AD3" s="44" t="s">
        <v>62</v>
      </c>
      <c r="AE3" s="44" t="s">
        <v>63</v>
      </c>
      <c r="AF3" s="172"/>
      <c r="AG3" s="173"/>
      <c r="AI3" s="45" t="s">
        <v>57</v>
      </c>
      <c r="AJ3" s="44" t="s">
        <v>58</v>
      </c>
      <c r="AK3" s="44" t="s">
        <v>59</v>
      </c>
      <c r="AL3" s="44" t="s">
        <v>60</v>
      </c>
      <c r="AM3" s="44" t="s">
        <v>61</v>
      </c>
      <c r="AN3" s="172"/>
      <c r="AO3" s="44" t="s">
        <v>62</v>
      </c>
      <c r="AP3" s="44" t="s">
        <v>63</v>
      </c>
      <c r="AQ3" s="172"/>
      <c r="AR3" s="173"/>
      <c r="AS3" s="44"/>
      <c r="AT3" s="45" t="s">
        <v>57</v>
      </c>
      <c r="AU3" s="44" t="s">
        <v>58</v>
      </c>
      <c r="AV3" s="44" t="s">
        <v>59</v>
      </c>
      <c r="AW3" s="44" t="s">
        <v>60</v>
      </c>
      <c r="AX3" s="44" t="s">
        <v>61</v>
      </c>
      <c r="AY3" s="172"/>
      <c r="AZ3" s="44" t="s">
        <v>62</v>
      </c>
      <c r="BA3" s="44" t="s">
        <v>63</v>
      </c>
      <c r="BB3" s="172"/>
      <c r="BC3" s="173"/>
      <c r="BE3" s="45" t="s">
        <v>57</v>
      </c>
      <c r="BF3" s="44" t="s">
        <v>58</v>
      </c>
      <c r="BG3" s="44" t="s">
        <v>59</v>
      </c>
      <c r="BH3" s="44" t="s">
        <v>60</v>
      </c>
      <c r="BI3" s="44" t="s">
        <v>61</v>
      </c>
      <c r="BJ3" s="172"/>
      <c r="BK3" s="44" t="s">
        <v>62</v>
      </c>
      <c r="BL3" s="44" t="s">
        <v>63</v>
      </c>
      <c r="BM3" s="172"/>
      <c r="BN3" s="173"/>
    </row>
    <row r="4" spans="1:66" x14ac:dyDescent="0.45">
      <c r="A4" s="46" t="s">
        <v>15</v>
      </c>
      <c r="B4" s="47">
        <f>VLOOKUP($A4,'Occupancy Raw Data'!$B$8:$BE$45,'Occupancy Raw Data'!AG$3,FALSE)</f>
        <v>51.325981609151398</v>
      </c>
      <c r="C4" s="48">
        <f>VLOOKUP($A4,'Occupancy Raw Data'!$B$8:$BE$45,'Occupancy Raw Data'!AH$3,FALSE)</f>
        <v>62.004546571667298</v>
      </c>
      <c r="D4" s="48">
        <f>VLOOKUP($A4,'Occupancy Raw Data'!$B$8:$BE$45,'Occupancy Raw Data'!AI$3,FALSE)</f>
        <v>67.142820136453196</v>
      </c>
      <c r="E4" s="48">
        <f>VLOOKUP($A4,'Occupancy Raw Data'!$B$8:$BE$45,'Occupancy Raw Data'!AJ$3,FALSE)</f>
        <v>67.779293667208506</v>
      </c>
      <c r="F4" s="48">
        <f>VLOOKUP($A4,'Occupancy Raw Data'!$B$8:$BE$45,'Occupancy Raw Data'!AK$3,FALSE)</f>
        <v>65.833284363504802</v>
      </c>
      <c r="G4" s="49">
        <f>VLOOKUP($A4,'Occupancy Raw Data'!$B$8:$BE$45,'Occupancy Raw Data'!AL$3,FALSE)</f>
        <v>62.819646473124799</v>
      </c>
      <c r="H4" s="48">
        <f>VLOOKUP($A4,'Occupancy Raw Data'!$B$8:$BE$45,'Occupancy Raw Data'!AN$3,FALSE)</f>
        <v>72.311485410625707</v>
      </c>
      <c r="I4" s="48">
        <f>VLOOKUP($A4,'Occupancy Raw Data'!$B$8:$BE$45,'Occupancy Raw Data'!AO$3,FALSE)</f>
        <v>73.788377999525594</v>
      </c>
      <c r="J4" s="49">
        <f>VLOOKUP($A4,'Occupancy Raw Data'!$B$8:$BE$45,'Occupancy Raw Data'!AP$3,FALSE)</f>
        <v>73.049934750897407</v>
      </c>
      <c r="K4" s="50">
        <f>VLOOKUP($A4,'Occupancy Raw Data'!$B$8:$BE$45,'Occupancy Raw Data'!AR$3,FALSE)</f>
        <v>65.744670498194594</v>
      </c>
      <c r="M4" s="47">
        <f>VLOOKUP($A4,'Occupancy Raw Data'!$B$8:$BE$45,'Occupancy Raw Data'!AT$3,FALSE)</f>
        <v>-0.71687968085159204</v>
      </c>
      <c r="N4" s="48">
        <f>VLOOKUP($A4,'Occupancy Raw Data'!$B$8:$BE$45,'Occupancy Raw Data'!AU$3,FALSE)</f>
        <v>8.2428787101867601E-2</v>
      </c>
      <c r="O4" s="48">
        <f>VLOOKUP($A4,'Occupancy Raw Data'!$B$8:$BE$45,'Occupancy Raw Data'!AV$3,FALSE)</f>
        <v>0.24832474736864801</v>
      </c>
      <c r="P4" s="48">
        <f>VLOOKUP($A4,'Occupancy Raw Data'!$B$8:$BE$45,'Occupancy Raw Data'!AW$3,FALSE)</f>
        <v>0.34280294743519701</v>
      </c>
      <c r="Q4" s="48">
        <f>VLOOKUP($A4,'Occupancy Raw Data'!$B$8:$BE$45,'Occupancy Raw Data'!AX$3,FALSE)</f>
        <v>6.7739894233346101E-2</v>
      </c>
      <c r="R4" s="49">
        <f>VLOOKUP($A4,'Occupancy Raw Data'!$B$8:$BE$45,'Occupancy Raw Data'!AY$3,FALSE)</f>
        <v>3.6972941393109603E-2</v>
      </c>
      <c r="S4" s="48">
        <f>VLOOKUP($A4,'Occupancy Raw Data'!$B$8:$BE$45,'Occupancy Raw Data'!BA$3,FALSE)</f>
        <v>-0.28208324187025102</v>
      </c>
      <c r="T4" s="48">
        <f>VLOOKUP($A4,'Occupancy Raw Data'!$B$8:$BE$45,'Occupancy Raw Data'!BB$3,FALSE)</f>
        <v>-0.48251751326284997</v>
      </c>
      <c r="U4" s="49">
        <f>VLOOKUP($A4,'Occupancy Raw Data'!$B$8:$BE$45,'Occupancy Raw Data'!BC$3,FALSE)</f>
        <v>-0.38341546542468602</v>
      </c>
      <c r="V4" s="50">
        <f>VLOOKUP($A4,'Occupancy Raw Data'!$B$8:$BE$45,'Occupancy Raw Data'!BE$3,FALSE)</f>
        <v>-9.5117848079564998E-2</v>
      </c>
      <c r="X4" s="51">
        <f>VLOOKUP($A4,'ADR Raw Data'!$B$6:$BE$43,'ADR Raw Data'!AG$1,FALSE)</f>
        <v>146.025971621747</v>
      </c>
      <c r="Y4" s="52">
        <f>VLOOKUP($A4,'ADR Raw Data'!$B$6:$BE$43,'ADR Raw Data'!AH$1,FALSE)</f>
        <v>152.16210265734401</v>
      </c>
      <c r="Z4" s="52">
        <f>VLOOKUP($A4,'ADR Raw Data'!$B$6:$BE$43,'ADR Raw Data'!AI$1,FALSE)</f>
        <v>157.661874321141</v>
      </c>
      <c r="AA4" s="52">
        <f>VLOOKUP($A4,'ADR Raw Data'!$B$6:$BE$43,'ADR Raw Data'!AJ$1,FALSE)</f>
        <v>156.919642228752</v>
      </c>
      <c r="AB4" s="52">
        <f>VLOOKUP($A4,'ADR Raw Data'!$B$6:$BE$43,'ADR Raw Data'!AK$1,FALSE)</f>
        <v>154.92546694430499</v>
      </c>
      <c r="AC4" s="53">
        <f>VLOOKUP($A4,'ADR Raw Data'!$B$6:$BE$43,'ADR Raw Data'!AL$1,FALSE)</f>
        <v>153.94226604397801</v>
      </c>
      <c r="AD4" s="52">
        <f>VLOOKUP($A4,'ADR Raw Data'!$B$6:$BE$43,'ADR Raw Data'!AN$1,FALSE)</f>
        <v>168.409319567539</v>
      </c>
      <c r="AE4" s="52">
        <f>VLOOKUP($A4,'ADR Raw Data'!$B$6:$BE$43,'ADR Raw Data'!AO$1,FALSE)</f>
        <v>170.41030849868801</v>
      </c>
      <c r="AF4" s="53">
        <f>VLOOKUP($A4,'ADR Raw Data'!$B$6:$BE$43,'ADR Raw Data'!AP$1,FALSE)</f>
        <v>169.41993194610799</v>
      </c>
      <c r="AG4" s="54">
        <f>VLOOKUP($A4,'ADR Raw Data'!$B$6:$BE$43,'ADR Raw Data'!AR$1,FALSE)</f>
        <v>158.859335159084</v>
      </c>
      <c r="AI4" s="47">
        <f>VLOOKUP($A4,'ADR Raw Data'!$B$6:$BE$43,'ADR Raw Data'!AT$1,FALSE)</f>
        <v>0.57850687932628098</v>
      </c>
      <c r="AJ4" s="48">
        <f>VLOOKUP($A4,'ADR Raw Data'!$B$6:$BE$43,'ADR Raw Data'!AU$1,FALSE)</f>
        <v>1.782478168928</v>
      </c>
      <c r="AK4" s="48">
        <f>VLOOKUP($A4,'ADR Raw Data'!$B$6:$BE$43,'ADR Raw Data'!AV$1,FALSE)</f>
        <v>2.11773173018425</v>
      </c>
      <c r="AL4" s="48">
        <f>VLOOKUP($A4,'ADR Raw Data'!$B$6:$BE$43,'ADR Raw Data'!AW$1,FALSE)</f>
        <v>2.5739625331913198</v>
      </c>
      <c r="AM4" s="48">
        <f>VLOOKUP($A4,'ADR Raw Data'!$B$6:$BE$43,'ADR Raw Data'!AX$1,FALSE)</f>
        <v>2.2418091166189602</v>
      </c>
      <c r="AN4" s="49">
        <f>VLOOKUP($A4,'ADR Raw Data'!$B$6:$BE$43,'ADR Raw Data'!AY$1,FALSE)</f>
        <v>1.94269574225243</v>
      </c>
      <c r="AO4" s="48">
        <f>VLOOKUP($A4,'ADR Raw Data'!$B$6:$BE$43,'ADR Raw Data'!BA$1,FALSE)</f>
        <v>0.97695319718957196</v>
      </c>
      <c r="AP4" s="48">
        <f>VLOOKUP($A4,'ADR Raw Data'!$B$6:$BE$43,'ADR Raw Data'!BB$1,FALSE)</f>
        <v>0.53632959287765103</v>
      </c>
      <c r="AQ4" s="49">
        <f>VLOOKUP($A4,'ADR Raw Data'!$B$6:$BE$43,'ADR Raw Data'!BC$1,FALSE)</f>
        <v>0.75181027787204102</v>
      </c>
      <c r="AR4" s="50">
        <f>VLOOKUP($A4,'ADR Raw Data'!$B$6:$BE$43,'ADR Raw Data'!BE$1,FALSE)</f>
        <v>1.52727498916488</v>
      </c>
      <c r="AT4" s="51">
        <f>VLOOKUP($A4,'RevPAR Raw Data'!$B$6:$BE$43,'RevPAR Raw Data'!AG$1,FALSE)</f>
        <v>74.949263339162798</v>
      </c>
      <c r="AU4" s="52">
        <f>VLOOKUP($A4,'RevPAR Raw Data'!$B$6:$BE$43,'RevPAR Raw Data'!AH$1,FALSE)</f>
        <v>94.347421806601602</v>
      </c>
      <c r="AV4" s="52">
        <f>VLOOKUP($A4,'RevPAR Raw Data'!$B$6:$BE$43,'RevPAR Raw Data'!AI$1,FALSE)</f>
        <v>105.858628699204</v>
      </c>
      <c r="AW4" s="52">
        <f>VLOOKUP($A4,'RevPAR Raw Data'!$B$6:$BE$43,'RevPAR Raw Data'!AJ$1,FALSE)</f>
        <v>106.359025127758</v>
      </c>
      <c r="AX4" s="52">
        <f>VLOOKUP($A4,'RevPAR Raw Data'!$B$6:$BE$43,'RevPAR Raw Data'!AK$1,FALSE)</f>
        <v>101.992523204932</v>
      </c>
      <c r="AY4" s="53">
        <f>VLOOKUP($A4,'RevPAR Raw Data'!$B$6:$BE$43,'RevPAR Raw Data'!AL$1,FALSE)</f>
        <v>96.705987301544297</v>
      </c>
      <c r="AZ4" s="52">
        <f>VLOOKUP($A4,'RevPAR Raw Data'!$B$6:$BE$43,'RevPAR Raw Data'!AN$1,FALSE)</f>
        <v>121.779280549215</v>
      </c>
      <c r="BA4" s="52">
        <f>VLOOKUP($A4,'RevPAR Raw Data'!$B$6:$BE$43,'RevPAR Raw Data'!AO$1,FALSE)</f>
        <v>125.74300258517</v>
      </c>
      <c r="BB4" s="53">
        <f>VLOOKUP($A4,'RevPAR Raw Data'!$B$6:$BE$43,'RevPAR Raw Data'!AP$1,FALSE)</f>
        <v>123.761149741647</v>
      </c>
      <c r="BC4" s="54">
        <f>VLOOKUP($A4,'RevPAR Raw Data'!$B$6:$BE$43,'RevPAR Raw Data'!AR$1,FALSE)</f>
        <v>104.44154645596301</v>
      </c>
      <c r="BE4" s="47">
        <f>VLOOKUP($A4,'RevPAR Raw Data'!$B$6:$BE$43,'RevPAR Raw Data'!AT$1,FALSE)</f>
        <v>-0.14251999979552901</v>
      </c>
      <c r="BF4" s="48">
        <f>VLOOKUP($A4,'RevPAR Raw Data'!$B$6:$BE$43,'RevPAR Raw Data'!AU$1,FALSE)</f>
        <v>1.8663762311648699</v>
      </c>
      <c r="BG4" s="48">
        <f>VLOOKUP($A4,'RevPAR Raw Data'!$B$6:$BE$43,'RevPAR Raw Data'!AV$1,FALSE)</f>
        <v>2.3713153295218201</v>
      </c>
      <c r="BH4" s="48">
        <f>VLOOKUP($A4,'RevPAR Raw Data'!$B$6:$BE$43,'RevPAR Raw Data'!AW$1,FALSE)</f>
        <v>2.92558910005617</v>
      </c>
      <c r="BI4" s="48">
        <f>VLOOKUP($A4,'RevPAR Raw Data'!$B$6:$BE$43,'RevPAR Raw Data'!AX$1,FALSE)</f>
        <v>2.3110676099768099</v>
      </c>
      <c r="BJ4" s="49">
        <f>VLOOKUP($A4,'RevPAR Raw Data'!$B$6:$BE$43,'RevPAR Raw Data'!AY$1,FALSE)</f>
        <v>1.9803869554037701</v>
      </c>
      <c r="BK4" s="48">
        <f>VLOOKUP($A4,'RevPAR Raw Data'!$B$6:$BE$43,'RevPAR Raw Data'!BA$1,FALSE)</f>
        <v>0.69211413406913302</v>
      </c>
      <c r="BL4" s="48">
        <f>VLOOKUP($A4,'RevPAR Raw Data'!$B$6:$BE$43,'RevPAR Raw Data'!BB$1,FALSE)</f>
        <v>5.1224195400355103E-2</v>
      </c>
      <c r="BM4" s="49">
        <f>VLOOKUP($A4,'RevPAR Raw Data'!$B$6:$BE$43,'RevPAR Raw Data'!BC$1,FALSE)</f>
        <v>0.36551225557134098</v>
      </c>
      <c r="BN4" s="50">
        <f>VLOOKUP($A4,'RevPAR Raw Data'!$B$6:$BE$43,'RevPAR Raw Data'!BE$1,FALSE)</f>
        <v>1.43070442998136</v>
      </c>
    </row>
    <row r="5" spans="1:66" x14ac:dyDescent="0.45">
      <c r="A5" s="46" t="s">
        <v>69</v>
      </c>
      <c r="B5" s="47">
        <f>VLOOKUP($A5,'Occupancy Raw Data'!$B$8:$BE$45,'Occupancy Raw Data'!AG$3,FALSE)</f>
        <v>51.384895376489801</v>
      </c>
      <c r="C5" s="48">
        <f>VLOOKUP($A5,'Occupancy Raw Data'!$B$8:$BE$45,'Occupancy Raw Data'!AH$3,FALSE)</f>
        <v>65.012766210272602</v>
      </c>
      <c r="D5" s="48">
        <f>VLOOKUP($A5,'Occupancy Raw Data'!$B$8:$BE$45,'Occupancy Raw Data'!AI$3,FALSE)</f>
        <v>70.677623400389905</v>
      </c>
      <c r="E5" s="48">
        <f>VLOOKUP($A5,'Occupancy Raw Data'!$B$8:$BE$45,'Occupancy Raw Data'!AJ$3,FALSE)</f>
        <v>72.020503457105406</v>
      </c>
      <c r="F5" s="48">
        <f>VLOOKUP($A5,'Occupancy Raw Data'!$B$8:$BE$45,'Occupancy Raw Data'!AK$3,FALSE)</f>
        <v>69.275922819709905</v>
      </c>
      <c r="G5" s="49">
        <f>VLOOKUP($A5,'Occupancy Raw Data'!$B$8:$BE$45,'Occupancy Raw Data'!AL$3,FALSE)</f>
        <v>65.674709290144094</v>
      </c>
      <c r="H5" s="48">
        <f>VLOOKUP($A5,'Occupancy Raw Data'!$B$8:$BE$45,'Occupancy Raw Data'!AN$3,FALSE)</f>
        <v>73.476348958960202</v>
      </c>
      <c r="I5" s="48">
        <f>VLOOKUP($A5,'Occupancy Raw Data'!$B$8:$BE$45,'Occupancy Raw Data'!AO$3,FALSE)</f>
        <v>73.631422376531305</v>
      </c>
      <c r="J5" s="49">
        <f>VLOOKUP($A5,'Occupancy Raw Data'!$B$8:$BE$45,'Occupancy Raw Data'!AP$3,FALSE)</f>
        <v>73.553885667745803</v>
      </c>
      <c r="K5" s="50">
        <f>VLOOKUP($A5,'Occupancy Raw Data'!$B$8:$BE$45,'Occupancy Raw Data'!AR$3,FALSE)</f>
        <v>67.926080523681705</v>
      </c>
      <c r="M5" s="47">
        <f>VLOOKUP($A5,'Occupancy Raw Data'!$B$8:$BE$45,'Occupancy Raw Data'!AT$3,FALSE)</f>
        <v>-0.49478551212227601</v>
      </c>
      <c r="N5" s="48">
        <f>VLOOKUP($A5,'Occupancy Raw Data'!$B$8:$BE$45,'Occupancy Raw Data'!AU$3,FALSE)</f>
        <v>2.54851094978115</v>
      </c>
      <c r="O5" s="48">
        <f>VLOOKUP($A5,'Occupancy Raw Data'!$B$8:$BE$45,'Occupancy Raw Data'!AV$3,FALSE)</f>
        <v>2.27243265267504</v>
      </c>
      <c r="P5" s="48">
        <f>VLOOKUP($A5,'Occupancy Raw Data'!$B$8:$BE$45,'Occupancy Raw Data'!AW$3,FALSE)</f>
        <v>1.2665576571256101</v>
      </c>
      <c r="Q5" s="48">
        <f>VLOOKUP($A5,'Occupancy Raw Data'!$B$8:$BE$45,'Occupancy Raw Data'!AX$3,FALSE)</f>
        <v>-0.126577329177644</v>
      </c>
      <c r="R5" s="49">
        <f>VLOOKUP($A5,'Occupancy Raw Data'!$B$8:$BE$45,'Occupancy Raw Data'!AY$3,FALSE)</f>
        <v>1.15169993175312</v>
      </c>
      <c r="S5" s="48">
        <f>VLOOKUP($A5,'Occupancy Raw Data'!$B$8:$BE$45,'Occupancy Raw Data'!BA$3,FALSE)</f>
        <v>-1.2904602658636499</v>
      </c>
      <c r="T5" s="48">
        <f>VLOOKUP($A5,'Occupancy Raw Data'!$B$8:$BE$45,'Occupancy Raw Data'!BB$3,FALSE)</f>
        <v>-2.1192122098895601</v>
      </c>
      <c r="U5" s="49">
        <f>VLOOKUP($A5,'Occupancy Raw Data'!$B$8:$BE$45,'Occupancy Raw Data'!BC$3,FALSE)</f>
        <v>-1.7070198974158699</v>
      </c>
      <c r="V5" s="50">
        <f>VLOOKUP($A5,'Occupancy Raw Data'!$B$8:$BE$45,'Occupancy Raw Data'!BE$3,FALSE)</f>
        <v>0.24915638733338399</v>
      </c>
      <c r="X5" s="51">
        <f>VLOOKUP($A5,'ADR Raw Data'!$B$6:$BE$43,'ADR Raw Data'!AG$1,FALSE)</f>
        <v>121.786390623982</v>
      </c>
      <c r="Y5" s="52">
        <f>VLOOKUP($A5,'ADR Raw Data'!$B$6:$BE$43,'ADR Raw Data'!AH$1,FALSE)</f>
        <v>135.790388217398</v>
      </c>
      <c r="Z5" s="52">
        <f>VLOOKUP($A5,'ADR Raw Data'!$B$6:$BE$43,'ADR Raw Data'!AI$1,FALSE)</f>
        <v>143.34676239131699</v>
      </c>
      <c r="AA5" s="52">
        <f>VLOOKUP($A5,'ADR Raw Data'!$B$6:$BE$43,'ADR Raw Data'!AJ$1,FALSE)</f>
        <v>144.084536609342</v>
      </c>
      <c r="AB5" s="52">
        <f>VLOOKUP($A5,'ADR Raw Data'!$B$6:$BE$43,'ADR Raw Data'!AK$1,FALSE)</f>
        <v>139.67129136037801</v>
      </c>
      <c r="AC5" s="53">
        <f>VLOOKUP($A5,'ADR Raw Data'!$B$6:$BE$43,'ADR Raw Data'!AL$1,FALSE)</f>
        <v>137.86358833984599</v>
      </c>
      <c r="AD5" s="52">
        <f>VLOOKUP($A5,'ADR Raw Data'!$B$6:$BE$43,'ADR Raw Data'!AN$1,FALSE)</f>
        <v>148.35858453447199</v>
      </c>
      <c r="AE5" s="52">
        <f>VLOOKUP($A5,'ADR Raw Data'!$B$6:$BE$43,'ADR Raw Data'!AO$1,FALSE)</f>
        <v>146.746579065768</v>
      </c>
      <c r="AF5" s="53">
        <f>VLOOKUP($A5,'ADR Raw Data'!$B$6:$BE$43,'ADR Raw Data'!AP$1,FALSE)</f>
        <v>147.55173215364999</v>
      </c>
      <c r="AG5" s="54">
        <f>VLOOKUP($A5,'ADR Raw Data'!$B$6:$BE$43,'ADR Raw Data'!AR$1,FALSE)</f>
        <v>140.86120388317201</v>
      </c>
      <c r="AI5" s="47">
        <f>VLOOKUP($A5,'ADR Raw Data'!$B$6:$BE$43,'ADR Raw Data'!AT$1,FALSE)</f>
        <v>5.6047931332306199E-2</v>
      </c>
      <c r="AJ5" s="48">
        <f>VLOOKUP($A5,'ADR Raw Data'!$B$6:$BE$43,'ADR Raw Data'!AU$1,FALSE)</f>
        <v>3.2604747361865098</v>
      </c>
      <c r="AK5" s="48">
        <f>VLOOKUP($A5,'ADR Raw Data'!$B$6:$BE$43,'ADR Raw Data'!AV$1,FALSE)</f>
        <v>3.9786972945475299</v>
      </c>
      <c r="AL5" s="48">
        <f>VLOOKUP($A5,'ADR Raw Data'!$B$6:$BE$43,'ADR Raw Data'!AW$1,FALSE)</f>
        <v>4.0942096386204296</v>
      </c>
      <c r="AM5" s="48">
        <f>VLOOKUP($A5,'ADR Raw Data'!$B$6:$BE$43,'ADR Raw Data'!AX$1,FALSE)</f>
        <v>1.3471244361894601</v>
      </c>
      <c r="AN5" s="49">
        <f>VLOOKUP($A5,'ADR Raw Data'!$B$6:$BE$43,'ADR Raw Data'!AY$1,FALSE)</f>
        <v>2.75712212705296</v>
      </c>
      <c r="AO5" s="48">
        <f>VLOOKUP($A5,'ADR Raw Data'!$B$6:$BE$43,'ADR Raw Data'!BA$1,FALSE)</f>
        <v>-1.8212045531280501</v>
      </c>
      <c r="AP5" s="48">
        <f>VLOOKUP($A5,'ADR Raw Data'!$B$6:$BE$43,'ADR Raw Data'!BB$1,FALSE)</f>
        <v>-2.84766448134372</v>
      </c>
      <c r="AQ5" s="49">
        <f>VLOOKUP($A5,'ADR Raw Data'!$B$6:$BE$43,'ADR Raw Data'!BC$1,FALSE)</f>
        <v>-2.3347836014943</v>
      </c>
      <c r="AR5" s="50">
        <f>VLOOKUP($A5,'ADR Raw Data'!$B$6:$BE$43,'ADR Raw Data'!BE$1,FALSE)</f>
        <v>0.97378008908805502</v>
      </c>
      <c r="AT5" s="51">
        <f>VLOOKUP($A5,'RevPAR Raw Data'!$B$6:$BE$43,'RevPAR Raw Data'!AG$1,FALSE)</f>
        <v>62.579809404936597</v>
      </c>
      <c r="AU5" s="52">
        <f>VLOOKUP($A5,'RevPAR Raw Data'!$B$6:$BE$43,'RevPAR Raw Data'!AH$1,FALSE)</f>
        <v>88.281087627798897</v>
      </c>
      <c r="AV5" s="52">
        <f>VLOOKUP($A5,'RevPAR Raw Data'!$B$6:$BE$43,'RevPAR Raw Data'!AI$1,FALSE)</f>
        <v>101.314084879587</v>
      </c>
      <c r="AW5" s="52">
        <f>VLOOKUP($A5,'RevPAR Raw Data'!$B$6:$BE$43,'RevPAR Raw Data'!AJ$1,FALSE)</f>
        <v>103.770408669885</v>
      </c>
      <c r="AX5" s="52">
        <f>VLOOKUP($A5,'RevPAR Raw Data'!$B$6:$BE$43,'RevPAR Raw Data'!AK$1,FALSE)</f>
        <v>96.758576004108093</v>
      </c>
      <c r="AY5" s="53">
        <f>VLOOKUP($A5,'RevPAR Raw Data'!$B$6:$BE$43,'RevPAR Raw Data'!AL$1,FALSE)</f>
        <v>90.541510859155395</v>
      </c>
      <c r="AZ5" s="52">
        <f>VLOOKUP($A5,'RevPAR Raw Data'!$B$6:$BE$43,'RevPAR Raw Data'!AN$1,FALSE)</f>
        <v>109.008471283123</v>
      </c>
      <c r="BA5" s="52">
        <f>VLOOKUP($A5,'RevPAR Raw Data'!$B$6:$BE$43,'RevPAR Raw Data'!AO$1,FALSE)</f>
        <v>108.05159345502599</v>
      </c>
      <c r="BB5" s="53">
        <f>VLOOKUP($A5,'RevPAR Raw Data'!$B$6:$BE$43,'RevPAR Raw Data'!AP$1,FALSE)</f>
        <v>108.53003236907399</v>
      </c>
      <c r="BC5" s="54">
        <f>VLOOKUP($A5,'RevPAR Raw Data'!$B$6:$BE$43,'RevPAR Raw Data'!AR$1,FALSE)</f>
        <v>95.681494776310899</v>
      </c>
      <c r="BE5" s="47">
        <f>VLOOKUP($A5,'RevPAR Raw Data'!$B$6:$BE$43,'RevPAR Raw Data'!AT$1,FALSE)</f>
        <v>-0.43901489783404601</v>
      </c>
      <c r="BF5" s="48">
        <f>VLOOKUP($A5,'RevPAR Raw Data'!$B$6:$BE$43,'RevPAR Raw Data'!AU$1,FALSE)</f>
        <v>5.89207924163422</v>
      </c>
      <c r="BG5" s="48">
        <f>VLOOKUP($A5,'RevPAR Raw Data'!$B$6:$BE$43,'RevPAR Raw Data'!AV$1,FALSE)</f>
        <v>6.3415431636949702</v>
      </c>
      <c r="BH5" s="48">
        <f>VLOOKUP($A5,'RevPAR Raw Data'!$B$6:$BE$43,'RevPAR Raw Data'!AW$1,FALSE)</f>
        <v>5.4126228214227599</v>
      </c>
      <c r="BI5" s="48">
        <f>VLOOKUP($A5,'RevPAR Raw Data'!$B$6:$BE$43,'RevPAR Raw Data'!AX$1,FALSE)</f>
        <v>1.21884195287979</v>
      </c>
      <c r="BJ5" s="49">
        <f>VLOOKUP($A5,'RevPAR Raw Data'!$B$6:$BE$43,'RevPAR Raw Data'!AY$1,FALSE)</f>
        <v>3.9405758324617</v>
      </c>
      <c r="BK5" s="48">
        <f>VLOOKUP($A5,'RevPAR Raw Data'!$B$6:$BE$43,'RevPAR Raw Data'!BA$1,FALSE)</f>
        <v>-3.0881628978734801</v>
      </c>
      <c r="BL5" s="48">
        <f>VLOOKUP($A5,'RevPAR Raw Data'!$B$6:$BE$43,'RevPAR Raw Data'!BB$1,FALSE)</f>
        <v>-4.9065286378479698</v>
      </c>
      <c r="BM5" s="49">
        <f>VLOOKUP($A5,'RevPAR Raw Data'!$B$6:$BE$43,'RevPAR Raw Data'!BC$1,FALSE)</f>
        <v>-4.00194827827106</v>
      </c>
      <c r="BN5" s="50">
        <f>VLOOKUP($A5,'RevPAR Raw Data'!$B$6:$BE$43,'RevPAR Raw Data'!BE$1,FALSE)</f>
        <v>1.2253627117119801</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45">
      <c r="A8" s="63" t="s">
        <v>117</v>
      </c>
      <c r="B8" s="47">
        <f>VLOOKUP($A8,'Occupancy Raw Data'!$B$8:$BE$51,'Occupancy Raw Data'!AG$3,FALSE)</f>
        <v>42.168398533007299</v>
      </c>
      <c r="C8" s="48">
        <f>VLOOKUP($A8,'Occupancy Raw Data'!$B$8:$BE$51,'Occupancy Raw Data'!AH$3,FALSE)</f>
        <v>57.762836185818998</v>
      </c>
      <c r="D8" s="48">
        <f>VLOOKUP($A8,'Occupancy Raw Data'!$B$8:$BE$51,'Occupancy Raw Data'!AI$3,FALSE)</f>
        <v>68.505501222493805</v>
      </c>
      <c r="E8" s="48">
        <f>VLOOKUP($A8,'Occupancy Raw Data'!$B$8:$BE$51,'Occupancy Raw Data'!AJ$3,FALSE)</f>
        <v>71.042176039119795</v>
      </c>
      <c r="F8" s="48">
        <f>VLOOKUP($A8,'Occupancy Raw Data'!$B$8:$BE$51,'Occupancy Raw Data'!AK$3,FALSE)</f>
        <v>67.007946210268898</v>
      </c>
      <c r="G8" s="49">
        <f>VLOOKUP($A8,'Occupancy Raw Data'!$B$8:$BE$51,'Occupancy Raw Data'!AL$3,FALSE)</f>
        <v>61.297371638141797</v>
      </c>
      <c r="H8" s="48">
        <f>VLOOKUP($A8,'Occupancy Raw Data'!$B$8:$BE$51,'Occupancy Raw Data'!AN$3,FALSE)</f>
        <v>69.047982885085503</v>
      </c>
      <c r="I8" s="48">
        <f>VLOOKUP($A8,'Occupancy Raw Data'!$B$8:$BE$51,'Occupancy Raw Data'!AO$3,FALSE)</f>
        <v>72.318154034229806</v>
      </c>
      <c r="J8" s="49">
        <f>VLOOKUP($A8,'Occupancy Raw Data'!$B$8:$BE$51,'Occupancy Raw Data'!AP$3,FALSE)</f>
        <v>70.683068459657704</v>
      </c>
      <c r="K8" s="50">
        <f>VLOOKUP($A8,'Occupancy Raw Data'!$B$8:$BE$51,'Occupancy Raw Data'!AR$3,FALSE)</f>
        <v>63.978999301431998</v>
      </c>
      <c r="M8" s="47">
        <f>VLOOKUP($A8,'Occupancy Raw Data'!$B$8:$BE$51,'Occupancy Raw Data'!AT$3,FALSE)</f>
        <v>-7.46005983516116</v>
      </c>
      <c r="N8" s="48">
        <f>VLOOKUP($A8,'Occupancy Raw Data'!$B$8:$BE$51,'Occupancy Raw Data'!AU$3,FALSE)</f>
        <v>-4.9441053410930103</v>
      </c>
      <c r="O8" s="48">
        <f>VLOOKUP($A8,'Occupancy Raw Data'!$B$8:$BE$51,'Occupancy Raw Data'!AV$3,FALSE)</f>
        <v>2.5740761926553</v>
      </c>
      <c r="P8" s="48">
        <f>VLOOKUP($A8,'Occupancy Raw Data'!$B$8:$BE$51,'Occupancy Raw Data'!AW$3,FALSE)</f>
        <v>5.52718193167631</v>
      </c>
      <c r="Q8" s="48">
        <f>VLOOKUP($A8,'Occupancy Raw Data'!$B$8:$BE$51,'Occupancy Raw Data'!AX$3,FALSE)</f>
        <v>2.7774522442282898</v>
      </c>
      <c r="R8" s="49">
        <f>VLOOKUP($A8,'Occupancy Raw Data'!$B$8:$BE$51,'Occupancy Raw Data'!AY$3,FALSE)</f>
        <v>0.27637026283618499</v>
      </c>
      <c r="S8" s="48">
        <f>VLOOKUP($A8,'Occupancy Raw Data'!$B$8:$BE$51,'Occupancy Raw Data'!BA$3,FALSE)</f>
        <v>-3.5024025627335802</v>
      </c>
      <c r="T8" s="48">
        <f>VLOOKUP($A8,'Occupancy Raw Data'!$B$8:$BE$51,'Occupancy Raw Data'!BB$3,FALSE)</f>
        <v>-4.8169750603378896</v>
      </c>
      <c r="U8" s="49">
        <f>VLOOKUP($A8,'Occupancy Raw Data'!$B$8:$BE$51,'Occupancy Raw Data'!BC$3,FALSE)</f>
        <v>-4.1793982080894896</v>
      </c>
      <c r="V8" s="50">
        <f>VLOOKUP($A8,'Occupancy Raw Data'!$B$8:$BE$51,'Occupancy Raw Data'!BE$3,FALSE)</f>
        <v>-1.1744577719605001</v>
      </c>
      <c r="X8" s="51">
        <f>VLOOKUP($A8,'ADR Raw Data'!$B$6:$BE$49,'ADR Raw Data'!AG$1,FALSE)</f>
        <v>296.79954701938698</v>
      </c>
      <c r="Y8" s="52">
        <f>VLOOKUP($A8,'ADR Raw Data'!$B$6:$BE$49,'ADR Raw Data'!AH$1,FALSE)</f>
        <v>308.30804894179801</v>
      </c>
      <c r="Z8" s="52">
        <f>VLOOKUP($A8,'ADR Raw Data'!$B$6:$BE$49,'ADR Raw Data'!AI$1,FALSE)</f>
        <v>310.05308164175699</v>
      </c>
      <c r="AA8" s="52">
        <f>VLOOKUP($A8,'ADR Raw Data'!$B$6:$BE$49,'ADR Raw Data'!AJ$1,FALSE)</f>
        <v>302.16387502688701</v>
      </c>
      <c r="AB8" s="52">
        <f>VLOOKUP($A8,'ADR Raw Data'!$B$6:$BE$49,'ADR Raw Data'!AK$1,FALSE)</f>
        <v>309.42712200684099</v>
      </c>
      <c r="AC8" s="53">
        <f>VLOOKUP($A8,'ADR Raw Data'!$B$6:$BE$49,'ADR Raw Data'!AL$1,FALSE)</f>
        <v>305.935159424625</v>
      </c>
      <c r="AD8" s="52">
        <f>VLOOKUP($A8,'ADR Raw Data'!$B$6:$BE$49,'ADR Raw Data'!AN$1,FALSE)</f>
        <v>368.19671351111998</v>
      </c>
      <c r="AE8" s="52">
        <f>VLOOKUP($A8,'ADR Raw Data'!$B$6:$BE$49,'ADR Raw Data'!AO$1,FALSE)</f>
        <v>377.97327311146302</v>
      </c>
      <c r="AF8" s="53">
        <f>VLOOKUP($A8,'ADR Raw Data'!$B$6:$BE$49,'ADR Raw Data'!AP$1,FALSE)</f>
        <v>373.19807210031303</v>
      </c>
      <c r="AG8" s="54">
        <f>VLOOKUP($A8,'ADR Raw Data'!$B$6:$BE$49,'ADR Raw Data'!AR$1,FALSE)</f>
        <v>327.16689891665902</v>
      </c>
      <c r="AI8" s="47">
        <f>VLOOKUP($A8,'ADR Raw Data'!$B$6:$BE$49,'ADR Raw Data'!AT$1,FALSE)</f>
        <v>1.6039526191414599</v>
      </c>
      <c r="AJ8" s="48">
        <f>VLOOKUP($A8,'ADR Raw Data'!$B$6:$BE$49,'ADR Raw Data'!AU$1,FALSE)</f>
        <v>4.6795687992297301</v>
      </c>
      <c r="AK8" s="48">
        <f>VLOOKUP($A8,'ADR Raw Data'!$B$6:$BE$49,'ADR Raw Data'!AV$1,FALSE)</f>
        <v>3.6105759937635602</v>
      </c>
      <c r="AL8" s="48">
        <f>VLOOKUP($A8,'ADR Raw Data'!$B$6:$BE$49,'ADR Raw Data'!AW$1,FALSE)</f>
        <v>-2.7829825704128899</v>
      </c>
      <c r="AM8" s="48">
        <f>VLOOKUP($A8,'ADR Raw Data'!$B$6:$BE$49,'ADR Raw Data'!AX$1,FALSE)</f>
        <v>-1.13340408852821</v>
      </c>
      <c r="AN8" s="49">
        <f>VLOOKUP($A8,'ADR Raw Data'!$B$6:$BE$49,'ADR Raw Data'!AY$1,FALSE)</f>
        <v>1.0615446043646699</v>
      </c>
      <c r="AO8" s="48">
        <f>VLOOKUP($A8,'ADR Raw Data'!$B$6:$BE$49,'ADR Raw Data'!BA$1,FALSE)</f>
        <v>1.0207742826980599</v>
      </c>
      <c r="AP8" s="48">
        <f>VLOOKUP($A8,'ADR Raw Data'!$B$6:$BE$49,'ADR Raw Data'!BB$1,FALSE)</f>
        <v>2.7412862442344199</v>
      </c>
      <c r="AQ8" s="49">
        <f>VLOOKUP($A8,'ADR Raw Data'!$B$6:$BE$49,'ADR Raw Data'!BC$1,FALSE)</f>
        <v>1.9016822631151</v>
      </c>
      <c r="AR8" s="50">
        <f>VLOOKUP($A8,'ADR Raw Data'!$B$6:$BE$49,'ADR Raw Data'!BE$1,FALSE)</f>
        <v>1.1651127240882699</v>
      </c>
      <c r="AT8" s="51">
        <f>VLOOKUP($A8,'RevPAR Raw Data'!$B$6:$BE$49,'RevPAR Raw Data'!AG$1,FALSE)</f>
        <v>125.15561583129499</v>
      </c>
      <c r="AU8" s="52">
        <f>VLOOKUP($A8,'RevPAR Raw Data'!$B$6:$BE$49,'RevPAR Raw Data'!AH$1,FALSE)</f>
        <v>178.08747325794599</v>
      </c>
      <c r="AV8" s="52">
        <f>VLOOKUP($A8,'RevPAR Raw Data'!$B$6:$BE$49,'RevPAR Raw Data'!AI$1,FALSE)</f>
        <v>212.40341763447401</v>
      </c>
      <c r="AW8" s="52">
        <f>VLOOKUP($A8,'RevPAR Raw Data'!$B$6:$BE$49,'RevPAR Raw Data'!AJ$1,FALSE)</f>
        <v>214.66379202322699</v>
      </c>
      <c r="AX8" s="52">
        <f>VLOOKUP($A8,'RevPAR Raw Data'!$B$6:$BE$49,'RevPAR Raw Data'!AK$1,FALSE)</f>
        <v>207.340759474327</v>
      </c>
      <c r="AY8" s="53">
        <f>VLOOKUP($A8,'RevPAR Raw Data'!$B$6:$BE$49,'RevPAR Raw Data'!AL$1,FALSE)</f>
        <v>187.530211644254</v>
      </c>
      <c r="AZ8" s="52">
        <f>VLOOKUP($A8,'RevPAR Raw Data'!$B$6:$BE$49,'RevPAR Raw Data'!AN$1,FALSE)</f>
        <v>254.23240372860599</v>
      </c>
      <c r="BA8" s="52">
        <f>VLOOKUP($A8,'RevPAR Raw Data'!$B$6:$BE$49,'RevPAR Raw Data'!AO$1,FALSE)</f>
        <v>273.34329385696799</v>
      </c>
      <c r="BB8" s="53">
        <f>VLOOKUP($A8,'RevPAR Raw Data'!$B$6:$BE$49,'RevPAR Raw Data'!AP$1,FALSE)</f>
        <v>263.78784879278697</v>
      </c>
      <c r="BC8" s="54">
        <f>VLOOKUP($A8,'RevPAR Raw Data'!$B$6:$BE$49,'RevPAR Raw Data'!AR$1,FALSE)</f>
        <v>209.31810797240601</v>
      </c>
      <c r="BE8" s="47">
        <f>VLOOKUP($A8,'RevPAR Raw Data'!$B$6:$BE$49,'RevPAR Raw Data'!AT$1,FALSE)</f>
        <v>-5.9757630411352798</v>
      </c>
      <c r="BF8" s="48">
        <f>VLOOKUP($A8,'RevPAR Raw Data'!$B$6:$BE$49,'RevPAR Raw Data'!AU$1,FALSE)</f>
        <v>-0.49589935280611902</v>
      </c>
      <c r="BG8" s="48">
        <f>VLOOKUP($A8,'RevPAR Raw Data'!$B$6:$BE$49,'RevPAR Raw Data'!AV$1,FALSE)</f>
        <v>6.27759116349206</v>
      </c>
      <c r="BH8" s="48">
        <f>VLOOKUP($A8,'RevPAR Raw Data'!$B$6:$BE$49,'RevPAR Raw Data'!AW$1,FALSE)</f>
        <v>2.59037885146985</v>
      </c>
      <c r="BI8" s="48">
        <f>VLOOKUP($A8,'RevPAR Raw Data'!$B$6:$BE$49,'RevPAR Raw Data'!AX$1,FALSE)</f>
        <v>1.61256839840706</v>
      </c>
      <c r="BJ8" s="49">
        <f>VLOOKUP($A8,'RevPAR Raw Data'!$B$6:$BE$49,'RevPAR Raw Data'!AY$1,FALSE)</f>
        <v>1.34084866081406</v>
      </c>
      <c r="BK8" s="48">
        <f>VLOOKUP($A8,'RevPAR Raw Data'!$B$6:$BE$49,'RevPAR Raw Data'!BA$1,FALSE)</f>
        <v>-2.5173799046724499</v>
      </c>
      <c r="BL8" s="48">
        <f>VLOOKUP($A8,'RevPAR Raw Data'!$B$6:$BE$49,'RevPAR Raw Data'!BB$1,FALSE)</f>
        <v>-2.2077358908207101</v>
      </c>
      <c r="BM8" s="49">
        <f>VLOOKUP($A8,'RevPAR Raw Data'!$B$6:$BE$49,'RevPAR Raw Data'!BC$1,FALSE)</f>
        <v>-2.35719481940257</v>
      </c>
      <c r="BN8" s="50">
        <f>VLOOKUP($A8,'RevPAR Raw Data'!$B$6:$BE$49,'RevPAR Raw Data'!BE$1,FALSE)</f>
        <v>-2.3028804812385801E-2</v>
      </c>
    </row>
    <row r="9" spans="1:66" x14ac:dyDescent="0.45">
      <c r="A9" s="63" t="s">
        <v>118</v>
      </c>
      <c r="B9" s="47">
        <f>VLOOKUP($A9,'Occupancy Raw Data'!$B$8:$BE$51,'Occupancy Raw Data'!AG$3,FALSE)</f>
        <v>53.9084435023521</v>
      </c>
      <c r="C9" s="48">
        <f>VLOOKUP($A9,'Occupancy Raw Data'!$B$8:$BE$51,'Occupancy Raw Data'!AH$3,FALSE)</f>
        <v>76.522377791413305</v>
      </c>
      <c r="D9" s="48">
        <f>VLOOKUP($A9,'Occupancy Raw Data'!$B$8:$BE$51,'Occupancy Raw Data'!AI$3,FALSE)</f>
        <v>85.191796359308995</v>
      </c>
      <c r="E9" s="48">
        <f>VLOOKUP($A9,'Occupancy Raw Data'!$B$8:$BE$51,'Occupancy Raw Data'!AJ$3,FALSE)</f>
        <v>84.984070073101094</v>
      </c>
      <c r="F9" s="48">
        <f>VLOOKUP($A9,'Occupancy Raw Data'!$B$8:$BE$51,'Occupancy Raw Data'!AK$3,FALSE)</f>
        <v>77.606145329233897</v>
      </c>
      <c r="G9" s="49">
        <f>VLOOKUP($A9,'Occupancy Raw Data'!$B$8:$BE$51,'Occupancy Raw Data'!AL$3,FALSE)</f>
        <v>75.644604872826207</v>
      </c>
      <c r="H9" s="48">
        <f>VLOOKUP($A9,'Occupancy Raw Data'!$B$8:$BE$51,'Occupancy Raw Data'!AN$3,FALSE)</f>
        <v>76.927149611272597</v>
      </c>
      <c r="I9" s="48">
        <f>VLOOKUP($A9,'Occupancy Raw Data'!$B$8:$BE$51,'Occupancy Raw Data'!AO$3,FALSE)</f>
        <v>76.925291893850002</v>
      </c>
      <c r="J9" s="49">
        <f>VLOOKUP($A9,'Occupancy Raw Data'!$B$8:$BE$51,'Occupancy Raw Data'!AP$3,FALSE)</f>
        <v>76.926220752561306</v>
      </c>
      <c r="K9" s="50">
        <f>VLOOKUP($A9,'Occupancy Raw Data'!$B$8:$BE$51,'Occupancy Raw Data'!AR$3,FALSE)</f>
        <v>76.010922288211404</v>
      </c>
      <c r="M9" s="47">
        <f>VLOOKUP($A9,'Occupancy Raw Data'!$B$8:$BE$51,'Occupancy Raw Data'!AT$3,FALSE)</f>
        <v>1.3889508286048999</v>
      </c>
      <c r="N9" s="48">
        <f>VLOOKUP($A9,'Occupancy Raw Data'!$B$8:$BE$51,'Occupancy Raw Data'!AU$3,FALSE)</f>
        <v>6.9094012088624499</v>
      </c>
      <c r="O9" s="48">
        <f>VLOOKUP($A9,'Occupancy Raw Data'!$B$8:$BE$51,'Occupancy Raw Data'!AV$3,FALSE)</f>
        <v>5.1643900254758703</v>
      </c>
      <c r="P9" s="48">
        <f>VLOOKUP($A9,'Occupancy Raw Data'!$B$8:$BE$51,'Occupancy Raw Data'!AW$3,FALSE)</f>
        <v>4.5580709071855301</v>
      </c>
      <c r="Q9" s="48">
        <f>VLOOKUP($A9,'Occupancy Raw Data'!$B$8:$BE$51,'Occupancy Raw Data'!AX$3,FALSE)</f>
        <v>1.9730890033477699</v>
      </c>
      <c r="R9" s="49">
        <f>VLOOKUP($A9,'Occupancy Raw Data'!$B$8:$BE$51,'Occupancy Raw Data'!AY$3,FALSE)</f>
        <v>4.1538343351929097</v>
      </c>
      <c r="S9" s="48">
        <f>VLOOKUP($A9,'Occupancy Raw Data'!$B$8:$BE$51,'Occupancy Raw Data'!BA$3,FALSE)</f>
        <v>-0.38830346035881902</v>
      </c>
      <c r="T9" s="48">
        <f>VLOOKUP($A9,'Occupancy Raw Data'!$B$8:$BE$51,'Occupancy Raw Data'!BB$3,FALSE)</f>
        <v>-2.3918748495326501</v>
      </c>
      <c r="U9" s="49">
        <f>VLOOKUP($A9,'Occupancy Raw Data'!$B$8:$BE$51,'Occupancy Raw Data'!BC$3,FALSE)</f>
        <v>-1.4002542781462901</v>
      </c>
      <c r="V9" s="50">
        <f>VLOOKUP($A9,'Occupancy Raw Data'!$B$8:$BE$51,'Occupancy Raw Data'!BE$3,FALSE)</f>
        <v>2.4833862706464598</v>
      </c>
      <c r="X9" s="51">
        <f>VLOOKUP($A9,'ADR Raw Data'!$B$6:$BE$49,'ADR Raw Data'!AG$1,FALSE)</f>
        <v>185.95824092437601</v>
      </c>
      <c r="Y9" s="52">
        <f>VLOOKUP($A9,'ADR Raw Data'!$B$6:$BE$49,'ADR Raw Data'!AH$1,FALSE)</f>
        <v>210.23765699984199</v>
      </c>
      <c r="Z9" s="52">
        <f>VLOOKUP($A9,'ADR Raw Data'!$B$6:$BE$49,'ADR Raw Data'!AI$1,FALSE)</f>
        <v>223.06685771656799</v>
      </c>
      <c r="AA9" s="52">
        <f>VLOOKUP($A9,'ADR Raw Data'!$B$6:$BE$49,'ADR Raw Data'!AJ$1,FALSE)</f>
        <v>223.44862634299801</v>
      </c>
      <c r="AB9" s="52">
        <f>VLOOKUP($A9,'ADR Raw Data'!$B$6:$BE$49,'ADR Raw Data'!AK$1,FALSE)</f>
        <v>205.86232387791699</v>
      </c>
      <c r="AC9" s="53">
        <f>VLOOKUP($A9,'ADR Raw Data'!$B$6:$BE$49,'ADR Raw Data'!AL$1,FALSE)</f>
        <v>211.738749640637</v>
      </c>
      <c r="AD9" s="52">
        <f>VLOOKUP($A9,'ADR Raw Data'!$B$6:$BE$49,'ADR Raw Data'!AN$1,FALSE)</f>
        <v>200.87625363744999</v>
      </c>
      <c r="AE9" s="52">
        <f>VLOOKUP($A9,'ADR Raw Data'!$B$6:$BE$49,'ADR Raw Data'!AO$1,FALSE)</f>
        <v>201.25243983723101</v>
      </c>
      <c r="AF9" s="53">
        <f>VLOOKUP($A9,'ADR Raw Data'!$B$6:$BE$49,'ADR Raw Data'!AP$1,FALSE)</f>
        <v>201.064344466178</v>
      </c>
      <c r="AG9" s="54">
        <f>VLOOKUP($A9,'ADR Raw Data'!$B$6:$BE$49,'ADR Raw Data'!AR$1,FALSE)</f>
        <v>208.651002240629</v>
      </c>
      <c r="AI9" s="47">
        <f>VLOOKUP($A9,'ADR Raw Data'!$B$6:$BE$49,'ADR Raw Data'!AT$1,FALSE)</f>
        <v>1.6812866223890801</v>
      </c>
      <c r="AJ9" s="48">
        <f>VLOOKUP($A9,'ADR Raw Data'!$B$6:$BE$49,'ADR Raw Data'!AU$1,FALSE)</f>
        <v>4.1199750678999996</v>
      </c>
      <c r="AK9" s="48">
        <f>VLOOKUP($A9,'ADR Raw Data'!$B$6:$BE$49,'ADR Raw Data'!AV$1,FALSE)</f>
        <v>5.3714558487205801</v>
      </c>
      <c r="AL9" s="48">
        <f>VLOOKUP($A9,'ADR Raw Data'!$B$6:$BE$49,'ADR Raw Data'!AW$1,FALSE)</f>
        <v>6.4878947086889598</v>
      </c>
      <c r="AM9" s="48">
        <f>VLOOKUP($A9,'ADR Raw Data'!$B$6:$BE$49,'ADR Raw Data'!AX$1,FALSE)</f>
        <v>2.8967859824755098</v>
      </c>
      <c r="AN9" s="49">
        <f>VLOOKUP($A9,'ADR Raw Data'!$B$6:$BE$49,'ADR Raw Data'!AY$1,FALSE)</f>
        <v>4.4610667076999402</v>
      </c>
      <c r="AO9" s="48">
        <f>VLOOKUP($A9,'ADR Raw Data'!$B$6:$BE$49,'ADR Raw Data'!BA$1,FALSE)</f>
        <v>-0.216655121684315</v>
      </c>
      <c r="AP9" s="48">
        <f>VLOOKUP($A9,'ADR Raw Data'!$B$6:$BE$49,'ADR Raw Data'!BB$1,FALSE)</f>
        <v>-0.80938846029599898</v>
      </c>
      <c r="AQ9" s="49">
        <f>VLOOKUP($A9,'ADR Raw Data'!$B$6:$BE$49,'ADR Raw Data'!BC$1,FALSE)</f>
        <v>-0.51813440892373797</v>
      </c>
      <c r="AR9" s="50">
        <f>VLOOKUP($A9,'ADR Raw Data'!$B$6:$BE$49,'ADR Raw Data'!BE$1,FALSE)</f>
        <v>3.02711893754371</v>
      </c>
      <c r="AT9" s="51">
        <f>VLOOKUP($A9,'RevPAR Raw Data'!$B$6:$BE$49,'RevPAR Raw Data'!AG$1,FALSE)</f>
        <v>100.247193246685</v>
      </c>
      <c r="AU9" s="52">
        <f>VLOOKUP($A9,'RevPAR Raw Data'!$B$6:$BE$49,'RevPAR Raw Data'!AH$1,FALSE)</f>
        <v>160.878854149234</v>
      </c>
      <c r="AV9" s="52">
        <f>VLOOKUP($A9,'RevPAR Raw Data'!$B$6:$BE$49,'RevPAR Raw Data'!AI$1,FALSE)</f>
        <v>190.03466317100799</v>
      </c>
      <c r="AW9" s="52">
        <f>VLOOKUP($A9,'RevPAR Raw Data'!$B$6:$BE$49,'RevPAR Raw Data'!AJ$1,FALSE)</f>
        <v>189.895737188716</v>
      </c>
      <c r="AX9" s="52">
        <f>VLOOKUP($A9,'RevPAR Raw Data'!$B$6:$BE$49,'RevPAR Raw Data'!AK$1,FALSE)</f>
        <v>159.76181424683401</v>
      </c>
      <c r="AY9" s="53">
        <f>VLOOKUP($A9,'RevPAR Raw Data'!$B$6:$BE$49,'RevPAR Raw Data'!AL$1,FALSE)</f>
        <v>160.16894052832299</v>
      </c>
      <c r="AZ9" s="52">
        <f>VLOOKUP($A9,'RevPAR Raw Data'!$B$6:$BE$49,'RevPAR Raw Data'!AN$1,FALSE)</f>
        <v>154.52837616919999</v>
      </c>
      <c r="BA9" s="52">
        <f>VLOOKUP($A9,'RevPAR Raw Data'!$B$6:$BE$49,'RevPAR Raw Data'!AO$1,FALSE)</f>
        <v>154.81402678828499</v>
      </c>
      <c r="BB9" s="53">
        <f>VLOOKUP($A9,'RevPAR Raw Data'!$B$6:$BE$49,'RevPAR Raw Data'!AP$1,FALSE)</f>
        <v>154.671201478743</v>
      </c>
      <c r="BC9" s="54">
        <f>VLOOKUP($A9,'RevPAR Raw Data'!$B$6:$BE$49,'RevPAR Raw Data'!AR$1,FALSE)</f>
        <v>158.597551166698</v>
      </c>
      <c r="BE9" s="47">
        <f>VLOOKUP($A9,'RevPAR Raw Data'!$B$6:$BE$49,'RevPAR Raw Data'!AT$1,FALSE)</f>
        <v>3.0935896954668798</v>
      </c>
      <c r="BF9" s="48">
        <f>VLOOKUP($A9,'RevPAR Raw Data'!$B$6:$BE$49,'RevPAR Raw Data'!AU$1,FALSE)</f>
        <v>11.3140418839087</v>
      </c>
      <c r="BG9" s="48">
        <f>VLOOKUP($A9,'RevPAR Raw Data'!$B$6:$BE$49,'RevPAR Raw Data'!AV$1,FALSE)</f>
        <v>10.8132488042706</v>
      </c>
      <c r="BH9" s="48">
        <f>VLOOKUP($A9,'RevPAR Raw Data'!$B$6:$BE$49,'RevPAR Raw Data'!AW$1,FALSE)</f>
        <v>11.34168845708</v>
      </c>
      <c r="BI9" s="48">
        <f>VLOOKUP($A9,'RevPAR Raw Data'!$B$6:$BE$49,'RevPAR Raw Data'!AX$1,FALSE)</f>
        <v>4.9270311514940301</v>
      </c>
      <c r="BJ9" s="49">
        <f>VLOOKUP($A9,'RevPAR Raw Data'!$B$6:$BE$49,'RevPAR Raw Data'!AY$1,FALSE)</f>
        <v>8.8002063635131496</v>
      </c>
      <c r="BK9" s="48">
        <f>VLOOKUP($A9,'RevPAR Raw Data'!$B$6:$BE$49,'RevPAR Raw Data'!BA$1,FALSE)</f>
        <v>-0.60411730270858899</v>
      </c>
      <c r="BL9" s="48">
        <f>VLOOKUP($A9,'RevPAR Raw Data'!$B$6:$BE$49,'RevPAR Raw Data'!BB$1,FALSE)</f>
        <v>-3.1819037508118102</v>
      </c>
      <c r="BM9" s="49">
        <f>VLOOKUP($A9,'RevPAR Raw Data'!$B$6:$BE$49,'RevPAR Raw Data'!BC$1,FALSE)</f>
        <v>-1.9111334878425199</v>
      </c>
      <c r="BN9" s="50">
        <f>VLOOKUP($A9,'RevPAR Raw Data'!$B$6:$BE$49,'RevPAR Raw Data'!BE$1,FALSE)</f>
        <v>5.5856802642812697</v>
      </c>
    </row>
    <row r="10" spans="1:66" x14ac:dyDescent="0.45">
      <c r="A10" s="63" t="s">
        <v>119</v>
      </c>
      <c r="B10" s="47">
        <f>VLOOKUP($A10,'Occupancy Raw Data'!$B$8:$BE$51,'Occupancy Raw Data'!AG$3,FALSE)</f>
        <v>54.222584212571299</v>
      </c>
      <c r="C10" s="48">
        <f>VLOOKUP($A10,'Occupancy Raw Data'!$B$8:$BE$51,'Occupancy Raw Data'!AH$3,FALSE)</f>
        <v>71.343067220611502</v>
      </c>
      <c r="D10" s="48">
        <f>VLOOKUP($A10,'Occupancy Raw Data'!$B$8:$BE$51,'Occupancy Raw Data'!AI$3,FALSE)</f>
        <v>79.378754819619203</v>
      </c>
      <c r="E10" s="48">
        <f>VLOOKUP($A10,'Occupancy Raw Data'!$B$8:$BE$51,'Occupancy Raw Data'!AJ$3,FALSE)</f>
        <v>79.5551005768598</v>
      </c>
      <c r="F10" s="48">
        <f>VLOOKUP($A10,'Occupancy Raw Data'!$B$8:$BE$51,'Occupancy Raw Data'!AK$3,FALSE)</f>
        <v>75.156917834832697</v>
      </c>
      <c r="G10" s="49">
        <f>VLOOKUP($A10,'Occupancy Raw Data'!$B$8:$BE$51,'Occupancy Raw Data'!AL$3,FALSE)</f>
        <v>71.931284932898905</v>
      </c>
      <c r="H10" s="48">
        <f>VLOOKUP($A10,'Occupancy Raw Data'!$B$8:$BE$51,'Occupancy Raw Data'!AN$3,FALSE)</f>
        <v>78.588935050960899</v>
      </c>
      <c r="I10" s="48">
        <f>VLOOKUP($A10,'Occupancy Raw Data'!$B$8:$BE$51,'Occupancy Raw Data'!AO$3,FALSE)</f>
        <v>79.144125295154893</v>
      </c>
      <c r="J10" s="49">
        <f>VLOOKUP($A10,'Occupancy Raw Data'!$B$8:$BE$51,'Occupancy Raw Data'!AP$3,FALSE)</f>
        <v>78.866530173057896</v>
      </c>
      <c r="K10" s="50">
        <f>VLOOKUP($A10,'Occupancy Raw Data'!$B$8:$BE$51,'Occupancy Raw Data'!AR$3,FALSE)</f>
        <v>73.912783572944306</v>
      </c>
      <c r="M10" s="47">
        <f>VLOOKUP($A10,'Occupancy Raw Data'!$B$8:$BE$51,'Occupancy Raw Data'!AT$3,FALSE)</f>
        <v>0.57976243770568103</v>
      </c>
      <c r="N10" s="48">
        <f>VLOOKUP($A10,'Occupancy Raw Data'!$B$8:$BE$51,'Occupancy Raw Data'!AU$3,FALSE)</f>
        <v>2.2383232469503</v>
      </c>
      <c r="O10" s="48">
        <f>VLOOKUP($A10,'Occupancy Raw Data'!$B$8:$BE$51,'Occupancy Raw Data'!AV$3,FALSE)</f>
        <v>1.79935903131679</v>
      </c>
      <c r="P10" s="48">
        <f>VLOOKUP($A10,'Occupancy Raw Data'!$B$8:$BE$51,'Occupancy Raw Data'!AW$3,FALSE)</f>
        <v>0.32236380030745698</v>
      </c>
      <c r="Q10" s="48">
        <f>VLOOKUP($A10,'Occupancy Raw Data'!$B$8:$BE$51,'Occupancy Raw Data'!AX$3,FALSE)</f>
        <v>-0.29137018973004503</v>
      </c>
      <c r="R10" s="49">
        <f>VLOOKUP($A10,'Occupancy Raw Data'!$B$8:$BE$51,'Occupancy Raw Data'!AY$3,FALSE)</f>
        <v>0.92988508362157296</v>
      </c>
      <c r="S10" s="48">
        <f>VLOOKUP($A10,'Occupancy Raw Data'!$B$8:$BE$51,'Occupancy Raw Data'!BA$3,FALSE)</f>
        <v>-2.3247322310020602</v>
      </c>
      <c r="T10" s="48">
        <f>VLOOKUP($A10,'Occupancy Raw Data'!$B$8:$BE$51,'Occupancy Raw Data'!BB$3,FALSE)</f>
        <v>-3.0825132096246302</v>
      </c>
      <c r="U10" s="49">
        <f>VLOOKUP($A10,'Occupancy Raw Data'!$B$8:$BE$51,'Occupancy Raw Data'!BC$3,FALSE)</f>
        <v>-2.7064317751651701</v>
      </c>
      <c r="V10" s="50">
        <f>VLOOKUP($A10,'Occupancy Raw Data'!$B$8:$BE$51,'Occupancy Raw Data'!BE$3,FALSE)</f>
        <v>-0.207155334111645</v>
      </c>
      <c r="X10" s="51">
        <f>VLOOKUP($A10,'ADR Raw Data'!$B$6:$BE$49,'ADR Raw Data'!AG$1,FALSE)</f>
        <v>143.041380968786</v>
      </c>
      <c r="Y10" s="52">
        <f>VLOOKUP($A10,'ADR Raw Data'!$B$6:$BE$49,'ADR Raw Data'!AH$1,FALSE)</f>
        <v>156.15502529404901</v>
      </c>
      <c r="Z10" s="52">
        <f>VLOOKUP($A10,'ADR Raw Data'!$B$6:$BE$49,'ADR Raw Data'!AI$1,FALSE)</f>
        <v>163.47210610652101</v>
      </c>
      <c r="AA10" s="52">
        <f>VLOOKUP($A10,'ADR Raw Data'!$B$6:$BE$49,'ADR Raw Data'!AJ$1,FALSE)</f>
        <v>164.04815069458101</v>
      </c>
      <c r="AB10" s="52">
        <f>VLOOKUP($A10,'ADR Raw Data'!$B$6:$BE$49,'ADR Raw Data'!AK$1,FALSE)</f>
        <v>160.00553394776301</v>
      </c>
      <c r="AC10" s="53">
        <f>VLOOKUP($A10,'ADR Raw Data'!$B$6:$BE$49,'ADR Raw Data'!AL$1,FALSE)</f>
        <v>158.34349121231301</v>
      </c>
      <c r="AD10" s="52">
        <f>VLOOKUP($A10,'ADR Raw Data'!$B$6:$BE$49,'ADR Raw Data'!AN$1,FALSE)</f>
        <v>166.993221613706</v>
      </c>
      <c r="AE10" s="52">
        <f>VLOOKUP($A10,'ADR Raw Data'!$B$6:$BE$49,'ADR Raw Data'!AO$1,FALSE)</f>
        <v>164.53364143621801</v>
      </c>
      <c r="AF10" s="53">
        <f>VLOOKUP($A10,'ADR Raw Data'!$B$6:$BE$49,'ADR Raw Data'!AP$1,FALSE)</f>
        <v>165.75910289874901</v>
      </c>
      <c r="AG10" s="54">
        <f>VLOOKUP($A10,'ADR Raw Data'!$B$6:$BE$49,'ADR Raw Data'!AR$1,FALSE)</f>
        <v>160.60423898459501</v>
      </c>
      <c r="AI10" s="47">
        <f>VLOOKUP($A10,'ADR Raw Data'!$B$6:$BE$49,'ADR Raw Data'!AT$1,FALSE)</f>
        <v>-0.39481413080850902</v>
      </c>
      <c r="AJ10" s="48">
        <f>VLOOKUP($A10,'ADR Raw Data'!$B$6:$BE$49,'ADR Raw Data'!AU$1,FALSE)</f>
        <v>2.7248233977462899</v>
      </c>
      <c r="AK10" s="48">
        <f>VLOOKUP($A10,'ADR Raw Data'!$B$6:$BE$49,'ADR Raw Data'!AV$1,FALSE)</f>
        <v>2.9823357384029898</v>
      </c>
      <c r="AL10" s="48">
        <f>VLOOKUP($A10,'ADR Raw Data'!$B$6:$BE$49,'ADR Raw Data'!AW$1,FALSE)</f>
        <v>2.7845817577888199</v>
      </c>
      <c r="AM10" s="48">
        <f>VLOOKUP($A10,'ADR Raw Data'!$B$6:$BE$49,'ADR Raw Data'!AX$1,FALSE)</f>
        <v>0.38089033244322701</v>
      </c>
      <c r="AN10" s="49">
        <f>VLOOKUP($A10,'ADR Raw Data'!$B$6:$BE$49,'ADR Raw Data'!AY$1,FALSE)</f>
        <v>1.8518537744632499</v>
      </c>
      <c r="AO10" s="48">
        <f>VLOOKUP($A10,'ADR Raw Data'!$B$6:$BE$49,'ADR Raw Data'!BA$1,FALSE)</f>
        <v>-2.7387046346000798</v>
      </c>
      <c r="AP10" s="48">
        <f>VLOOKUP($A10,'ADR Raw Data'!$B$6:$BE$49,'ADR Raw Data'!BB$1,FALSE)</f>
        <v>-3.9252561325011399</v>
      </c>
      <c r="AQ10" s="49">
        <f>VLOOKUP($A10,'ADR Raw Data'!$B$6:$BE$49,'ADR Raw Data'!BC$1,FALSE)</f>
        <v>-3.3328256781821</v>
      </c>
      <c r="AR10" s="50">
        <f>VLOOKUP($A10,'ADR Raw Data'!$B$6:$BE$49,'ADR Raw Data'!BE$1,FALSE)</f>
        <v>8.3289186098238793E-2</v>
      </c>
      <c r="AT10" s="51">
        <f>VLOOKUP($A10,'RevPAR Raw Data'!$B$6:$BE$49,'RevPAR Raw Data'!AG$1,FALSE)</f>
        <v>77.560733254625305</v>
      </c>
      <c r="AU10" s="52">
        <f>VLOOKUP($A10,'RevPAR Raw Data'!$B$6:$BE$49,'RevPAR Raw Data'!AH$1,FALSE)</f>
        <v>111.405784663896</v>
      </c>
      <c r="AV10" s="52">
        <f>VLOOKUP($A10,'RevPAR Raw Data'!$B$6:$BE$49,'RevPAR Raw Data'!AI$1,FALSE)</f>
        <v>129.76212230476301</v>
      </c>
      <c r="AW10" s="52">
        <f>VLOOKUP($A10,'RevPAR Raw Data'!$B$6:$BE$49,'RevPAR Raw Data'!AJ$1,FALSE)</f>
        <v>130.508671279552</v>
      </c>
      <c r="AX10" s="52">
        <f>VLOOKUP($A10,'RevPAR Raw Data'!$B$6:$BE$49,'RevPAR Raw Data'!AK$1,FALSE)</f>
        <v>120.25522768030601</v>
      </c>
      <c r="AY10" s="53">
        <f>VLOOKUP($A10,'RevPAR Raw Data'!$B$6:$BE$49,'RevPAR Raw Data'!AL$1,FALSE)</f>
        <v>113.898507836628</v>
      </c>
      <c r="AZ10" s="52">
        <f>VLOOKUP($A10,'RevPAR Raw Data'!$B$6:$BE$49,'RevPAR Raw Data'!AN$1,FALSE)</f>
        <v>131.238194473503</v>
      </c>
      <c r="BA10" s="52">
        <f>VLOOKUP($A10,'RevPAR Raw Data'!$B$6:$BE$49,'RevPAR Raw Data'!AO$1,FALSE)</f>
        <v>130.21871133096201</v>
      </c>
      <c r="BB10" s="53">
        <f>VLOOKUP($A10,'RevPAR Raw Data'!$B$6:$BE$49,'RevPAR Raw Data'!AP$1,FALSE)</f>
        <v>130.72845290223199</v>
      </c>
      <c r="BC10" s="54">
        <f>VLOOKUP($A10,'RevPAR Raw Data'!$B$6:$BE$49,'RevPAR Raw Data'!AR$1,FALSE)</f>
        <v>118.707063569658</v>
      </c>
      <c r="BE10" s="47">
        <f>VLOOKUP($A10,'RevPAR Raw Data'!$B$6:$BE$49,'RevPAR Raw Data'!AT$1,FALSE)</f>
        <v>0.182659322867989</v>
      </c>
      <c r="BF10" s="48">
        <f>VLOOKUP($A10,'RevPAR Raw Data'!$B$6:$BE$49,'RevPAR Raw Data'!AU$1,FALSE)</f>
        <v>5.0241370002467001</v>
      </c>
      <c r="BG10" s="48">
        <f>VLOOKUP($A10,'RevPAR Raw Data'!$B$6:$BE$49,'RevPAR Raw Data'!AV$1,FALSE)</f>
        <v>4.8353576971729302</v>
      </c>
      <c r="BH10" s="48">
        <f>VLOOKUP($A10,'RevPAR Raw Data'!$B$6:$BE$49,'RevPAR Raw Data'!AW$1,FALSE)</f>
        <v>3.1159220416733602</v>
      </c>
      <c r="BI10" s="48">
        <f>VLOOKUP($A10,'RevPAR Raw Data'!$B$6:$BE$49,'RevPAR Raw Data'!AX$1,FALSE)</f>
        <v>8.8410341828879399E-2</v>
      </c>
      <c r="BJ10" s="49">
        <f>VLOOKUP($A10,'RevPAR Raw Data'!$B$6:$BE$49,'RevPAR Raw Data'!AY$1,FALSE)</f>
        <v>2.79895897010404</v>
      </c>
      <c r="BK10" s="48">
        <f>VLOOKUP($A10,'RevPAR Raw Data'!$B$6:$BE$49,'RevPAR Raw Data'!BA$1,FALSE)</f>
        <v>-4.9997693162496502</v>
      </c>
      <c r="BL10" s="48">
        <f>VLOOKUP($A10,'RevPAR Raw Data'!$B$6:$BE$49,'RevPAR Raw Data'!BB$1,FALSE)</f>
        <v>-6.8867728033298299</v>
      </c>
      <c r="BM10" s="49">
        <f>VLOOKUP($A10,'RevPAR Raw Data'!$B$6:$BE$49,'RevPAR Raw Data'!BC$1,FALSE)</f>
        <v>-5.94905680018209</v>
      </c>
      <c r="BN10" s="50">
        <f>VLOOKUP($A10,'RevPAR Raw Data'!$B$6:$BE$49,'RevPAR Raw Data'!BE$1,FALSE)</f>
        <v>-0.124038686005147</v>
      </c>
    </row>
    <row r="11" spans="1:66" x14ac:dyDescent="0.45">
      <c r="A11" s="63" t="s">
        <v>120</v>
      </c>
      <c r="B11" s="47">
        <f>VLOOKUP($A11,'Occupancy Raw Data'!$B$8:$BE$51,'Occupancy Raw Data'!AG$3,FALSE)</f>
        <v>51.943076081007099</v>
      </c>
      <c r="C11" s="48">
        <f>VLOOKUP($A11,'Occupancy Raw Data'!$B$8:$BE$51,'Occupancy Raw Data'!AH$3,FALSE)</f>
        <v>67.452231676369607</v>
      </c>
      <c r="D11" s="48">
        <f>VLOOKUP($A11,'Occupancy Raw Data'!$B$8:$BE$51,'Occupancy Raw Data'!AI$3,FALSE)</f>
        <v>73.419540229885001</v>
      </c>
      <c r="E11" s="48">
        <f>VLOOKUP($A11,'Occupancy Raw Data'!$B$8:$BE$51,'Occupancy Raw Data'!AJ$3,FALSE)</f>
        <v>75.590884211573794</v>
      </c>
      <c r="F11" s="48">
        <f>VLOOKUP($A11,'Occupancy Raw Data'!$B$8:$BE$51,'Occupancy Raw Data'!AK$3,FALSE)</f>
        <v>72.862243120863795</v>
      </c>
      <c r="G11" s="49">
        <f>VLOOKUP($A11,'Occupancy Raw Data'!$B$8:$BE$51,'Occupancy Raw Data'!AL$3,FALSE)</f>
        <v>68.253595063939798</v>
      </c>
      <c r="H11" s="48">
        <f>VLOOKUP($A11,'Occupancy Raw Data'!$B$8:$BE$51,'Occupancy Raw Data'!AN$3,FALSE)</f>
        <v>78.176469124744898</v>
      </c>
      <c r="I11" s="48">
        <f>VLOOKUP($A11,'Occupancy Raw Data'!$B$8:$BE$51,'Occupancy Raw Data'!AO$3,FALSE)</f>
        <v>78.085659551176704</v>
      </c>
      <c r="J11" s="49">
        <f>VLOOKUP($A11,'Occupancy Raw Data'!$B$8:$BE$51,'Occupancy Raw Data'!AP$3,FALSE)</f>
        <v>78.131064337960794</v>
      </c>
      <c r="K11" s="50">
        <f>VLOOKUP($A11,'Occupancy Raw Data'!$B$8:$BE$51,'Occupancy Raw Data'!AR$3,FALSE)</f>
        <v>71.075729142231594</v>
      </c>
      <c r="M11" s="47">
        <f>VLOOKUP($A11,'Occupancy Raw Data'!$B$8:$BE$51,'Occupancy Raw Data'!AT$3,FALSE)</f>
        <v>-0.14609104139360499</v>
      </c>
      <c r="N11" s="48">
        <f>VLOOKUP($A11,'Occupancy Raw Data'!$B$8:$BE$51,'Occupancy Raw Data'!AU$3,FALSE)</f>
        <v>2.9857874785574201</v>
      </c>
      <c r="O11" s="48">
        <f>VLOOKUP($A11,'Occupancy Raw Data'!$B$8:$BE$51,'Occupancy Raw Data'!AV$3,FALSE)</f>
        <v>1.8235724604050001</v>
      </c>
      <c r="P11" s="48">
        <f>VLOOKUP($A11,'Occupancy Raw Data'!$B$8:$BE$51,'Occupancy Raw Data'!AW$3,FALSE)</f>
        <v>1.1631235778618201</v>
      </c>
      <c r="Q11" s="48">
        <f>VLOOKUP($A11,'Occupancy Raw Data'!$B$8:$BE$51,'Occupancy Raw Data'!AX$3,FALSE)</f>
        <v>-0.372086167840878</v>
      </c>
      <c r="R11" s="49">
        <f>VLOOKUP($A11,'Occupancy Raw Data'!$B$8:$BE$51,'Occupancy Raw Data'!AY$3,FALSE)</f>
        <v>1.1198787208644501</v>
      </c>
      <c r="S11" s="48">
        <f>VLOOKUP($A11,'Occupancy Raw Data'!$B$8:$BE$51,'Occupancy Raw Data'!BA$3,FALSE)</f>
        <v>4.5251812750772002E-2</v>
      </c>
      <c r="T11" s="48">
        <f>VLOOKUP($A11,'Occupancy Raw Data'!$B$8:$BE$51,'Occupancy Raw Data'!BB$3,FALSE)</f>
        <v>-1.0342877215305899</v>
      </c>
      <c r="U11" s="49">
        <f>VLOOKUP($A11,'Occupancy Raw Data'!$B$8:$BE$51,'Occupancy Raw Data'!BC$3,FALSE)</f>
        <v>-0.49713227636956098</v>
      </c>
      <c r="V11" s="50">
        <f>VLOOKUP($A11,'Occupancy Raw Data'!$B$8:$BE$51,'Occupancy Raw Data'!BE$3,FALSE)</f>
        <v>0.60588575305594705</v>
      </c>
      <c r="X11" s="51">
        <f>VLOOKUP($A11,'ADR Raw Data'!$B$6:$BE$49,'ADR Raw Data'!AG$1,FALSE)</f>
        <v>113.48623610977999</v>
      </c>
      <c r="Y11" s="52">
        <f>VLOOKUP($A11,'ADR Raw Data'!$B$6:$BE$49,'ADR Raw Data'!AH$1,FALSE)</f>
        <v>119.828224201683</v>
      </c>
      <c r="Z11" s="52">
        <f>VLOOKUP($A11,'ADR Raw Data'!$B$6:$BE$49,'ADR Raw Data'!AI$1,FALSE)</f>
        <v>124.702566057556</v>
      </c>
      <c r="AA11" s="52">
        <f>VLOOKUP($A11,'ADR Raw Data'!$B$6:$BE$49,'ADR Raw Data'!AJ$1,FALSE)</f>
        <v>127.431968699601</v>
      </c>
      <c r="AB11" s="52">
        <f>VLOOKUP($A11,'ADR Raw Data'!$B$6:$BE$49,'ADR Raw Data'!AK$1,FALSE)</f>
        <v>129.73122096546999</v>
      </c>
      <c r="AC11" s="53">
        <f>VLOOKUP($A11,'ADR Raw Data'!$B$6:$BE$49,'ADR Raw Data'!AL$1,FALSE)</f>
        <v>123.710152749249</v>
      </c>
      <c r="AD11" s="52">
        <f>VLOOKUP($A11,'ADR Raw Data'!$B$6:$BE$49,'ADR Raw Data'!AN$1,FALSE)</f>
        <v>150.06371098504999</v>
      </c>
      <c r="AE11" s="52">
        <f>VLOOKUP($A11,'ADR Raw Data'!$B$6:$BE$49,'ADR Raw Data'!AO$1,FALSE)</f>
        <v>146.795070214986</v>
      </c>
      <c r="AF11" s="53">
        <f>VLOOKUP($A11,'ADR Raw Data'!$B$6:$BE$49,'ADR Raw Data'!AP$1,FALSE)</f>
        <v>148.43034036269199</v>
      </c>
      <c r="AG11" s="54">
        <f>VLOOKUP($A11,'ADR Raw Data'!$B$6:$BE$49,'ADR Raw Data'!AR$1,FALSE)</f>
        <v>131.47416362361199</v>
      </c>
      <c r="AI11" s="47">
        <f>VLOOKUP($A11,'ADR Raw Data'!$B$6:$BE$49,'ADR Raw Data'!AT$1,FALSE)</f>
        <v>0.17286176437150699</v>
      </c>
      <c r="AJ11" s="48">
        <f>VLOOKUP($A11,'ADR Raw Data'!$B$6:$BE$49,'ADR Raw Data'!AU$1,FALSE)</f>
        <v>2.6524472303391802</v>
      </c>
      <c r="AK11" s="48">
        <f>VLOOKUP($A11,'ADR Raw Data'!$B$6:$BE$49,'ADR Raw Data'!AV$1,FALSE)</f>
        <v>3.78286486921631</v>
      </c>
      <c r="AL11" s="48">
        <f>VLOOKUP($A11,'ADR Raw Data'!$B$6:$BE$49,'ADR Raw Data'!AW$1,FALSE)</f>
        <v>3.52944738176895</v>
      </c>
      <c r="AM11" s="48">
        <f>VLOOKUP($A11,'ADR Raw Data'!$B$6:$BE$49,'ADR Raw Data'!AX$1,FALSE)</f>
        <v>0.66034599034096997</v>
      </c>
      <c r="AN11" s="49">
        <f>VLOOKUP($A11,'ADR Raw Data'!$B$6:$BE$49,'ADR Raw Data'!AY$1,FALSE)</f>
        <v>2.2616953758957798</v>
      </c>
      <c r="AO11" s="48">
        <f>VLOOKUP($A11,'ADR Raw Data'!$B$6:$BE$49,'ADR Raw Data'!BA$1,FALSE)</f>
        <v>-1.6706623055818499</v>
      </c>
      <c r="AP11" s="48">
        <f>VLOOKUP($A11,'ADR Raw Data'!$B$6:$BE$49,'ADR Raw Data'!BB$1,FALSE)</f>
        <v>-2.56164008988894</v>
      </c>
      <c r="AQ11" s="49">
        <f>VLOOKUP($A11,'ADR Raw Data'!$B$6:$BE$49,'ADR Raw Data'!BC$1,FALSE)</f>
        <v>-2.1095842607409399</v>
      </c>
      <c r="AR11" s="50">
        <f>VLOOKUP($A11,'ADR Raw Data'!$B$6:$BE$49,'ADR Raw Data'!BE$1,FALSE)</f>
        <v>0.58471393311493502</v>
      </c>
      <c r="AT11" s="51">
        <f>VLOOKUP($A11,'RevPAR Raw Data'!$B$6:$BE$49,'RevPAR Raw Data'!AG$1,FALSE)</f>
        <v>58.948241963974702</v>
      </c>
      <c r="AU11" s="52">
        <f>VLOOKUP($A11,'RevPAR Raw Data'!$B$6:$BE$49,'RevPAR Raw Data'!AH$1,FALSE)</f>
        <v>80.826811402199297</v>
      </c>
      <c r="AV11" s="52">
        <f>VLOOKUP($A11,'RevPAR Raw Data'!$B$6:$BE$49,'RevPAR Raw Data'!AI$1,FALSE)</f>
        <v>91.556050654326498</v>
      </c>
      <c r="AW11" s="52">
        <f>VLOOKUP($A11,'RevPAR Raw Data'!$B$6:$BE$49,'RevPAR Raw Data'!AJ$1,FALSE)</f>
        <v>96.326951908244993</v>
      </c>
      <c r="AX11" s="52">
        <f>VLOOKUP($A11,'RevPAR Raw Data'!$B$6:$BE$49,'RevPAR Raw Data'!AK$1,FALSE)</f>
        <v>94.525077623525803</v>
      </c>
      <c r="AY11" s="53">
        <f>VLOOKUP($A11,'RevPAR Raw Data'!$B$6:$BE$49,'RevPAR Raw Data'!AL$1,FALSE)</f>
        <v>84.436626710454206</v>
      </c>
      <c r="AZ11" s="52">
        <f>VLOOKUP($A11,'RevPAR Raw Data'!$B$6:$BE$49,'RevPAR Raw Data'!AN$1,FALSE)</f>
        <v>117.31451068567399</v>
      </c>
      <c r="BA11" s="52">
        <f>VLOOKUP($A11,'RevPAR Raw Data'!$B$6:$BE$49,'RevPAR Raw Data'!AO$1,FALSE)</f>
        <v>114.625898765984</v>
      </c>
      <c r="BB11" s="53">
        <f>VLOOKUP($A11,'RevPAR Raw Data'!$B$6:$BE$49,'RevPAR Raw Data'!AP$1,FALSE)</f>
        <v>115.97020472582901</v>
      </c>
      <c r="BC11" s="54">
        <f>VLOOKUP($A11,'RevPAR Raw Data'!$B$6:$BE$49,'RevPAR Raw Data'!AR$1,FALSE)</f>
        <v>93.446220429132893</v>
      </c>
      <c r="BE11" s="47">
        <f>VLOOKUP($A11,'RevPAR Raw Data'!$B$6:$BE$49,'RevPAR Raw Data'!AT$1,FALSE)</f>
        <v>2.6518187426160699E-2</v>
      </c>
      <c r="BF11" s="48">
        <f>VLOOKUP($A11,'RevPAR Raw Data'!$B$6:$BE$49,'RevPAR Raw Data'!AU$1,FALSE)</f>
        <v>5.7174311461754197</v>
      </c>
      <c r="BG11" s="48">
        <f>VLOOKUP($A11,'RevPAR Raw Data'!$B$6:$BE$49,'RevPAR Raw Data'!AV$1,FALSE)</f>
        <v>5.6754206115906696</v>
      </c>
      <c r="BH11" s="48">
        <f>VLOOKUP($A11,'RevPAR Raw Data'!$B$6:$BE$49,'RevPAR Raw Data'!AW$1,FALSE)</f>
        <v>4.7336227942963696</v>
      </c>
      <c r="BI11" s="48">
        <f>VLOOKUP($A11,'RevPAR Raw Data'!$B$6:$BE$49,'RevPAR Raw Data'!AX$1,FALSE)</f>
        <v>0.28580276641014002</v>
      </c>
      <c r="BJ11" s="49">
        <f>VLOOKUP($A11,'RevPAR Raw Data'!$B$6:$BE$49,'RevPAR Raw Data'!AY$1,FALSE)</f>
        <v>3.4069023420056599</v>
      </c>
      <c r="BK11" s="48">
        <f>VLOOKUP($A11,'RevPAR Raw Data'!$B$6:$BE$49,'RevPAR Raw Data'!BA$1,FALSE)</f>
        <v>-1.6261664978093</v>
      </c>
      <c r="BL11" s="48">
        <f>VLOOKUP($A11,'RevPAR Raw Data'!$B$6:$BE$49,'RevPAR Raw Data'!BB$1,FALSE)</f>
        <v>-3.5694330824999998</v>
      </c>
      <c r="BM11" s="49">
        <f>VLOOKUP($A11,'RevPAR Raw Data'!$B$6:$BE$49,'RevPAR Raw Data'!BC$1,FALSE)</f>
        <v>-2.5962291128531398</v>
      </c>
      <c r="BN11" s="50">
        <f>VLOOKUP($A11,'RevPAR Raw Data'!$B$6:$BE$49,'RevPAR Raw Data'!BE$1,FALSE)</f>
        <v>1.1941423845877499</v>
      </c>
    </row>
    <row r="12" spans="1:66" x14ac:dyDescent="0.45">
      <c r="A12" s="63" t="s">
        <v>121</v>
      </c>
      <c r="B12" s="47">
        <f>VLOOKUP($A12,'Occupancy Raw Data'!$B$8:$BE$51,'Occupancy Raw Data'!AG$3,FALSE)</f>
        <v>51.678304616063798</v>
      </c>
      <c r="C12" s="48">
        <f>VLOOKUP($A12,'Occupancy Raw Data'!$B$8:$BE$51,'Occupancy Raw Data'!AH$3,FALSE)</f>
        <v>61.195087662224402</v>
      </c>
      <c r="D12" s="48">
        <f>VLOOKUP($A12,'Occupancy Raw Data'!$B$8:$BE$51,'Occupancy Raw Data'!AI$3,FALSE)</f>
        <v>64.847970814114205</v>
      </c>
      <c r="E12" s="48">
        <f>VLOOKUP($A12,'Occupancy Raw Data'!$B$8:$BE$51,'Occupancy Raw Data'!AJ$3,FALSE)</f>
        <v>67.353931931699293</v>
      </c>
      <c r="F12" s="48">
        <f>VLOOKUP($A12,'Occupancy Raw Data'!$B$8:$BE$51,'Occupancy Raw Data'!AK$3,FALSE)</f>
        <v>66.612847020559798</v>
      </c>
      <c r="G12" s="49">
        <f>VLOOKUP($A12,'Occupancy Raw Data'!$B$8:$BE$51,'Occupancy Raw Data'!AL$3,FALSE)</f>
        <v>62.338081772915999</v>
      </c>
      <c r="H12" s="48">
        <f>VLOOKUP($A12,'Occupancy Raw Data'!$B$8:$BE$51,'Occupancy Raw Data'!AN$3,FALSE)</f>
        <v>71.672668137995103</v>
      </c>
      <c r="I12" s="48">
        <f>VLOOKUP($A12,'Occupancy Raw Data'!$B$8:$BE$51,'Occupancy Raw Data'!AO$3,FALSE)</f>
        <v>71.359042862121001</v>
      </c>
      <c r="J12" s="49">
        <f>VLOOKUP($A12,'Occupancy Raw Data'!$B$8:$BE$51,'Occupancy Raw Data'!AP$3,FALSE)</f>
        <v>71.515855500057995</v>
      </c>
      <c r="K12" s="50">
        <f>VLOOKUP($A12,'Occupancy Raw Data'!$B$8:$BE$51,'Occupancy Raw Data'!AR$3,FALSE)</f>
        <v>64.960576998076505</v>
      </c>
      <c r="M12" s="47">
        <f>VLOOKUP($A12,'Occupancy Raw Data'!$B$8:$BE$51,'Occupancy Raw Data'!AT$3,FALSE)</f>
        <v>0.80235297506541803</v>
      </c>
      <c r="N12" s="48">
        <f>VLOOKUP($A12,'Occupancy Raw Data'!$B$8:$BE$51,'Occupancy Raw Data'!AU$3,FALSE)</f>
        <v>3.4807674430952802</v>
      </c>
      <c r="O12" s="48">
        <f>VLOOKUP($A12,'Occupancy Raw Data'!$B$8:$BE$51,'Occupancy Raw Data'!AV$3,FALSE)</f>
        <v>4.3710243834976303</v>
      </c>
      <c r="P12" s="48">
        <f>VLOOKUP($A12,'Occupancy Raw Data'!$B$8:$BE$51,'Occupancy Raw Data'!AW$3,FALSE)</f>
        <v>3.0210695956835298</v>
      </c>
      <c r="Q12" s="48">
        <f>VLOOKUP($A12,'Occupancy Raw Data'!$B$8:$BE$51,'Occupancy Raw Data'!AX$3,FALSE)</f>
        <v>2.1347793163260702</v>
      </c>
      <c r="R12" s="49">
        <f>VLOOKUP($A12,'Occupancy Raw Data'!$B$8:$BE$51,'Occupancy Raw Data'!AY$3,FALSE)</f>
        <v>2.8215028638203998</v>
      </c>
      <c r="S12" s="48">
        <f>VLOOKUP($A12,'Occupancy Raw Data'!$B$8:$BE$51,'Occupancy Raw Data'!BA$3,FALSE)</f>
        <v>2.2347633164335301</v>
      </c>
      <c r="T12" s="48">
        <f>VLOOKUP($A12,'Occupancy Raw Data'!$B$8:$BE$51,'Occupancy Raw Data'!BB$3,FALSE)</f>
        <v>1.7008943577665301</v>
      </c>
      <c r="U12" s="49">
        <f>VLOOKUP($A12,'Occupancy Raw Data'!$B$8:$BE$51,'Occupancy Raw Data'!BC$3,FALSE)</f>
        <v>1.96771535382808</v>
      </c>
      <c r="V12" s="50">
        <f>VLOOKUP($A12,'Occupancy Raw Data'!$B$8:$BE$51,'Occupancy Raw Data'!BE$3,FALSE)</f>
        <v>2.55169031823884</v>
      </c>
      <c r="X12" s="51">
        <f>VLOOKUP($A12,'ADR Raw Data'!$B$6:$BE$49,'ADR Raw Data'!AG$1,FALSE)</f>
        <v>81.6884893994918</v>
      </c>
      <c r="Y12" s="52">
        <f>VLOOKUP($A12,'ADR Raw Data'!$B$6:$BE$49,'ADR Raw Data'!AH$1,FALSE)</f>
        <v>84.999234668691798</v>
      </c>
      <c r="Z12" s="52">
        <f>VLOOKUP($A12,'ADR Raw Data'!$B$6:$BE$49,'ADR Raw Data'!AI$1,FALSE)</f>
        <v>87.313037768301797</v>
      </c>
      <c r="AA12" s="52">
        <f>VLOOKUP($A12,'ADR Raw Data'!$B$6:$BE$49,'ADR Raw Data'!AJ$1,FALSE)</f>
        <v>90.591743381909097</v>
      </c>
      <c r="AB12" s="52">
        <f>VLOOKUP($A12,'ADR Raw Data'!$B$6:$BE$49,'ADR Raw Data'!AK$1,FALSE)</f>
        <v>94.066633651280696</v>
      </c>
      <c r="AC12" s="53">
        <f>VLOOKUP($A12,'ADR Raw Data'!$B$6:$BE$49,'ADR Raw Data'!AL$1,FALSE)</f>
        <v>88.078508283792004</v>
      </c>
      <c r="AD12" s="52">
        <f>VLOOKUP($A12,'ADR Raw Data'!$B$6:$BE$49,'ADR Raw Data'!AN$1,FALSE)</f>
        <v>106.09193766915701</v>
      </c>
      <c r="AE12" s="52">
        <f>VLOOKUP($A12,'ADR Raw Data'!$B$6:$BE$49,'ADR Raw Data'!AO$1,FALSE)</f>
        <v>103.70900900167599</v>
      </c>
      <c r="AF12" s="53">
        <f>VLOOKUP($A12,'ADR Raw Data'!$B$6:$BE$49,'ADR Raw Data'!AP$1,FALSE)</f>
        <v>104.903085856288</v>
      </c>
      <c r="AG12" s="54">
        <f>VLOOKUP($A12,'ADR Raw Data'!$B$6:$BE$49,'ADR Raw Data'!AR$1,FALSE)</f>
        <v>93.371168251875801</v>
      </c>
      <c r="AI12" s="47">
        <f>VLOOKUP($A12,'ADR Raw Data'!$B$6:$BE$49,'ADR Raw Data'!AT$1,FALSE)</f>
        <v>-3.6076371524342798</v>
      </c>
      <c r="AJ12" s="48">
        <f>VLOOKUP($A12,'ADR Raw Data'!$B$6:$BE$49,'ADR Raw Data'!AU$1,FALSE)</f>
        <v>-1.0128144646536601</v>
      </c>
      <c r="AK12" s="48">
        <f>VLOOKUP($A12,'ADR Raw Data'!$B$6:$BE$49,'ADR Raw Data'!AV$1,FALSE)</f>
        <v>-0.329661759934261</v>
      </c>
      <c r="AL12" s="48">
        <f>VLOOKUP($A12,'ADR Raw Data'!$B$6:$BE$49,'ADR Raw Data'!AW$1,FALSE)</f>
        <v>0.22963689934298601</v>
      </c>
      <c r="AM12" s="48">
        <f>VLOOKUP($A12,'ADR Raw Data'!$B$6:$BE$49,'ADR Raw Data'!AX$1,FALSE)</f>
        <v>-0.98932832169649698</v>
      </c>
      <c r="AN12" s="49">
        <f>VLOOKUP($A12,'ADR Raw Data'!$B$6:$BE$49,'ADR Raw Data'!AY$1,FALSE)</f>
        <v>-1.00664533424096</v>
      </c>
      <c r="AO12" s="48">
        <f>VLOOKUP($A12,'ADR Raw Data'!$B$6:$BE$49,'ADR Raw Data'!BA$1,FALSE)</f>
        <v>-3.72031640825303</v>
      </c>
      <c r="AP12" s="48">
        <f>VLOOKUP($A12,'ADR Raw Data'!$B$6:$BE$49,'ADR Raw Data'!BB$1,FALSE)</f>
        <v>-4.6982784072862396</v>
      </c>
      <c r="AQ12" s="49">
        <f>VLOOKUP($A12,'ADR Raw Data'!$B$6:$BE$49,'ADR Raw Data'!BC$1,FALSE)</f>
        <v>-4.2035990418468696</v>
      </c>
      <c r="AR12" s="50">
        <f>VLOOKUP($A12,'ADR Raw Data'!$B$6:$BE$49,'ADR Raw Data'!BE$1,FALSE)</f>
        <v>-2.1980880788959798</v>
      </c>
      <c r="AT12" s="51">
        <f>VLOOKUP($A12,'RevPAR Raw Data'!$B$6:$BE$49,'RevPAR Raw Data'!AG$1,FALSE)</f>
        <v>42.215226388130397</v>
      </c>
      <c r="AU12" s="52">
        <f>VLOOKUP($A12,'RevPAR Raw Data'!$B$6:$BE$49,'RevPAR Raw Data'!AH$1,FALSE)</f>
        <v>52.015356167725798</v>
      </c>
      <c r="AV12" s="52">
        <f>VLOOKUP($A12,'RevPAR Raw Data'!$B$6:$BE$49,'RevPAR Raw Data'!AI$1,FALSE)</f>
        <v>56.620733248904898</v>
      </c>
      <c r="AW12" s="52">
        <f>VLOOKUP($A12,'RevPAR Raw Data'!$B$6:$BE$49,'RevPAR Raw Data'!AJ$1,FALSE)</f>
        <v>61.017101173190802</v>
      </c>
      <c r="AX12" s="52">
        <f>VLOOKUP($A12,'RevPAR Raw Data'!$B$6:$BE$49,'RevPAR Raw Data'!AK$1,FALSE)</f>
        <v>62.660462771518098</v>
      </c>
      <c r="AY12" s="53">
        <f>VLOOKUP($A12,'RevPAR Raw Data'!$B$6:$BE$49,'RevPAR Raw Data'!AL$1,FALSE)</f>
        <v>54.9064525183149</v>
      </c>
      <c r="AZ12" s="52">
        <f>VLOOKUP($A12,'RevPAR Raw Data'!$B$6:$BE$49,'RevPAR Raw Data'!AN$1,FALSE)</f>
        <v>76.038922406783499</v>
      </c>
      <c r="BA12" s="52">
        <f>VLOOKUP($A12,'RevPAR Raw Data'!$B$6:$BE$49,'RevPAR Raw Data'!AO$1,FALSE)</f>
        <v>74.005756185387298</v>
      </c>
      <c r="BB12" s="53">
        <f>VLOOKUP($A12,'RevPAR Raw Data'!$B$6:$BE$49,'RevPAR Raw Data'!AP$1,FALSE)</f>
        <v>75.022339296085406</v>
      </c>
      <c r="BC12" s="54">
        <f>VLOOKUP($A12,'RevPAR Raw Data'!$B$6:$BE$49,'RevPAR Raw Data'!AR$1,FALSE)</f>
        <v>60.654449646263402</v>
      </c>
      <c r="BE12" s="47">
        <f>VLOOKUP($A12,'RevPAR Raw Data'!$B$6:$BE$49,'RevPAR Raw Data'!AT$1,FALSE)</f>
        <v>-2.8342301613909799</v>
      </c>
      <c r="BF12" s="48">
        <f>VLOOKUP($A12,'RevPAR Raw Data'!$B$6:$BE$49,'RevPAR Raw Data'!AU$1,FALSE)</f>
        <v>2.4326992622969899</v>
      </c>
      <c r="BG12" s="48">
        <f>VLOOKUP($A12,'RevPAR Raw Data'!$B$6:$BE$49,'RevPAR Raw Data'!AV$1,FALSE)</f>
        <v>4.0269530276535797</v>
      </c>
      <c r="BH12" s="48">
        <f>VLOOKUP($A12,'RevPAR Raw Data'!$B$6:$BE$49,'RevPAR Raw Data'!AW$1,FALSE)</f>
        <v>3.2576439855730399</v>
      </c>
      <c r="BI12" s="48">
        <f>VLOOKUP($A12,'RevPAR Raw Data'!$B$6:$BE$49,'RevPAR Raw Data'!AX$1,FALSE)</f>
        <v>1.12433101824744</v>
      </c>
      <c r="BJ12" s="49">
        <f>VLOOKUP($A12,'RevPAR Raw Data'!$B$6:$BE$49,'RevPAR Raw Data'!AY$1,FALSE)</f>
        <v>1.7864550026453101</v>
      </c>
      <c r="BK12" s="48">
        <f>VLOOKUP($A12,'RevPAR Raw Data'!$B$6:$BE$49,'RevPAR Raw Data'!BA$1,FALSE)</f>
        <v>-1.56869335816639</v>
      </c>
      <c r="BL12" s="48">
        <f>VLOOKUP($A12,'RevPAR Raw Data'!$B$6:$BE$49,'RevPAR Raw Data'!BB$1,FALSE)</f>
        <v>-3.0772968018614</v>
      </c>
      <c r="BM12" s="49">
        <f>VLOOKUP($A12,'RevPAR Raw Data'!$B$6:$BE$49,'RevPAR Raw Data'!BC$1,FALSE)</f>
        <v>-2.3185985517785799</v>
      </c>
      <c r="BN12" s="50">
        <f>VLOOKUP($A12,'RevPAR Raw Data'!$B$6:$BE$49,'RevPAR Raw Data'!BE$1,FALSE)</f>
        <v>0.29751383864730002</v>
      </c>
    </row>
    <row r="13" spans="1:66" x14ac:dyDescent="0.45">
      <c r="A13" s="63" t="s">
        <v>122</v>
      </c>
      <c r="B13" s="47">
        <f>VLOOKUP($A13,'Occupancy Raw Data'!$B$8:$BE$51,'Occupancy Raw Data'!AG$3,FALSE)</f>
        <v>46.7155132507811</v>
      </c>
      <c r="C13" s="48">
        <f>VLOOKUP($A13,'Occupancy Raw Data'!$B$8:$BE$51,'Occupancy Raw Data'!AH$3,FALSE)</f>
        <v>50.156955213516902</v>
      </c>
      <c r="D13" s="48">
        <f>VLOOKUP($A13,'Occupancy Raw Data'!$B$8:$BE$51,'Occupancy Raw Data'!AI$3,FALSE)</f>
        <v>51.603547043166301</v>
      </c>
      <c r="E13" s="48">
        <f>VLOOKUP($A13,'Occupancy Raw Data'!$B$8:$BE$51,'Occupancy Raw Data'!AJ$3,FALSE)</f>
        <v>53.4790533503066</v>
      </c>
      <c r="F13" s="48">
        <f>VLOOKUP($A13,'Occupancy Raw Data'!$B$8:$BE$51,'Occupancy Raw Data'!AK$3,FALSE)</f>
        <v>54.799068394861699</v>
      </c>
      <c r="G13" s="49">
        <f>VLOOKUP($A13,'Occupancy Raw Data'!$B$8:$BE$51,'Occupancy Raw Data'!AL$3,FALSE)</f>
        <v>51.350827450526502</v>
      </c>
      <c r="H13" s="48">
        <f>VLOOKUP($A13,'Occupancy Raw Data'!$B$8:$BE$51,'Occupancy Raw Data'!AN$3,FALSE)</f>
        <v>61.917023492651303</v>
      </c>
      <c r="I13" s="48">
        <f>VLOOKUP($A13,'Occupancy Raw Data'!$B$8:$BE$51,'Occupancy Raw Data'!AO$3,FALSE)</f>
        <v>62.089891216294397</v>
      </c>
      <c r="J13" s="49">
        <f>VLOOKUP($A13,'Occupancy Raw Data'!$B$8:$BE$51,'Occupancy Raw Data'!AP$3,FALSE)</f>
        <v>62.0034573544728</v>
      </c>
      <c r="K13" s="50">
        <f>VLOOKUP($A13,'Occupancy Raw Data'!$B$8:$BE$51,'Occupancy Raw Data'!AR$3,FALSE)</f>
        <v>54.394435994511198</v>
      </c>
      <c r="M13" s="47">
        <f>VLOOKUP($A13,'Occupancy Raw Data'!$B$8:$BE$51,'Occupancy Raw Data'!AT$3,FALSE)</f>
        <v>-3.8973975202053599</v>
      </c>
      <c r="N13" s="48">
        <f>VLOOKUP($A13,'Occupancy Raw Data'!$B$8:$BE$51,'Occupancy Raw Data'!AU$3,FALSE)</f>
        <v>-2.25503504112582</v>
      </c>
      <c r="O13" s="48">
        <f>VLOOKUP($A13,'Occupancy Raw Data'!$B$8:$BE$51,'Occupancy Raw Data'!AV$3,FALSE)</f>
        <v>-1.42695115115385</v>
      </c>
      <c r="P13" s="48">
        <f>VLOOKUP($A13,'Occupancy Raw Data'!$B$8:$BE$51,'Occupancy Raw Data'!AW$3,FALSE)</f>
        <v>-2.8665072455631102</v>
      </c>
      <c r="Q13" s="48">
        <f>VLOOKUP($A13,'Occupancy Raw Data'!$B$8:$BE$51,'Occupancy Raw Data'!AX$3,FALSE)</f>
        <v>-3.71409746703634</v>
      </c>
      <c r="R13" s="49">
        <f>VLOOKUP($A13,'Occupancy Raw Data'!$B$8:$BE$51,'Occupancy Raw Data'!AY$3,FALSE)</f>
        <v>-2.8366891373855698</v>
      </c>
      <c r="S13" s="48">
        <f>VLOOKUP($A13,'Occupancy Raw Data'!$B$8:$BE$51,'Occupancy Raw Data'!BA$3,FALSE)</f>
        <v>-4.9496590175294699</v>
      </c>
      <c r="T13" s="48">
        <f>VLOOKUP($A13,'Occupancy Raw Data'!$B$8:$BE$51,'Occupancy Raw Data'!BB$3,FALSE)</f>
        <v>-4.5564936415953401</v>
      </c>
      <c r="U13" s="49">
        <f>VLOOKUP($A13,'Occupancy Raw Data'!$B$8:$BE$51,'Occupancy Raw Data'!BC$3,FALSE)</f>
        <v>-4.7532080226676499</v>
      </c>
      <c r="V13" s="50">
        <f>VLOOKUP($A13,'Occupancy Raw Data'!$B$8:$BE$51,'Occupancy Raw Data'!BE$3,FALSE)</f>
        <v>-3.47033652725974</v>
      </c>
      <c r="X13" s="51">
        <f>VLOOKUP($A13,'ADR Raw Data'!$B$6:$BE$49,'ADR Raw Data'!AG$1,FALSE)</f>
        <v>63.685013073838299</v>
      </c>
      <c r="Y13" s="52">
        <f>VLOOKUP($A13,'ADR Raw Data'!$B$6:$BE$49,'ADR Raw Data'!AH$1,FALSE)</f>
        <v>64.119044111327398</v>
      </c>
      <c r="Z13" s="52">
        <f>VLOOKUP($A13,'ADR Raw Data'!$B$6:$BE$49,'ADR Raw Data'!AI$1,FALSE)</f>
        <v>64.702142957460197</v>
      </c>
      <c r="AA13" s="52">
        <f>VLOOKUP($A13,'ADR Raw Data'!$B$6:$BE$49,'ADR Raw Data'!AJ$1,FALSE)</f>
        <v>66.574366562525299</v>
      </c>
      <c r="AB13" s="52">
        <f>VLOOKUP($A13,'ADR Raw Data'!$B$6:$BE$49,'ADR Raw Data'!AK$1,FALSE)</f>
        <v>69.920383882633999</v>
      </c>
      <c r="AC13" s="53">
        <f>VLOOKUP($A13,'ADR Raw Data'!$B$6:$BE$49,'ADR Raw Data'!AL$1,FALSE)</f>
        <v>65.906864655274404</v>
      </c>
      <c r="AD13" s="52">
        <f>VLOOKUP($A13,'ADR Raw Data'!$B$6:$BE$49,'ADR Raw Data'!AN$1,FALSE)</f>
        <v>79.409072174197405</v>
      </c>
      <c r="AE13" s="52">
        <f>VLOOKUP($A13,'ADR Raw Data'!$B$6:$BE$49,'ADR Raw Data'!AO$1,FALSE)</f>
        <v>77.449309651340201</v>
      </c>
      <c r="AF13" s="53">
        <f>VLOOKUP($A13,'ADR Raw Data'!$B$6:$BE$49,'ADR Raw Data'!AP$1,FALSE)</f>
        <v>78.427824941818699</v>
      </c>
      <c r="AG13" s="54">
        <f>VLOOKUP($A13,'ADR Raw Data'!$B$6:$BE$49,'ADR Raw Data'!AR$1,FALSE)</f>
        <v>69.984712550505705</v>
      </c>
      <c r="AI13" s="47">
        <f>VLOOKUP($A13,'ADR Raw Data'!$B$6:$BE$49,'ADR Raw Data'!AT$1,FALSE)</f>
        <v>-2.87847304899481</v>
      </c>
      <c r="AJ13" s="48">
        <f>VLOOKUP($A13,'ADR Raw Data'!$B$6:$BE$49,'ADR Raw Data'!AU$1,FALSE)</f>
        <v>-0.12215342872477</v>
      </c>
      <c r="AK13" s="48">
        <f>VLOOKUP($A13,'ADR Raw Data'!$B$6:$BE$49,'ADR Raw Data'!AV$1,FALSE)</f>
        <v>0.27932810604771302</v>
      </c>
      <c r="AL13" s="48">
        <f>VLOOKUP($A13,'ADR Raw Data'!$B$6:$BE$49,'ADR Raw Data'!AW$1,FALSE)</f>
        <v>0.42015608559119</v>
      </c>
      <c r="AM13" s="48">
        <f>VLOOKUP($A13,'ADR Raw Data'!$B$6:$BE$49,'ADR Raw Data'!AX$1,FALSE)</f>
        <v>-0.24495340200965901</v>
      </c>
      <c r="AN13" s="49">
        <f>VLOOKUP($A13,'ADR Raw Data'!$B$6:$BE$49,'ADR Raw Data'!AY$1,FALSE)</f>
        <v>-0.47531182431001601</v>
      </c>
      <c r="AO13" s="48">
        <f>VLOOKUP($A13,'ADR Raw Data'!$B$6:$BE$49,'ADR Raw Data'!BA$1,FALSE)</f>
        <v>-4.6557820848023397</v>
      </c>
      <c r="AP13" s="48">
        <f>VLOOKUP($A13,'ADR Raw Data'!$B$6:$BE$49,'ADR Raw Data'!BB$1,FALSE)</f>
        <v>-6.1080417358044201</v>
      </c>
      <c r="AQ13" s="49">
        <f>VLOOKUP($A13,'ADR Raw Data'!$B$6:$BE$49,'ADR Raw Data'!BC$1,FALSE)</f>
        <v>-5.3803654951941402</v>
      </c>
      <c r="AR13" s="50">
        <f>VLOOKUP($A13,'ADR Raw Data'!$B$6:$BE$49,'ADR Raw Data'!BE$1,FALSE)</f>
        <v>-2.42424339039473</v>
      </c>
      <c r="AT13" s="51">
        <f>VLOOKUP($A13,'RevPAR Raw Data'!$B$6:$BE$49,'RevPAR Raw Data'!AG$1,FALSE)</f>
        <v>29.750780721270601</v>
      </c>
      <c r="AU13" s="52">
        <f>VLOOKUP($A13,'RevPAR Raw Data'!$B$6:$BE$49,'RevPAR Raw Data'!AH$1,FALSE)</f>
        <v>32.160160238253603</v>
      </c>
      <c r="AV13" s="52">
        <f>VLOOKUP($A13,'RevPAR Raw Data'!$B$6:$BE$49,'RevPAR Raw Data'!AI$1,FALSE)</f>
        <v>33.388600778989698</v>
      </c>
      <c r="AW13" s="52">
        <f>VLOOKUP($A13,'RevPAR Raw Data'!$B$6:$BE$49,'RevPAR Raw Data'!AJ$1,FALSE)</f>
        <v>35.6033410116016</v>
      </c>
      <c r="AX13" s="52">
        <f>VLOOKUP($A13,'RevPAR Raw Data'!$B$6:$BE$49,'RevPAR Raw Data'!AK$1,FALSE)</f>
        <v>38.315718985794398</v>
      </c>
      <c r="AY13" s="53">
        <f>VLOOKUP($A13,'RevPAR Raw Data'!$B$6:$BE$49,'RevPAR Raw Data'!AL$1,FALSE)</f>
        <v>33.843720347182</v>
      </c>
      <c r="AZ13" s="52">
        <f>VLOOKUP($A13,'RevPAR Raw Data'!$B$6:$BE$49,'RevPAR Raw Data'!AN$1,FALSE)</f>
        <v>49.167733873394198</v>
      </c>
      <c r="BA13" s="52">
        <f>VLOOKUP($A13,'RevPAR Raw Data'!$B$6:$BE$49,'RevPAR Raw Data'!AO$1,FALSE)</f>
        <v>48.088192110288098</v>
      </c>
      <c r="BB13" s="53">
        <f>VLOOKUP($A13,'RevPAR Raw Data'!$B$6:$BE$49,'RevPAR Raw Data'!AP$1,FALSE)</f>
        <v>48.627962991841201</v>
      </c>
      <c r="BC13" s="54">
        <f>VLOOKUP($A13,'RevPAR Raw Data'!$B$6:$BE$49,'RevPAR Raw Data'!AR$1,FALSE)</f>
        <v>38.067789674227498</v>
      </c>
      <c r="BE13" s="47">
        <f>VLOOKUP($A13,'RevPAR Raw Data'!$B$6:$BE$49,'RevPAR Raw Data'!AT$1,FALSE)</f>
        <v>-6.6636850319688703</v>
      </c>
      <c r="BF13" s="48">
        <f>VLOOKUP($A13,'RevPAR Raw Data'!$B$6:$BE$49,'RevPAR Raw Data'!AU$1,FALSE)</f>
        <v>-2.3744338672289098</v>
      </c>
      <c r="BG13" s="48">
        <f>VLOOKUP($A13,'RevPAR Raw Data'!$B$6:$BE$49,'RevPAR Raw Data'!AV$1,FALSE)</f>
        <v>-1.1516089207308799</v>
      </c>
      <c r="BH13" s="48">
        <f>VLOOKUP($A13,'RevPAR Raw Data'!$B$6:$BE$49,'RevPAR Raw Data'!AW$1,FALSE)</f>
        <v>-2.4583949646080701</v>
      </c>
      <c r="BI13" s="48">
        <f>VLOOKUP($A13,'RevPAR Raw Data'!$B$6:$BE$49,'RevPAR Raw Data'!AX$1,FALSE)</f>
        <v>-3.9499530609465401</v>
      </c>
      <c r="BJ13" s="49">
        <f>VLOOKUP($A13,'RevPAR Raw Data'!$B$6:$BE$49,'RevPAR Raw Data'!AY$1,FALSE)</f>
        <v>-3.2985178428066702</v>
      </c>
      <c r="BK13" s="48">
        <f>VLOOKUP($A13,'RevPAR Raw Data'!$B$6:$BE$49,'RevPAR Raw Data'!BA$1,FALSE)</f>
        <v>-9.37499576453488</v>
      </c>
      <c r="BL13" s="48">
        <f>VLOOKUP($A13,'RevPAR Raw Data'!$B$6:$BE$49,'RevPAR Raw Data'!BB$1,FALSE)</f>
        <v>-10.3862228440818</v>
      </c>
      <c r="BM13" s="49">
        <f>VLOOKUP($A13,'RevPAR Raw Data'!$B$6:$BE$49,'RevPAR Raw Data'!BC$1,FALSE)</f>
        <v>-9.8778335534953801</v>
      </c>
      <c r="BN13" s="50">
        <f>VLOOKUP($A13,'RevPAR Raw Data'!$B$6:$BE$49,'RevPAR Raw Data'!BE$1,FALSE)</f>
        <v>-5.8104505137679299</v>
      </c>
    </row>
    <row r="14" spans="1:66" x14ac:dyDescent="0.4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Data'!AG$3,FALSE)</f>
        <v>60.220632948206102</v>
      </c>
      <c r="C15" s="48">
        <f>VLOOKUP($A15,'Occupancy Raw Data'!$B$8:$BE$45,'Occupancy Raw Data'!AH$3,FALSE)</f>
        <v>77.516326044999005</v>
      </c>
      <c r="D15" s="48">
        <f>VLOOKUP($A15,'Occupancy Raw Data'!$B$8:$BE$45,'Occupancy Raw Data'!AI$3,FALSE)</f>
        <v>85.3470992077131</v>
      </c>
      <c r="E15" s="48">
        <f>VLOOKUP($A15,'Occupancy Raw Data'!$B$8:$BE$45,'Occupancy Raw Data'!AJ$3,FALSE)</f>
        <v>85.266680767434195</v>
      </c>
      <c r="F15" s="48">
        <f>VLOOKUP($A15,'Occupancy Raw Data'!$B$8:$BE$45,'Occupancy Raw Data'!AK$3,FALSE)</f>
        <v>77.320457569908896</v>
      </c>
      <c r="G15" s="49">
        <f>VLOOKUP($A15,'Occupancy Raw Data'!$B$8:$BE$45,'Occupancy Raw Data'!AL$3,FALSE)</f>
        <v>77.134239307652294</v>
      </c>
      <c r="H15" s="48">
        <f>VLOOKUP($A15,'Occupancy Raw Data'!$B$8:$BE$45,'Occupancy Raw Data'!AN$3,FALSE)</f>
        <v>74.788708810335805</v>
      </c>
      <c r="I15" s="48">
        <f>VLOOKUP($A15,'Occupancy Raw Data'!$B$8:$BE$45,'Occupancy Raw Data'!AO$3,FALSE)</f>
        <v>76.240206576245399</v>
      </c>
      <c r="J15" s="49">
        <f>VLOOKUP($A15,'Occupancy Raw Data'!$B$8:$BE$45,'Occupancy Raw Data'!AP$3,FALSE)</f>
        <v>75.514457693290595</v>
      </c>
      <c r="K15" s="50">
        <f>VLOOKUP($A15,'Occupancy Raw Data'!$B$8:$BE$45,'Occupancy Raw Data'!AR$3,FALSE)</f>
        <v>76.671444560691796</v>
      </c>
      <c r="M15" s="47">
        <f>VLOOKUP($A15,'Occupancy Raw Data'!$B$8:$BE$45,'Occupancy Raw Data'!AT$3,FALSE)</f>
        <v>3.2608495289712498</v>
      </c>
      <c r="N15" s="48">
        <f>VLOOKUP($A15,'Occupancy Raw Data'!$B$8:$BE$45,'Occupancy Raw Data'!AU$3,FALSE)</f>
        <v>5.4506287319603697</v>
      </c>
      <c r="O15" s="48">
        <f>VLOOKUP($A15,'Occupancy Raw Data'!$B$8:$BE$45,'Occupancy Raw Data'!AV$3,FALSE)</f>
        <v>4.52601748975344</v>
      </c>
      <c r="P15" s="48">
        <f>VLOOKUP($A15,'Occupancy Raw Data'!$B$8:$BE$45,'Occupancy Raw Data'!AW$3,FALSE)</f>
        <v>3.3861904384694999</v>
      </c>
      <c r="Q15" s="48">
        <f>VLOOKUP($A15,'Occupancy Raw Data'!$B$8:$BE$45,'Occupancy Raw Data'!AX$3,FALSE)</f>
        <v>1.5236294091011</v>
      </c>
      <c r="R15" s="49">
        <f>VLOOKUP($A15,'Occupancy Raw Data'!$B$8:$BE$45,'Occupancy Raw Data'!AY$3,FALSE)</f>
        <v>3.6420659964715401</v>
      </c>
      <c r="S15" s="48">
        <f>VLOOKUP($A15,'Occupancy Raw Data'!$B$8:$BE$45,'Occupancy Raw Data'!BA$3,FALSE)</f>
        <v>-1.6733119889597901</v>
      </c>
      <c r="T15" s="48">
        <f>VLOOKUP($A15,'Occupancy Raw Data'!$B$8:$BE$45,'Occupancy Raw Data'!BB$3,FALSE)</f>
        <v>-2.8385898609735798</v>
      </c>
      <c r="U15" s="49">
        <f>VLOOKUP($A15,'Occupancy Raw Data'!$B$8:$BE$45,'Occupancy Raw Data'!BC$3,FALSE)</f>
        <v>-2.26502302052348</v>
      </c>
      <c r="V15" s="50">
        <f>VLOOKUP($A15,'Occupancy Raw Data'!$B$8:$BE$45,'Occupancy Raw Data'!BE$3,FALSE)</f>
        <v>1.90875527478201</v>
      </c>
      <c r="X15" s="51">
        <f>VLOOKUP($A15,'ADR Raw Data'!$B$6:$BE$43,'ADR Raw Data'!AG$1,FALSE)</f>
        <v>192.063466031529</v>
      </c>
      <c r="Y15" s="52">
        <f>VLOOKUP($A15,'ADR Raw Data'!$B$6:$BE$43,'ADR Raw Data'!AH$1,FALSE)</f>
        <v>222.77278440033101</v>
      </c>
      <c r="Z15" s="52">
        <f>VLOOKUP($A15,'ADR Raw Data'!$B$6:$BE$43,'ADR Raw Data'!AI$1,FALSE)</f>
        <v>238.772263185068</v>
      </c>
      <c r="AA15" s="52">
        <f>VLOOKUP($A15,'ADR Raw Data'!$B$6:$BE$43,'ADR Raw Data'!AJ$1,FALSE)</f>
        <v>237.03024309763401</v>
      </c>
      <c r="AB15" s="52">
        <f>VLOOKUP($A15,'ADR Raw Data'!$B$6:$BE$43,'ADR Raw Data'!AK$1,FALSE)</f>
        <v>208.65651523484101</v>
      </c>
      <c r="AC15" s="53">
        <f>VLOOKUP($A15,'ADR Raw Data'!$B$6:$BE$43,'ADR Raw Data'!AL$1,FALSE)</f>
        <v>221.84034323943999</v>
      </c>
      <c r="AD15" s="52">
        <f>VLOOKUP($A15,'ADR Raw Data'!$B$6:$BE$43,'ADR Raw Data'!AN$1,FALSE)</f>
        <v>183.89842084796399</v>
      </c>
      <c r="AE15" s="52">
        <f>VLOOKUP($A15,'ADR Raw Data'!$B$6:$BE$43,'ADR Raw Data'!AO$1,FALSE)</f>
        <v>182.33439795281399</v>
      </c>
      <c r="AF15" s="53">
        <f>VLOOKUP($A15,'ADR Raw Data'!$B$6:$BE$43,'ADR Raw Data'!AP$1,FALSE)</f>
        <v>183.10889370138401</v>
      </c>
      <c r="AG15" s="54">
        <f>VLOOKUP($A15,'ADR Raw Data'!$B$6:$BE$43,'ADR Raw Data'!AR$1,FALSE)</f>
        <v>210.94120480978</v>
      </c>
      <c r="AI15" s="47">
        <f>VLOOKUP($A15,'ADR Raw Data'!$B$6:$BE$43,'ADR Raw Data'!AT$1,FALSE)</f>
        <v>1.11887893207483</v>
      </c>
      <c r="AJ15" s="48">
        <f>VLOOKUP($A15,'ADR Raw Data'!$B$6:$BE$43,'ADR Raw Data'!AU$1,FALSE)</f>
        <v>2.9335636587324099</v>
      </c>
      <c r="AK15" s="48">
        <f>VLOOKUP($A15,'ADR Raw Data'!$B$6:$BE$43,'ADR Raw Data'!AV$1,FALSE)</f>
        <v>4.9971935193172197</v>
      </c>
      <c r="AL15" s="48">
        <f>VLOOKUP($A15,'ADR Raw Data'!$B$6:$BE$43,'ADR Raw Data'!AW$1,FALSE)</f>
        <v>6.1690895407650199</v>
      </c>
      <c r="AM15" s="48">
        <f>VLOOKUP($A15,'ADR Raw Data'!$B$6:$BE$43,'ADR Raw Data'!AX$1,FALSE)</f>
        <v>3.09357655470816</v>
      </c>
      <c r="AN15" s="49">
        <f>VLOOKUP($A15,'ADR Raw Data'!$B$6:$BE$43,'ADR Raw Data'!AY$1,FALSE)</f>
        <v>3.9905219189955798</v>
      </c>
      <c r="AO15" s="48">
        <f>VLOOKUP($A15,'ADR Raw Data'!$B$6:$BE$43,'ADR Raw Data'!BA$1,FALSE)</f>
        <v>-1.3271582778775599</v>
      </c>
      <c r="AP15" s="48">
        <f>VLOOKUP($A15,'ADR Raw Data'!$B$6:$BE$43,'ADR Raw Data'!BB$1,FALSE)</f>
        <v>-1.9996519319185899</v>
      </c>
      <c r="AQ15" s="49">
        <f>VLOOKUP($A15,'ADR Raw Data'!$B$6:$BE$43,'ADR Raw Data'!BC$1,FALSE)</f>
        <v>-1.66585159281942</v>
      </c>
      <c r="AR15" s="50">
        <f>VLOOKUP($A15,'ADR Raw Data'!$B$6:$BE$43,'ADR Raw Data'!BE$1,FALSE)</f>
        <v>2.71249147441157</v>
      </c>
      <c r="AT15" s="51">
        <f>VLOOKUP($A15,'RevPAR Raw Data'!$B$6:$BE$43,'RevPAR Raw Data'!AG$1,FALSE)</f>
        <v>115.66183490645</v>
      </c>
      <c r="AU15" s="52">
        <f>VLOOKUP($A15,'RevPAR Raw Data'!$B$6:$BE$43,'RevPAR Raw Data'!AH$1,FALSE)</f>
        <v>172.685277895284</v>
      </c>
      <c r="AV15" s="52">
        <f>VLOOKUP($A15,'RevPAR Raw Data'!$B$6:$BE$43,'RevPAR Raw Data'!AI$1,FALSE)</f>
        <v>203.78520034106199</v>
      </c>
      <c r="AW15" s="52">
        <f>VLOOKUP($A15,'RevPAR Raw Data'!$B$6:$BE$43,'RevPAR Raw Data'!AJ$1,FALSE)</f>
        <v>202.10782070433299</v>
      </c>
      <c r="AX15" s="52">
        <f>VLOOKUP($A15,'RevPAR Raw Data'!$B$6:$BE$43,'RevPAR Raw Data'!AK$1,FALSE)</f>
        <v>161.33417232900601</v>
      </c>
      <c r="AY15" s="53">
        <f>VLOOKUP($A15,'RevPAR Raw Data'!$B$6:$BE$43,'RevPAR Raw Data'!AL$1,FALSE)</f>
        <v>171.11486123522701</v>
      </c>
      <c r="AZ15" s="52">
        <f>VLOOKUP($A15,'RevPAR Raw Data'!$B$6:$BE$43,'RevPAR Raw Data'!AN$1,FALSE)</f>
        <v>137.53525447479001</v>
      </c>
      <c r="BA15" s="52">
        <f>VLOOKUP($A15,'RevPAR Raw Data'!$B$6:$BE$43,'RevPAR Raw Data'!AO$1,FALSE)</f>
        <v>139.01212165877899</v>
      </c>
      <c r="BB15" s="53">
        <f>VLOOKUP($A15,'RevPAR Raw Data'!$B$6:$BE$43,'RevPAR Raw Data'!AP$1,FALSE)</f>
        <v>138.27368806678399</v>
      </c>
      <c r="BC15" s="54">
        <f>VLOOKUP($A15,'RevPAR Raw Data'!$B$6:$BE$43,'RevPAR Raw Data'!AR$1,FALSE)</f>
        <v>161.731668901386</v>
      </c>
      <c r="BE15" s="47">
        <f>VLOOKUP($A15,'RevPAR Raw Data'!$B$6:$BE$43,'RevPAR Raw Data'!AT$1,FALSE)</f>
        <v>4.4162134194324096</v>
      </c>
      <c r="BF15" s="48">
        <f>VLOOKUP($A15,'RevPAR Raw Data'!$B$6:$BE$43,'RevPAR Raw Data'!AU$1,FALSE)</f>
        <v>8.5440900543460003</v>
      </c>
      <c r="BG15" s="48">
        <f>VLOOKUP($A15,'RevPAR Raw Data'!$B$6:$BE$43,'RevPAR Raw Data'!AV$1,FALSE)</f>
        <v>9.7493848617517909</v>
      </c>
      <c r="BH15" s="48">
        <f>VLOOKUP($A15,'RevPAR Raw Data'!$B$6:$BE$43,'RevPAR Raw Data'!AW$1,FALSE)</f>
        <v>9.7641770994045292</v>
      </c>
      <c r="BI15" s="48">
        <f>VLOOKUP($A15,'RevPAR Raw Data'!$B$6:$BE$43,'RevPAR Raw Data'!AX$1,FALSE)</f>
        <v>4.6643406059898496</v>
      </c>
      <c r="BJ15" s="49">
        <f>VLOOKUP($A15,'RevPAR Raw Data'!$B$6:$BE$43,'RevPAR Raw Data'!AY$1,FALSE)</f>
        <v>7.7779253573606102</v>
      </c>
      <c r="BK15" s="48">
        <f>VLOOKUP($A15,'RevPAR Raw Data'!$B$6:$BE$43,'RevPAR Raw Data'!BA$1,FALSE)</f>
        <v>-2.9782627682611502</v>
      </c>
      <c r="BL15" s="48">
        <f>VLOOKUP($A15,'RevPAR Raw Data'!$B$6:$BE$43,'RevPAR Raw Data'!BB$1,FALSE)</f>
        <v>-4.78147987589798</v>
      </c>
      <c r="BM15" s="49">
        <f>VLOOKUP($A15,'RevPAR Raw Data'!$B$6:$BE$43,'RevPAR Raw Data'!BC$1,FALSE)</f>
        <v>-3.8931426912777898</v>
      </c>
      <c r="BN15" s="50">
        <f>VLOOKUP($A15,'RevPAR Raw Data'!$B$6:$BE$43,'RevPAR Raw Data'!BE$1,FALSE)</f>
        <v>4.6730215732894296</v>
      </c>
    </row>
    <row r="16" spans="1:66" x14ac:dyDescent="0.45">
      <c r="A16" s="63" t="s">
        <v>88</v>
      </c>
      <c r="B16" s="47">
        <f>VLOOKUP($A16,'Occupancy Raw Data'!$B$8:$BE$45,'Occupancy Raw Data'!AG$3,FALSE)</f>
        <v>65.536009079653297</v>
      </c>
      <c r="C16" s="48">
        <f>VLOOKUP($A16,'Occupancy Raw Data'!$B$8:$BE$45,'Occupancy Raw Data'!AH$3,FALSE)</f>
        <v>88.926434172513396</v>
      </c>
      <c r="D16" s="48">
        <f>VLOOKUP($A16,'Occupancy Raw Data'!$B$8:$BE$45,'Occupancy Raw Data'!AI$3,FALSE)</f>
        <v>94.255571605447699</v>
      </c>
      <c r="E16" s="48">
        <f>VLOOKUP($A16,'Occupancy Raw Data'!$B$8:$BE$45,'Occupancy Raw Data'!AJ$3,FALSE)</f>
        <v>92.821399092034596</v>
      </c>
      <c r="F16" s="48">
        <f>VLOOKUP($A16,'Occupancy Raw Data'!$B$8:$BE$45,'Occupancy Raw Data'!AK$3,FALSE)</f>
        <v>85.591209244737897</v>
      </c>
      <c r="G16" s="49">
        <f>VLOOKUP($A16,'Occupancy Raw Data'!$B$8:$BE$45,'Occupancy Raw Data'!AL$3,FALSE)</f>
        <v>85.426124638877397</v>
      </c>
      <c r="H16" s="48">
        <f>VLOOKUP($A16,'Occupancy Raw Data'!$B$8:$BE$45,'Occupancy Raw Data'!AN$3,FALSE)</f>
        <v>76.390321914981399</v>
      </c>
      <c r="I16" s="48">
        <f>VLOOKUP($A16,'Occupancy Raw Data'!$B$8:$BE$45,'Occupancy Raw Data'!AO$3,FALSE)</f>
        <v>75.526207181180297</v>
      </c>
      <c r="J16" s="49">
        <f>VLOOKUP($A16,'Occupancy Raw Data'!$B$8:$BE$45,'Occupancy Raw Data'!AP$3,FALSE)</f>
        <v>75.958264548080805</v>
      </c>
      <c r="K16" s="50">
        <f>VLOOKUP($A16,'Occupancy Raw Data'!$B$8:$BE$45,'Occupancy Raw Data'!AR$3,FALSE)</f>
        <v>82.721021755792705</v>
      </c>
      <c r="M16" s="47">
        <f>VLOOKUP($A16,'Occupancy Raw Data'!$B$8:$BE$45,'Occupancy Raw Data'!AT$3,FALSE)</f>
        <v>3.6214290579816701</v>
      </c>
      <c r="N16" s="48">
        <f>VLOOKUP($A16,'Occupancy Raw Data'!$B$8:$BE$45,'Occupancy Raw Data'!AU$3,FALSE)</f>
        <v>3.3395871117892799</v>
      </c>
      <c r="O16" s="48">
        <f>VLOOKUP($A16,'Occupancy Raw Data'!$B$8:$BE$45,'Occupancy Raw Data'!AV$3,FALSE)</f>
        <v>1.4536505256083401</v>
      </c>
      <c r="P16" s="48">
        <f>VLOOKUP($A16,'Occupancy Raw Data'!$B$8:$BE$45,'Occupancy Raw Data'!AW$3,FALSE)</f>
        <v>1.59712608175939</v>
      </c>
      <c r="Q16" s="48">
        <f>VLOOKUP($A16,'Occupancy Raw Data'!$B$8:$BE$45,'Occupancy Raw Data'!AX$3,FALSE)</f>
        <v>-0.70589714985956398</v>
      </c>
      <c r="R16" s="49">
        <f>VLOOKUP($A16,'Occupancy Raw Data'!$B$8:$BE$45,'Occupancy Raw Data'!AY$3,FALSE)</f>
        <v>1.7546478203234399</v>
      </c>
      <c r="S16" s="48">
        <f>VLOOKUP($A16,'Occupancy Raw Data'!$B$8:$BE$45,'Occupancy Raw Data'!BA$3,FALSE)</f>
        <v>-2.61515335400999</v>
      </c>
      <c r="T16" s="48">
        <f>VLOOKUP($A16,'Occupancy Raw Data'!$B$8:$BE$45,'Occupancy Raw Data'!BB$3,FALSE)</f>
        <v>-1.87719412943116</v>
      </c>
      <c r="U16" s="49">
        <f>VLOOKUP($A16,'Occupancy Raw Data'!$B$8:$BE$45,'Occupancy Raw Data'!BC$3,FALSE)</f>
        <v>-2.2496651985917402</v>
      </c>
      <c r="V16" s="50">
        <f>VLOOKUP($A16,'Occupancy Raw Data'!$B$8:$BE$45,'Occupancy Raw Data'!BE$3,FALSE)</f>
        <v>0.67268455847418096</v>
      </c>
      <c r="X16" s="51">
        <f>VLOOKUP($A16,'ADR Raw Data'!$B$6:$BE$43,'ADR Raw Data'!AG$1,FALSE)</f>
        <v>211.671995119455</v>
      </c>
      <c r="Y16" s="52">
        <f>VLOOKUP($A16,'ADR Raw Data'!$B$6:$BE$43,'ADR Raw Data'!AH$1,FALSE)</f>
        <v>246.256847570703</v>
      </c>
      <c r="Z16" s="52">
        <f>VLOOKUP($A16,'ADR Raw Data'!$B$6:$BE$43,'ADR Raw Data'!AI$1,FALSE)</f>
        <v>261.01519526011799</v>
      </c>
      <c r="AA16" s="52">
        <f>VLOOKUP($A16,'ADR Raw Data'!$B$6:$BE$43,'ADR Raw Data'!AJ$1,FALSE)</f>
        <v>257.54850215367497</v>
      </c>
      <c r="AB16" s="52">
        <f>VLOOKUP($A16,'ADR Raw Data'!$B$6:$BE$43,'ADR Raw Data'!AK$1,FALSE)</f>
        <v>225.66313694171501</v>
      </c>
      <c r="AC16" s="53">
        <f>VLOOKUP($A16,'ADR Raw Data'!$B$6:$BE$43,'ADR Raw Data'!AL$1,FALSE)</f>
        <v>242.53426239507201</v>
      </c>
      <c r="AD16" s="52">
        <f>VLOOKUP($A16,'ADR Raw Data'!$B$6:$BE$43,'ADR Raw Data'!AN$1,FALSE)</f>
        <v>179.44387945297899</v>
      </c>
      <c r="AE16" s="52">
        <f>VLOOKUP($A16,'ADR Raw Data'!$B$6:$BE$43,'ADR Raw Data'!AO$1,FALSE)</f>
        <v>175.10998394808701</v>
      </c>
      <c r="AF16" s="53">
        <f>VLOOKUP($A16,'ADR Raw Data'!$B$6:$BE$43,'ADR Raw Data'!AP$1,FALSE)</f>
        <v>177.28925749214699</v>
      </c>
      <c r="AG16" s="54">
        <f>VLOOKUP($A16,'ADR Raw Data'!$B$6:$BE$43,'ADR Raw Data'!AR$1,FALSE)</f>
        <v>225.416840011582</v>
      </c>
      <c r="AI16" s="47">
        <f>VLOOKUP($A16,'ADR Raw Data'!$B$6:$BE$43,'ADR Raw Data'!AT$1,FALSE)</f>
        <v>4.9176668829676302</v>
      </c>
      <c r="AJ16" s="48">
        <f>VLOOKUP($A16,'ADR Raw Data'!$B$6:$BE$43,'ADR Raw Data'!AU$1,FALSE)</f>
        <v>4.9081100500769503</v>
      </c>
      <c r="AK16" s="48">
        <f>VLOOKUP($A16,'ADR Raw Data'!$B$6:$BE$43,'ADR Raw Data'!AV$1,FALSE)</f>
        <v>5.4131645065887604</v>
      </c>
      <c r="AL16" s="48">
        <f>VLOOKUP($A16,'ADR Raw Data'!$B$6:$BE$43,'ADR Raw Data'!AW$1,FALSE)</f>
        <v>5.84113692964225</v>
      </c>
      <c r="AM16" s="48">
        <f>VLOOKUP($A16,'ADR Raw Data'!$B$6:$BE$43,'ADR Raw Data'!AX$1,FALSE)</f>
        <v>1.7631818276116</v>
      </c>
      <c r="AN16" s="49">
        <f>VLOOKUP($A16,'ADR Raw Data'!$B$6:$BE$43,'ADR Raw Data'!AY$1,FALSE)</f>
        <v>4.6212142695196103</v>
      </c>
      <c r="AO16" s="48">
        <f>VLOOKUP($A16,'ADR Raw Data'!$B$6:$BE$43,'ADR Raw Data'!BA$1,FALSE)</f>
        <v>-2.3528574050837201</v>
      </c>
      <c r="AP16" s="48">
        <f>VLOOKUP($A16,'ADR Raw Data'!$B$6:$BE$43,'ADR Raw Data'!BB$1,FALSE)</f>
        <v>-2.7570430043888798</v>
      </c>
      <c r="AQ16" s="49">
        <f>VLOOKUP($A16,'ADR Raw Data'!$B$6:$BE$43,'ADR Raw Data'!BC$1,FALSE)</f>
        <v>-2.55548247891632</v>
      </c>
      <c r="AR16" s="50">
        <f>VLOOKUP($A16,'ADR Raw Data'!$B$6:$BE$43,'ADR Raw Data'!BE$1,FALSE)</f>
        <v>3.23976359369335</v>
      </c>
      <c r="AT16" s="51">
        <f>VLOOKUP($A16,'RevPAR Raw Data'!$B$6:$BE$43,'RevPAR Raw Data'!AG$1,FALSE)</f>
        <v>138.721377940569</v>
      </c>
      <c r="AU16" s="52">
        <f>VLOOKUP($A16,'RevPAR Raw Data'!$B$6:$BE$43,'RevPAR Raw Data'!AH$1,FALSE)</f>
        <v>218.98743345026801</v>
      </c>
      <c r="AV16" s="52">
        <f>VLOOKUP($A16,'RevPAR Raw Data'!$B$6:$BE$43,'RevPAR Raw Data'!AI$1,FALSE)</f>
        <v>246.0213642695</v>
      </c>
      <c r="AW16" s="52">
        <f>VLOOKUP($A16,'RevPAR Raw Data'!$B$6:$BE$43,'RevPAR Raw Data'!AJ$1,FALSE)</f>
        <v>239.06012303962001</v>
      </c>
      <c r="AX16" s="52">
        <f>VLOOKUP($A16,'RevPAR Raw Data'!$B$6:$BE$43,'RevPAR Raw Data'!AK$1,FALSE)</f>
        <v>193.147807728023</v>
      </c>
      <c r="AY16" s="53">
        <f>VLOOKUP($A16,'RevPAR Raw Data'!$B$6:$BE$43,'RevPAR Raw Data'!AL$1,FALSE)</f>
        <v>207.18762128559601</v>
      </c>
      <c r="AZ16" s="52">
        <f>VLOOKUP($A16,'RevPAR Raw Data'!$B$6:$BE$43,'RevPAR Raw Data'!AN$1,FALSE)</f>
        <v>137.07775717086199</v>
      </c>
      <c r="BA16" s="52">
        <f>VLOOKUP($A16,'RevPAR Raw Data'!$B$6:$BE$43,'RevPAR Raw Data'!AO$1,FALSE)</f>
        <v>132.253929271564</v>
      </c>
      <c r="BB16" s="53">
        <f>VLOOKUP($A16,'RevPAR Raw Data'!$B$6:$BE$43,'RevPAR Raw Data'!AP$1,FALSE)</f>
        <v>134.66584322121301</v>
      </c>
      <c r="BC16" s="54">
        <f>VLOOKUP($A16,'RevPAR Raw Data'!$B$6:$BE$43,'RevPAR Raw Data'!AR$1,FALSE)</f>
        <v>186.467113267201</v>
      </c>
      <c r="BE16" s="47">
        <f>VLOOKUP($A16,'RevPAR Raw Data'!$B$6:$BE$43,'RevPAR Raw Data'!AT$1,FALSE)</f>
        <v>8.7171857584238399</v>
      </c>
      <c r="BF16" s="48">
        <f>VLOOKUP($A16,'RevPAR Raw Data'!$B$6:$BE$43,'RevPAR Raw Data'!AU$1,FALSE)</f>
        <v>8.4116077725310401</v>
      </c>
      <c r="BG16" s="48">
        <f>VLOOKUP($A16,'RevPAR Raw Data'!$B$6:$BE$43,'RevPAR Raw Data'!AV$1,FALSE)</f>
        <v>6.94550352649917</v>
      </c>
      <c r="BH16" s="48">
        <f>VLOOKUP($A16,'RevPAR Raw Data'!$B$6:$BE$43,'RevPAR Raw Data'!AW$1,FALSE)</f>
        <v>7.5315533327762401</v>
      </c>
      <c r="BI16" s="48">
        <f>VLOOKUP($A16,'RevPAR Raw Data'!$B$6:$BE$43,'RevPAR Raw Data'!AX$1,FALSE)</f>
        <v>1.0448384274840901</v>
      </c>
      <c r="BJ16" s="49">
        <f>VLOOKUP($A16,'RevPAR Raw Data'!$B$6:$BE$43,'RevPAR Raw Data'!AY$1,FALSE)</f>
        <v>6.4569481252956598</v>
      </c>
      <c r="BK16" s="48">
        <f>VLOOKUP($A16,'RevPAR Raw Data'!$B$6:$BE$43,'RevPAR Raw Data'!BA$1,FALSE)</f>
        <v>-4.9064799297496</v>
      </c>
      <c r="BL16" s="48">
        <f>VLOOKUP($A16,'RevPAR Raw Data'!$B$6:$BE$43,'RevPAR Raw Data'!BB$1,FALSE)</f>
        <v>-4.5824820843957701</v>
      </c>
      <c r="BM16" s="49">
        <f>VLOOKUP($A16,'RevPAR Raw Data'!$B$6:$BE$43,'RevPAR Raw Data'!BC$1,FALSE)</f>
        <v>-4.7476578775237703</v>
      </c>
      <c r="BN16" s="50">
        <f>VLOOKUP($A16,'RevPAR Raw Data'!$B$6:$BE$43,'RevPAR Raw Data'!BE$1,FALSE)</f>
        <v>3.9342415415933698</v>
      </c>
    </row>
    <row r="17" spans="1:66" x14ac:dyDescent="0.45">
      <c r="A17" s="63" t="s">
        <v>89</v>
      </c>
      <c r="B17" s="47">
        <f>VLOOKUP($A17,'Occupancy Raw Data'!$B$8:$BE$45,'Occupancy Raw Data'!AG$3,FALSE)</f>
        <v>58.592004703115798</v>
      </c>
      <c r="C17" s="48">
        <f>VLOOKUP($A17,'Occupancy Raw Data'!$B$8:$BE$45,'Occupancy Raw Data'!AH$3,FALSE)</f>
        <v>77.798353909465007</v>
      </c>
      <c r="D17" s="48">
        <f>VLOOKUP($A17,'Occupancy Raw Data'!$B$8:$BE$45,'Occupancy Raw Data'!AI$3,FALSE)</f>
        <v>85.7760141093474</v>
      </c>
      <c r="E17" s="48">
        <f>VLOOKUP($A17,'Occupancy Raw Data'!$B$8:$BE$45,'Occupancy Raw Data'!AJ$3,FALSE)</f>
        <v>86.122868900646594</v>
      </c>
      <c r="F17" s="48">
        <f>VLOOKUP($A17,'Occupancy Raw Data'!$B$8:$BE$45,'Occupancy Raw Data'!AK$3,FALSE)</f>
        <v>77.007642563198104</v>
      </c>
      <c r="G17" s="49">
        <f>VLOOKUP($A17,'Occupancy Raw Data'!$B$8:$BE$45,'Occupancy Raw Data'!AL$3,FALSE)</f>
        <v>77.059376837154602</v>
      </c>
      <c r="H17" s="48">
        <f>VLOOKUP($A17,'Occupancy Raw Data'!$B$8:$BE$45,'Occupancy Raw Data'!AN$3,FALSE)</f>
        <v>69.5590828924162</v>
      </c>
      <c r="I17" s="48">
        <f>VLOOKUP($A17,'Occupancy Raw Data'!$B$8:$BE$45,'Occupancy Raw Data'!AO$3,FALSE)</f>
        <v>71.128747795414398</v>
      </c>
      <c r="J17" s="49">
        <f>VLOOKUP($A17,'Occupancy Raw Data'!$B$8:$BE$45,'Occupancy Raw Data'!AP$3,FALSE)</f>
        <v>70.343915343915299</v>
      </c>
      <c r="K17" s="50">
        <f>VLOOKUP($A17,'Occupancy Raw Data'!$B$8:$BE$45,'Occupancy Raw Data'!AR$3,FALSE)</f>
        <v>75.140673553371897</v>
      </c>
      <c r="M17" s="47">
        <f>VLOOKUP($A17,'Occupancy Raw Data'!$B$8:$BE$45,'Occupancy Raw Data'!AT$3,FALSE)</f>
        <v>4.6996761066346497</v>
      </c>
      <c r="N17" s="48">
        <f>VLOOKUP($A17,'Occupancy Raw Data'!$B$8:$BE$45,'Occupancy Raw Data'!AU$3,FALSE)</f>
        <v>6.0780432573649197</v>
      </c>
      <c r="O17" s="48">
        <f>VLOOKUP($A17,'Occupancy Raw Data'!$B$8:$BE$45,'Occupancy Raw Data'!AV$3,FALSE)</f>
        <v>2.1543418068798799</v>
      </c>
      <c r="P17" s="48">
        <f>VLOOKUP($A17,'Occupancy Raw Data'!$B$8:$BE$45,'Occupancy Raw Data'!AW$3,FALSE)</f>
        <v>8.7014770896362101E-2</v>
      </c>
      <c r="Q17" s="48">
        <f>VLOOKUP($A17,'Occupancy Raw Data'!$B$8:$BE$45,'Occupancy Raw Data'!AX$3,FALSE)</f>
        <v>-1.8625411264787399</v>
      </c>
      <c r="R17" s="49">
        <f>VLOOKUP($A17,'Occupancy Raw Data'!$B$8:$BE$45,'Occupancy Raw Data'!AY$3,FALSE)</f>
        <v>1.9875522975900499</v>
      </c>
      <c r="S17" s="48">
        <f>VLOOKUP($A17,'Occupancy Raw Data'!$B$8:$BE$45,'Occupancy Raw Data'!BA$3,FALSE)</f>
        <v>-5.7947719072131898</v>
      </c>
      <c r="T17" s="48">
        <f>VLOOKUP($A17,'Occupancy Raw Data'!$B$8:$BE$45,'Occupancy Raw Data'!BB$3,FALSE)</f>
        <v>-6.9064099710586504</v>
      </c>
      <c r="U17" s="49">
        <f>VLOOKUP($A17,'Occupancy Raw Data'!$B$8:$BE$45,'Occupancy Raw Data'!BC$3,FALSE)</f>
        <v>-6.3600904696583704</v>
      </c>
      <c r="V17" s="50">
        <f>VLOOKUP($A17,'Occupancy Raw Data'!$B$8:$BE$45,'Occupancy Raw Data'!BE$3,FALSE)</f>
        <v>-0.38764118961841398</v>
      </c>
      <c r="X17" s="51">
        <f>VLOOKUP($A17,'ADR Raw Data'!$B$6:$BE$43,'ADR Raw Data'!AG$1,FALSE)</f>
        <v>160.744295891235</v>
      </c>
      <c r="Y17" s="52">
        <f>VLOOKUP($A17,'ADR Raw Data'!$B$6:$BE$43,'ADR Raw Data'!AH$1,FALSE)</f>
        <v>186.977506706464</v>
      </c>
      <c r="Z17" s="52">
        <f>VLOOKUP($A17,'ADR Raw Data'!$B$6:$BE$43,'ADR Raw Data'!AI$1,FALSE)</f>
        <v>197.086623145197</v>
      </c>
      <c r="AA17" s="52">
        <f>VLOOKUP($A17,'ADR Raw Data'!$B$6:$BE$43,'ADR Raw Data'!AJ$1,FALSE)</f>
        <v>192.65180040274399</v>
      </c>
      <c r="AB17" s="52">
        <f>VLOOKUP($A17,'ADR Raw Data'!$B$6:$BE$43,'ADR Raw Data'!AK$1,FALSE)</f>
        <v>174.970595847011</v>
      </c>
      <c r="AC17" s="53">
        <f>VLOOKUP($A17,'ADR Raw Data'!$B$6:$BE$43,'ADR Raw Data'!AL$1,FALSE)</f>
        <v>184.10731961122301</v>
      </c>
      <c r="AD17" s="52">
        <f>VLOOKUP($A17,'ADR Raw Data'!$B$6:$BE$43,'ADR Raw Data'!AN$1,FALSE)</f>
        <v>154.799375845165</v>
      </c>
      <c r="AE17" s="52">
        <f>VLOOKUP($A17,'ADR Raw Data'!$B$6:$BE$43,'ADR Raw Data'!AO$1,FALSE)</f>
        <v>154.905049177617</v>
      </c>
      <c r="AF17" s="53">
        <f>VLOOKUP($A17,'ADR Raw Data'!$B$6:$BE$43,'ADR Raw Data'!AP$1,FALSE)</f>
        <v>154.852802014123</v>
      </c>
      <c r="AG17" s="54">
        <f>VLOOKUP($A17,'ADR Raw Data'!$B$6:$BE$43,'ADR Raw Data'!AR$1,FALSE)</f>
        <v>176.282463674974</v>
      </c>
      <c r="AI17" s="47">
        <f>VLOOKUP($A17,'ADR Raw Data'!$B$6:$BE$43,'ADR Raw Data'!AT$1,FALSE)</f>
        <v>2.2097525675021599</v>
      </c>
      <c r="AJ17" s="48">
        <f>VLOOKUP($A17,'ADR Raw Data'!$B$6:$BE$43,'ADR Raw Data'!AU$1,FALSE)</f>
        <v>3.3425486847385701</v>
      </c>
      <c r="AK17" s="48">
        <f>VLOOKUP($A17,'ADR Raw Data'!$B$6:$BE$43,'ADR Raw Data'!AV$1,FALSE)</f>
        <v>3.7099379281827298</v>
      </c>
      <c r="AL17" s="48">
        <f>VLOOKUP($A17,'ADR Raw Data'!$B$6:$BE$43,'ADR Raw Data'!AW$1,FALSE)</f>
        <v>3.6900167006827802</v>
      </c>
      <c r="AM17" s="48">
        <f>VLOOKUP($A17,'ADR Raw Data'!$B$6:$BE$43,'ADR Raw Data'!AX$1,FALSE)</f>
        <v>1.8291445387685601</v>
      </c>
      <c r="AN17" s="49">
        <f>VLOOKUP($A17,'ADR Raw Data'!$B$6:$BE$43,'ADR Raw Data'!AY$1,FALSE)</f>
        <v>3.0450294241216098</v>
      </c>
      <c r="AO17" s="48">
        <f>VLOOKUP($A17,'ADR Raw Data'!$B$6:$BE$43,'ADR Raw Data'!BA$1,FALSE)</f>
        <v>-2.7761888477468002</v>
      </c>
      <c r="AP17" s="48">
        <f>VLOOKUP($A17,'ADR Raw Data'!$B$6:$BE$43,'ADR Raw Data'!BB$1,FALSE)</f>
        <v>-2.9660436269597401</v>
      </c>
      <c r="AQ17" s="49">
        <f>VLOOKUP($A17,'ADR Raw Data'!$B$6:$BE$43,'ADR Raw Data'!BC$1,FALSE)</f>
        <v>-2.8730604257832</v>
      </c>
      <c r="AR17" s="50">
        <f>VLOOKUP($A17,'ADR Raw Data'!$B$6:$BE$43,'ADR Raw Data'!BE$1,FALSE)</f>
        <v>1.78313124664161</v>
      </c>
      <c r="AT17" s="51">
        <f>VLOOKUP($A17,'RevPAR Raw Data'!$B$6:$BE$43,'RevPAR Raw Data'!AG$1,FALSE)</f>
        <v>94.183305408583095</v>
      </c>
      <c r="AU17" s="52">
        <f>VLOOKUP($A17,'RevPAR Raw Data'!$B$6:$BE$43,'RevPAR Raw Data'!AH$1,FALSE)</f>
        <v>145.465422398589</v>
      </c>
      <c r="AV17" s="52">
        <f>VLOOKUP($A17,'RevPAR Raw Data'!$B$6:$BE$43,'RevPAR Raw Data'!AI$1,FALSE)</f>
        <v>169.05304967666001</v>
      </c>
      <c r="AW17" s="52">
        <f>VLOOKUP($A17,'RevPAR Raw Data'!$B$6:$BE$43,'RevPAR Raw Data'!AJ$1,FALSE)</f>
        <v>165.91725749559001</v>
      </c>
      <c r="AX17" s="52">
        <f>VLOOKUP($A17,'RevPAR Raw Data'!$B$6:$BE$43,'RevPAR Raw Data'!AK$1,FALSE)</f>
        <v>134.74073104056399</v>
      </c>
      <c r="AY17" s="53">
        <f>VLOOKUP($A17,'RevPAR Raw Data'!$B$6:$BE$43,'RevPAR Raw Data'!AL$1,FALSE)</f>
        <v>141.87195320399701</v>
      </c>
      <c r="AZ17" s="52">
        <f>VLOOKUP($A17,'RevPAR Raw Data'!$B$6:$BE$43,'RevPAR Raw Data'!AN$1,FALSE)</f>
        <v>107.677026161081</v>
      </c>
      <c r="BA17" s="52">
        <f>VLOOKUP($A17,'RevPAR Raw Data'!$B$6:$BE$43,'RevPAR Raw Data'!AO$1,FALSE)</f>
        <v>110.18202175191</v>
      </c>
      <c r="BB17" s="53">
        <f>VLOOKUP($A17,'RevPAR Raw Data'!$B$6:$BE$43,'RevPAR Raw Data'!AP$1,FALSE)</f>
        <v>108.929523956496</v>
      </c>
      <c r="BC17" s="54">
        <f>VLOOKUP($A17,'RevPAR Raw Data'!$B$6:$BE$43,'RevPAR Raw Data'!AR$1,FALSE)</f>
        <v>132.45983056185401</v>
      </c>
      <c r="BE17" s="47">
        <f>VLOOKUP($A17,'RevPAR Raw Data'!$B$6:$BE$43,'RevPAR Raw Data'!AT$1,FALSE)</f>
        <v>7.0132798875674602</v>
      </c>
      <c r="BF17" s="48">
        <f>VLOOKUP($A17,'RevPAR Raw Data'!$B$6:$BE$43,'RevPAR Raw Data'!AU$1,FALSE)</f>
        <v>9.62375349706039</v>
      </c>
      <c r="BG17" s="48">
        <f>VLOOKUP($A17,'RevPAR Raw Data'!$B$6:$BE$43,'RevPAR Raw Data'!AV$1,FALSE)</f>
        <v>5.94420447885875</v>
      </c>
      <c r="BH17" s="48">
        <f>VLOOKUP($A17,'RevPAR Raw Data'!$B$6:$BE$43,'RevPAR Raw Data'!AW$1,FALSE)</f>
        <v>3.7802423311572801</v>
      </c>
      <c r="BI17" s="48">
        <f>VLOOKUP($A17,'RevPAR Raw Data'!$B$6:$BE$43,'RevPAR Raw Data'!AX$1,FALSE)</f>
        <v>-6.7465157007486995E-2</v>
      </c>
      <c r="BJ17" s="49">
        <f>VLOOKUP($A17,'RevPAR Raw Data'!$B$6:$BE$43,'RevPAR Raw Data'!AY$1,FALSE)</f>
        <v>5.0931032739930799</v>
      </c>
      <c r="BK17" s="48">
        <f>VLOOKUP($A17,'RevPAR Raw Data'!$B$6:$BE$43,'RevPAR Raw Data'!BA$1,FALSE)</f>
        <v>-8.4100869435195804</v>
      </c>
      <c r="BL17" s="48">
        <f>VLOOKUP($A17,'RevPAR Raw Data'!$B$6:$BE$43,'RevPAR Raw Data'!BB$1,FALSE)</f>
        <v>-9.6676064652200999</v>
      </c>
      <c r="BM17" s="49">
        <f>VLOOKUP($A17,'RevPAR Raw Data'!$B$6:$BE$43,'RevPAR Raw Data'!BC$1,FALSE)</f>
        <v>-9.0504216531137995</v>
      </c>
      <c r="BN17" s="50">
        <f>VLOOKUP($A17,'RevPAR Raw Data'!$B$6:$BE$43,'RevPAR Raw Data'!BE$1,FALSE)</f>
        <v>1.38857790584626</v>
      </c>
    </row>
    <row r="18" spans="1:66" x14ac:dyDescent="0.45">
      <c r="A18" s="63" t="s">
        <v>26</v>
      </c>
      <c r="B18" s="47">
        <f>VLOOKUP($A18,'Occupancy Raw Data'!$B$8:$BE$45,'Occupancy Raw Data'!AG$3,FALSE)</f>
        <v>55.103986135181898</v>
      </c>
      <c r="C18" s="48">
        <f>VLOOKUP($A18,'Occupancy Raw Data'!$B$8:$BE$45,'Occupancy Raw Data'!AH$3,FALSE)</f>
        <v>77.492778740612295</v>
      </c>
      <c r="D18" s="48">
        <f>VLOOKUP($A18,'Occupancy Raw Data'!$B$8:$BE$45,'Occupancy Raw Data'!AI$3,FALSE)</f>
        <v>90.285961871750402</v>
      </c>
      <c r="E18" s="48">
        <f>VLOOKUP($A18,'Occupancy Raw Data'!$B$8:$BE$45,'Occupancy Raw Data'!AJ$3,FALSE)</f>
        <v>90.4072790294627</v>
      </c>
      <c r="F18" s="48">
        <f>VLOOKUP($A18,'Occupancy Raw Data'!$B$8:$BE$45,'Occupancy Raw Data'!AK$3,FALSE)</f>
        <v>78.902368573079102</v>
      </c>
      <c r="G18" s="49">
        <f>VLOOKUP($A18,'Occupancy Raw Data'!$B$8:$BE$45,'Occupancy Raw Data'!AL$3,FALSE)</f>
        <v>78.438474870017302</v>
      </c>
      <c r="H18" s="48">
        <f>VLOOKUP($A18,'Occupancy Raw Data'!$B$8:$BE$45,'Occupancy Raw Data'!AN$3,FALSE)</f>
        <v>74.309647602541801</v>
      </c>
      <c r="I18" s="48">
        <f>VLOOKUP($A18,'Occupancy Raw Data'!$B$8:$BE$45,'Occupancy Raw Data'!AO$3,FALSE)</f>
        <v>75.551704217215402</v>
      </c>
      <c r="J18" s="49">
        <f>VLOOKUP($A18,'Occupancy Raw Data'!$B$8:$BE$45,'Occupancy Raw Data'!AP$3,FALSE)</f>
        <v>74.930675909878602</v>
      </c>
      <c r="K18" s="50">
        <f>VLOOKUP($A18,'Occupancy Raw Data'!$B$8:$BE$45,'Occupancy Raw Data'!AR$3,FALSE)</f>
        <v>77.436246595691998</v>
      </c>
      <c r="M18" s="47">
        <f>VLOOKUP($A18,'Occupancy Raw Data'!$B$8:$BE$45,'Occupancy Raw Data'!AT$3,FALSE)</f>
        <v>3.1914318169524498</v>
      </c>
      <c r="N18" s="48">
        <f>VLOOKUP($A18,'Occupancy Raw Data'!$B$8:$BE$45,'Occupancy Raw Data'!AU$3,FALSE)</f>
        <v>7.6046847424995896</v>
      </c>
      <c r="O18" s="48">
        <f>VLOOKUP($A18,'Occupancy Raw Data'!$B$8:$BE$45,'Occupancy Raw Data'!AV$3,FALSE)</f>
        <v>6.7629880110667004</v>
      </c>
      <c r="P18" s="48">
        <f>VLOOKUP($A18,'Occupancy Raw Data'!$B$8:$BE$45,'Occupancy Raw Data'!AW$3,FALSE)</f>
        <v>6.8444049976104298</v>
      </c>
      <c r="Q18" s="48">
        <f>VLOOKUP($A18,'Occupancy Raw Data'!$B$8:$BE$45,'Occupancy Raw Data'!AX$3,FALSE)</f>
        <v>7.54754124178117</v>
      </c>
      <c r="R18" s="49">
        <f>VLOOKUP($A18,'Occupancy Raw Data'!$B$8:$BE$45,'Occupancy Raw Data'!AY$3,FALSE)</f>
        <v>6.5845559663707203</v>
      </c>
      <c r="S18" s="48">
        <f>VLOOKUP($A18,'Occupancy Raw Data'!$B$8:$BE$45,'Occupancy Raw Data'!BA$3,FALSE)</f>
        <v>-0.75994290784245599</v>
      </c>
      <c r="T18" s="48">
        <f>VLOOKUP($A18,'Occupancy Raw Data'!$B$8:$BE$45,'Occupancy Raw Data'!BB$3,FALSE)</f>
        <v>-2.6137463697966998</v>
      </c>
      <c r="U18" s="49">
        <f>VLOOKUP($A18,'Occupancy Raw Data'!$B$8:$BE$45,'Occupancy Raw Data'!BC$3,FALSE)</f>
        <v>-1.7032644322767601</v>
      </c>
      <c r="V18" s="50">
        <f>VLOOKUP($A18,'Occupancy Raw Data'!$B$8:$BE$45,'Occupancy Raw Data'!BE$3,FALSE)</f>
        <v>4.1566298495865004</v>
      </c>
      <c r="X18" s="51">
        <f>VLOOKUP($A18,'ADR Raw Data'!$B$6:$BE$43,'ADR Raw Data'!AG$1,FALSE)</f>
        <v>155.61029721654299</v>
      </c>
      <c r="Y18" s="52">
        <f>VLOOKUP($A18,'ADR Raw Data'!$B$6:$BE$43,'ADR Raw Data'!AH$1,FALSE)</f>
        <v>190.81381914417699</v>
      </c>
      <c r="Z18" s="52">
        <f>VLOOKUP($A18,'ADR Raw Data'!$B$6:$BE$43,'ADR Raw Data'!AI$1,FALSE)</f>
        <v>208.51645455417901</v>
      </c>
      <c r="AA18" s="52">
        <f>VLOOKUP($A18,'ADR Raw Data'!$B$6:$BE$43,'ADR Raw Data'!AJ$1,FALSE)</f>
        <v>203.622033291798</v>
      </c>
      <c r="AB18" s="52">
        <f>VLOOKUP($A18,'ADR Raw Data'!$B$6:$BE$43,'ADR Raw Data'!AK$1,FALSE)</f>
        <v>172.61558463903901</v>
      </c>
      <c r="AC18" s="53">
        <f>VLOOKUP($A18,'ADR Raw Data'!$B$6:$BE$43,'ADR Raw Data'!AL$1,FALSE)</f>
        <v>189.234280695552</v>
      </c>
      <c r="AD18" s="52">
        <f>VLOOKUP($A18,'ADR Raw Data'!$B$6:$BE$43,'ADR Raw Data'!AN$1,FALSE)</f>
        <v>146.830105729612</v>
      </c>
      <c r="AE18" s="52">
        <f>VLOOKUP($A18,'ADR Raw Data'!$B$6:$BE$43,'ADR Raw Data'!AO$1,FALSE)</f>
        <v>144.98044081663801</v>
      </c>
      <c r="AF18" s="53">
        <f>VLOOKUP($A18,'ADR Raw Data'!$B$6:$BE$43,'ADR Raw Data'!AP$1,FALSE)</f>
        <v>145.89760822635901</v>
      </c>
      <c r="AG18" s="54">
        <f>VLOOKUP($A18,'ADR Raw Data'!$B$6:$BE$43,'ADR Raw Data'!AR$1,FALSE)</f>
        <v>177.25301019402201</v>
      </c>
      <c r="AI18" s="47">
        <f>VLOOKUP($A18,'ADR Raw Data'!$B$6:$BE$43,'ADR Raw Data'!AT$1,FALSE)</f>
        <v>2.3630206345096898</v>
      </c>
      <c r="AJ18" s="48">
        <f>VLOOKUP($A18,'ADR Raw Data'!$B$6:$BE$43,'ADR Raw Data'!AU$1,FALSE)</f>
        <v>4.2844900609463696</v>
      </c>
      <c r="AK18" s="48">
        <f>VLOOKUP($A18,'ADR Raw Data'!$B$6:$BE$43,'ADR Raw Data'!AV$1,FALSE)</f>
        <v>5.3347293583128899</v>
      </c>
      <c r="AL18" s="48">
        <f>VLOOKUP($A18,'ADR Raw Data'!$B$6:$BE$43,'ADR Raw Data'!AW$1,FALSE)</f>
        <v>4.9497301031219401</v>
      </c>
      <c r="AM18" s="48">
        <f>VLOOKUP($A18,'ADR Raw Data'!$B$6:$BE$43,'ADR Raw Data'!AX$1,FALSE)</f>
        <v>2.45647874923297</v>
      </c>
      <c r="AN18" s="49">
        <f>VLOOKUP($A18,'ADR Raw Data'!$B$6:$BE$43,'ADR Raw Data'!AY$1,FALSE)</f>
        <v>4.2186810147415503</v>
      </c>
      <c r="AO18" s="48">
        <f>VLOOKUP($A18,'ADR Raw Data'!$B$6:$BE$43,'ADR Raw Data'!BA$1,FALSE)</f>
        <v>0.54394414241631295</v>
      </c>
      <c r="AP18" s="48">
        <f>VLOOKUP($A18,'ADR Raw Data'!$B$6:$BE$43,'ADR Raw Data'!BB$1,FALSE)</f>
        <v>0.35566982741012798</v>
      </c>
      <c r="AQ18" s="49">
        <f>VLOOKUP($A18,'ADR Raw Data'!$B$6:$BE$43,'ADR Raw Data'!BC$1,FALSE)</f>
        <v>0.45465039242288202</v>
      </c>
      <c r="AR18" s="50">
        <f>VLOOKUP($A18,'ADR Raw Data'!$B$6:$BE$43,'ADR Raw Data'!BE$1,FALSE)</f>
        <v>3.6996110635862198</v>
      </c>
      <c r="AT18" s="51">
        <f>VLOOKUP($A18,'RevPAR Raw Data'!$B$6:$BE$43,'RevPAR Raw Data'!AG$1,FALSE)</f>
        <v>85.747476603119495</v>
      </c>
      <c r="AU18" s="52">
        <f>VLOOKUP($A18,'RevPAR Raw Data'!$B$6:$BE$43,'RevPAR Raw Data'!AH$1,FALSE)</f>
        <v>147.866930675909</v>
      </c>
      <c r="AV18" s="52">
        <f>VLOOKUP($A18,'RevPAR Raw Data'!$B$6:$BE$43,'RevPAR Raw Data'!AI$1,FALSE)</f>
        <v>188.261086655112</v>
      </c>
      <c r="AW18" s="52">
        <f>VLOOKUP($A18,'RevPAR Raw Data'!$B$6:$BE$43,'RevPAR Raw Data'!AJ$1,FALSE)</f>
        <v>184.08913980358099</v>
      </c>
      <c r="AX18" s="52">
        <f>VLOOKUP($A18,'RevPAR Raw Data'!$B$6:$BE$43,'RevPAR Raw Data'!AK$1,FALSE)</f>
        <v>136.19778480647</v>
      </c>
      <c r="AY18" s="53">
        <f>VLOOKUP($A18,'RevPAR Raw Data'!$B$6:$BE$43,'RevPAR Raw Data'!AL$1,FALSE)</f>
        <v>148.43248370883799</v>
      </c>
      <c r="AZ18" s="52">
        <f>VLOOKUP($A18,'RevPAR Raw Data'!$B$6:$BE$43,'RevPAR Raw Data'!AN$1,FALSE)</f>
        <v>109.10893414211399</v>
      </c>
      <c r="BA18" s="52">
        <f>VLOOKUP($A18,'RevPAR Raw Data'!$B$6:$BE$43,'RevPAR Raw Data'!AO$1,FALSE)</f>
        <v>109.535193818601</v>
      </c>
      <c r="BB18" s="53">
        <f>VLOOKUP($A18,'RevPAR Raw Data'!$B$6:$BE$43,'RevPAR Raw Data'!AP$1,FALSE)</f>
        <v>109.322063980358</v>
      </c>
      <c r="BC18" s="54">
        <f>VLOOKUP($A18,'RevPAR Raw Data'!$B$6:$BE$43,'RevPAR Raw Data'!AR$1,FALSE)</f>
        <v>137.25807807212999</v>
      </c>
      <c r="BE18" s="47">
        <f>VLOOKUP($A18,'RevPAR Raw Data'!$B$6:$BE$43,'RevPAR Raw Data'!AT$1,FALSE)</f>
        <v>5.62986664383304</v>
      </c>
      <c r="BF18" s="48">
        <f>VLOOKUP($A18,'RevPAR Raw Data'!$B$6:$BE$43,'RevPAR Raw Data'!AU$1,FALSE)</f>
        <v>12.214996765404599</v>
      </c>
      <c r="BG18" s="48">
        <f>VLOOKUP($A18,'RevPAR Raw Data'!$B$6:$BE$43,'RevPAR Raw Data'!AV$1,FALSE)</f>
        <v>12.4585044763051</v>
      </c>
      <c r="BH18" s="48">
        <f>VLOOKUP($A18,'RevPAR Raw Data'!$B$6:$BE$43,'RevPAR Raw Data'!AW$1,FALSE)</f>
        <v>12.132914675278601</v>
      </c>
      <c r="BI18" s="48">
        <f>VLOOKUP($A18,'RevPAR Raw Data'!$B$6:$BE$43,'RevPAR Raw Data'!AX$1,FALSE)</f>
        <v>10.189423737707999</v>
      </c>
      <c r="BJ18" s="49">
        <f>VLOOKUP($A18,'RevPAR Raw Data'!$B$6:$BE$43,'RevPAR Raw Data'!AY$1,FALSE)</f>
        <v>11.081018393570499</v>
      </c>
      <c r="BK18" s="48">
        <f>VLOOKUP($A18,'RevPAR Raw Data'!$B$6:$BE$43,'RevPAR Raw Data'!BA$1,FALSE)</f>
        <v>-0.22013243035905899</v>
      </c>
      <c r="BL18" s="48">
        <f>VLOOKUP($A18,'RevPAR Raw Data'!$B$6:$BE$43,'RevPAR Raw Data'!BB$1,FALSE)</f>
        <v>-2.2673728495889698</v>
      </c>
      <c r="BM18" s="49">
        <f>VLOOKUP($A18,'RevPAR Raw Data'!$B$6:$BE$43,'RevPAR Raw Data'!BC$1,FALSE)</f>
        <v>-1.25635793827922</v>
      </c>
      <c r="BN18" s="50">
        <f>VLOOKUP($A18,'RevPAR Raw Data'!$B$6:$BE$43,'RevPAR Raw Data'!BE$1,FALSE)</f>
        <v>8.0100200509603496</v>
      </c>
    </row>
    <row r="19" spans="1:66" x14ac:dyDescent="0.45">
      <c r="A19" s="63" t="s">
        <v>24</v>
      </c>
      <c r="B19" s="47">
        <f>VLOOKUP($A19,'Occupancy Raw Data'!$B$8:$BE$45,'Occupancy Raw Data'!AG$3,FALSE)</f>
        <v>51.572148708254502</v>
      </c>
      <c r="C19" s="48">
        <f>VLOOKUP($A19,'Occupancy Raw Data'!$B$8:$BE$45,'Occupancy Raw Data'!AH$3,FALSE)</f>
        <v>67.829237555135407</v>
      </c>
      <c r="D19" s="48">
        <f>VLOOKUP($A19,'Occupancy Raw Data'!$B$8:$BE$45,'Occupancy Raw Data'!AI$3,FALSE)</f>
        <v>75</v>
      </c>
      <c r="E19" s="48">
        <f>VLOOKUP($A19,'Occupancy Raw Data'!$B$8:$BE$45,'Occupancy Raw Data'!AJ$3,FALSE)</f>
        <v>76.288594833018195</v>
      </c>
      <c r="F19" s="48">
        <f>VLOOKUP($A19,'Occupancy Raw Data'!$B$8:$BE$45,'Occupancy Raw Data'!AK$3,FALSE)</f>
        <v>69.943289224952693</v>
      </c>
      <c r="G19" s="49">
        <f>VLOOKUP($A19,'Occupancy Raw Data'!$B$8:$BE$45,'Occupancy Raw Data'!AL$3,FALSE)</f>
        <v>68.126654064272202</v>
      </c>
      <c r="H19" s="48">
        <f>VLOOKUP($A19,'Occupancy Raw Data'!$B$8:$BE$45,'Occupancy Raw Data'!AN$3,FALSE)</f>
        <v>69.461247637051002</v>
      </c>
      <c r="I19" s="48">
        <f>VLOOKUP($A19,'Occupancy Raw Data'!$B$8:$BE$45,'Occupancy Raw Data'!AO$3,FALSE)</f>
        <v>74.480151228733405</v>
      </c>
      <c r="J19" s="49">
        <f>VLOOKUP($A19,'Occupancy Raw Data'!$B$8:$BE$45,'Occupancy Raw Data'!AP$3,FALSE)</f>
        <v>71.970699432892204</v>
      </c>
      <c r="K19" s="50">
        <f>VLOOKUP($A19,'Occupancy Raw Data'!$B$8:$BE$45,'Occupancy Raw Data'!AR$3,FALSE)</f>
        <v>69.224952741020701</v>
      </c>
      <c r="M19" s="47">
        <f>VLOOKUP($A19,'Occupancy Raw Data'!$B$8:$BE$45,'Occupancy Raw Data'!AT$3,FALSE)</f>
        <v>-6.5989461173662303</v>
      </c>
      <c r="N19" s="48">
        <f>VLOOKUP($A19,'Occupancy Raw Data'!$B$8:$BE$45,'Occupancy Raw Data'!AU$3,FALSE)</f>
        <v>6.3416450910557198E-2</v>
      </c>
      <c r="O19" s="48">
        <f>VLOOKUP($A19,'Occupancy Raw Data'!$B$8:$BE$45,'Occupancy Raw Data'!AV$3,FALSE)</f>
        <v>4.0362762237762198</v>
      </c>
      <c r="P19" s="48">
        <f>VLOOKUP($A19,'Occupancy Raw Data'!$B$8:$BE$45,'Occupancy Raw Data'!AW$3,FALSE)</f>
        <v>2.67789418643543</v>
      </c>
      <c r="Q19" s="48">
        <f>VLOOKUP($A19,'Occupancy Raw Data'!$B$8:$BE$45,'Occupancy Raw Data'!AX$3,FALSE)</f>
        <v>-1.19903358458473</v>
      </c>
      <c r="R19" s="49">
        <f>VLOOKUP($A19,'Occupancy Raw Data'!$B$8:$BE$45,'Occupancy Raw Data'!AY$3,FALSE)</f>
        <v>0.118812117604323</v>
      </c>
      <c r="S19" s="48">
        <f>VLOOKUP($A19,'Occupancy Raw Data'!$B$8:$BE$45,'Occupancy Raw Data'!BA$3,FALSE)</f>
        <v>-5.7356190402904996</v>
      </c>
      <c r="T19" s="48">
        <f>VLOOKUP($A19,'Occupancy Raw Data'!$B$8:$BE$45,'Occupancy Raw Data'!BB$3,FALSE)</f>
        <v>-5.8001498486673002</v>
      </c>
      <c r="U19" s="49">
        <f>VLOOKUP($A19,'Occupancy Raw Data'!$B$8:$BE$45,'Occupancy Raw Data'!BC$3,FALSE)</f>
        <v>-5.7690204987052898</v>
      </c>
      <c r="V19" s="50">
        <f>VLOOKUP($A19,'Occupancy Raw Data'!$B$8:$BE$45,'Occupancy Raw Data'!BE$3,FALSE)</f>
        <v>-1.70726004244695</v>
      </c>
      <c r="X19" s="51">
        <f>VLOOKUP($A19,'ADR Raw Data'!$B$6:$BE$43,'ADR Raw Data'!AG$1,FALSE)</f>
        <v>131.45648237522099</v>
      </c>
      <c r="Y19" s="52">
        <f>VLOOKUP($A19,'ADR Raw Data'!$B$6:$BE$43,'ADR Raw Data'!AH$1,FALSE)</f>
        <v>144.44786148915401</v>
      </c>
      <c r="Z19" s="52">
        <f>VLOOKUP($A19,'ADR Raw Data'!$B$6:$BE$43,'ADR Raw Data'!AI$1,FALSE)</f>
        <v>152.2901352657</v>
      </c>
      <c r="AA19" s="52">
        <f>VLOOKUP($A19,'ADR Raw Data'!$B$6:$BE$43,'ADR Raw Data'!AJ$1,FALSE)</f>
        <v>152.15438589245801</v>
      </c>
      <c r="AB19" s="52">
        <f>VLOOKUP($A19,'ADR Raw Data'!$B$6:$BE$43,'ADR Raw Data'!AK$1,FALSE)</f>
        <v>144.65936216216201</v>
      </c>
      <c r="AC19" s="53">
        <f>VLOOKUP($A19,'ADR Raw Data'!$B$6:$BE$43,'ADR Raw Data'!AL$1,FALSE)</f>
        <v>145.97704320319599</v>
      </c>
      <c r="AD19" s="52">
        <f>VLOOKUP($A19,'ADR Raw Data'!$B$6:$BE$43,'ADR Raw Data'!AN$1,FALSE)</f>
        <v>154.11601714518901</v>
      </c>
      <c r="AE19" s="52">
        <f>VLOOKUP($A19,'ADR Raw Data'!$B$6:$BE$43,'ADR Raw Data'!AO$1,FALSE)</f>
        <v>159.716710236886</v>
      </c>
      <c r="AF19" s="53">
        <f>VLOOKUP($A19,'ADR Raw Data'!$B$6:$BE$43,'ADR Raw Data'!AP$1,FALSE)</f>
        <v>157.01400529691099</v>
      </c>
      <c r="AG19" s="54">
        <f>VLOOKUP($A19,'ADR Raw Data'!$B$6:$BE$43,'ADR Raw Data'!AR$1,FALSE)</f>
        <v>149.25553847754199</v>
      </c>
      <c r="AI19" s="47">
        <f>VLOOKUP($A19,'ADR Raw Data'!$B$6:$BE$43,'ADR Raw Data'!AT$1,FALSE)</f>
        <v>-3.3727004686218298</v>
      </c>
      <c r="AJ19" s="48">
        <f>VLOOKUP($A19,'ADR Raw Data'!$B$6:$BE$43,'ADR Raw Data'!AU$1,FALSE)</f>
        <v>0.37460894010680001</v>
      </c>
      <c r="AK19" s="48">
        <f>VLOOKUP($A19,'ADR Raw Data'!$B$6:$BE$43,'ADR Raw Data'!AV$1,FALSE)</f>
        <v>5.6475170042277503</v>
      </c>
      <c r="AL19" s="48">
        <f>VLOOKUP($A19,'ADR Raw Data'!$B$6:$BE$43,'ADR Raw Data'!AW$1,FALSE)</f>
        <v>4.4408946735479802</v>
      </c>
      <c r="AM19" s="48">
        <f>VLOOKUP($A19,'ADR Raw Data'!$B$6:$BE$43,'ADR Raw Data'!AX$1,FALSE)</f>
        <v>1.1269751051277801</v>
      </c>
      <c r="AN19" s="49">
        <f>VLOOKUP($A19,'ADR Raw Data'!$B$6:$BE$43,'ADR Raw Data'!AY$1,FALSE)</f>
        <v>2.1562261231654598</v>
      </c>
      <c r="AO19" s="48">
        <f>VLOOKUP($A19,'ADR Raw Data'!$B$6:$BE$43,'ADR Raw Data'!BA$1,FALSE)</f>
        <v>-0.12621905491739299</v>
      </c>
      <c r="AP19" s="48">
        <f>VLOOKUP($A19,'ADR Raw Data'!$B$6:$BE$43,'ADR Raw Data'!BB$1,FALSE)</f>
        <v>-6.6971322748909795E-2</v>
      </c>
      <c r="AQ19" s="49">
        <f>VLOOKUP($A19,'ADR Raw Data'!$B$6:$BE$43,'ADR Raw Data'!BC$1,FALSE)</f>
        <v>-9.56425621065526E-2</v>
      </c>
      <c r="AR19" s="50">
        <f>VLOOKUP($A19,'ADR Raw Data'!$B$6:$BE$43,'ADR Raw Data'!BE$1,FALSE)</f>
        <v>1.31436758456109</v>
      </c>
      <c r="AT19" s="51">
        <f>VLOOKUP($A19,'RevPAR Raw Data'!$B$6:$BE$43,'RevPAR Raw Data'!AG$1,FALSE)</f>
        <v>67.794932577189599</v>
      </c>
      <c r="AU19" s="52">
        <f>VLOOKUP($A19,'RevPAR Raw Data'!$B$6:$BE$43,'RevPAR Raw Data'!AH$1,FALSE)</f>
        <v>97.977883112791403</v>
      </c>
      <c r="AV19" s="52">
        <f>VLOOKUP($A19,'RevPAR Raw Data'!$B$6:$BE$43,'RevPAR Raw Data'!AI$1,FALSE)</f>
        <v>114.21760144927499</v>
      </c>
      <c r="AW19" s="52">
        <f>VLOOKUP($A19,'RevPAR Raw Data'!$B$6:$BE$43,'RevPAR Raw Data'!AJ$1,FALSE)</f>
        <v>116.076442974165</v>
      </c>
      <c r="AX19" s="52">
        <f>VLOOKUP($A19,'RevPAR Raw Data'!$B$6:$BE$43,'RevPAR Raw Data'!AK$1,FALSE)</f>
        <v>101.179516068052</v>
      </c>
      <c r="AY19" s="53">
        <f>VLOOKUP($A19,'RevPAR Raw Data'!$B$6:$BE$43,'RevPAR Raw Data'!AL$1,FALSE)</f>
        <v>99.449275236294795</v>
      </c>
      <c r="AZ19" s="52">
        <f>VLOOKUP($A19,'RevPAR Raw Data'!$B$6:$BE$43,'RevPAR Raw Data'!AN$1,FALSE)</f>
        <v>107.05090831758</v>
      </c>
      <c r="BA19" s="52">
        <f>VLOOKUP($A19,'RevPAR Raw Data'!$B$6:$BE$43,'RevPAR Raw Data'!AO$1,FALSE)</f>
        <v>118.95724732199101</v>
      </c>
      <c r="BB19" s="53">
        <f>VLOOKUP($A19,'RevPAR Raw Data'!$B$6:$BE$43,'RevPAR Raw Data'!AP$1,FALSE)</f>
        <v>113.004077819785</v>
      </c>
      <c r="BC19" s="54">
        <f>VLOOKUP($A19,'RevPAR Raw Data'!$B$6:$BE$43,'RevPAR Raw Data'!AR$1,FALSE)</f>
        <v>103.32207597443499</v>
      </c>
      <c r="BE19" s="47">
        <f>VLOOKUP($A19,'RevPAR Raw Data'!$B$6:$BE$43,'RevPAR Raw Data'!AT$1,FALSE)</f>
        <v>-9.7490838993635602</v>
      </c>
      <c r="BF19" s="48">
        <f>VLOOKUP($A19,'RevPAR Raw Data'!$B$6:$BE$43,'RevPAR Raw Data'!AU$1,FALSE)</f>
        <v>0.43826295471196702</v>
      </c>
      <c r="BG19" s="48">
        <f>VLOOKUP($A19,'RevPAR Raw Data'!$B$6:$BE$43,'RevPAR Raw Data'!AV$1,FALSE)</f>
        <v>9.9117426140793299</v>
      </c>
      <c r="BH19" s="48">
        <f>VLOOKUP($A19,'RevPAR Raw Data'!$B$6:$BE$43,'RevPAR Raw Data'!AW$1,FALSE)</f>
        <v>7.23771132027208</v>
      </c>
      <c r="BI19" s="48">
        <f>VLOOKUP($A19,'RevPAR Raw Data'!$B$6:$BE$43,'RevPAR Raw Data'!AX$1,FALSE)</f>
        <v>-8.5571289457346295E-2</v>
      </c>
      <c r="BJ19" s="49">
        <f>VLOOKUP($A19,'RevPAR Raw Data'!$B$6:$BE$43,'RevPAR Raw Data'!AY$1,FALSE)</f>
        <v>2.2776000986870502</v>
      </c>
      <c r="BK19" s="48">
        <f>VLOOKUP($A19,'RevPAR Raw Data'!$B$6:$BE$43,'RevPAR Raw Data'!BA$1,FALSE)</f>
        <v>-5.85459865106158</v>
      </c>
      <c r="BL19" s="48">
        <f>VLOOKUP($A19,'RevPAR Raw Data'!$B$6:$BE$43,'RevPAR Raw Data'!BB$1,FALSE)</f>
        <v>-5.8632367343411396</v>
      </c>
      <c r="BM19" s="49">
        <f>VLOOKUP($A19,'RevPAR Raw Data'!$B$6:$BE$43,'RevPAR Raw Data'!BC$1,FALSE)</f>
        <v>-5.8591454217984298</v>
      </c>
      <c r="BN19" s="50">
        <f>VLOOKUP($A19,'RevPAR Raw Data'!$B$6:$BE$43,'RevPAR Raw Data'!BE$1,FALSE)</f>
        <v>-0.41533213046794798</v>
      </c>
    </row>
    <row r="20" spans="1:66" x14ac:dyDescent="0.45">
      <c r="A20" s="63" t="s">
        <v>27</v>
      </c>
      <c r="B20" s="47">
        <f>VLOOKUP($A20,'Occupancy Raw Data'!$B$8:$BE$45,'Occupancy Raw Data'!AG$3,FALSE)</f>
        <v>54.582041497734302</v>
      </c>
      <c r="C20" s="48">
        <f>VLOOKUP($A20,'Occupancy Raw Data'!$B$8:$BE$45,'Occupancy Raw Data'!AH$3,FALSE)</f>
        <v>63.176723109945101</v>
      </c>
      <c r="D20" s="48">
        <f>VLOOKUP($A20,'Occupancy Raw Data'!$B$8:$BE$45,'Occupancy Raw Data'!AI$3,FALSE)</f>
        <v>68.837944192702096</v>
      </c>
      <c r="E20" s="48">
        <f>VLOOKUP($A20,'Occupancy Raw Data'!$B$8:$BE$45,'Occupancy Raw Data'!AJ$3,FALSE)</f>
        <v>71.112568566658695</v>
      </c>
      <c r="F20" s="48">
        <f>VLOOKUP($A20,'Occupancy Raw Data'!$B$8:$BE$45,'Occupancy Raw Data'!AK$3,FALSE)</f>
        <v>67.943596470307597</v>
      </c>
      <c r="G20" s="49">
        <f>VLOOKUP($A20,'Occupancy Raw Data'!$B$8:$BE$45,'Occupancy Raw Data'!AL$3,FALSE)</f>
        <v>65.130574767469497</v>
      </c>
      <c r="H20" s="48">
        <f>VLOOKUP($A20,'Occupancy Raw Data'!$B$8:$BE$45,'Occupancy Raw Data'!AN$3,FALSE)</f>
        <v>76.7886954447889</v>
      </c>
      <c r="I20" s="48">
        <f>VLOOKUP($A20,'Occupancy Raw Data'!$B$8:$BE$45,'Occupancy Raw Data'!AO$3,FALSE)</f>
        <v>77.981159074648204</v>
      </c>
      <c r="J20" s="49">
        <f>VLOOKUP($A20,'Occupancy Raw Data'!$B$8:$BE$45,'Occupancy Raw Data'!AP$3,FALSE)</f>
        <v>77.384927259718495</v>
      </c>
      <c r="K20" s="50">
        <f>VLOOKUP($A20,'Occupancy Raw Data'!$B$8:$BE$45,'Occupancy Raw Data'!AR$3,FALSE)</f>
        <v>68.631818336683494</v>
      </c>
      <c r="M20" s="47">
        <f>VLOOKUP($A20,'Occupancy Raw Data'!$B$8:$BE$45,'Occupancy Raw Data'!AT$3,FALSE)</f>
        <v>-7.4511577105069504E-2</v>
      </c>
      <c r="N20" s="48">
        <f>VLOOKUP($A20,'Occupancy Raw Data'!$B$8:$BE$45,'Occupancy Raw Data'!AU$3,FALSE)</f>
        <v>0.83747983756604705</v>
      </c>
      <c r="O20" s="48">
        <f>VLOOKUP($A20,'Occupancy Raw Data'!$B$8:$BE$45,'Occupancy Raw Data'!AV$3,FALSE)</f>
        <v>0.46330335481548701</v>
      </c>
      <c r="P20" s="48">
        <f>VLOOKUP($A20,'Occupancy Raw Data'!$B$8:$BE$45,'Occupancy Raw Data'!AW$3,FALSE)</f>
        <v>-2.09268958487581</v>
      </c>
      <c r="Q20" s="48">
        <f>VLOOKUP($A20,'Occupancy Raw Data'!$B$8:$BE$45,'Occupancy Raw Data'!AX$3,FALSE)</f>
        <v>-5.3049751490108497</v>
      </c>
      <c r="R20" s="49">
        <f>VLOOKUP($A20,'Occupancy Raw Data'!$B$8:$BE$45,'Occupancy Raw Data'!AY$3,FALSE)</f>
        <v>-1.3704235624715</v>
      </c>
      <c r="S20" s="48">
        <f>VLOOKUP($A20,'Occupancy Raw Data'!$B$8:$BE$45,'Occupancy Raw Data'!BA$3,FALSE)</f>
        <v>-2.0228306256998101</v>
      </c>
      <c r="T20" s="48">
        <f>VLOOKUP($A20,'Occupancy Raw Data'!$B$8:$BE$45,'Occupancy Raw Data'!BB$3,FALSE)</f>
        <v>-1.70822500324515</v>
      </c>
      <c r="U20" s="49">
        <f>VLOOKUP($A20,'Occupancy Raw Data'!$B$8:$BE$45,'Occupancy Raw Data'!BC$3,FALSE)</f>
        <v>-1.8645679687707599</v>
      </c>
      <c r="V20" s="50">
        <f>VLOOKUP($A20,'Occupancy Raw Data'!$B$8:$BE$45,'Occupancy Raw Data'!BE$3,FALSE)</f>
        <v>-1.5301563689173101</v>
      </c>
      <c r="X20" s="51">
        <f>VLOOKUP($A20,'ADR Raw Data'!$B$6:$BE$43,'ADR Raw Data'!AG$1,FALSE)</f>
        <v>96.5155961548964</v>
      </c>
      <c r="Y20" s="52">
        <f>VLOOKUP($A20,'ADR Raw Data'!$B$6:$BE$43,'ADR Raw Data'!AH$1,FALSE)</f>
        <v>100.844905624764</v>
      </c>
      <c r="Z20" s="52">
        <f>VLOOKUP($A20,'ADR Raw Data'!$B$6:$BE$43,'ADR Raw Data'!AI$1,FALSE)</f>
        <v>104.04895673639</v>
      </c>
      <c r="AA20" s="52">
        <f>VLOOKUP($A20,'ADR Raw Data'!$B$6:$BE$43,'ADR Raw Data'!AJ$1,FALSE)</f>
        <v>104.841878510941</v>
      </c>
      <c r="AB20" s="52">
        <f>VLOOKUP($A20,'ADR Raw Data'!$B$6:$BE$43,'ADR Raw Data'!AK$1,FALSE)</f>
        <v>103.6227431881</v>
      </c>
      <c r="AC20" s="53">
        <f>VLOOKUP($A20,'ADR Raw Data'!$B$6:$BE$43,'ADR Raw Data'!AL$1,FALSE)</f>
        <v>102.24894367293101</v>
      </c>
      <c r="AD20" s="52">
        <f>VLOOKUP($A20,'ADR Raw Data'!$B$6:$BE$43,'ADR Raw Data'!AN$1,FALSE)</f>
        <v>116.75201684913399</v>
      </c>
      <c r="AE20" s="52">
        <f>VLOOKUP($A20,'ADR Raw Data'!$B$6:$BE$43,'ADR Raw Data'!AO$1,FALSE)</f>
        <v>118.56706170196399</v>
      </c>
      <c r="AF20" s="53">
        <f>VLOOKUP($A20,'ADR Raw Data'!$B$6:$BE$43,'ADR Raw Data'!AP$1,FALSE)</f>
        <v>117.666531512443</v>
      </c>
      <c r="AG20" s="54">
        <f>VLOOKUP($A20,'ADR Raw Data'!$B$6:$BE$43,'ADR Raw Data'!AR$1,FALSE)</f>
        <v>107.21577327136301</v>
      </c>
      <c r="AI20" s="47">
        <f>VLOOKUP($A20,'ADR Raw Data'!$B$6:$BE$43,'ADR Raw Data'!AT$1,FALSE)</f>
        <v>3.39588847532288</v>
      </c>
      <c r="AJ20" s="48">
        <f>VLOOKUP($A20,'ADR Raw Data'!$B$6:$BE$43,'ADR Raw Data'!AU$1,FALSE)</f>
        <v>5.0855295809067096</v>
      </c>
      <c r="AK20" s="48">
        <f>VLOOKUP($A20,'ADR Raw Data'!$B$6:$BE$43,'ADR Raw Data'!AV$1,FALSE)</f>
        <v>4.5161328637605198</v>
      </c>
      <c r="AL20" s="48">
        <f>VLOOKUP($A20,'ADR Raw Data'!$B$6:$BE$43,'ADR Raw Data'!AW$1,FALSE)</f>
        <v>3.1617544392901502</v>
      </c>
      <c r="AM20" s="48">
        <f>VLOOKUP($A20,'ADR Raw Data'!$B$6:$BE$43,'ADR Raw Data'!AX$1,FALSE)</f>
        <v>3.1087735680129498</v>
      </c>
      <c r="AN20" s="49">
        <f>VLOOKUP($A20,'ADR Raw Data'!$B$6:$BE$43,'ADR Raw Data'!AY$1,FALSE)</f>
        <v>3.7983988161690601</v>
      </c>
      <c r="AO20" s="48">
        <f>VLOOKUP($A20,'ADR Raw Data'!$B$6:$BE$43,'ADR Raw Data'!BA$1,FALSE)</f>
        <v>1.56819156563539</v>
      </c>
      <c r="AP20" s="48">
        <f>VLOOKUP($A20,'ADR Raw Data'!$B$6:$BE$43,'ADR Raw Data'!BB$1,FALSE)</f>
        <v>2.28921154256515</v>
      </c>
      <c r="AQ20" s="49">
        <f>VLOOKUP($A20,'ADR Raw Data'!$B$6:$BE$43,'ADR Raw Data'!BC$1,FALSE)</f>
        <v>1.9336670050221401</v>
      </c>
      <c r="AR20" s="50">
        <f>VLOOKUP($A20,'ADR Raw Data'!$B$6:$BE$43,'ADR Raw Data'!BE$1,FALSE)</f>
        <v>3.1129359583987601</v>
      </c>
      <c r="AT20" s="51">
        <f>VLOOKUP($A20,'RevPAR Raw Data'!$B$6:$BE$43,'RevPAR Raw Data'!AG$1,FALSE)</f>
        <v>52.680182745051198</v>
      </c>
      <c r="AU20" s="52">
        <f>VLOOKUP($A20,'RevPAR Raw Data'!$B$6:$BE$43,'RevPAR Raw Data'!AH$1,FALSE)</f>
        <v>63.710506797042598</v>
      </c>
      <c r="AV20" s="52">
        <f>VLOOKUP($A20,'RevPAR Raw Data'!$B$6:$BE$43,'RevPAR Raw Data'!AI$1,FALSE)</f>
        <v>71.625162771285403</v>
      </c>
      <c r="AW20" s="52">
        <f>VLOOKUP($A20,'RevPAR Raw Data'!$B$6:$BE$43,'RevPAR Raw Data'!AJ$1,FALSE)</f>
        <v>74.5557527426663</v>
      </c>
      <c r="AX20" s="52">
        <f>VLOOKUP($A20,'RevPAR Raw Data'!$B$6:$BE$43,'RevPAR Raw Data'!AK$1,FALSE)</f>
        <v>70.405018483186197</v>
      </c>
      <c r="AY20" s="53">
        <f>VLOOKUP($A20,'RevPAR Raw Data'!$B$6:$BE$43,'RevPAR Raw Data'!AL$1,FALSE)</f>
        <v>66.595324707846402</v>
      </c>
      <c r="AZ20" s="52">
        <f>VLOOKUP($A20,'RevPAR Raw Data'!$B$6:$BE$43,'RevPAR Raw Data'!AN$1,FALSE)</f>
        <v>89.652350643930305</v>
      </c>
      <c r="BA20" s="52">
        <f>VLOOKUP($A20,'RevPAR Raw Data'!$B$6:$BE$43,'RevPAR Raw Data'!AO$1,FALSE)</f>
        <v>92.459968995945601</v>
      </c>
      <c r="BB20" s="53">
        <f>VLOOKUP($A20,'RevPAR Raw Data'!$B$6:$BE$43,'RevPAR Raw Data'!AP$1,FALSE)</f>
        <v>91.056159819937903</v>
      </c>
      <c r="BC20" s="54">
        <f>VLOOKUP($A20,'RevPAR Raw Data'!$B$6:$BE$43,'RevPAR Raw Data'!AR$1,FALSE)</f>
        <v>73.584134739872496</v>
      </c>
      <c r="BE20" s="47">
        <f>VLOOKUP($A20,'RevPAR Raw Data'!$B$6:$BE$43,'RevPAR Raw Data'!AT$1,FALSE)</f>
        <v>3.3188465681581198</v>
      </c>
      <c r="BF20" s="48">
        <f>VLOOKUP($A20,'RevPAR Raw Data'!$B$6:$BE$43,'RevPAR Raw Data'!AU$1,FALSE)</f>
        <v>5.9655997033463004</v>
      </c>
      <c r="BG20" s="48">
        <f>VLOOKUP($A20,'RevPAR Raw Data'!$B$6:$BE$43,'RevPAR Raw Data'!AV$1,FALSE)</f>
        <v>5.0003596136417396</v>
      </c>
      <c r="BH20" s="48">
        <f>VLOOKUP($A20,'RevPAR Raw Data'!$B$6:$BE$43,'RevPAR Raw Data'!AW$1,FALSE)</f>
        <v>1.00289914856397</v>
      </c>
      <c r="BI20" s="48">
        <f>VLOOKUP($A20,'RevPAR Raw Data'!$B$6:$BE$43,'RevPAR Raw Data'!AX$1,FALSE)</f>
        <v>-2.3611212462200002</v>
      </c>
      <c r="BJ20" s="49">
        <f>VLOOKUP($A20,'RevPAR Raw Data'!$B$6:$BE$43,'RevPAR Raw Data'!AY$1,FALSE)</f>
        <v>2.3759211013241401</v>
      </c>
      <c r="BK20" s="48">
        <f>VLOOKUP($A20,'RevPAR Raw Data'!$B$6:$BE$43,'RevPAR Raw Data'!BA$1,FALSE)</f>
        <v>-0.48636091932373599</v>
      </c>
      <c r="BL20" s="48">
        <f>VLOOKUP($A20,'RevPAR Raw Data'!$B$6:$BE$43,'RevPAR Raw Data'!BB$1,FALSE)</f>
        <v>0.54188165537272803</v>
      </c>
      <c r="BM20" s="49">
        <f>VLOOKUP($A20,'RevPAR Raw Data'!$B$6:$BE$43,'RevPAR Raw Data'!BC$1,FALSE)</f>
        <v>3.30445006530505E-2</v>
      </c>
      <c r="BN20" s="50">
        <f>VLOOKUP($A20,'RevPAR Raw Data'!$B$6:$BE$43,'RevPAR Raw Data'!BE$1,FALSE)</f>
        <v>1.53514680165369</v>
      </c>
    </row>
    <row r="21" spans="1:66" x14ac:dyDescent="0.45">
      <c r="A21" s="63" t="s">
        <v>90</v>
      </c>
      <c r="B21" s="47">
        <f>VLOOKUP($A21,'Occupancy Raw Data'!$B$8:$BE$45,'Occupancy Raw Data'!AG$3,FALSE)</f>
        <v>61.947448302029898</v>
      </c>
      <c r="C21" s="48">
        <f>VLOOKUP($A21,'Occupancy Raw Data'!$B$8:$BE$45,'Occupancy Raw Data'!AH$3,FALSE)</f>
        <v>84.775184974388097</v>
      </c>
      <c r="D21" s="48">
        <f>VLOOKUP($A21,'Occupancy Raw Data'!$B$8:$BE$45,'Occupancy Raw Data'!AI$3,FALSE)</f>
        <v>93.691899070385105</v>
      </c>
      <c r="E21" s="48">
        <f>VLOOKUP($A21,'Occupancy Raw Data'!$B$8:$BE$45,'Occupancy Raw Data'!AJ$3,FALSE)</f>
        <v>94.839688863593196</v>
      </c>
      <c r="F21" s="48">
        <f>VLOOKUP($A21,'Occupancy Raw Data'!$B$8:$BE$45,'Occupancy Raw Data'!AK$3,FALSE)</f>
        <v>83.892999430847993</v>
      </c>
      <c r="G21" s="49">
        <f>VLOOKUP($A21,'Occupancy Raw Data'!$B$8:$BE$45,'Occupancy Raw Data'!AL$3,FALSE)</f>
        <v>83.829444128248895</v>
      </c>
      <c r="H21" s="48">
        <f>VLOOKUP($A21,'Occupancy Raw Data'!$B$8:$BE$45,'Occupancy Raw Data'!AN$3,FALSE)</f>
        <v>77.075033200531195</v>
      </c>
      <c r="I21" s="48">
        <f>VLOOKUP($A21,'Occupancy Raw Data'!$B$8:$BE$45,'Occupancy Raw Data'!AO$3,FALSE)</f>
        <v>76.460823373173895</v>
      </c>
      <c r="J21" s="49">
        <f>VLOOKUP($A21,'Occupancy Raw Data'!$B$8:$BE$45,'Occupancy Raw Data'!AP$3,FALSE)</f>
        <v>76.767928286852495</v>
      </c>
      <c r="K21" s="50">
        <f>VLOOKUP($A21,'Occupancy Raw Data'!$B$8:$BE$45,'Occupancy Raw Data'!AR$3,FALSE)</f>
        <v>81.811868173564207</v>
      </c>
      <c r="M21" s="47">
        <f>VLOOKUP($A21,'Occupancy Raw Data'!$B$8:$BE$45,'Occupancy Raw Data'!AT$3,FALSE)</f>
        <v>6.6595892368625202</v>
      </c>
      <c r="N21" s="48">
        <f>VLOOKUP($A21,'Occupancy Raw Data'!$B$8:$BE$45,'Occupancy Raw Data'!AU$3,FALSE)</f>
        <v>13.5037307509128</v>
      </c>
      <c r="O21" s="48">
        <f>VLOOKUP($A21,'Occupancy Raw Data'!$B$8:$BE$45,'Occupancy Raw Data'!AV$3,FALSE)</f>
        <v>10.6263825497717</v>
      </c>
      <c r="P21" s="48">
        <f>VLOOKUP($A21,'Occupancy Raw Data'!$B$8:$BE$45,'Occupancy Raw Data'!AW$3,FALSE)</f>
        <v>10.3288457294195</v>
      </c>
      <c r="Q21" s="48">
        <f>VLOOKUP($A21,'Occupancy Raw Data'!$B$8:$BE$45,'Occupancy Raw Data'!AX$3,FALSE)</f>
        <v>5.0387481813593</v>
      </c>
      <c r="R21" s="49">
        <f>VLOOKUP($A21,'Occupancy Raw Data'!$B$8:$BE$45,'Occupancy Raw Data'!AY$3,FALSE)</f>
        <v>9.3549305186046698</v>
      </c>
      <c r="S21" s="48">
        <f>VLOOKUP($A21,'Occupancy Raw Data'!$B$8:$BE$45,'Occupancy Raw Data'!BA$3,FALSE)</f>
        <v>1.89998432356168</v>
      </c>
      <c r="T21" s="48">
        <f>VLOOKUP($A21,'Occupancy Raw Data'!$B$8:$BE$45,'Occupancy Raw Data'!BB$3,FALSE)</f>
        <v>-1.0890572752093699</v>
      </c>
      <c r="U21" s="49">
        <f>VLOOKUP($A21,'Occupancy Raw Data'!$B$8:$BE$45,'Occupancy Raw Data'!BC$3,FALSE)</f>
        <v>0.38919555913911802</v>
      </c>
      <c r="V21" s="50">
        <f>VLOOKUP($A21,'Occupancy Raw Data'!$B$8:$BE$45,'Occupancy Raw Data'!BE$3,FALSE)</f>
        <v>6.7977781512307702</v>
      </c>
      <c r="X21" s="51">
        <f>VLOOKUP($A21,'ADR Raw Data'!$B$6:$BE$43,'ADR Raw Data'!AG$1,FALSE)</f>
        <v>120.781269428068</v>
      </c>
      <c r="Y21" s="52">
        <f>VLOOKUP($A21,'ADR Raw Data'!$B$6:$BE$43,'ADR Raw Data'!AH$1,FALSE)</f>
        <v>149.30271763455201</v>
      </c>
      <c r="Z21" s="52">
        <f>VLOOKUP($A21,'ADR Raw Data'!$B$6:$BE$43,'ADR Raw Data'!AI$1,FALSE)</f>
        <v>164.13783537511301</v>
      </c>
      <c r="AA21" s="52">
        <f>VLOOKUP($A21,'ADR Raw Data'!$B$6:$BE$43,'ADR Raw Data'!AJ$1,FALSE)</f>
        <v>162.15739022804499</v>
      </c>
      <c r="AB21" s="52">
        <f>VLOOKUP($A21,'ADR Raw Data'!$B$6:$BE$43,'ADR Raw Data'!AK$1,FALSE)</f>
        <v>140.27586188376301</v>
      </c>
      <c r="AC21" s="53">
        <f>VLOOKUP($A21,'ADR Raw Data'!$B$6:$BE$43,'ADR Raw Data'!AL$1,FALSE)</f>
        <v>149.505373304063</v>
      </c>
      <c r="AD21" s="52">
        <f>VLOOKUP($A21,'ADR Raw Data'!$B$6:$BE$43,'ADR Raw Data'!AN$1,FALSE)</f>
        <v>118.306932402079</v>
      </c>
      <c r="AE21" s="52">
        <f>VLOOKUP($A21,'ADR Raw Data'!$B$6:$BE$43,'ADR Raw Data'!AO$1,FALSE)</f>
        <v>116.729317970349</v>
      </c>
      <c r="AF21" s="53">
        <f>VLOOKUP($A21,'ADR Raw Data'!$B$6:$BE$43,'ADR Raw Data'!AP$1,FALSE)</f>
        <v>117.52128075621999</v>
      </c>
      <c r="AG21" s="54">
        <f>VLOOKUP($A21,'ADR Raw Data'!$B$6:$BE$43,'ADR Raw Data'!AR$1,FALSE)</f>
        <v>140.93046470025499</v>
      </c>
      <c r="AI21" s="47">
        <f>VLOOKUP($A21,'ADR Raw Data'!$B$6:$BE$43,'ADR Raw Data'!AT$1,FALSE)</f>
        <v>-1.5186964498241999</v>
      </c>
      <c r="AJ21" s="48">
        <f>VLOOKUP($A21,'ADR Raw Data'!$B$6:$BE$43,'ADR Raw Data'!AU$1,FALSE)</f>
        <v>3.83832163132627</v>
      </c>
      <c r="AK21" s="48">
        <f>VLOOKUP($A21,'ADR Raw Data'!$B$6:$BE$43,'ADR Raw Data'!AV$1,FALSE)</f>
        <v>6.6574215340601901</v>
      </c>
      <c r="AL21" s="48">
        <f>VLOOKUP($A21,'ADR Raw Data'!$B$6:$BE$43,'ADR Raw Data'!AW$1,FALSE)</f>
        <v>6.5531637696707499</v>
      </c>
      <c r="AM21" s="48">
        <f>VLOOKUP($A21,'ADR Raw Data'!$B$6:$BE$43,'ADR Raw Data'!AX$1,FALSE)</f>
        <v>0.98107787124124601</v>
      </c>
      <c r="AN21" s="49">
        <f>VLOOKUP($A21,'ADR Raw Data'!$B$6:$BE$43,'ADR Raw Data'!AY$1,FALSE)</f>
        <v>4.0520837533824601</v>
      </c>
      <c r="AO21" s="48">
        <f>VLOOKUP($A21,'ADR Raw Data'!$B$6:$BE$43,'ADR Raw Data'!BA$1,FALSE)</f>
        <v>-0.57662483527084396</v>
      </c>
      <c r="AP21" s="48">
        <f>VLOOKUP($A21,'ADR Raw Data'!$B$6:$BE$43,'ADR Raw Data'!BB$1,FALSE)</f>
        <v>-0.42584119580590502</v>
      </c>
      <c r="AQ21" s="49">
        <f>VLOOKUP($A21,'ADR Raw Data'!$B$6:$BE$43,'ADR Raw Data'!BC$1,FALSE)</f>
        <v>-0.49103337304945799</v>
      </c>
      <c r="AR21" s="50">
        <f>VLOOKUP($A21,'ADR Raw Data'!$B$6:$BE$43,'ADR Raw Data'!BE$1,FALSE)</f>
        <v>3.3314068037310101</v>
      </c>
      <c r="AT21" s="51">
        <f>VLOOKUP($A21,'RevPAR Raw Data'!$B$6:$BE$43,'RevPAR Raw Data'!AG$1,FALSE)</f>
        <v>74.820914437488099</v>
      </c>
      <c r="AU21" s="52">
        <f>VLOOKUP($A21,'RevPAR Raw Data'!$B$6:$BE$43,'RevPAR Raw Data'!AH$1,FALSE)</f>
        <v>126.57165504648</v>
      </c>
      <c r="AV21" s="52">
        <f>VLOOKUP($A21,'RevPAR Raw Data'!$B$6:$BE$43,'RevPAR Raw Data'!AI$1,FALSE)</f>
        <v>153.783855055966</v>
      </c>
      <c r="AW21" s="52">
        <f>VLOOKUP($A21,'RevPAR Raw Data'!$B$6:$BE$43,'RevPAR Raw Data'!AJ$1,FALSE)</f>
        <v>153.78956436160101</v>
      </c>
      <c r="AX21" s="52">
        <f>VLOOKUP($A21,'RevPAR Raw Data'!$B$6:$BE$43,'RevPAR Raw Data'!AK$1,FALSE)</f>
        <v>117.681628011762</v>
      </c>
      <c r="AY21" s="53">
        <f>VLOOKUP($A21,'RevPAR Raw Data'!$B$6:$BE$43,'RevPAR Raw Data'!AL$1,FALSE)</f>
        <v>125.329523382659</v>
      </c>
      <c r="AZ21" s="52">
        <f>VLOOKUP($A21,'RevPAR Raw Data'!$B$6:$BE$43,'RevPAR Raw Data'!AN$1,FALSE)</f>
        <v>91.185107427433095</v>
      </c>
      <c r="BA21" s="52">
        <f>VLOOKUP($A21,'RevPAR Raw Data'!$B$6:$BE$43,'RevPAR Raw Data'!AO$1,FALSE)</f>
        <v>89.252197638019297</v>
      </c>
      <c r="BB21" s="53">
        <f>VLOOKUP($A21,'RevPAR Raw Data'!$B$6:$BE$43,'RevPAR Raw Data'!AP$1,FALSE)</f>
        <v>90.218652532726196</v>
      </c>
      <c r="BC21" s="54">
        <f>VLOOKUP($A21,'RevPAR Raw Data'!$B$6:$BE$43,'RevPAR Raw Data'!AR$1,FALSE)</f>
        <v>115.297845996964</v>
      </c>
      <c r="BE21" s="47">
        <f>VLOOKUP($A21,'RevPAR Raw Data'!$B$6:$BE$43,'RevPAR Raw Data'!AT$1,FALSE)</f>
        <v>5.0397538417252097</v>
      </c>
      <c r="BF21" s="48">
        <f>VLOOKUP($A21,'RevPAR Raw Data'!$B$6:$BE$43,'RevPAR Raw Data'!AU$1,FALSE)</f>
        <v>17.860369000687399</v>
      </c>
      <c r="BG21" s="48">
        <f>VLOOKUP($A21,'RevPAR Raw Data'!$B$6:$BE$43,'RevPAR Raw Data'!AV$1,FALSE)</f>
        <v>17.991247163992099</v>
      </c>
      <c r="BH21" s="48">
        <f>VLOOKUP($A21,'RevPAR Raw Data'!$B$6:$BE$43,'RevPAR Raw Data'!AW$1,FALSE)</f>
        <v>17.558875675255798</v>
      </c>
      <c r="BI21" s="48">
        <f>VLOOKUP($A21,'RevPAR Raw Data'!$B$6:$BE$43,'RevPAR Raw Data'!AX$1,FALSE)</f>
        <v>6.0692600959954301</v>
      </c>
      <c r="BJ21" s="49">
        <f>VLOOKUP($A21,'RevPAR Raw Data'!$B$6:$BE$43,'RevPAR Raw Data'!AY$1,FALSE)</f>
        <v>13.7860838916717</v>
      </c>
      <c r="BK21" s="48">
        <f>VLOOKUP($A21,'RevPAR Raw Data'!$B$6:$BE$43,'RevPAR Raw Data'!BA$1,FALSE)</f>
        <v>1.3124037068149299</v>
      </c>
      <c r="BL21" s="48">
        <f>VLOOKUP($A21,'RevPAR Raw Data'!$B$6:$BE$43,'RevPAR Raw Data'!BB$1,FALSE)</f>
        <v>-1.5102608164915099</v>
      </c>
      <c r="BM21" s="49">
        <f>VLOOKUP($A21,'RevPAR Raw Data'!$B$6:$BE$43,'RevPAR Raw Data'!BC$1,FALSE)</f>
        <v>-0.10374889399214</v>
      </c>
      <c r="BN21" s="50">
        <f>VLOOKUP($A21,'RevPAR Raw Data'!$B$6:$BE$43,'RevPAR Raw Data'!BE$1,FALSE)</f>
        <v>10.355646598794401</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Data'!AG$3,FALSE)</f>
        <v>51.451173781270803</v>
      </c>
      <c r="C23" s="48">
        <f>VLOOKUP($A23,'Occupancy Raw Data'!$B$8:$BE$45,'Occupancy Raw Data'!AH$3,FALSE)</f>
        <v>58.360944161915</v>
      </c>
      <c r="D23" s="48">
        <f>VLOOKUP($A23,'Occupancy Raw Data'!$B$8:$BE$45,'Occupancy Raw Data'!AI$3,FALSE)</f>
        <v>62.549442646529997</v>
      </c>
      <c r="E23" s="48">
        <f>VLOOKUP($A23,'Occupancy Raw Data'!$B$8:$BE$45,'Occupancy Raw Data'!AJ$3,FALSE)</f>
        <v>63.854214825088597</v>
      </c>
      <c r="F23" s="48">
        <f>VLOOKUP($A23,'Occupancy Raw Data'!$B$8:$BE$45,'Occupancy Raw Data'!AK$3,FALSE)</f>
        <v>64.418631530281999</v>
      </c>
      <c r="G23" s="49">
        <f>VLOOKUP($A23,'Occupancy Raw Data'!$B$8:$BE$45,'Occupancy Raw Data'!AL$3,FALSE)</f>
        <v>60.126881389017299</v>
      </c>
      <c r="H23" s="48">
        <f>VLOOKUP($A23,'Occupancy Raw Data'!$B$8:$BE$45,'Occupancy Raw Data'!AN$3,FALSE)</f>
        <v>73.962346535161998</v>
      </c>
      <c r="I23" s="48">
        <f>VLOOKUP($A23,'Occupancy Raw Data'!$B$8:$BE$45,'Occupancy Raw Data'!AO$3,FALSE)</f>
        <v>75.188138901731094</v>
      </c>
      <c r="J23" s="49">
        <f>VLOOKUP($A23,'Occupancy Raw Data'!$B$8:$BE$45,'Occupancy Raw Data'!AP$3,FALSE)</f>
        <v>74.575242718446603</v>
      </c>
      <c r="K23" s="50">
        <f>VLOOKUP($A23,'Occupancy Raw Data'!$B$8:$BE$45,'Occupancy Raw Data'!AR$3,FALSE)</f>
        <v>64.254984625997096</v>
      </c>
      <c r="M23" s="47">
        <f>VLOOKUP($A23,'Occupancy Raw Data'!$B$8:$BE$45,'Occupancy Raw Data'!AT$3,FALSE)</f>
        <v>-1.0275861965289499</v>
      </c>
      <c r="N23" s="48">
        <f>VLOOKUP($A23,'Occupancy Raw Data'!$B$8:$BE$45,'Occupancy Raw Data'!AU$3,FALSE)</f>
        <v>-0.62062561698485297</v>
      </c>
      <c r="O23" s="48">
        <f>VLOOKUP($A23,'Occupancy Raw Data'!$B$8:$BE$45,'Occupancy Raw Data'!AV$3,FALSE)</f>
        <v>0.38376542393100399</v>
      </c>
      <c r="P23" s="48">
        <f>VLOOKUP($A23,'Occupancy Raw Data'!$B$8:$BE$45,'Occupancy Raw Data'!AW$3,FALSE)</f>
        <v>0.23933332977173899</v>
      </c>
      <c r="Q23" s="48">
        <f>VLOOKUP($A23,'Occupancy Raw Data'!$B$8:$BE$45,'Occupancy Raw Data'!AX$3,FALSE)</f>
        <v>-2.2529564167763301</v>
      </c>
      <c r="R23" s="49">
        <f>VLOOKUP($A23,'Occupancy Raw Data'!$B$8:$BE$45,'Occupancy Raw Data'!AY$3,FALSE)</f>
        <v>-0.65817650371750602</v>
      </c>
      <c r="S23" s="48">
        <f>VLOOKUP($A23,'Occupancy Raw Data'!$B$8:$BE$45,'Occupancy Raw Data'!BA$3,FALSE)</f>
        <v>-3.8700727279952698</v>
      </c>
      <c r="T23" s="48">
        <f>VLOOKUP($A23,'Occupancy Raw Data'!$B$8:$BE$45,'Occupancy Raw Data'!BB$3,FALSE)</f>
        <v>-4.9313095886073803</v>
      </c>
      <c r="U23" s="49">
        <f>VLOOKUP($A23,'Occupancy Raw Data'!$B$8:$BE$45,'Occupancy Raw Data'!BC$3,FALSE)</f>
        <v>-4.4079968763009303</v>
      </c>
      <c r="V23" s="50">
        <f>VLOOKUP($A23,'Occupancy Raw Data'!$B$8:$BE$45,'Occupancy Raw Data'!BE$3,FALSE)</f>
        <v>-1.9337884617574099</v>
      </c>
      <c r="X23" s="51">
        <f>VLOOKUP($A23,'ADR Raw Data'!$B$6:$BE$43,'ADR Raw Data'!AG$1,FALSE)</f>
        <v>107.600555767022</v>
      </c>
      <c r="Y23" s="52">
        <f>VLOOKUP($A23,'ADR Raw Data'!$B$6:$BE$43,'ADR Raw Data'!AH$1,FALSE)</f>
        <v>109.17308512911301</v>
      </c>
      <c r="Z23" s="52">
        <f>VLOOKUP($A23,'ADR Raw Data'!$B$6:$BE$43,'ADR Raw Data'!AI$1,FALSE)</f>
        <v>113.343906043403</v>
      </c>
      <c r="AA23" s="52">
        <f>VLOOKUP($A23,'ADR Raw Data'!$B$6:$BE$43,'ADR Raw Data'!AJ$1,FALSE)</f>
        <v>116.137500204134</v>
      </c>
      <c r="AB23" s="52">
        <f>VLOOKUP($A23,'ADR Raw Data'!$B$6:$BE$43,'ADR Raw Data'!AK$1,FALSE)</f>
        <v>118.898232791084</v>
      </c>
      <c r="AC23" s="53">
        <f>VLOOKUP($A23,'ADR Raw Data'!$B$6:$BE$43,'ADR Raw Data'!AL$1,FALSE)</f>
        <v>113.33482434899</v>
      </c>
      <c r="AD23" s="52">
        <f>VLOOKUP($A23,'ADR Raw Data'!$B$6:$BE$43,'ADR Raw Data'!AN$1,FALSE)</f>
        <v>149.804086780511</v>
      </c>
      <c r="AE23" s="52">
        <f>VLOOKUP($A23,'ADR Raw Data'!$B$6:$BE$43,'ADR Raw Data'!AO$1,FALSE)</f>
        <v>152.75501885477601</v>
      </c>
      <c r="AF23" s="53">
        <f>VLOOKUP($A23,'ADR Raw Data'!$B$6:$BE$43,'ADR Raw Data'!AP$1,FALSE)</f>
        <v>151.291678926386</v>
      </c>
      <c r="AG23" s="54">
        <f>VLOOKUP($A23,'ADR Raw Data'!$B$6:$BE$43,'ADR Raw Data'!AR$1,FALSE)</f>
        <v>125.9214705031</v>
      </c>
      <c r="AI23" s="47">
        <f>VLOOKUP($A23,'ADR Raw Data'!$B$6:$BE$43,'ADR Raw Data'!AT$1,FALSE)</f>
        <v>-5.73871276425497</v>
      </c>
      <c r="AJ23" s="48">
        <f>VLOOKUP($A23,'ADR Raw Data'!$B$6:$BE$43,'ADR Raw Data'!AU$1,FALSE)</f>
        <v>0.90534574029694204</v>
      </c>
      <c r="AK23" s="48">
        <f>VLOOKUP($A23,'ADR Raw Data'!$B$6:$BE$43,'ADR Raw Data'!AV$1,FALSE)</f>
        <v>1.0973817555456</v>
      </c>
      <c r="AL23" s="48">
        <f>VLOOKUP($A23,'ADR Raw Data'!$B$6:$BE$43,'ADR Raw Data'!AW$1,FALSE)</f>
        <v>2.1186735222141202</v>
      </c>
      <c r="AM23" s="48">
        <f>VLOOKUP($A23,'ADR Raw Data'!$B$6:$BE$43,'ADR Raw Data'!AX$1,FALSE)</f>
        <v>-3.5866543073146802</v>
      </c>
      <c r="AN23" s="49">
        <f>VLOOKUP($A23,'ADR Raw Data'!$B$6:$BE$43,'ADR Raw Data'!AY$1,FALSE)</f>
        <v>-1.00334702085351</v>
      </c>
      <c r="AO23" s="48">
        <f>VLOOKUP($A23,'ADR Raw Data'!$B$6:$BE$43,'ADR Raw Data'!BA$1,FALSE)</f>
        <v>-8.5293295887040497</v>
      </c>
      <c r="AP23" s="48">
        <f>VLOOKUP($A23,'ADR Raw Data'!$B$6:$BE$43,'ADR Raw Data'!BB$1,FALSE)</f>
        <v>-9.8451156990902806</v>
      </c>
      <c r="AQ23" s="49">
        <f>VLOOKUP($A23,'ADR Raw Data'!$B$6:$BE$43,'ADR Raw Data'!BC$1,FALSE)</f>
        <v>-9.2123717085198997</v>
      </c>
      <c r="AR23" s="50">
        <f>VLOOKUP($A23,'ADR Raw Data'!$B$6:$BE$43,'ADR Raw Data'!BE$1,FALSE)</f>
        <v>-4.7691323219249702</v>
      </c>
      <c r="AT23" s="51">
        <f>VLOOKUP($A23,'RevPAR Raw Data'!$B$6:$BE$43,'RevPAR Raw Data'!AG$1,FALSE)</f>
        <v>55.3617489373041</v>
      </c>
      <c r="AU23" s="52">
        <f>VLOOKUP($A23,'RevPAR Raw Data'!$B$6:$BE$43,'RevPAR Raw Data'!AH$1,FALSE)</f>
        <v>63.714443252041903</v>
      </c>
      <c r="AV23" s="52">
        <f>VLOOKUP($A23,'RevPAR Raw Data'!$B$6:$BE$43,'RevPAR Raw Data'!AI$1,FALSE)</f>
        <v>70.895981503955397</v>
      </c>
      <c r="AW23" s="52">
        <f>VLOOKUP($A23,'RevPAR Raw Data'!$B$6:$BE$43,'RevPAR Raw Data'!AJ$1,FALSE)</f>
        <v>74.158688872835995</v>
      </c>
      <c r="AX23" s="52">
        <f>VLOOKUP($A23,'RevPAR Raw Data'!$B$6:$BE$43,'RevPAR Raw Data'!AK$1,FALSE)</f>
        <v>76.592614477705794</v>
      </c>
      <c r="AY23" s="53">
        <f>VLOOKUP($A23,'RevPAR Raw Data'!$B$6:$BE$43,'RevPAR Raw Data'!AL$1,FALSE)</f>
        <v>68.144695408768598</v>
      </c>
      <c r="AZ23" s="52">
        <f>VLOOKUP($A23,'RevPAR Raw Data'!$B$6:$BE$43,'RevPAR Raw Data'!AN$1,FALSE)</f>
        <v>110.798617788436</v>
      </c>
      <c r="BA23" s="52">
        <f>VLOOKUP($A23,'RevPAR Raw Data'!$B$6:$BE$43,'RevPAR Raw Data'!AO$1,FALSE)</f>
        <v>114.853655755894</v>
      </c>
      <c r="BB23" s="53">
        <f>VLOOKUP($A23,'RevPAR Raw Data'!$B$6:$BE$43,'RevPAR Raw Data'!AP$1,FALSE)</f>
        <v>112.826136772165</v>
      </c>
      <c r="BC23" s="54">
        <f>VLOOKUP($A23,'RevPAR Raw Data'!$B$6:$BE$43,'RevPAR Raw Data'!AR$1,FALSE)</f>
        <v>80.910821512596399</v>
      </c>
      <c r="BE23" s="47">
        <f>VLOOKUP($A23,'RevPAR Raw Data'!$B$6:$BE$43,'RevPAR Raw Data'!AT$1,FALSE)</f>
        <v>-6.7073287405600004</v>
      </c>
      <c r="BF23" s="48">
        <f>VLOOKUP($A23,'RevPAR Raw Data'!$B$6:$BE$43,'RevPAR Raw Data'!AU$1,FALSE)</f>
        <v>0.27910131572552399</v>
      </c>
      <c r="BG23" s="48">
        <f>VLOOKUP($A23,'RevPAR Raw Data'!$B$6:$BE$43,'RevPAR Raw Data'!AV$1,FALSE)</f>
        <v>1.4853585512229199</v>
      </c>
      <c r="BH23" s="48">
        <f>VLOOKUP($A23,'RevPAR Raw Data'!$B$6:$BE$43,'RevPAR Raw Data'!AW$1,FALSE)</f>
        <v>2.3630775438735698</v>
      </c>
      <c r="BI23" s="48">
        <f>VLOOKUP($A23,'RevPAR Raw Data'!$B$6:$BE$43,'RevPAR Raw Data'!AX$1,FALSE)</f>
        <v>-5.7588049657267897</v>
      </c>
      <c r="BJ23" s="49">
        <f>VLOOKUP($A23,'RevPAR Raw Data'!$B$6:$BE$43,'RevPAR Raw Data'!AY$1,FALSE)</f>
        <v>-1.65491973022901</v>
      </c>
      <c r="BK23" s="48">
        <f>VLOOKUP($A23,'RevPAR Raw Data'!$B$6:$BE$43,'RevPAR Raw Data'!BA$1,FALSE)</f>
        <v>-12.069311058406001</v>
      </c>
      <c r="BL23" s="48">
        <f>VLOOKUP($A23,'RevPAR Raw Data'!$B$6:$BE$43,'RevPAR Raw Data'!BB$1,FALSE)</f>
        <v>-14.2909321532189</v>
      </c>
      <c r="BM23" s="49">
        <f>VLOOKUP($A23,'RevPAR Raw Data'!$B$6:$BE$43,'RevPAR Raw Data'!BC$1,FALSE)</f>
        <v>-13.214287527675999</v>
      </c>
      <c r="BN23" s="50">
        <f>VLOOKUP($A23,'RevPAR Raw Data'!$B$6:$BE$43,'RevPAR Raw Data'!BE$1,FALSE)</f>
        <v>-6.6106958531150601</v>
      </c>
    </row>
    <row r="24" spans="1:66" x14ac:dyDescent="0.45">
      <c r="A24" s="63" t="s">
        <v>91</v>
      </c>
      <c r="B24" s="47">
        <f>VLOOKUP($A24,'Occupancy Raw Data'!$B$8:$BE$45,'Occupancy Raw Data'!AG$3,FALSE)</f>
        <v>59.462596732588104</v>
      </c>
      <c r="C24" s="48">
        <f>VLOOKUP($A24,'Occupancy Raw Data'!$B$8:$BE$45,'Occupancy Raw Data'!AH$3,FALSE)</f>
        <v>71.487532244196004</v>
      </c>
      <c r="D24" s="48">
        <f>VLOOKUP($A24,'Occupancy Raw Data'!$B$8:$BE$45,'Occupancy Raw Data'!AI$3,FALSE)</f>
        <v>75.447119518486602</v>
      </c>
      <c r="E24" s="48">
        <f>VLOOKUP($A24,'Occupancy Raw Data'!$B$8:$BE$45,'Occupancy Raw Data'!AJ$3,FALSE)</f>
        <v>76.457437661220894</v>
      </c>
      <c r="F24" s="48">
        <f>VLOOKUP($A24,'Occupancy Raw Data'!$B$8:$BE$45,'Occupancy Raw Data'!AK$3,FALSE)</f>
        <v>73.542562338779007</v>
      </c>
      <c r="G24" s="49">
        <f>VLOOKUP($A24,'Occupancy Raw Data'!$B$8:$BE$45,'Occupancy Raw Data'!AL$3,FALSE)</f>
        <v>71.279449699054098</v>
      </c>
      <c r="H24" s="48">
        <f>VLOOKUP($A24,'Occupancy Raw Data'!$B$8:$BE$45,'Occupancy Raw Data'!AN$3,FALSE)</f>
        <v>78.4307824591573</v>
      </c>
      <c r="I24" s="48">
        <f>VLOOKUP($A24,'Occupancy Raw Data'!$B$8:$BE$45,'Occupancy Raw Data'!AO$3,FALSE)</f>
        <v>78.336199484092802</v>
      </c>
      <c r="J24" s="49">
        <f>VLOOKUP($A24,'Occupancy Raw Data'!$B$8:$BE$45,'Occupancy Raw Data'!AP$3,FALSE)</f>
        <v>78.383490971625093</v>
      </c>
      <c r="K24" s="50">
        <f>VLOOKUP($A24,'Occupancy Raw Data'!$B$8:$BE$45,'Occupancy Raw Data'!AR$3,FALSE)</f>
        <v>73.309175776931497</v>
      </c>
      <c r="M24" s="47">
        <f>VLOOKUP($A24,'Occupancy Raw Data'!$B$8:$BE$45,'Occupancy Raw Data'!AT$3,FALSE)</f>
        <v>-5.1380715543058502</v>
      </c>
      <c r="N24" s="48">
        <f>VLOOKUP($A24,'Occupancy Raw Data'!$B$8:$BE$45,'Occupancy Raw Data'!AU$3,FALSE)</f>
        <v>-4.6111269711129301</v>
      </c>
      <c r="O24" s="48">
        <f>VLOOKUP($A24,'Occupancy Raw Data'!$B$8:$BE$45,'Occupancy Raw Data'!AV$3,FALSE)</f>
        <v>-3.8038729878927802</v>
      </c>
      <c r="P24" s="48">
        <f>VLOOKUP($A24,'Occupancy Raw Data'!$B$8:$BE$45,'Occupancy Raw Data'!AW$3,FALSE)</f>
        <v>-2.5536623633589999</v>
      </c>
      <c r="Q24" s="48">
        <f>VLOOKUP($A24,'Occupancy Raw Data'!$B$8:$BE$45,'Occupancy Raw Data'!AX$3,FALSE)</f>
        <v>-2.8576739265629199</v>
      </c>
      <c r="R24" s="49">
        <f>VLOOKUP($A24,'Occupancy Raw Data'!$B$8:$BE$45,'Occupancy Raw Data'!AY$3,FALSE)</f>
        <v>-3.7347187966525501</v>
      </c>
      <c r="S24" s="48">
        <f>VLOOKUP($A24,'Occupancy Raw Data'!$B$8:$BE$45,'Occupancy Raw Data'!BA$3,FALSE)</f>
        <v>-2.3196533528074501</v>
      </c>
      <c r="T24" s="48">
        <f>VLOOKUP($A24,'Occupancy Raw Data'!$B$8:$BE$45,'Occupancy Raw Data'!BB$3,FALSE)</f>
        <v>-4.36104303633957</v>
      </c>
      <c r="U24" s="49">
        <f>VLOOKUP($A24,'Occupancy Raw Data'!$B$8:$BE$45,'Occupancy Raw Data'!BC$3,FALSE)</f>
        <v>-3.3505106479251401</v>
      </c>
      <c r="V24" s="50">
        <f>VLOOKUP($A24,'Occupancy Raw Data'!$B$8:$BE$45,'Occupancy Raw Data'!BE$3,FALSE)</f>
        <v>-3.6176074476783202</v>
      </c>
      <c r="X24" s="51">
        <f>VLOOKUP($A24,'ADR Raw Data'!$B$6:$BE$43,'ADR Raw Data'!AG$1,FALSE)</f>
        <v>93.518085865085595</v>
      </c>
      <c r="Y24" s="52">
        <f>VLOOKUP($A24,'ADR Raw Data'!$B$6:$BE$43,'ADR Raw Data'!AH$1,FALSE)</f>
        <v>99.9163860055328</v>
      </c>
      <c r="Z24" s="52">
        <f>VLOOKUP($A24,'ADR Raw Data'!$B$6:$BE$43,'ADR Raw Data'!AI$1,FALSE)</f>
        <v>103.01855447603801</v>
      </c>
      <c r="AA24" s="52">
        <f>VLOOKUP($A24,'ADR Raw Data'!$B$6:$BE$43,'ADR Raw Data'!AJ$1,FALSE)</f>
        <v>103.667988911381</v>
      </c>
      <c r="AB24" s="52">
        <f>VLOOKUP($A24,'ADR Raw Data'!$B$6:$BE$43,'ADR Raw Data'!AK$1,FALSE)</f>
        <v>102.46779114930401</v>
      </c>
      <c r="AC24" s="53">
        <f>VLOOKUP($A24,'ADR Raw Data'!$B$6:$BE$43,'ADR Raw Data'!AL$1,FALSE)</f>
        <v>100.836889608916</v>
      </c>
      <c r="AD24" s="52">
        <f>VLOOKUP($A24,'ADR Raw Data'!$B$6:$BE$43,'ADR Raw Data'!AN$1,FALSE)</f>
        <v>119.72083822288</v>
      </c>
      <c r="AE24" s="52">
        <f>VLOOKUP($A24,'ADR Raw Data'!$B$6:$BE$43,'ADR Raw Data'!AO$1,FALSE)</f>
        <v>119.090432610723</v>
      </c>
      <c r="AF24" s="53">
        <f>VLOOKUP($A24,'ADR Raw Data'!$B$6:$BE$43,'ADR Raw Data'!AP$1,FALSE)</f>
        <v>119.405825589622</v>
      </c>
      <c r="AG24" s="54">
        <f>VLOOKUP($A24,'ADR Raw Data'!$B$6:$BE$43,'ADR Raw Data'!AR$1,FALSE)</f>
        <v>106.509529826075</v>
      </c>
      <c r="AI24" s="47">
        <f>VLOOKUP($A24,'ADR Raw Data'!$B$6:$BE$43,'ADR Raw Data'!AT$1,FALSE)</f>
        <v>-1.69379277152338</v>
      </c>
      <c r="AJ24" s="48">
        <f>VLOOKUP($A24,'ADR Raw Data'!$B$6:$BE$43,'ADR Raw Data'!AU$1,FALSE)</f>
        <v>1.5292176158350499</v>
      </c>
      <c r="AK24" s="48">
        <f>VLOOKUP($A24,'ADR Raw Data'!$B$6:$BE$43,'ADR Raw Data'!AV$1,FALSE)</f>
        <v>2.37898767579938</v>
      </c>
      <c r="AL24" s="48">
        <f>VLOOKUP($A24,'ADR Raw Data'!$B$6:$BE$43,'ADR Raw Data'!AW$1,FALSE)</f>
        <v>3.0747701525759399</v>
      </c>
      <c r="AM24" s="48">
        <f>VLOOKUP($A24,'ADR Raw Data'!$B$6:$BE$43,'ADR Raw Data'!AX$1,FALSE)</f>
        <v>1.1992391641758999</v>
      </c>
      <c r="AN24" s="49">
        <f>VLOOKUP($A24,'ADR Raw Data'!$B$6:$BE$43,'ADR Raw Data'!AY$1,FALSE)</f>
        <v>1.4819021412715501</v>
      </c>
      <c r="AO24" s="48">
        <f>VLOOKUP($A24,'ADR Raw Data'!$B$6:$BE$43,'ADR Raw Data'!BA$1,FALSE)</f>
        <v>-4.5880064300333299</v>
      </c>
      <c r="AP24" s="48">
        <f>VLOOKUP($A24,'ADR Raw Data'!$B$6:$BE$43,'ADR Raw Data'!BB$1,FALSE)</f>
        <v>-6.37758923321765</v>
      </c>
      <c r="AQ24" s="49">
        <f>VLOOKUP($A24,'ADR Raw Data'!$B$6:$BE$43,'ADR Raw Data'!BC$1,FALSE)</f>
        <v>-5.4951804543097502</v>
      </c>
      <c r="AR24" s="50">
        <f>VLOOKUP($A24,'ADR Raw Data'!$B$6:$BE$43,'ADR Raw Data'!BE$1,FALSE)</f>
        <v>-0.99959568256185205</v>
      </c>
      <c r="AT24" s="51">
        <f>VLOOKUP($A24,'RevPAR Raw Data'!$B$6:$BE$43,'RevPAR Raw Data'!AG$1,FALSE)</f>
        <v>55.608282269991399</v>
      </c>
      <c r="AU24" s="52">
        <f>VLOOKUP($A24,'RevPAR Raw Data'!$B$6:$BE$43,'RevPAR Raw Data'!AH$1,FALSE)</f>
        <v>71.427758662940604</v>
      </c>
      <c r="AV24" s="52">
        <f>VLOOKUP($A24,'RevPAR Raw Data'!$B$6:$BE$43,'RevPAR Raw Data'!AI$1,FALSE)</f>
        <v>77.724531921753993</v>
      </c>
      <c r="AW24" s="52">
        <f>VLOOKUP($A24,'RevPAR Raw Data'!$B$6:$BE$43,'RevPAR Raw Data'!AJ$1,FALSE)</f>
        <v>79.261887996560603</v>
      </c>
      <c r="AX24" s="52">
        <f>VLOOKUP($A24,'RevPAR Raw Data'!$B$6:$BE$43,'RevPAR Raw Data'!AK$1,FALSE)</f>
        <v>75.357439183146994</v>
      </c>
      <c r="AY24" s="53">
        <f>VLOOKUP($A24,'RevPAR Raw Data'!$B$6:$BE$43,'RevPAR Raw Data'!AL$1,FALSE)</f>
        <v>71.875980006878706</v>
      </c>
      <c r="AZ24" s="52">
        <f>VLOOKUP($A24,'RevPAR Raw Data'!$B$6:$BE$43,'RevPAR Raw Data'!AN$1,FALSE)</f>
        <v>93.8979901848667</v>
      </c>
      <c r="BA24" s="52">
        <f>VLOOKUP($A24,'RevPAR Raw Data'!$B$6:$BE$43,'RevPAR Raw Data'!AO$1,FALSE)</f>
        <v>93.290918856405796</v>
      </c>
      <c r="BB24" s="53">
        <f>VLOOKUP($A24,'RevPAR Raw Data'!$B$6:$BE$43,'RevPAR Raw Data'!AP$1,FALSE)</f>
        <v>93.594454520636205</v>
      </c>
      <c r="BC24" s="54">
        <f>VLOOKUP($A24,'RevPAR Raw Data'!$B$6:$BE$43,'RevPAR Raw Data'!AR$1,FALSE)</f>
        <v>78.081258439380903</v>
      </c>
      <c r="BE24" s="47">
        <f>VLOOKUP($A24,'RevPAR Raw Data'!$B$6:$BE$43,'RevPAR Raw Data'!AT$1,FALSE)</f>
        <v>-6.7448360412466997</v>
      </c>
      <c r="BF24" s="48">
        <f>VLOOKUP($A24,'RevPAR Raw Data'!$B$6:$BE$43,'RevPAR Raw Data'!AU$1,FALSE)</f>
        <v>-3.15242352120866</v>
      </c>
      <c r="BG24" s="48">
        <f>VLOOKUP($A24,'RevPAR Raw Data'!$B$6:$BE$43,'RevPAR Raw Data'!AV$1,FALSE)</f>
        <v>-1.51537898167842</v>
      </c>
      <c r="BH24" s="48">
        <f>VLOOKUP($A24,'RevPAR Raw Data'!$B$6:$BE$43,'RevPAR Raw Data'!AW$1,FALSE)</f>
        <v>0.44258854107080597</v>
      </c>
      <c r="BI24" s="48">
        <f>VLOOKUP($A24,'RevPAR Raw Data'!$B$6:$BE$43,'RevPAR Raw Data'!AX$1,FALSE)</f>
        <v>-1.6927051072988</v>
      </c>
      <c r="BJ24" s="49">
        <f>VLOOKUP($A24,'RevPAR Raw Data'!$B$6:$BE$43,'RevPAR Raw Data'!AY$1,FALSE)</f>
        <v>-2.3081615331990699</v>
      </c>
      <c r="BK24" s="48">
        <f>VLOOKUP($A24,'RevPAR Raw Data'!$B$6:$BE$43,'RevPAR Raw Data'!BA$1,FALSE)</f>
        <v>-6.8012339378594904</v>
      </c>
      <c r="BL24" s="48">
        <f>VLOOKUP($A24,'RevPAR Raw Data'!$B$6:$BE$43,'RevPAR Raw Data'!BB$1,FALSE)</f>
        <v>-10.4605028584156</v>
      </c>
      <c r="BM24" s="49">
        <f>VLOOKUP($A24,'RevPAR Raw Data'!$B$6:$BE$43,'RevPAR Raw Data'!BC$1,FALSE)</f>
        <v>-8.6615744959905392</v>
      </c>
      <c r="BN24" s="50">
        <f>VLOOKUP($A24,'RevPAR Raw Data'!$B$6:$BE$43,'RevPAR Raw Data'!BE$1,FALSE)</f>
        <v>-4.5810416823811497</v>
      </c>
    </row>
    <row r="25" spans="1:66" x14ac:dyDescent="0.45">
      <c r="A25" s="63" t="s">
        <v>32</v>
      </c>
      <c r="B25" s="47">
        <f>VLOOKUP($A25,'Occupancy Raw Data'!$B$8:$BE$45,'Occupancy Raw Data'!AG$3,FALSE)</f>
        <v>52.963644079784899</v>
      </c>
      <c r="C25" s="48">
        <f>VLOOKUP($A25,'Occupancy Raw Data'!$B$8:$BE$45,'Occupancy Raw Data'!AH$3,FALSE)</f>
        <v>65.872117696986805</v>
      </c>
      <c r="D25" s="48">
        <f>VLOOKUP($A25,'Occupancy Raw Data'!$B$8:$BE$45,'Occupancy Raw Data'!AI$3,FALSE)</f>
        <v>69.497100014146199</v>
      </c>
      <c r="E25" s="48">
        <f>VLOOKUP($A25,'Occupancy Raw Data'!$B$8:$BE$45,'Occupancy Raw Data'!AJ$3,FALSE)</f>
        <v>66.940161267505999</v>
      </c>
      <c r="F25" s="48">
        <f>VLOOKUP($A25,'Occupancy Raw Data'!$B$8:$BE$45,'Occupancy Raw Data'!AK$3,FALSE)</f>
        <v>68.538690055170406</v>
      </c>
      <c r="G25" s="49">
        <f>VLOOKUP($A25,'Occupancy Raw Data'!$B$8:$BE$45,'Occupancy Raw Data'!AL$3,FALSE)</f>
        <v>64.762342622718904</v>
      </c>
      <c r="H25" s="48">
        <f>VLOOKUP($A25,'Occupancy Raw Data'!$B$8:$BE$45,'Occupancy Raw Data'!AN$3,FALSE)</f>
        <v>75.325364266515706</v>
      </c>
      <c r="I25" s="48">
        <f>VLOOKUP($A25,'Occupancy Raw Data'!$B$8:$BE$45,'Occupancy Raw Data'!AO$3,FALSE)</f>
        <v>76.053897298061898</v>
      </c>
      <c r="J25" s="49">
        <f>VLOOKUP($A25,'Occupancy Raw Data'!$B$8:$BE$45,'Occupancy Raw Data'!AP$3,FALSE)</f>
        <v>75.689630782288802</v>
      </c>
      <c r="K25" s="50">
        <f>VLOOKUP($A25,'Occupancy Raw Data'!$B$8:$BE$45,'Occupancy Raw Data'!AR$3,FALSE)</f>
        <v>67.884424954024595</v>
      </c>
      <c r="M25" s="47">
        <f>VLOOKUP($A25,'Occupancy Raw Data'!$B$8:$BE$45,'Occupancy Raw Data'!AT$3,FALSE)</f>
        <v>0.98556505662623906</v>
      </c>
      <c r="N25" s="48">
        <f>VLOOKUP($A25,'Occupancy Raw Data'!$B$8:$BE$45,'Occupancy Raw Data'!AU$3,FALSE)</f>
        <v>4.8280975168723197</v>
      </c>
      <c r="O25" s="48">
        <f>VLOOKUP($A25,'Occupancy Raw Data'!$B$8:$BE$45,'Occupancy Raw Data'!AV$3,FALSE)</f>
        <v>7.1428082095275496</v>
      </c>
      <c r="P25" s="48">
        <f>VLOOKUP($A25,'Occupancy Raw Data'!$B$8:$BE$45,'Occupancy Raw Data'!AW$3,FALSE)</f>
        <v>4.0143666524950801</v>
      </c>
      <c r="Q25" s="48">
        <f>VLOOKUP($A25,'Occupancy Raw Data'!$B$8:$BE$45,'Occupancy Raw Data'!AX$3,FALSE)</f>
        <v>0.65137511298797801</v>
      </c>
      <c r="R25" s="49">
        <f>VLOOKUP($A25,'Occupancy Raw Data'!$B$8:$BE$45,'Occupancy Raw Data'!AY$3,FALSE)</f>
        <v>3.5863524811001599</v>
      </c>
      <c r="S25" s="48">
        <f>VLOOKUP($A25,'Occupancy Raw Data'!$B$8:$BE$45,'Occupancy Raw Data'!BA$3,FALSE)</f>
        <v>-4.1244550632009904</v>
      </c>
      <c r="T25" s="48">
        <f>VLOOKUP($A25,'Occupancy Raw Data'!$B$8:$BE$45,'Occupancy Raw Data'!BB$3,FALSE)</f>
        <v>-4.8958419029139204</v>
      </c>
      <c r="U25" s="49">
        <f>VLOOKUP($A25,'Occupancy Raw Data'!$B$8:$BE$45,'Occupancy Raw Data'!BC$3,FALSE)</f>
        <v>-4.5135624738369398</v>
      </c>
      <c r="V25" s="50">
        <f>VLOOKUP($A25,'Occupancy Raw Data'!$B$8:$BE$45,'Occupancy Raw Data'!BE$3,FALSE)</f>
        <v>0.86077050402300703</v>
      </c>
      <c r="X25" s="51">
        <f>VLOOKUP($A25,'ADR Raw Data'!$B$6:$BE$43,'ADR Raw Data'!AG$1,FALSE)</f>
        <v>85.710334929219997</v>
      </c>
      <c r="Y25" s="52">
        <f>VLOOKUP($A25,'ADR Raw Data'!$B$6:$BE$43,'ADR Raw Data'!AH$1,FALSE)</f>
        <v>92.826327692472802</v>
      </c>
      <c r="Z25" s="52">
        <f>VLOOKUP($A25,'ADR Raw Data'!$B$6:$BE$43,'ADR Raw Data'!AI$1,FALSE)</f>
        <v>94.9118179939952</v>
      </c>
      <c r="AA25" s="52">
        <f>VLOOKUP($A25,'ADR Raw Data'!$B$6:$BE$43,'ADR Raw Data'!AJ$1,FALSE)</f>
        <v>93.765893496407401</v>
      </c>
      <c r="AB25" s="52">
        <f>VLOOKUP($A25,'ADR Raw Data'!$B$6:$BE$43,'ADR Raw Data'!AK$1,FALSE)</f>
        <v>103.35182362745</v>
      </c>
      <c r="AC25" s="53">
        <f>VLOOKUP($A25,'ADR Raw Data'!$B$6:$BE$43,'ADR Raw Data'!AL$1,FALSE)</f>
        <v>94.532087514334705</v>
      </c>
      <c r="AD25" s="52">
        <f>VLOOKUP($A25,'ADR Raw Data'!$B$6:$BE$43,'ADR Raw Data'!AN$1,FALSE)</f>
        <v>124.956197605521</v>
      </c>
      <c r="AE25" s="52">
        <f>VLOOKUP($A25,'ADR Raw Data'!$B$6:$BE$43,'ADR Raw Data'!AO$1,FALSE)</f>
        <v>127.346026640316</v>
      </c>
      <c r="AF25" s="53">
        <f>VLOOKUP($A25,'ADR Raw Data'!$B$6:$BE$43,'ADR Raw Data'!AP$1,FALSE)</f>
        <v>126.15686280955001</v>
      </c>
      <c r="AG25" s="54">
        <f>VLOOKUP($A25,'ADR Raw Data'!$B$6:$BE$43,'ADR Raw Data'!AR$1,FALSE)</f>
        <v>104.606637298403</v>
      </c>
      <c r="AI25" s="47">
        <f>VLOOKUP($A25,'ADR Raw Data'!$B$6:$BE$43,'ADR Raw Data'!AT$1,FALSE)</f>
        <v>4.58704862669211</v>
      </c>
      <c r="AJ25" s="48">
        <f>VLOOKUP($A25,'ADR Raw Data'!$B$6:$BE$43,'ADR Raw Data'!AU$1,FALSE)</f>
        <v>5.7636586255662401</v>
      </c>
      <c r="AK25" s="48">
        <f>VLOOKUP($A25,'ADR Raw Data'!$B$6:$BE$43,'ADR Raw Data'!AV$1,FALSE)</f>
        <v>5.5424491106253999</v>
      </c>
      <c r="AL25" s="48">
        <f>VLOOKUP($A25,'ADR Raw Data'!$B$6:$BE$43,'ADR Raw Data'!AW$1,FALSE)</f>
        <v>7.1891521775756999</v>
      </c>
      <c r="AM25" s="48">
        <f>VLOOKUP($A25,'ADR Raw Data'!$B$6:$BE$43,'ADR Raw Data'!AX$1,FALSE)</f>
        <v>3.1311821605919601</v>
      </c>
      <c r="AN25" s="49">
        <f>VLOOKUP($A25,'ADR Raw Data'!$B$6:$BE$43,'ADR Raw Data'!AY$1,FALSE)</f>
        <v>5.1625617622932696</v>
      </c>
      <c r="AO25" s="48">
        <f>VLOOKUP($A25,'ADR Raw Data'!$B$6:$BE$43,'ADR Raw Data'!BA$1,FALSE)</f>
        <v>-4.3738842944623597</v>
      </c>
      <c r="AP25" s="48">
        <f>VLOOKUP($A25,'ADR Raw Data'!$B$6:$BE$43,'ADR Raw Data'!BB$1,FALSE)</f>
        <v>-5.3996978352235603</v>
      </c>
      <c r="AQ25" s="49">
        <f>VLOOKUP($A25,'ADR Raw Data'!$B$6:$BE$43,'ADR Raw Data'!BC$1,FALSE)</f>
        <v>-4.9025912860360403</v>
      </c>
      <c r="AR25" s="50">
        <f>VLOOKUP($A25,'ADR Raw Data'!$B$6:$BE$43,'ADR Raw Data'!BE$1,FALSE)</f>
        <v>0.31030176861900699</v>
      </c>
      <c r="AT25" s="51">
        <f>VLOOKUP($A25,'RevPAR Raw Data'!$B$6:$BE$43,'RevPAR Raw Data'!AG$1,FALSE)</f>
        <v>45.395316731503698</v>
      </c>
      <c r="AU25" s="52">
        <f>VLOOKUP($A25,'RevPAR Raw Data'!$B$6:$BE$43,'RevPAR Raw Data'!AH$1,FALSE)</f>
        <v>61.146667831376398</v>
      </c>
      <c r="AV25" s="52">
        <f>VLOOKUP($A25,'RevPAR Raw Data'!$B$6:$BE$43,'RevPAR Raw Data'!AI$1,FALSE)</f>
        <v>65.960961076531305</v>
      </c>
      <c r="AW25" s="52">
        <f>VLOOKUP($A25,'RevPAR Raw Data'!$B$6:$BE$43,'RevPAR Raw Data'!AJ$1,FALSE)</f>
        <v>62.767040320413003</v>
      </c>
      <c r="AX25" s="52">
        <f>VLOOKUP($A25,'RevPAR Raw Data'!$B$6:$BE$43,'RevPAR Raw Data'!AK$1,FALSE)</f>
        <v>70.835986062385004</v>
      </c>
      <c r="AY25" s="53">
        <f>VLOOKUP($A25,'RevPAR Raw Data'!$B$6:$BE$43,'RevPAR Raw Data'!AL$1,FALSE)</f>
        <v>61.221194404441903</v>
      </c>
      <c r="AZ25" s="52">
        <f>VLOOKUP($A25,'RevPAR Raw Data'!$B$6:$BE$43,'RevPAR Raw Data'!AN$1,FALSE)</f>
        <v>94.123711019946199</v>
      </c>
      <c r="BA25" s="52">
        <f>VLOOKUP($A25,'RevPAR Raw Data'!$B$6:$BE$43,'RevPAR Raw Data'!AO$1,FALSE)</f>
        <v>96.851616314188703</v>
      </c>
      <c r="BB25" s="53">
        <f>VLOOKUP($A25,'RevPAR Raw Data'!$B$6:$BE$43,'RevPAR Raw Data'!AP$1,FALSE)</f>
        <v>95.487663667067395</v>
      </c>
      <c r="BC25" s="54">
        <f>VLOOKUP($A25,'RevPAR Raw Data'!$B$6:$BE$43,'RevPAR Raw Data'!AR$1,FALSE)</f>
        <v>71.011614193763506</v>
      </c>
      <c r="BE25" s="47">
        <f>VLOOKUP($A25,'RevPAR Raw Data'!$B$6:$BE$43,'RevPAR Raw Data'!AT$1,FALSE)</f>
        <v>5.6178220317134802</v>
      </c>
      <c r="BF25" s="48">
        <f>VLOOKUP($A25,'RevPAR Raw Data'!$B$6:$BE$43,'RevPAR Raw Data'!AU$1,FALSE)</f>
        <v>10.870031201420501</v>
      </c>
      <c r="BG25" s="48">
        <f>VLOOKUP($A25,'RevPAR Raw Data'!$B$6:$BE$43,'RevPAR Raw Data'!AV$1,FALSE)</f>
        <v>13.081143830235501</v>
      </c>
      <c r="BH25" s="48">
        <f>VLOOKUP($A25,'RevPAR Raw Data'!$B$6:$BE$43,'RevPAR Raw Data'!AW$1,FALSE)</f>
        <v>11.4921177576845</v>
      </c>
      <c r="BI25" s="48">
        <f>VLOOKUP($A25,'RevPAR Raw Data'!$B$6:$BE$43,'RevPAR Raw Data'!AX$1,FALSE)</f>
        <v>3.80295301491635</v>
      </c>
      <c r="BJ25" s="49">
        <f>VLOOKUP($A25,'RevPAR Raw Data'!$B$6:$BE$43,'RevPAR Raw Data'!AY$1,FALSE)</f>
        <v>8.9340619052437695</v>
      </c>
      <c r="BK25" s="48">
        <f>VLOOKUP($A25,'RevPAR Raw Data'!$B$6:$BE$43,'RevPAR Raw Data'!BA$1,FALSE)</f>
        <v>-8.3179404654218505</v>
      </c>
      <c r="BL25" s="48">
        <f>VLOOKUP($A25,'RevPAR Raw Data'!$B$6:$BE$43,'RevPAR Raw Data'!BB$1,FALSE)</f>
        <v>-10.0311790688898</v>
      </c>
      <c r="BM25" s="49">
        <f>VLOOKUP($A25,'RevPAR Raw Data'!$B$6:$BE$43,'RevPAR Raw Data'!BC$1,FALSE)</f>
        <v>-9.1948722393408602</v>
      </c>
      <c r="BN25" s="50">
        <f>VLOOKUP($A25,'RevPAR Raw Data'!$B$6:$BE$43,'RevPAR Raw Data'!BE$1,FALSE)</f>
        <v>1.1737432587397401</v>
      </c>
    </row>
    <row r="26" spans="1:66" x14ac:dyDescent="0.45">
      <c r="A26" s="63" t="s">
        <v>92</v>
      </c>
      <c r="B26" s="47">
        <f>VLOOKUP($A26,'Occupancy Raw Data'!$B$8:$BE$45,'Occupancy Raw Data'!AG$3,FALSE)</f>
        <v>59.349736379613297</v>
      </c>
      <c r="C26" s="48">
        <f>VLOOKUP($A26,'Occupancy Raw Data'!$B$8:$BE$45,'Occupancy Raw Data'!AH$3,FALSE)</f>
        <v>65.114235500878706</v>
      </c>
      <c r="D26" s="48">
        <f>VLOOKUP($A26,'Occupancy Raw Data'!$B$8:$BE$45,'Occupancy Raw Data'!AI$3,FALSE)</f>
        <v>70.114235500878706</v>
      </c>
      <c r="E26" s="48">
        <f>VLOOKUP($A26,'Occupancy Raw Data'!$B$8:$BE$45,'Occupancy Raw Data'!AJ$3,FALSE)</f>
        <v>70.742530755711698</v>
      </c>
      <c r="F26" s="48">
        <f>VLOOKUP($A26,'Occupancy Raw Data'!$B$8:$BE$45,'Occupancy Raw Data'!AK$3,FALSE)</f>
        <v>70.404217926186206</v>
      </c>
      <c r="G26" s="49">
        <f>VLOOKUP($A26,'Occupancy Raw Data'!$B$8:$BE$45,'Occupancy Raw Data'!AL$3,FALSE)</f>
        <v>67.144991212653693</v>
      </c>
      <c r="H26" s="48">
        <f>VLOOKUP($A26,'Occupancy Raw Data'!$B$8:$BE$45,'Occupancy Raw Data'!AN$3,FALSE)</f>
        <v>76.884885764499103</v>
      </c>
      <c r="I26" s="48">
        <f>VLOOKUP($A26,'Occupancy Raw Data'!$B$8:$BE$45,'Occupancy Raw Data'!AO$3,FALSE)</f>
        <v>75.716168717047395</v>
      </c>
      <c r="J26" s="49">
        <f>VLOOKUP($A26,'Occupancy Raw Data'!$B$8:$BE$45,'Occupancy Raw Data'!AP$3,FALSE)</f>
        <v>76.300527240773206</v>
      </c>
      <c r="K26" s="50">
        <f>VLOOKUP($A26,'Occupancy Raw Data'!$B$8:$BE$45,'Occupancy Raw Data'!AR$3,FALSE)</f>
        <v>69.760858649259305</v>
      </c>
      <c r="M26" s="47">
        <f>VLOOKUP($A26,'Occupancy Raw Data'!$B$8:$BE$45,'Occupancy Raw Data'!AT$3,FALSE)</f>
        <v>-5.8507699870041501</v>
      </c>
      <c r="N26" s="48">
        <f>VLOOKUP($A26,'Occupancy Raw Data'!$B$8:$BE$45,'Occupancy Raw Data'!AU$3,FALSE)</f>
        <v>-4.14497570456974</v>
      </c>
      <c r="O26" s="48">
        <f>VLOOKUP($A26,'Occupancy Raw Data'!$B$8:$BE$45,'Occupancy Raw Data'!AV$3,FALSE)</f>
        <v>-3.5728124878602099</v>
      </c>
      <c r="P26" s="48">
        <f>VLOOKUP($A26,'Occupancy Raw Data'!$B$8:$BE$45,'Occupancy Raw Data'!AW$3,FALSE)</f>
        <v>-4.38904917982856</v>
      </c>
      <c r="Q26" s="48">
        <f>VLOOKUP($A26,'Occupancy Raw Data'!$B$8:$BE$45,'Occupancy Raw Data'!AX$3,FALSE)</f>
        <v>-2.4552901791728901</v>
      </c>
      <c r="R26" s="49">
        <f>VLOOKUP($A26,'Occupancy Raw Data'!$B$8:$BE$45,'Occupancy Raw Data'!AY$3,FALSE)</f>
        <v>-4.0364429503714296</v>
      </c>
      <c r="S26" s="48">
        <f>VLOOKUP($A26,'Occupancy Raw Data'!$B$8:$BE$45,'Occupancy Raw Data'!BA$3,FALSE)</f>
        <v>-2.0299581092734602</v>
      </c>
      <c r="T26" s="48">
        <f>VLOOKUP($A26,'Occupancy Raw Data'!$B$8:$BE$45,'Occupancy Raw Data'!BB$3,FALSE)</f>
        <v>-6.7390418636626599</v>
      </c>
      <c r="U26" s="49">
        <f>VLOOKUP($A26,'Occupancy Raw Data'!$B$8:$BE$45,'Occupancy Raw Data'!BC$3,FALSE)</f>
        <v>-4.4244557701317797</v>
      </c>
      <c r="V26" s="50">
        <f>VLOOKUP($A26,'Occupancy Raw Data'!$B$8:$BE$45,'Occupancy Raw Data'!BE$3,FALSE)</f>
        <v>-4.1580343015657002</v>
      </c>
      <c r="X26" s="51">
        <f>VLOOKUP($A26,'ADR Raw Data'!$B$6:$BE$43,'ADR Raw Data'!AG$1,FALSE)</f>
        <v>112.073717678412</v>
      </c>
      <c r="Y26" s="52">
        <f>VLOOKUP($A26,'ADR Raw Data'!$B$6:$BE$43,'ADR Raw Data'!AH$1,FALSE)</f>
        <v>116.209823272604</v>
      </c>
      <c r="Z26" s="52">
        <f>VLOOKUP($A26,'ADR Raw Data'!$B$6:$BE$43,'ADR Raw Data'!AI$1,FALSE)</f>
        <v>125.02605686802799</v>
      </c>
      <c r="AA26" s="52">
        <f>VLOOKUP($A26,'ADR Raw Data'!$B$6:$BE$43,'ADR Raw Data'!AJ$1,FALSE)</f>
        <v>130.213175784112</v>
      </c>
      <c r="AB26" s="52">
        <f>VLOOKUP($A26,'ADR Raw Data'!$B$6:$BE$43,'ADR Raw Data'!AK$1,FALSE)</f>
        <v>128.76839523215099</v>
      </c>
      <c r="AC26" s="53">
        <f>VLOOKUP($A26,'ADR Raw Data'!$B$6:$BE$43,'ADR Raw Data'!AL$1,FALSE)</f>
        <v>122.904219069243</v>
      </c>
      <c r="AD26" s="52">
        <f>VLOOKUP($A26,'ADR Raw Data'!$B$6:$BE$43,'ADR Raw Data'!AN$1,FALSE)</f>
        <v>148.793325772901</v>
      </c>
      <c r="AE26" s="52">
        <f>VLOOKUP($A26,'ADR Raw Data'!$B$6:$BE$43,'ADR Raw Data'!AO$1,FALSE)</f>
        <v>143.85373369697601</v>
      </c>
      <c r="AF26" s="53">
        <f>VLOOKUP($A26,'ADR Raw Data'!$B$6:$BE$43,'ADR Raw Data'!AP$1,FALSE)</f>
        <v>146.34244502188099</v>
      </c>
      <c r="AG26" s="54">
        <f>VLOOKUP($A26,'ADR Raw Data'!$B$6:$BE$43,'ADR Raw Data'!AR$1,FALSE)</f>
        <v>130.22862513878499</v>
      </c>
      <c r="AI26" s="47">
        <f>VLOOKUP($A26,'ADR Raw Data'!$B$6:$BE$43,'ADR Raw Data'!AT$1,FALSE)</f>
        <v>2.0365140948834899</v>
      </c>
      <c r="AJ26" s="48">
        <f>VLOOKUP($A26,'ADR Raw Data'!$B$6:$BE$43,'ADR Raw Data'!AU$1,FALSE)</f>
        <v>6.1770204831212201</v>
      </c>
      <c r="AK26" s="48">
        <f>VLOOKUP($A26,'ADR Raw Data'!$B$6:$BE$43,'ADR Raw Data'!AV$1,FALSE)</f>
        <v>7.2371995959691198</v>
      </c>
      <c r="AL26" s="48">
        <f>VLOOKUP($A26,'ADR Raw Data'!$B$6:$BE$43,'ADR Raw Data'!AW$1,FALSE)</f>
        <v>11.3826036585215</v>
      </c>
      <c r="AM26" s="48">
        <f>VLOOKUP($A26,'ADR Raw Data'!$B$6:$BE$43,'ADR Raw Data'!AX$1,FALSE)</f>
        <v>4.3807557992753203</v>
      </c>
      <c r="AN26" s="49">
        <f>VLOOKUP($A26,'ADR Raw Data'!$B$6:$BE$43,'ADR Raw Data'!AY$1,FALSE)</f>
        <v>6.4560103485545302</v>
      </c>
      <c r="AO26" s="48">
        <f>VLOOKUP($A26,'ADR Raw Data'!$B$6:$BE$43,'ADR Raw Data'!BA$1,FALSE)</f>
        <v>-2.0240225084279002</v>
      </c>
      <c r="AP26" s="48">
        <f>VLOOKUP($A26,'ADR Raw Data'!$B$6:$BE$43,'ADR Raw Data'!BB$1,FALSE)</f>
        <v>-6.5533330280227702</v>
      </c>
      <c r="AQ26" s="49">
        <f>VLOOKUP($A26,'ADR Raw Data'!$B$6:$BE$43,'ADR Raw Data'!BC$1,FALSE)</f>
        <v>-4.3026913627723502</v>
      </c>
      <c r="AR26" s="50">
        <f>VLOOKUP($A26,'ADR Raw Data'!$B$6:$BE$43,'ADR Raw Data'!BE$1,FALSE)</f>
        <v>2.3865215981560999</v>
      </c>
      <c r="AT26" s="51">
        <f>VLOOKUP($A26,'RevPAR Raw Data'!$B$6:$BE$43,'RevPAR Raw Data'!AG$1,FALSE)</f>
        <v>66.515455992970104</v>
      </c>
      <c r="AU26" s="52">
        <f>VLOOKUP($A26,'RevPAR Raw Data'!$B$6:$BE$43,'RevPAR Raw Data'!AH$1,FALSE)</f>
        <v>75.669138000878704</v>
      </c>
      <c r="AV26" s="52">
        <f>VLOOKUP($A26,'RevPAR Raw Data'!$B$6:$BE$43,'RevPAR Raw Data'!AI$1,FALSE)</f>
        <v>87.661063949912105</v>
      </c>
      <c r="AW26" s="52">
        <f>VLOOKUP($A26,'RevPAR Raw Data'!$B$6:$BE$43,'RevPAR Raw Data'!AJ$1,FALSE)</f>
        <v>92.116095927065004</v>
      </c>
      <c r="AX26" s="52">
        <f>VLOOKUP($A26,'RevPAR Raw Data'!$B$6:$BE$43,'RevPAR Raw Data'!AK$1,FALSE)</f>
        <v>90.658381599297002</v>
      </c>
      <c r="AY26" s="53">
        <f>VLOOKUP($A26,'RevPAR Raw Data'!$B$6:$BE$43,'RevPAR Raw Data'!AL$1,FALSE)</f>
        <v>82.524027094024603</v>
      </c>
      <c r="AZ26" s="52">
        <f>VLOOKUP($A26,'RevPAR Raw Data'!$B$6:$BE$43,'RevPAR Raw Data'!AN$1,FALSE)</f>
        <v>114.399578545694</v>
      </c>
      <c r="BA26" s="52">
        <f>VLOOKUP($A26,'RevPAR Raw Data'!$B$6:$BE$43,'RevPAR Raw Data'!AO$1,FALSE)</f>
        <v>108.920535711775</v>
      </c>
      <c r="BB26" s="53">
        <f>VLOOKUP($A26,'RevPAR Raw Data'!$B$6:$BE$43,'RevPAR Raw Data'!AP$1,FALSE)</f>
        <v>111.660057128734</v>
      </c>
      <c r="BC26" s="54">
        <f>VLOOKUP($A26,'RevPAR Raw Data'!$B$6:$BE$43,'RevPAR Raw Data'!AR$1,FALSE)</f>
        <v>90.848607103941703</v>
      </c>
      <c r="BE26" s="47">
        <f>VLOOKUP($A26,'RevPAR Raw Data'!$B$6:$BE$43,'RevPAR Raw Data'!AT$1,FALSE)</f>
        <v>-3.9334076475652102</v>
      </c>
      <c r="BF26" s="48">
        <f>VLOOKUP($A26,'RevPAR Raw Data'!$B$6:$BE$43,'RevPAR Raw Data'!AU$1,FALSE)</f>
        <v>1.7760087802597999</v>
      </c>
      <c r="BG26" s="48">
        <f>VLOOKUP($A26,'RevPAR Raw Data'!$B$6:$BE$43,'RevPAR Raw Data'!AV$1,FALSE)</f>
        <v>3.4058155371727499</v>
      </c>
      <c r="BH26" s="48">
        <f>VLOOKUP($A26,'RevPAR Raw Data'!$B$6:$BE$43,'RevPAR Raw Data'!AW$1,FALSE)</f>
        <v>6.49396640617553</v>
      </c>
      <c r="BI26" s="48">
        <f>VLOOKUP($A26,'RevPAR Raw Data'!$B$6:$BE$43,'RevPAR Raw Data'!AX$1,FALSE)</f>
        <v>1.8179053531892699</v>
      </c>
      <c r="BJ26" s="49">
        <f>VLOOKUP($A26,'RevPAR Raw Data'!$B$6:$BE$43,'RevPAR Raw Data'!AY$1,FALSE)</f>
        <v>2.1589742235936198</v>
      </c>
      <c r="BK26" s="48">
        <f>VLOOKUP($A26,'RevPAR Raw Data'!$B$6:$BE$43,'RevPAR Raw Data'!BA$1,FALSE)</f>
        <v>-4.0128938086580099</v>
      </c>
      <c r="BL26" s="48">
        <f>VLOOKUP($A26,'RevPAR Raw Data'!$B$6:$BE$43,'RevPAR Raw Data'!BB$1,FALSE)</f>
        <v>-12.850743035461701</v>
      </c>
      <c r="BM26" s="49">
        <f>VLOOKUP($A26,'RevPAR Raw Data'!$B$6:$BE$43,'RevPAR Raw Data'!BC$1,FALSE)</f>
        <v>-8.5367764566329907</v>
      </c>
      <c r="BN26" s="50">
        <f>VLOOKUP($A26,'RevPAR Raw Data'!$B$6:$BE$43,'RevPAR Raw Data'!BE$1,FALSE)</f>
        <v>-1.8707450900752001</v>
      </c>
    </row>
    <row r="27" spans="1:66" x14ac:dyDescent="0.45">
      <c r="A27" s="63" t="s">
        <v>93</v>
      </c>
      <c r="B27" s="47">
        <f>VLOOKUP($A27,'Occupancy Raw Data'!$B$8:$BE$45,'Occupancy Raw Data'!AG$3,FALSE)</f>
        <v>49.0742924528301</v>
      </c>
      <c r="C27" s="48">
        <f>VLOOKUP($A27,'Occupancy Raw Data'!$B$8:$BE$45,'Occupancy Raw Data'!AH$3,FALSE)</f>
        <v>55.102201257861601</v>
      </c>
      <c r="D27" s="48">
        <f>VLOOKUP($A27,'Occupancy Raw Data'!$B$8:$BE$45,'Occupancy Raw Data'!AI$3,FALSE)</f>
        <v>59.819182389937097</v>
      </c>
      <c r="E27" s="48">
        <f>VLOOKUP($A27,'Occupancy Raw Data'!$B$8:$BE$45,'Occupancy Raw Data'!AJ$3,FALSE)</f>
        <v>61.920204402515701</v>
      </c>
      <c r="F27" s="48">
        <f>VLOOKUP($A27,'Occupancy Raw Data'!$B$8:$BE$45,'Occupancy Raw Data'!AK$3,FALSE)</f>
        <v>61.2165880503144</v>
      </c>
      <c r="G27" s="49">
        <f>VLOOKUP($A27,'Occupancy Raw Data'!$B$8:$BE$45,'Occupancy Raw Data'!AL$3,FALSE)</f>
        <v>57.426493710691801</v>
      </c>
      <c r="H27" s="48">
        <f>VLOOKUP($A27,'Occupancy Raw Data'!$B$8:$BE$45,'Occupancy Raw Data'!AN$3,FALSE)</f>
        <v>74.147012578616298</v>
      </c>
      <c r="I27" s="48">
        <f>VLOOKUP($A27,'Occupancy Raw Data'!$B$8:$BE$45,'Occupancy Raw Data'!AO$3,FALSE)</f>
        <v>77.205188679245197</v>
      </c>
      <c r="J27" s="49">
        <f>VLOOKUP($A27,'Occupancy Raw Data'!$B$8:$BE$45,'Occupancy Raw Data'!AP$3,FALSE)</f>
        <v>75.676100628930797</v>
      </c>
      <c r="K27" s="50">
        <f>VLOOKUP($A27,'Occupancy Raw Data'!$B$8:$BE$45,'Occupancy Raw Data'!AR$3,FALSE)</f>
        <v>62.6406671159029</v>
      </c>
      <c r="M27" s="47">
        <f>VLOOKUP($A27,'Occupancy Raw Data'!$B$8:$BE$45,'Occupancy Raw Data'!AT$3,FALSE)</f>
        <v>-0.62041499422038904</v>
      </c>
      <c r="N27" s="48">
        <f>VLOOKUP($A27,'Occupancy Raw Data'!$B$8:$BE$45,'Occupancy Raw Data'!AU$3,FALSE)</f>
        <v>2.4366554936171498</v>
      </c>
      <c r="O27" s="48">
        <f>VLOOKUP($A27,'Occupancy Raw Data'!$B$8:$BE$45,'Occupancy Raw Data'!AV$3,FALSE)</f>
        <v>2.4077731283718999</v>
      </c>
      <c r="P27" s="48">
        <f>VLOOKUP($A27,'Occupancy Raw Data'!$B$8:$BE$45,'Occupancy Raw Data'!AW$3,FALSE)</f>
        <v>2.86546026187614</v>
      </c>
      <c r="Q27" s="48">
        <f>VLOOKUP($A27,'Occupancy Raw Data'!$B$8:$BE$45,'Occupancy Raw Data'!AX$3,FALSE)</f>
        <v>-1.8383358918181301</v>
      </c>
      <c r="R27" s="49">
        <f>VLOOKUP($A27,'Occupancy Raw Data'!$B$8:$BE$45,'Occupancy Raw Data'!AY$3,FALSE)</f>
        <v>1.0520136638888899</v>
      </c>
      <c r="S27" s="48">
        <f>VLOOKUP($A27,'Occupancy Raw Data'!$B$8:$BE$45,'Occupancy Raw Data'!BA$3,FALSE)</f>
        <v>-4.1536038166745097</v>
      </c>
      <c r="T27" s="48">
        <f>VLOOKUP($A27,'Occupancy Raw Data'!$B$8:$BE$45,'Occupancy Raw Data'!BB$3,FALSE)</f>
        <v>-5.3908247608635396</v>
      </c>
      <c r="U27" s="49">
        <f>VLOOKUP($A27,'Occupancy Raw Data'!$B$8:$BE$45,'Occupancy Raw Data'!BC$3,FALSE)</f>
        <v>-4.7887301377867404</v>
      </c>
      <c r="V27" s="50">
        <f>VLOOKUP($A27,'Occupancy Raw Data'!$B$8:$BE$45,'Occupancy Raw Data'!BE$3,FALSE)</f>
        <v>-1.04334859593632</v>
      </c>
      <c r="X27" s="51">
        <f>VLOOKUP($A27,'ADR Raw Data'!$B$6:$BE$43,'ADR Raw Data'!AG$1,FALSE)</f>
        <v>119.60905613360499</v>
      </c>
      <c r="Y27" s="52">
        <f>VLOOKUP($A27,'ADR Raw Data'!$B$6:$BE$43,'ADR Raw Data'!AH$1,FALSE)</f>
        <v>119.70351609716</v>
      </c>
      <c r="Z27" s="52">
        <f>VLOOKUP($A27,'ADR Raw Data'!$B$6:$BE$43,'ADR Raw Data'!AI$1,FALSE)</f>
        <v>123.392421543566</v>
      </c>
      <c r="AA27" s="52">
        <f>VLOOKUP($A27,'ADR Raw Data'!$B$6:$BE$43,'ADR Raw Data'!AJ$1,FALSE)</f>
        <v>126.780179339787</v>
      </c>
      <c r="AB27" s="52">
        <f>VLOOKUP($A27,'ADR Raw Data'!$B$6:$BE$43,'ADR Raw Data'!AK$1,FALSE)</f>
        <v>128.54702718720901</v>
      </c>
      <c r="AC27" s="53">
        <f>VLOOKUP($A27,'ADR Raw Data'!$B$6:$BE$43,'ADR Raw Data'!AL$1,FALSE)</f>
        <v>123.867412181966</v>
      </c>
      <c r="AD27" s="52">
        <f>VLOOKUP($A27,'ADR Raw Data'!$B$6:$BE$43,'ADR Raw Data'!AN$1,FALSE)</f>
        <v>175.41743592482601</v>
      </c>
      <c r="AE27" s="52">
        <f>VLOOKUP($A27,'ADR Raw Data'!$B$6:$BE$43,'ADR Raw Data'!AO$1,FALSE)</f>
        <v>181.029657973117</v>
      </c>
      <c r="AF27" s="53">
        <f>VLOOKUP($A27,'ADR Raw Data'!$B$6:$BE$43,'ADR Raw Data'!AP$1,FALSE)</f>
        <v>178.28024636661101</v>
      </c>
      <c r="AG27" s="54">
        <f>VLOOKUP($A27,'ADR Raw Data'!$B$6:$BE$43,'ADR Raw Data'!AR$1,FALSE)</f>
        <v>142.649145723685</v>
      </c>
      <c r="AI27" s="47">
        <f>VLOOKUP($A27,'ADR Raw Data'!$B$6:$BE$43,'ADR Raw Data'!AT$1,FALSE)</f>
        <v>-17.519626654015699</v>
      </c>
      <c r="AJ27" s="48">
        <f>VLOOKUP($A27,'ADR Raw Data'!$B$6:$BE$43,'ADR Raw Data'!AU$1,FALSE)</f>
        <v>-3.4032746519085899</v>
      </c>
      <c r="AK27" s="48">
        <f>VLOOKUP($A27,'ADR Raw Data'!$B$6:$BE$43,'ADR Raw Data'!AV$1,FALSE)</f>
        <v>-3.8176735398539501</v>
      </c>
      <c r="AL27" s="48">
        <f>VLOOKUP($A27,'ADR Raw Data'!$B$6:$BE$43,'ADR Raw Data'!AW$1,FALSE)</f>
        <v>-4.0300968358198297</v>
      </c>
      <c r="AM27" s="48">
        <f>VLOOKUP($A27,'ADR Raw Data'!$B$6:$BE$43,'ADR Raw Data'!AX$1,FALSE)</f>
        <v>-13.0021748963704</v>
      </c>
      <c r="AN27" s="49">
        <f>VLOOKUP($A27,'ADR Raw Data'!$B$6:$BE$43,'ADR Raw Data'!AY$1,FALSE)</f>
        <v>-8.5515489371073503</v>
      </c>
      <c r="AO27" s="48">
        <f>VLOOKUP($A27,'ADR Raw Data'!$B$6:$BE$43,'ADR Raw Data'!BA$1,FALSE)</f>
        <v>-14.2894308356057</v>
      </c>
      <c r="AP27" s="48">
        <f>VLOOKUP($A27,'ADR Raw Data'!$B$6:$BE$43,'ADR Raw Data'!BB$1,FALSE)</f>
        <v>-14.6826672173476</v>
      </c>
      <c r="AQ27" s="49">
        <f>VLOOKUP($A27,'ADR Raw Data'!$B$6:$BE$43,'ADR Raw Data'!BC$1,FALSE)</f>
        <v>-14.503578971676101</v>
      </c>
      <c r="AR27" s="50">
        <f>VLOOKUP($A27,'ADR Raw Data'!$B$6:$BE$43,'ADR Raw Data'!BE$1,FALSE)</f>
        <v>-11.762751025837501</v>
      </c>
      <c r="AT27" s="51">
        <f>VLOOKUP($A27,'RevPAR Raw Data'!$B$6:$BE$43,'RevPAR Raw Data'!AG$1,FALSE)</f>
        <v>58.697298007075403</v>
      </c>
      <c r="AU27" s="52">
        <f>VLOOKUP($A27,'RevPAR Raw Data'!$B$6:$BE$43,'RevPAR Raw Data'!AH$1,FALSE)</f>
        <v>65.959272352594297</v>
      </c>
      <c r="AV27" s="52">
        <f>VLOOKUP($A27,'RevPAR Raw Data'!$B$6:$BE$43,'RevPAR Raw Data'!AI$1,FALSE)</f>
        <v>73.812337698506198</v>
      </c>
      <c r="AW27" s="52">
        <f>VLOOKUP($A27,'RevPAR Raw Data'!$B$6:$BE$43,'RevPAR Raw Data'!AJ$1,FALSE)</f>
        <v>78.502546189072305</v>
      </c>
      <c r="AX27" s="52">
        <f>VLOOKUP($A27,'RevPAR Raw Data'!$B$6:$BE$43,'RevPAR Raw Data'!AK$1,FALSE)</f>
        <v>78.692104084119407</v>
      </c>
      <c r="AY27" s="53">
        <f>VLOOKUP($A27,'RevPAR Raw Data'!$B$6:$BE$43,'RevPAR Raw Data'!AL$1,FALSE)</f>
        <v>71.132711666273494</v>
      </c>
      <c r="AZ27" s="52">
        <f>VLOOKUP($A27,'RevPAR Raw Data'!$B$6:$BE$43,'RevPAR Raw Data'!AN$1,FALSE)</f>
        <v>130.06678828026699</v>
      </c>
      <c r="BA27" s="52">
        <f>VLOOKUP($A27,'RevPAR Raw Data'!$B$6:$BE$43,'RevPAR Raw Data'!AO$1,FALSE)</f>
        <v>139.76428900353699</v>
      </c>
      <c r="BB27" s="53">
        <f>VLOOKUP($A27,'RevPAR Raw Data'!$B$6:$BE$43,'RevPAR Raw Data'!AP$1,FALSE)</f>
        <v>134.915538641902</v>
      </c>
      <c r="BC27" s="54">
        <f>VLOOKUP($A27,'RevPAR Raw Data'!$B$6:$BE$43,'RevPAR Raw Data'!AR$1,FALSE)</f>
        <v>89.356376516453196</v>
      </c>
      <c r="BE27" s="47">
        <f>VLOOKUP($A27,'RevPAR Raw Data'!$B$6:$BE$43,'RevPAR Raw Data'!AT$1,FALSE)</f>
        <v>-18.031347257543199</v>
      </c>
      <c r="BF27" s="48">
        <f>VLOOKUP($A27,'RevPAR Raw Data'!$B$6:$BE$43,'RevPAR Raw Data'!AU$1,FALSE)</f>
        <v>-1.04954523706005</v>
      </c>
      <c r="BG27" s="48">
        <f>VLOOKUP($A27,'RevPAR Raw Data'!$B$6:$BE$43,'RevPAR Raw Data'!AV$1,FALSE)</f>
        <v>-1.50182132910361</v>
      </c>
      <c r="BH27" s="48">
        <f>VLOOKUP($A27,'RevPAR Raw Data'!$B$6:$BE$43,'RevPAR Raw Data'!AW$1,FALSE)</f>
        <v>-1.2801173972892299</v>
      </c>
      <c r="BI27" s="48">
        <f>VLOOKUP($A27,'RevPAR Raw Data'!$B$6:$BE$43,'RevPAR Raw Data'!AX$1,FALSE)</f>
        <v>-14.601487140351599</v>
      </c>
      <c r="BJ27" s="49">
        <f>VLOOKUP($A27,'RevPAR Raw Data'!$B$6:$BE$43,'RevPAR Raw Data'!AY$1,FALSE)</f>
        <v>-7.5894987365109703</v>
      </c>
      <c r="BK27" s="48">
        <f>VLOOKUP($A27,'RevPAR Raw Data'!$B$6:$BE$43,'RevPAR Raw Data'!BA$1,FALSE)</f>
        <v>-17.8495083077114</v>
      </c>
      <c r="BL27" s="48">
        <f>VLOOKUP($A27,'RevPAR Raw Data'!$B$6:$BE$43,'RevPAR Raw Data'!BB$1,FALSE)</f>
        <v>-19.281975118303201</v>
      </c>
      <c r="BM27" s="49">
        <f>VLOOKUP($A27,'RevPAR Raw Data'!$B$6:$BE$43,'RevPAR Raw Data'!BC$1,FALSE)</f>
        <v>-18.597771852188501</v>
      </c>
      <c r="BN27" s="50">
        <f>VLOOKUP($A27,'RevPAR Raw Data'!$B$6:$BE$43,'RevPAR Raw Data'!BE$1,FALSE)</f>
        <v>-12.6833731241022</v>
      </c>
    </row>
    <row r="28" spans="1:66" x14ac:dyDescent="0.45">
      <c r="A28" s="63" t="s">
        <v>29</v>
      </c>
      <c r="B28" s="47">
        <f>VLOOKUP($A28,'Occupancy Raw Data'!$B$8:$BE$45,'Occupancy Raw Data'!AG$3,FALSE)</f>
        <v>42.0287958115183</v>
      </c>
      <c r="C28" s="48">
        <f>VLOOKUP($A28,'Occupancy Raw Data'!$B$8:$BE$45,'Occupancy Raw Data'!AH$3,FALSE)</f>
        <v>41.816099476439703</v>
      </c>
      <c r="D28" s="48">
        <f>VLOOKUP($A28,'Occupancy Raw Data'!$B$8:$BE$45,'Occupancy Raw Data'!AI$3,FALSE)</f>
        <v>45.215968586387397</v>
      </c>
      <c r="E28" s="48">
        <f>VLOOKUP($A28,'Occupancy Raw Data'!$B$8:$BE$45,'Occupancy Raw Data'!AJ$3,FALSE)</f>
        <v>49.496073298429302</v>
      </c>
      <c r="F28" s="48">
        <f>VLOOKUP($A28,'Occupancy Raw Data'!$B$8:$BE$45,'Occupancy Raw Data'!AK$3,FALSE)</f>
        <v>54.5353403141361</v>
      </c>
      <c r="G28" s="49">
        <f>VLOOKUP($A28,'Occupancy Raw Data'!$B$8:$BE$45,'Occupancy Raw Data'!AL$3,FALSE)</f>
        <v>46.618455497382101</v>
      </c>
      <c r="H28" s="48">
        <f>VLOOKUP($A28,'Occupancy Raw Data'!$B$8:$BE$45,'Occupancy Raw Data'!AN$3,FALSE)</f>
        <v>66.816099476439703</v>
      </c>
      <c r="I28" s="48">
        <f>VLOOKUP($A28,'Occupancy Raw Data'!$B$8:$BE$45,'Occupancy Raw Data'!AO$3,FALSE)</f>
        <v>68.239528795811495</v>
      </c>
      <c r="J28" s="49">
        <f>VLOOKUP($A28,'Occupancy Raw Data'!$B$8:$BE$45,'Occupancy Raw Data'!AP$3,FALSE)</f>
        <v>67.527814136125599</v>
      </c>
      <c r="K28" s="50">
        <f>VLOOKUP($A28,'Occupancy Raw Data'!$B$8:$BE$45,'Occupancy Raw Data'!AR$3,FALSE)</f>
        <v>52.592557965594601</v>
      </c>
      <c r="M28" s="47">
        <f>VLOOKUP($A28,'Occupancy Raw Data'!$B$8:$BE$45,'Occupancy Raw Data'!AT$3,FALSE)</f>
        <v>5.7828033792228997</v>
      </c>
      <c r="N28" s="48">
        <f>VLOOKUP($A28,'Occupancy Raw Data'!$B$8:$BE$45,'Occupancy Raw Data'!AU$3,FALSE)</f>
        <v>-5.5044894378001601</v>
      </c>
      <c r="O28" s="48">
        <f>VLOOKUP($A28,'Occupancy Raw Data'!$B$8:$BE$45,'Occupancy Raw Data'!AV$3,FALSE)</f>
        <v>-3.2585664832228902</v>
      </c>
      <c r="P28" s="48">
        <f>VLOOKUP($A28,'Occupancy Raw Data'!$B$8:$BE$45,'Occupancy Raw Data'!AW$3,FALSE)</f>
        <v>-1.58787306319635</v>
      </c>
      <c r="Q28" s="48">
        <f>VLOOKUP($A28,'Occupancy Raw Data'!$B$8:$BE$45,'Occupancy Raw Data'!AX$3,FALSE)</f>
        <v>-5.6606739734175298</v>
      </c>
      <c r="R28" s="49">
        <f>VLOOKUP($A28,'Occupancy Raw Data'!$B$8:$BE$45,'Occupancy Raw Data'!AY$3,FALSE)</f>
        <v>-2.4001745271690198</v>
      </c>
      <c r="S28" s="48">
        <f>VLOOKUP($A28,'Occupancy Raw Data'!$B$8:$BE$45,'Occupancy Raw Data'!BA$3,FALSE)</f>
        <v>-6.1163420015260996</v>
      </c>
      <c r="T28" s="48">
        <f>VLOOKUP($A28,'Occupancy Raw Data'!$B$8:$BE$45,'Occupancy Raw Data'!BB$3,FALSE)</f>
        <v>-3.2756518307784899</v>
      </c>
      <c r="U28" s="49">
        <f>VLOOKUP($A28,'Occupancy Raw Data'!$B$8:$BE$45,'Occupancy Raw Data'!BC$3,FALSE)</f>
        <v>-4.7021958949998703</v>
      </c>
      <c r="V28" s="50">
        <f>VLOOKUP($A28,'Occupancy Raw Data'!$B$8:$BE$45,'Occupancy Raw Data'!BE$3,FALSE)</f>
        <v>-3.2574772802527998</v>
      </c>
      <c r="X28" s="51">
        <f>VLOOKUP($A28,'ADR Raw Data'!$B$6:$BE$43,'ADR Raw Data'!AG$1,FALSE)</f>
        <v>120.239832606664</v>
      </c>
      <c r="Y28" s="52">
        <f>VLOOKUP($A28,'ADR Raw Data'!$B$6:$BE$43,'ADR Raw Data'!AH$1,FALSE)</f>
        <v>113.780603333594</v>
      </c>
      <c r="Z28" s="52">
        <f>VLOOKUP($A28,'ADR Raw Data'!$B$6:$BE$43,'ADR Raw Data'!AI$1,FALSE)</f>
        <v>117.045467506151</v>
      </c>
      <c r="AA28" s="52">
        <f>VLOOKUP($A28,'ADR Raw Data'!$B$6:$BE$43,'ADR Raw Data'!AJ$1,FALSE)</f>
        <v>121.643086738066</v>
      </c>
      <c r="AB28" s="52">
        <f>VLOOKUP($A28,'ADR Raw Data'!$B$6:$BE$43,'ADR Raw Data'!AK$1,FALSE)</f>
        <v>126.318013320532</v>
      </c>
      <c r="AC28" s="53">
        <f>VLOOKUP($A28,'ADR Raw Data'!$B$6:$BE$43,'ADR Raw Data'!AL$1,FALSE)</f>
        <v>120.181465753232</v>
      </c>
      <c r="AD28" s="52">
        <f>VLOOKUP($A28,'ADR Raw Data'!$B$6:$BE$43,'ADR Raw Data'!AN$1,FALSE)</f>
        <v>156.14337822616099</v>
      </c>
      <c r="AE28" s="52">
        <f>VLOOKUP($A28,'ADR Raw Data'!$B$6:$BE$43,'ADR Raw Data'!AO$1,FALSE)</f>
        <v>162.46702982641199</v>
      </c>
      <c r="AF28" s="53">
        <f>VLOOKUP($A28,'ADR Raw Data'!$B$6:$BE$43,'ADR Raw Data'!AP$1,FALSE)</f>
        <v>159.33852833571501</v>
      </c>
      <c r="AG28" s="54">
        <f>VLOOKUP($A28,'ADR Raw Data'!$B$6:$BE$43,'ADR Raw Data'!AR$1,FALSE)</f>
        <v>134.54629468650501</v>
      </c>
      <c r="AI28" s="47">
        <f>VLOOKUP($A28,'ADR Raw Data'!$B$6:$BE$43,'ADR Raw Data'!AT$1,FALSE)</f>
        <v>2.6431827943015298</v>
      </c>
      <c r="AJ28" s="48">
        <f>VLOOKUP($A28,'ADR Raw Data'!$B$6:$BE$43,'ADR Raw Data'!AU$1,FALSE)</f>
        <v>-0.17574246844254099</v>
      </c>
      <c r="AK28" s="48">
        <f>VLOOKUP($A28,'ADR Raw Data'!$B$6:$BE$43,'ADR Raw Data'!AV$1,FALSE)</f>
        <v>0.88884973965102099</v>
      </c>
      <c r="AL28" s="48">
        <f>VLOOKUP($A28,'ADR Raw Data'!$B$6:$BE$43,'ADR Raw Data'!AW$1,FALSE)</f>
        <v>1.49081369475546</v>
      </c>
      <c r="AM28" s="48">
        <f>VLOOKUP($A28,'ADR Raw Data'!$B$6:$BE$43,'ADR Raw Data'!AX$1,FALSE)</f>
        <v>8.2235447225479597E-2</v>
      </c>
      <c r="AN28" s="49">
        <f>VLOOKUP($A28,'ADR Raw Data'!$B$6:$BE$43,'ADR Raw Data'!AY$1,FALSE)</f>
        <v>0.90517508534679003</v>
      </c>
      <c r="AO28" s="48">
        <f>VLOOKUP($A28,'ADR Raw Data'!$B$6:$BE$43,'ADR Raw Data'!BA$1,FALSE)</f>
        <v>-5.8743837799364202</v>
      </c>
      <c r="AP28" s="48">
        <f>VLOOKUP($A28,'ADR Raw Data'!$B$6:$BE$43,'ADR Raw Data'!BB$1,FALSE)</f>
        <v>-6.5336829232380502</v>
      </c>
      <c r="AQ28" s="49">
        <f>VLOOKUP($A28,'ADR Raw Data'!$B$6:$BE$43,'ADR Raw Data'!BC$1,FALSE)</f>
        <v>-6.1825498460861503</v>
      </c>
      <c r="AR28" s="50">
        <f>VLOOKUP($A28,'ADR Raw Data'!$B$6:$BE$43,'ADR Raw Data'!BE$1,FALSE)</f>
        <v>-2.5012329285218899</v>
      </c>
      <c r="AT28" s="51">
        <f>VLOOKUP($A28,'RevPAR Raw Data'!$B$6:$BE$43,'RevPAR Raw Data'!AG$1,FALSE)</f>
        <v>50.535353730366403</v>
      </c>
      <c r="AU28" s="52">
        <f>VLOOKUP($A28,'RevPAR Raw Data'!$B$6:$BE$43,'RevPAR Raw Data'!AH$1,FALSE)</f>
        <v>47.578610274869099</v>
      </c>
      <c r="AV28" s="52">
        <f>VLOOKUP($A28,'RevPAR Raw Data'!$B$6:$BE$43,'RevPAR Raw Data'!AI$1,FALSE)</f>
        <v>52.923241819371697</v>
      </c>
      <c r="AW28" s="52">
        <f>VLOOKUP($A28,'RevPAR Raw Data'!$B$6:$BE$43,'RevPAR Raw Data'!AJ$1,FALSE)</f>
        <v>60.208551374345497</v>
      </c>
      <c r="AX28" s="52">
        <f>VLOOKUP($A28,'RevPAR Raw Data'!$B$6:$BE$43,'RevPAR Raw Data'!AK$1,FALSE)</f>
        <v>68.887958442408305</v>
      </c>
      <c r="AY28" s="53">
        <f>VLOOKUP($A28,'RevPAR Raw Data'!$B$6:$BE$43,'RevPAR Raw Data'!AL$1,FALSE)</f>
        <v>56.026743128272201</v>
      </c>
      <c r="AZ28" s="52">
        <f>VLOOKUP($A28,'RevPAR Raw Data'!$B$6:$BE$43,'RevPAR Raw Data'!AN$1,FALSE)</f>
        <v>104.328914921465</v>
      </c>
      <c r="BA28" s="52">
        <f>VLOOKUP($A28,'RevPAR Raw Data'!$B$6:$BE$43,'RevPAR Raw Data'!AO$1,FALSE)</f>
        <v>110.866735602094</v>
      </c>
      <c r="BB28" s="53">
        <f>VLOOKUP($A28,'RevPAR Raw Data'!$B$6:$BE$43,'RevPAR Raw Data'!AP$1,FALSE)</f>
        <v>107.59782526178</v>
      </c>
      <c r="BC28" s="54">
        <f>VLOOKUP($A28,'RevPAR Raw Data'!$B$6:$BE$43,'RevPAR Raw Data'!AR$1,FALSE)</f>
        <v>70.761338023560199</v>
      </c>
      <c r="BE28" s="47">
        <f>VLOOKUP($A28,'RevPAR Raw Data'!$B$6:$BE$43,'RevPAR Raw Data'!AT$1,FALSE)</f>
        <v>8.5788362374723501</v>
      </c>
      <c r="BF28" s="48">
        <f>VLOOKUP($A28,'RevPAR Raw Data'!$B$6:$BE$43,'RevPAR Raw Data'!AU$1,FALSE)</f>
        <v>-5.6705581806295502</v>
      </c>
      <c r="BG28" s="48">
        <f>VLOOKUP($A28,'RevPAR Raw Data'!$B$6:$BE$43,'RevPAR Raw Data'!AV$1,FALSE)</f>
        <v>-2.3986805032743499</v>
      </c>
      <c r="BH28" s="48">
        <f>VLOOKUP($A28,'RevPAR Raw Data'!$B$6:$BE$43,'RevPAR Raw Data'!AW$1,FALSE)</f>
        <v>-0.120731597522352</v>
      </c>
      <c r="BI28" s="48">
        <f>VLOOKUP($A28,'RevPAR Raw Data'!$B$6:$BE$43,'RevPAR Raw Data'!AX$1,FALSE)</f>
        <v>-5.5830936067500696</v>
      </c>
      <c r="BJ28" s="49">
        <f>VLOOKUP($A28,'RevPAR Raw Data'!$B$6:$BE$43,'RevPAR Raw Data'!AY$1,FALSE)</f>
        <v>-1.5167252236469999</v>
      </c>
      <c r="BK28" s="48">
        <f>VLOOKUP($A28,'RevPAR Raw Data'!$B$6:$BE$43,'RevPAR Raw Data'!BA$1,FALSE)</f>
        <v>-11.6314283789994</v>
      </c>
      <c r="BL28" s="48">
        <f>VLOOKUP($A28,'RevPAR Raw Data'!$B$6:$BE$43,'RevPAR Raw Data'!BB$1,FALSE)</f>
        <v>-9.5953140497242408</v>
      </c>
      <c r="BM28" s="49">
        <f>VLOOKUP($A28,'RevPAR Raw Data'!$B$6:$BE$43,'RevPAR Raw Data'!BC$1,FALSE)</f>
        <v>-10.594030136017</v>
      </c>
      <c r="BN28" s="50">
        <f>VLOOKUP($A28,'RevPAR Raw Data'!$B$6:$BE$43,'RevPAR Raw Data'!BE$1,FALSE)</f>
        <v>-5.6772331144018997</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Data'!AG$3,FALSE)</f>
        <v>44.7243414423492</v>
      </c>
      <c r="C30" s="48">
        <f>VLOOKUP($A30,'Occupancy Raw Data'!$B$8:$BE$45,'Occupancy Raw Data'!AH$3,FALSE)</f>
        <v>57.606448826831702</v>
      </c>
      <c r="D30" s="48">
        <f>VLOOKUP($A30,'Occupancy Raw Data'!$B$8:$BE$45,'Occupancy Raw Data'!AI$3,FALSE)</f>
        <v>61.613876105236898</v>
      </c>
      <c r="E30" s="48">
        <f>VLOOKUP($A30,'Occupancy Raw Data'!$B$8:$BE$45,'Occupancy Raw Data'!AJ$3,FALSE)</f>
        <v>64.893292595213794</v>
      </c>
      <c r="F30" s="48">
        <f>VLOOKUP($A30,'Occupancy Raw Data'!$B$8:$BE$45,'Occupancy Raw Data'!AK$3,FALSE)</f>
        <v>66.370912522368499</v>
      </c>
      <c r="G30" s="49">
        <f>VLOOKUP($A30,'Occupancy Raw Data'!$B$8:$BE$45,'Occupancy Raw Data'!AL$3,FALSE)</f>
        <v>59.043564878382803</v>
      </c>
      <c r="H30" s="48">
        <f>VLOOKUP($A30,'Occupancy Raw Data'!$B$8:$BE$45,'Occupancy Raw Data'!AN$3,FALSE)</f>
        <v>73.502960418428799</v>
      </c>
      <c r="I30" s="48">
        <f>VLOOKUP($A30,'Occupancy Raw Data'!$B$8:$BE$45,'Occupancy Raw Data'!AO$3,FALSE)</f>
        <v>70.262898966011207</v>
      </c>
      <c r="J30" s="49">
        <f>VLOOKUP($A30,'Occupancy Raw Data'!$B$8:$BE$45,'Occupancy Raw Data'!AP$3,FALSE)</f>
        <v>71.882929692220003</v>
      </c>
      <c r="K30" s="50">
        <f>VLOOKUP($A30,'Occupancy Raw Data'!$B$8:$BE$45,'Occupancy Raw Data'!AR$3,FALSE)</f>
        <v>62.713022588097999</v>
      </c>
      <c r="M30" s="47">
        <f>VLOOKUP($A30,'Occupancy Raw Data'!$B$8:$BE$45,'Occupancy Raw Data'!AT$3,FALSE)</f>
        <v>-0.76016897022965402</v>
      </c>
      <c r="N30" s="48">
        <f>VLOOKUP($A30,'Occupancy Raw Data'!$B$8:$BE$45,'Occupancy Raw Data'!AU$3,FALSE)</f>
        <v>3.3176257217266398</v>
      </c>
      <c r="O30" s="48">
        <f>VLOOKUP($A30,'Occupancy Raw Data'!$B$8:$BE$45,'Occupancy Raw Data'!AV$3,FALSE)</f>
        <v>3.17055374767906</v>
      </c>
      <c r="P30" s="48">
        <f>VLOOKUP($A30,'Occupancy Raw Data'!$B$8:$BE$45,'Occupancy Raw Data'!AW$3,FALSE)</f>
        <v>1.3083469730119801</v>
      </c>
      <c r="Q30" s="48">
        <f>VLOOKUP($A30,'Occupancy Raw Data'!$B$8:$BE$45,'Occupancy Raw Data'!AX$3,FALSE)</f>
        <v>2.9494205918110699</v>
      </c>
      <c r="R30" s="49">
        <f>VLOOKUP($A30,'Occupancy Raw Data'!$B$8:$BE$45,'Occupancy Raw Data'!AY$3,FALSE)</f>
        <v>2.1220275534481901</v>
      </c>
      <c r="S30" s="48">
        <f>VLOOKUP($A30,'Occupancy Raw Data'!$B$8:$BE$45,'Occupancy Raw Data'!BA$3,FALSE)</f>
        <v>4.2110822509943304</v>
      </c>
      <c r="T30" s="48">
        <f>VLOOKUP($A30,'Occupancy Raw Data'!$B$8:$BE$45,'Occupancy Raw Data'!BB$3,FALSE)</f>
        <v>2.9638447484232602</v>
      </c>
      <c r="U30" s="49">
        <f>VLOOKUP($A30,'Occupancy Raw Data'!$B$8:$BE$45,'Occupancy Raw Data'!BC$3,FALSE)</f>
        <v>3.5977651191413198</v>
      </c>
      <c r="V30" s="50">
        <f>VLOOKUP($A30,'Occupancy Raw Data'!$B$8:$BE$45,'Occupancy Raw Data'!BE$3,FALSE)</f>
        <v>2.59929420022431</v>
      </c>
      <c r="X30" s="51">
        <f>VLOOKUP($A30,'ADR Raw Data'!$B$6:$BE$43,'ADR Raw Data'!AG$1,FALSE)</f>
        <v>105.329933440617</v>
      </c>
      <c r="Y30" s="52">
        <f>VLOOKUP($A30,'ADR Raw Data'!$B$6:$BE$43,'ADR Raw Data'!AH$1,FALSE)</f>
        <v>109.867563969294</v>
      </c>
      <c r="Z30" s="52">
        <f>VLOOKUP($A30,'ADR Raw Data'!$B$6:$BE$43,'ADR Raw Data'!AI$1,FALSE)</f>
        <v>113.13721193657901</v>
      </c>
      <c r="AA30" s="52">
        <f>VLOOKUP($A30,'ADR Raw Data'!$B$6:$BE$43,'ADR Raw Data'!AJ$1,FALSE)</f>
        <v>121.10757279659499</v>
      </c>
      <c r="AB30" s="52">
        <f>VLOOKUP($A30,'ADR Raw Data'!$B$6:$BE$43,'ADR Raw Data'!AK$1,FALSE)</f>
        <v>138.498827027776</v>
      </c>
      <c r="AC30" s="53">
        <f>VLOOKUP($A30,'ADR Raw Data'!$B$6:$BE$43,'ADR Raw Data'!AL$1,FALSE)</f>
        <v>118.77376573749299</v>
      </c>
      <c r="AD30" s="52">
        <f>VLOOKUP($A30,'ADR Raw Data'!$B$6:$BE$43,'ADR Raw Data'!AN$1,FALSE)</f>
        <v>164.07617536773</v>
      </c>
      <c r="AE30" s="52">
        <f>VLOOKUP($A30,'ADR Raw Data'!$B$6:$BE$43,'ADR Raw Data'!AO$1,FALSE)</f>
        <v>155.626973843684</v>
      </c>
      <c r="AF30" s="53">
        <f>VLOOKUP($A30,'ADR Raw Data'!$B$6:$BE$43,'ADR Raw Data'!AP$1,FALSE)</f>
        <v>159.946784735146</v>
      </c>
      <c r="AG30" s="54">
        <f>VLOOKUP($A30,'ADR Raw Data'!$B$6:$BE$43,'ADR Raw Data'!AR$1,FALSE)</f>
        <v>132.26150297520701</v>
      </c>
      <c r="AH30" s="65"/>
      <c r="AI30" s="47">
        <f>VLOOKUP($A30,'ADR Raw Data'!$B$6:$BE$43,'ADR Raw Data'!AT$1,FALSE)</f>
        <v>0.266289752761665</v>
      </c>
      <c r="AJ30" s="48">
        <f>VLOOKUP($A30,'ADR Raw Data'!$B$6:$BE$43,'ADR Raw Data'!AU$1,FALSE)</f>
        <v>2.4285540808580599</v>
      </c>
      <c r="AK30" s="48">
        <f>VLOOKUP($A30,'ADR Raw Data'!$B$6:$BE$43,'ADR Raw Data'!AV$1,FALSE)</f>
        <v>2.69821503585286</v>
      </c>
      <c r="AL30" s="48">
        <f>VLOOKUP($A30,'ADR Raw Data'!$B$6:$BE$43,'ADR Raw Data'!AW$1,FALSE)</f>
        <v>2.4557223846354401</v>
      </c>
      <c r="AM30" s="48">
        <f>VLOOKUP($A30,'ADR Raw Data'!$B$6:$BE$43,'ADR Raw Data'!AX$1,FALSE)</f>
        <v>3.2885270707921399</v>
      </c>
      <c r="AN30" s="49">
        <f>VLOOKUP($A30,'ADR Raw Data'!$B$6:$BE$43,'ADR Raw Data'!AY$1,FALSE)</f>
        <v>2.4557242206663301</v>
      </c>
      <c r="AO30" s="48">
        <f>VLOOKUP($A30,'ADR Raw Data'!$B$6:$BE$43,'ADR Raw Data'!BA$1,FALSE)</f>
        <v>1.3380482064897601</v>
      </c>
      <c r="AP30" s="48">
        <f>VLOOKUP($A30,'ADR Raw Data'!$B$6:$BE$43,'ADR Raw Data'!BB$1,FALSE)</f>
        <v>-0.12481102965997801</v>
      </c>
      <c r="AQ30" s="49">
        <f>VLOOKUP($A30,'ADR Raw Data'!$B$6:$BE$43,'ADR Raw Data'!BC$1,FALSE)</f>
        <v>0.64870647335083897</v>
      </c>
      <c r="AR30" s="50">
        <f>VLOOKUP($A30,'ADR Raw Data'!$B$6:$BE$43,'ADR Raw Data'!BE$1,FALSE)</f>
        <v>1.83548967017762</v>
      </c>
      <c r="AT30" s="51">
        <f>VLOOKUP($A30,'RevPAR Raw Data'!$B$6:$BE$43,'RevPAR Raw Data'!AG$1,FALSE)</f>
        <v>47.108119072981097</v>
      </c>
      <c r="AU30" s="52">
        <f>VLOOKUP($A30,'RevPAR Raw Data'!$B$6:$BE$43,'RevPAR Raw Data'!AH$1,FALSE)</f>
        <v>63.290802015258301</v>
      </c>
      <c r="AV30" s="52">
        <f>VLOOKUP($A30,'RevPAR Raw Data'!$B$6:$BE$43,'RevPAR Raw Data'!AI$1,FALSE)</f>
        <v>69.708221591523397</v>
      </c>
      <c r="AW30" s="52">
        <f>VLOOKUP($A30,'RevPAR Raw Data'!$B$6:$BE$43,'RevPAR Raw Data'!AJ$1,FALSE)</f>
        <v>78.590691569856006</v>
      </c>
      <c r="AX30" s="52">
        <f>VLOOKUP($A30,'RevPAR Raw Data'!$B$6:$BE$43,'RevPAR Raw Data'!AK$1,FALSE)</f>
        <v>91.922935331112299</v>
      </c>
      <c r="AY30" s="53">
        <f>VLOOKUP($A30,'RevPAR Raw Data'!$B$6:$BE$43,'RevPAR Raw Data'!AL$1,FALSE)</f>
        <v>70.128265431715505</v>
      </c>
      <c r="AZ30" s="52">
        <f>VLOOKUP($A30,'RevPAR Raw Data'!$B$6:$BE$43,'RevPAR Raw Data'!AN$1,FALSE)</f>
        <v>120.600846236614</v>
      </c>
      <c r="BA30" s="52">
        <f>VLOOKUP($A30,'RevPAR Raw Data'!$B$6:$BE$43,'RevPAR Raw Data'!AO$1,FALSE)</f>
        <v>109.348023395648</v>
      </c>
      <c r="BB30" s="53">
        <f>VLOOKUP($A30,'RevPAR Raw Data'!$B$6:$BE$43,'RevPAR Raw Data'!AP$1,FALSE)</f>
        <v>114.97443481613099</v>
      </c>
      <c r="BC30" s="54">
        <f>VLOOKUP($A30,'RevPAR Raw Data'!$B$6:$BE$43,'RevPAR Raw Data'!AR$1,FALSE)</f>
        <v>82.945186236200001</v>
      </c>
      <c r="BE30" s="47">
        <f>VLOOKUP($A30,'RevPAR Raw Data'!$B$6:$BE$43,'RevPAR Raw Data'!AT$1,FALSE)</f>
        <v>-0.49590346953938502</v>
      </c>
      <c r="BF30" s="48">
        <f>VLOOKUP($A30,'RevPAR Raw Data'!$B$6:$BE$43,'RevPAR Raw Data'!AU$1,FALSE)</f>
        <v>5.8267501374372896</v>
      </c>
      <c r="BG30" s="48">
        <f>VLOOKUP($A30,'RevPAR Raw Data'!$B$6:$BE$43,'RevPAR Raw Data'!AV$1,FALSE)</f>
        <v>5.9543171414715896</v>
      </c>
      <c r="BH30" s="48">
        <f>VLOOKUP($A30,'RevPAR Raw Data'!$B$6:$BE$43,'RevPAR Raw Data'!AW$1,FALSE)</f>
        <v>3.7961987271323898</v>
      </c>
      <c r="BI30" s="48">
        <f>VLOOKUP($A30,'RevPAR Raw Data'!$B$6:$BE$43,'RevPAR Raw Data'!AX$1,FALSE)</f>
        <v>6.3349401571964297</v>
      </c>
      <c r="BJ30" s="49">
        <f>VLOOKUP($A30,'RevPAR Raw Data'!$B$6:$BE$43,'RevPAR Raw Data'!AY$1,FALSE)</f>
        <v>4.6298629187137701</v>
      </c>
      <c r="BK30" s="48">
        <f>VLOOKUP($A30,'RevPAR Raw Data'!$B$6:$BE$43,'RevPAR Raw Data'!BA$1,FALSE)</f>
        <v>5.6054767680173399</v>
      </c>
      <c r="BL30" s="48">
        <f>VLOOKUP($A30,'RevPAR Raw Data'!$B$6:$BE$43,'RevPAR Raw Data'!BB$1,FALSE)</f>
        <v>2.8353345136152499</v>
      </c>
      <c r="BM30" s="49">
        <f>VLOOKUP($A30,'RevPAR Raw Data'!$B$6:$BE$43,'RevPAR Raw Data'!BC$1,FALSE)</f>
        <v>4.2698105277159897</v>
      </c>
      <c r="BN30" s="50">
        <f>VLOOKUP($A30,'RevPAR Raw Data'!$B$6:$BE$43,'RevPAR Raw Data'!BE$1,FALSE)</f>
        <v>4.4824936469445804</v>
      </c>
    </row>
    <row r="31" spans="1:66" x14ac:dyDescent="0.45">
      <c r="A31" s="63" t="s">
        <v>70</v>
      </c>
      <c r="B31" s="47">
        <f>VLOOKUP($A31,'Occupancy Raw Data'!$B$8:$BE$45,'Occupancy Raw Data'!AG$3,FALSE)</f>
        <v>43.359033765049901</v>
      </c>
      <c r="C31" s="48">
        <f>VLOOKUP($A31,'Occupancy Raw Data'!$B$8:$BE$45,'Occupancy Raw Data'!AH$3,FALSE)</f>
        <v>55.728157798118602</v>
      </c>
      <c r="D31" s="48">
        <f>VLOOKUP($A31,'Occupancy Raw Data'!$B$8:$BE$45,'Occupancy Raw Data'!AI$3,FALSE)</f>
        <v>59.163330233140798</v>
      </c>
      <c r="E31" s="48">
        <f>VLOOKUP($A31,'Occupancy Raw Data'!$B$8:$BE$45,'Occupancy Raw Data'!AJ$3,FALSE)</f>
        <v>61.831742620567603</v>
      </c>
      <c r="F31" s="48">
        <f>VLOOKUP($A31,'Occupancy Raw Data'!$B$8:$BE$45,'Occupancy Raw Data'!AK$3,FALSE)</f>
        <v>62.417040642184404</v>
      </c>
      <c r="G31" s="49">
        <f>VLOOKUP($A31,'Occupancy Raw Data'!$B$8:$BE$45,'Occupancy Raw Data'!AL$3,FALSE)</f>
        <v>56.503220036705798</v>
      </c>
      <c r="H31" s="48">
        <f>VLOOKUP($A31,'Occupancy Raw Data'!$B$8:$BE$45,'Occupancy Raw Data'!AN$3,FALSE)</f>
        <v>69.7086151317868</v>
      </c>
      <c r="I31" s="48">
        <f>VLOOKUP($A31,'Occupancy Raw Data'!$B$8:$BE$45,'Occupancy Raw Data'!AO$3,FALSE)</f>
        <v>67.710005688641601</v>
      </c>
      <c r="J31" s="49">
        <f>VLOOKUP($A31,'Occupancy Raw Data'!$B$8:$BE$45,'Occupancy Raw Data'!AP$3,FALSE)</f>
        <v>68.709310410214201</v>
      </c>
      <c r="K31" s="50">
        <f>VLOOKUP($A31,'Occupancy Raw Data'!$B$8:$BE$45,'Occupancy Raw Data'!AR$3,FALSE)</f>
        <v>59.992905367414302</v>
      </c>
      <c r="M31" s="47">
        <f>VLOOKUP($A31,'Occupancy Raw Data'!$B$8:$BE$45,'Occupancy Raw Data'!AT$3,FALSE)</f>
        <v>-1.26047083149907</v>
      </c>
      <c r="N31" s="48">
        <f>VLOOKUP($A31,'Occupancy Raw Data'!$B$8:$BE$45,'Occupancy Raw Data'!AU$3,FALSE)</f>
        <v>2.40998995311107</v>
      </c>
      <c r="O31" s="48">
        <f>VLOOKUP($A31,'Occupancy Raw Data'!$B$8:$BE$45,'Occupancy Raw Data'!AV$3,FALSE)</f>
        <v>2.5909470676569102</v>
      </c>
      <c r="P31" s="48">
        <f>VLOOKUP($A31,'Occupancy Raw Data'!$B$8:$BE$45,'Occupancy Raw Data'!AW$3,FALSE)</f>
        <v>1.6392702030130599</v>
      </c>
      <c r="Q31" s="48">
        <f>VLOOKUP($A31,'Occupancy Raw Data'!$B$8:$BE$45,'Occupancy Raw Data'!AX$3,FALSE)</f>
        <v>2.8745736942192002</v>
      </c>
      <c r="R31" s="49">
        <f>VLOOKUP($A31,'Occupancy Raw Data'!$B$8:$BE$45,'Occupancy Raw Data'!AY$3,FALSE)</f>
        <v>1.8043253340465299</v>
      </c>
      <c r="S31" s="48">
        <f>VLOOKUP($A31,'Occupancy Raw Data'!$B$8:$BE$45,'Occupancy Raw Data'!BA$3,FALSE)</f>
        <v>5.0469091504027501</v>
      </c>
      <c r="T31" s="48">
        <f>VLOOKUP($A31,'Occupancy Raw Data'!$B$8:$BE$45,'Occupancy Raw Data'!BB$3,FALSE)</f>
        <v>3.9625825242407</v>
      </c>
      <c r="U31" s="49">
        <f>VLOOKUP($A31,'Occupancy Raw Data'!$B$8:$BE$45,'Occupancy Raw Data'!BC$3,FALSE)</f>
        <v>4.5098187104265701</v>
      </c>
      <c r="V31" s="50">
        <f>VLOOKUP($A31,'Occupancy Raw Data'!$B$8:$BE$45,'Occupancy Raw Data'!BE$3,FALSE)</f>
        <v>2.6732429181062298</v>
      </c>
      <c r="X31" s="51">
        <f>VLOOKUP($A31,'ADR Raw Data'!$B$6:$BE$43,'ADR Raw Data'!AG$1,FALSE)</f>
        <v>102.808795550105</v>
      </c>
      <c r="Y31" s="52">
        <f>VLOOKUP($A31,'ADR Raw Data'!$B$6:$BE$43,'ADR Raw Data'!AH$1,FALSE)</f>
        <v>107.35344222817901</v>
      </c>
      <c r="Z31" s="52">
        <f>VLOOKUP($A31,'ADR Raw Data'!$B$6:$BE$43,'ADR Raw Data'!AI$1,FALSE)</f>
        <v>109.23201511298799</v>
      </c>
      <c r="AA31" s="52">
        <f>VLOOKUP($A31,'ADR Raw Data'!$B$6:$BE$43,'ADR Raw Data'!AJ$1,FALSE)</f>
        <v>112.529629334314</v>
      </c>
      <c r="AB31" s="52">
        <f>VLOOKUP($A31,'ADR Raw Data'!$B$6:$BE$43,'ADR Raw Data'!AK$1,FALSE)</f>
        <v>121.513461670886</v>
      </c>
      <c r="AC31" s="53">
        <f>VLOOKUP($A31,'ADR Raw Data'!$B$6:$BE$43,'ADR Raw Data'!AL$1,FALSE)</f>
        <v>111.31463266907301</v>
      </c>
      <c r="AD31" s="52">
        <f>VLOOKUP($A31,'ADR Raw Data'!$B$6:$BE$43,'ADR Raw Data'!AN$1,FALSE)</f>
        <v>141.75176649801401</v>
      </c>
      <c r="AE31" s="52">
        <f>VLOOKUP($A31,'ADR Raw Data'!$B$6:$BE$43,'ADR Raw Data'!AO$1,FALSE)</f>
        <v>138.671844591314</v>
      </c>
      <c r="AF31" s="53">
        <f>VLOOKUP($A31,'ADR Raw Data'!$B$6:$BE$43,'ADR Raw Data'!AP$1,FALSE)</f>
        <v>140.23420265857101</v>
      </c>
      <c r="AG31" s="54">
        <f>VLOOKUP($A31,'ADR Raw Data'!$B$6:$BE$43,'ADR Raw Data'!AR$1,FALSE)</f>
        <v>120.783918216045</v>
      </c>
      <c r="AH31" s="65"/>
      <c r="AI31" s="47">
        <f>VLOOKUP($A31,'ADR Raw Data'!$B$6:$BE$43,'ADR Raw Data'!AT$1,FALSE)</f>
        <v>-1.46270687269676</v>
      </c>
      <c r="AJ31" s="48">
        <f>VLOOKUP($A31,'ADR Raw Data'!$B$6:$BE$43,'ADR Raw Data'!AU$1,FALSE)</f>
        <v>2.5873886180261301</v>
      </c>
      <c r="AK31" s="48">
        <f>VLOOKUP($A31,'ADR Raw Data'!$B$6:$BE$43,'ADR Raw Data'!AV$1,FALSE)</f>
        <v>2.1918850280637101</v>
      </c>
      <c r="AL31" s="48">
        <f>VLOOKUP($A31,'ADR Raw Data'!$B$6:$BE$43,'ADR Raw Data'!AW$1,FALSE)</f>
        <v>2.67292501047443</v>
      </c>
      <c r="AM31" s="48">
        <f>VLOOKUP($A31,'ADR Raw Data'!$B$6:$BE$43,'ADR Raw Data'!AX$1,FALSE)</f>
        <v>4.6962284356136799</v>
      </c>
      <c r="AN31" s="49">
        <f>VLOOKUP($A31,'ADR Raw Data'!$B$6:$BE$43,'ADR Raw Data'!AY$1,FALSE)</f>
        <v>2.4569667712851899</v>
      </c>
      <c r="AO31" s="48">
        <f>VLOOKUP($A31,'ADR Raw Data'!$B$6:$BE$43,'ADR Raw Data'!BA$1,FALSE)</f>
        <v>0.80914716610466897</v>
      </c>
      <c r="AP31" s="48">
        <f>VLOOKUP($A31,'ADR Raw Data'!$B$6:$BE$43,'ADR Raw Data'!BB$1,FALSE)</f>
        <v>-0.379015030480857</v>
      </c>
      <c r="AQ31" s="49">
        <f>VLOOKUP($A31,'ADR Raw Data'!$B$6:$BE$43,'ADR Raw Data'!BC$1,FALSE)</f>
        <v>0.22933695376661301</v>
      </c>
      <c r="AR31" s="50">
        <f>VLOOKUP($A31,'ADR Raw Data'!$B$6:$BE$43,'ADR Raw Data'!BE$1,FALSE)</f>
        <v>1.7501817383246601</v>
      </c>
      <c r="AT31" s="51">
        <f>VLOOKUP($A31,'RevPAR Raw Data'!$B$6:$BE$43,'RevPAR Raw Data'!AG$1,FALSE)</f>
        <v>44.576900376011203</v>
      </c>
      <c r="AU31" s="52">
        <f>VLOOKUP($A31,'RevPAR Raw Data'!$B$6:$BE$43,'RevPAR Raw Data'!AH$1,FALSE)</f>
        <v>59.826095686631902</v>
      </c>
      <c r="AV31" s="52">
        <f>VLOOKUP($A31,'RevPAR Raw Data'!$B$6:$BE$43,'RevPAR Raw Data'!AI$1,FALSE)</f>
        <v>64.625297821611497</v>
      </c>
      <c r="AW31" s="52">
        <f>VLOOKUP($A31,'RevPAR Raw Data'!$B$6:$BE$43,'RevPAR Raw Data'!AJ$1,FALSE)</f>
        <v>69.579030781872106</v>
      </c>
      <c r="AX31" s="52">
        <f>VLOOKUP($A31,'RevPAR Raw Data'!$B$6:$BE$43,'RevPAR Raw Data'!AK$1,FALSE)</f>
        <v>75.8451067568421</v>
      </c>
      <c r="AY31" s="53">
        <f>VLOOKUP($A31,'RevPAR Raw Data'!$B$6:$BE$43,'RevPAR Raw Data'!AL$1,FALSE)</f>
        <v>62.896351830057398</v>
      </c>
      <c r="AZ31" s="52">
        <f>VLOOKUP($A31,'RevPAR Raw Data'!$B$6:$BE$43,'RevPAR Raw Data'!AN$1,FALSE)</f>
        <v>98.813193350609893</v>
      </c>
      <c r="BA31" s="52">
        <f>VLOOKUP($A31,'RevPAR Raw Data'!$B$6:$BE$43,'RevPAR Raw Data'!AO$1,FALSE)</f>
        <v>93.894713861323496</v>
      </c>
      <c r="BB31" s="53">
        <f>VLOOKUP($A31,'RevPAR Raw Data'!$B$6:$BE$43,'RevPAR Raw Data'!AP$1,FALSE)</f>
        <v>96.353953605966694</v>
      </c>
      <c r="BC31" s="54">
        <f>VLOOKUP($A31,'RevPAR Raw Data'!$B$6:$BE$43,'RevPAR Raw Data'!AR$1,FALSE)</f>
        <v>72.461781754407198</v>
      </c>
      <c r="BE31" s="47">
        <f>VLOOKUP($A31,'RevPAR Raw Data'!$B$6:$BE$43,'RevPAR Raw Data'!AT$1,FALSE)</f>
        <v>-2.7047407107151602</v>
      </c>
      <c r="BF31" s="48">
        <f>VLOOKUP($A31,'RevPAR Raw Data'!$B$6:$BE$43,'RevPAR Raw Data'!AU$1,FALSE)</f>
        <v>5.0597343768795797</v>
      </c>
      <c r="BG31" s="48">
        <f>VLOOKUP($A31,'RevPAR Raw Data'!$B$6:$BE$43,'RevPAR Raw Data'!AV$1,FALSE)</f>
        <v>4.8396226765816497</v>
      </c>
      <c r="BH31" s="48">
        <f>VLOOKUP($A31,'RevPAR Raw Data'!$B$6:$BE$43,'RevPAR Raw Data'!AW$1,FALSE)</f>
        <v>4.3560116767330896</v>
      </c>
      <c r="BI31" s="48">
        <f>VLOOKUP($A31,'RevPAR Raw Data'!$B$6:$BE$43,'RevPAR Raw Data'!AX$1,FALSE)</f>
        <v>7.7057986770634699</v>
      </c>
      <c r="BJ31" s="49">
        <f>VLOOKUP($A31,'RevPAR Raw Data'!$B$6:$BE$43,'RevPAR Raw Data'!AY$1,FALSE)</f>
        <v>4.3056237792351304</v>
      </c>
      <c r="BK31" s="48">
        <f>VLOOKUP($A31,'RevPAR Raw Data'!$B$6:$BE$43,'RevPAR Raw Data'!BA$1,FALSE)</f>
        <v>5.8968932388737798</v>
      </c>
      <c r="BL31" s="48">
        <f>VLOOKUP($A31,'RevPAR Raw Data'!$B$6:$BE$43,'RevPAR Raw Data'!BB$1,FALSE)</f>
        <v>3.56854871039776</v>
      </c>
      <c r="BM31" s="49">
        <f>VLOOKUP($A31,'RevPAR Raw Data'!$B$6:$BE$43,'RevPAR Raw Data'!BC$1,FALSE)</f>
        <v>4.7494983450440804</v>
      </c>
      <c r="BN31" s="50">
        <f>VLOOKUP($A31,'RevPAR Raw Data'!$B$6:$BE$43,'RevPAR Raw Data'!BE$1,FALSE)</f>
        <v>4.4702112658046502</v>
      </c>
    </row>
    <row r="32" spans="1:66" x14ac:dyDescent="0.45">
      <c r="A32" s="63" t="s">
        <v>52</v>
      </c>
      <c r="B32" s="47">
        <f>VLOOKUP($A32,'Occupancy Raw Data'!$B$8:$BE$45,'Occupancy Raw Data'!AG$3,FALSE)</f>
        <v>43.183269476372899</v>
      </c>
      <c r="C32" s="48">
        <f>VLOOKUP($A32,'Occupancy Raw Data'!$B$8:$BE$45,'Occupancy Raw Data'!AH$3,FALSE)</f>
        <v>61.9173052362707</v>
      </c>
      <c r="D32" s="48">
        <f>VLOOKUP($A32,'Occupancy Raw Data'!$B$8:$BE$45,'Occupancy Raw Data'!AI$3,FALSE)</f>
        <v>67.871966794380498</v>
      </c>
      <c r="E32" s="48">
        <f>VLOOKUP($A32,'Occupancy Raw Data'!$B$8:$BE$45,'Occupancy Raw Data'!AJ$3,FALSE)</f>
        <v>69.971264367816005</v>
      </c>
      <c r="F32" s="48">
        <f>VLOOKUP($A32,'Occupancy Raw Data'!$B$8:$BE$45,'Occupancy Raw Data'!AK$3,FALSE)</f>
        <v>69.189016602809701</v>
      </c>
      <c r="G32" s="49">
        <f>VLOOKUP($A32,'Occupancy Raw Data'!$B$8:$BE$45,'Occupancy Raw Data'!AL$3,FALSE)</f>
        <v>62.426564495530002</v>
      </c>
      <c r="H32" s="48">
        <f>VLOOKUP($A32,'Occupancy Raw Data'!$B$8:$BE$45,'Occupancy Raw Data'!AN$3,FALSE)</f>
        <v>76.684227330778995</v>
      </c>
      <c r="I32" s="48">
        <f>VLOOKUP($A32,'Occupancy Raw Data'!$B$8:$BE$45,'Occupancy Raw Data'!AO$3,FALSE)</f>
        <v>70.697637292464805</v>
      </c>
      <c r="J32" s="49">
        <f>VLOOKUP($A32,'Occupancy Raw Data'!$B$8:$BE$45,'Occupancy Raw Data'!AP$3,FALSE)</f>
        <v>73.690932311621907</v>
      </c>
      <c r="K32" s="50">
        <f>VLOOKUP($A32,'Occupancy Raw Data'!$B$8:$BE$45,'Occupancy Raw Data'!AR$3,FALSE)</f>
        <v>65.644955300127705</v>
      </c>
      <c r="M32" s="47">
        <f>VLOOKUP($A32,'Occupancy Raw Data'!$B$8:$BE$45,'Occupancy Raw Data'!AT$3,FALSE)</f>
        <v>1.30283193600118</v>
      </c>
      <c r="N32" s="48">
        <f>VLOOKUP($A32,'Occupancy Raw Data'!$B$8:$BE$45,'Occupancy Raw Data'!AU$3,FALSE)</f>
        <v>7.8924471641993597</v>
      </c>
      <c r="O32" s="48">
        <f>VLOOKUP($A32,'Occupancy Raw Data'!$B$8:$BE$45,'Occupancy Raw Data'!AV$3,FALSE)</f>
        <v>7.0776184995190903</v>
      </c>
      <c r="P32" s="48">
        <f>VLOOKUP($A32,'Occupancy Raw Data'!$B$8:$BE$45,'Occupancy Raw Data'!AW$3,FALSE)</f>
        <v>2.1097004245384801</v>
      </c>
      <c r="Q32" s="48">
        <f>VLOOKUP($A32,'Occupancy Raw Data'!$B$8:$BE$45,'Occupancy Raw Data'!AX$3,FALSE)</f>
        <v>8.1255544377614601</v>
      </c>
      <c r="R32" s="49">
        <f>VLOOKUP($A32,'Occupancy Raw Data'!$B$8:$BE$45,'Occupancy Raw Data'!AY$3,FALSE)</f>
        <v>5.47994548587004</v>
      </c>
      <c r="S32" s="48">
        <f>VLOOKUP($A32,'Occupancy Raw Data'!$B$8:$BE$45,'Occupancy Raw Data'!BA$3,FALSE)</f>
        <v>7.0059919786993303</v>
      </c>
      <c r="T32" s="48">
        <f>VLOOKUP($A32,'Occupancy Raw Data'!$B$8:$BE$45,'Occupancy Raw Data'!BB$3,FALSE)</f>
        <v>5.9959335680738297</v>
      </c>
      <c r="U32" s="49">
        <f>VLOOKUP($A32,'Occupancy Raw Data'!$B$8:$BE$45,'Occupancy Raw Data'!BC$3,FALSE)</f>
        <v>6.51908548414736</v>
      </c>
      <c r="V32" s="50">
        <f>VLOOKUP($A32,'Occupancy Raw Data'!$B$8:$BE$45,'Occupancy Raw Data'!BE$3,FALSE)</f>
        <v>5.8110172723224904</v>
      </c>
      <c r="X32" s="51">
        <f>VLOOKUP($A32,'ADR Raw Data'!$B$6:$BE$43,'ADR Raw Data'!AG$1,FALSE)</f>
        <v>102.196933456561</v>
      </c>
      <c r="Y32" s="52">
        <f>VLOOKUP($A32,'ADR Raw Data'!$B$6:$BE$43,'ADR Raw Data'!AH$1,FALSE)</f>
        <v>110.009454686089</v>
      </c>
      <c r="Z32" s="52">
        <f>VLOOKUP($A32,'ADR Raw Data'!$B$6:$BE$43,'ADR Raw Data'!AI$1,FALSE)</f>
        <v>113.28522521463</v>
      </c>
      <c r="AA32" s="52">
        <f>VLOOKUP($A32,'ADR Raw Data'!$B$6:$BE$43,'ADR Raw Data'!AJ$1,FALSE)</f>
        <v>137.90479808350401</v>
      </c>
      <c r="AB32" s="52">
        <f>VLOOKUP($A32,'ADR Raw Data'!$B$6:$BE$43,'ADR Raw Data'!AK$1,FALSE)</f>
        <v>175.53092062759501</v>
      </c>
      <c r="AC32" s="53">
        <f>VLOOKUP($A32,'ADR Raw Data'!$B$6:$BE$43,'ADR Raw Data'!AL$1,FALSE)</f>
        <v>130.41807743453299</v>
      </c>
      <c r="AD32" s="52">
        <f>VLOOKUP($A32,'ADR Raw Data'!$B$6:$BE$43,'ADR Raw Data'!AN$1,FALSE)</f>
        <v>199.67133444363401</v>
      </c>
      <c r="AE32" s="52">
        <f>VLOOKUP($A32,'ADR Raw Data'!$B$6:$BE$43,'ADR Raw Data'!AO$1,FALSE)</f>
        <v>166.70351699220899</v>
      </c>
      <c r="AF32" s="53">
        <f>VLOOKUP($A32,'ADR Raw Data'!$B$6:$BE$43,'ADR Raw Data'!AP$1,FALSE)</f>
        <v>183.85699523396801</v>
      </c>
      <c r="AG32" s="54">
        <f>VLOOKUP($A32,'ADR Raw Data'!$B$6:$BE$43,'ADR Raw Data'!AR$1,FALSE)</f>
        <v>147.55774145358501</v>
      </c>
      <c r="AH32" s="65"/>
      <c r="AI32" s="47">
        <f>VLOOKUP($A32,'ADR Raw Data'!$B$6:$BE$43,'ADR Raw Data'!AT$1,FALSE)</f>
        <v>0.90325073520884602</v>
      </c>
      <c r="AJ32" s="48">
        <f>VLOOKUP($A32,'ADR Raw Data'!$B$6:$BE$43,'ADR Raw Data'!AU$1,FALSE)</f>
        <v>2.3707964007069302</v>
      </c>
      <c r="AK32" s="48">
        <f>VLOOKUP($A32,'ADR Raw Data'!$B$6:$BE$43,'ADR Raw Data'!AV$1,FALSE)</f>
        <v>2.1054685308777601</v>
      </c>
      <c r="AL32" s="48">
        <f>VLOOKUP($A32,'ADR Raw Data'!$B$6:$BE$43,'ADR Raw Data'!AW$1,FALSE)</f>
        <v>-0.75128616080219102</v>
      </c>
      <c r="AM32" s="48">
        <f>VLOOKUP($A32,'ADR Raw Data'!$B$6:$BE$43,'ADR Raw Data'!AX$1,FALSE)</f>
        <v>6.0261515628085798</v>
      </c>
      <c r="AN32" s="49">
        <f>VLOOKUP($A32,'ADR Raw Data'!$B$6:$BE$43,'ADR Raw Data'!AY$1,FALSE)</f>
        <v>2.5524612656175099</v>
      </c>
      <c r="AO32" s="48">
        <f>VLOOKUP($A32,'ADR Raw Data'!$B$6:$BE$43,'ADR Raw Data'!BA$1,FALSE)</f>
        <v>8.6700285755838902</v>
      </c>
      <c r="AP32" s="48">
        <f>VLOOKUP($A32,'ADR Raw Data'!$B$6:$BE$43,'ADR Raw Data'!BB$1,FALSE)</f>
        <v>4.5580196534682296</v>
      </c>
      <c r="AQ32" s="49">
        <f>VLOOKUP($A32,'ADR Raw Data'!$B$6:$BE$43,'ADR Raw Data'!BC$1,FALSE)</f>
        <v>6.8782304756389498</v>
      </c>
      <c r="AR32" s="50">
        <f>VLOOKUP($A32,'ADR Raw Data'!$B$6:$BE$43,'ADR Raw Data'!BE$1,FALSE)</f>
        <v>4.3089543318166701</v>
      </c>
      <c r="AT32" s="51">
        <f>VLOOKUP($A32,'RevPAR Raw Data'!$B$6:$BE$43,'RevPAR Raw Data'!AG$1,FALSE)</f>
        <v>44.131977171136597</v>
      </c>
      <c r="AU32" s="52">
        <f>VLOOKUP($A32,'RevPAR Raw Data'!$B$6:$BE$43,'RevPAR Raw Data'!AH$1,FALSE)</f>
        <v>68.114889846743196</v>
      </c>
      <c r="AV32" s="52">
        <f>VLOOKUP($A32,'RevPAR Raw Data'!$B$6:$BE$43,'RevPAR Raw Data'!AI$1,FALSE)</f>
        <v>76.888910440613003</v>
      </c>
      <c r="AW32" s="52">
        <f>VLOOKUP($A32,'RevPAR Raw Data'!$B$6:$BE$43,'RevPAR Raw Data'!AJ$1,FALSE)</f>
        <v>96.493730842911802</v>
      </c>
      <c r="AX32" s="52">
        <f>VLOOKUP($A32,'RevPAR Raw Data'!$B$6:$BE$43,'RevPAR Raw Data'!AK$1,FALSE)</f>
        <v>121.448117816091</v>
      </c>
      <c r="AY32" s="53">
        <f>VLOOKUP($A32,'RevPAR Raw Data'!$B$6:$BE$43,'RevPAR Raw Data'!AL$1,FALSE)</f>
        <v>81.415525223499301</v>
      </c>
      <c r="AZ32" s="52">
        <f>VLOOKUP($A32,'RevPAR Raw Data'!$B$6:$BE$43,'RevPAR Raw Data'!AN$1,FALSE)</f>
        <v>153.116420019157</v>
      </c>
      <c r="BA32" s="52">
        <f>VLOOKUP($A32,'RevPAR Raw Data'!$B$6:$BE$43,'RevPAR Raw Data'!AO$1,FALSE)</f>
        <v>117.855447796934</v>
      </c>
      <c r="BB32" s="53">
        <f>VLOOKUP($A32,'RevPAR Raw Data'!$B$6:$BE$43,'RevPAR Raw Data'!AP$1,FALSE)</f>
        <v>135.48593390804501</v>
      </c>
      <c r="BC32" s="54">
        <f>VLOOKUP($A32,'RevPAR Raw Data'!$B$6:$BE$43,'RevPAR Raw Data'!AR$1,FALSE)</f>
        <v>96.864213419084095</v>
      </c>
      <c r="BE32" s="47">
        <f>VLOOKUP($A32,'RevPAR Raw Data'!$B$6:$BE$43,'RevPAR Raw Data'!AT$1,FALSE)</f>
        <v>2.2178505102505</v>
      </c>
      <c r="BF32" s="48">
        <f>VLOOKUP($A32,'RevPAR Raw Data'!$B$6:$BE$43,'RevPAR Raw Data'!AU$1,FALSE)</f>
        <v>10.450357418202801</v>
      </c>
      <c r="BG32" s="48">
        <f>VLOOKUP($A32,'RevPAR Raw Data'!$B$6:$BE$43,'RevPAR Raw Data'!AV$1,FALSE)</f>
        <v>9.3321040606398107</v>
      </c>
      <c r="BH32" s="48">
        <f>VLOOKUP($A32,'RevPAR Raw Data'!$B$6:$BE$43,'RevPAR Raw Data'!AW$1,FALSE)</f>
        <v>1.34256437641235</v>
      </c>
      <c r="BI32" s="48">
        <f>VLOOKUP($A32,'RevPAR Raw Data'!$B$6:$BE$43,'RevPAR Raw Data'!AX$1,FALSE)</f>
        <v>14.641364226307999</v>
      </c>
      <c r="BJ32" s="49">
        <f>VLOOKUP($A32,'RevPAR Raw Data'!$B$6:$BE$43,'RevPAR Raw Data'!AY$1,FALSE)</f>
        <v>8.1722802373913392</v>
      </c>
      <c r="BK32" s="48">
        <f>VLOOKUP($A32,'RevPAR Raw Data'!$B$6:$BE$43,'RevPAR Raw Data'!BA$1,FALSE)</f>
        <v>16.283442060839501</v>
      </c>
      <c r="BL32" s="48">
        <f>VLOOKUP($A32,'RevPAR Raw Data'!$B$6:$BE$43,'RevPAR Raw Data'!BB$1,FALSE)</f>
        <v>10.827249051983699</v>
      </c>
      <c r="BM32" s="49">
        <f>VLOOKUP($A32,'RevPAR Raw Data'!$B$6:$BE$43,'RevPAR Raw Data'!BC$1,FALSE)</f>
        <v>13.8457136842898</v>
      </c>
      <c r="BN32" s="50">
        <f>VLOOKUP($A32,'RevPAR Raw Data'!$B$6:$BE$43,'RevPAR Raw Data'!BE$1,FALSE)</f>
        <v>10.3703656846175</v>
      </c>
    </row>
    <row r="33" spans="1:66" x14ac:dyDescent="0.45">
      <c r="A33" s="63" t="s">
        <v>51</v>
      </c>
      <c r="B33" s="47">
        <f>VLOOKUP($A33,'Occupancy Raw Data'!$B$8:$BE$45,'Occupancy Raw Data'!AG$3,FALSE)</f>
        <v>44.288407163053698</v>
      </c>
      <c r="C33" s="48">
        <f>VLOOKUP($A33,'Occupancy Raw Data'!$B$8:$BE$45,'Occupancy Raw Data'!AH$3,FALSE)</f>
        <v>53.209236569274204</v>
      </c>
      <c r="D33" s="48">
        <f>VLOOKUP($A33,'Occupancy Raw Data'!$B$8:$BE$45,'Occupancy Raw Data'!AI$3,FALSE)</f>
        <v>56.974552309142297</v>
      </c>
      <c r="E33" s="48">
        <f>VLOOKUP($A33,'Occupancy Raw Data'!$B$8:$BE$45,'Occupancy Raw Data'!AJ$3,FALSE)</f>
        <v>62.808671065032897</v>
      </c>
      <c r="F33" s="48">
        <f>VLOOKUP($A33,'Occupancy Raw Data'!$B$8:$BE$45,'Occupancy Raw Data'!AK$3,FALSE)</f>
        <v>62.813383600377001</v>
      </c>
      <c r="G33" s="49">
        <f>VLOOKUP($A33,'Occupancy Raw Data'!$B$8:$BE$45,'Occupancy Raw Data'!AL$3,FALSE)</f>
        <v>56.018850141375999</v>
      </c>
      <c r="H33" s="48">
        <f>VLOOKUP($A33,'Occupancy Raw Data'!$B$8:$BE$45,'Occupancy Raw Data'!AN$3,FALSE)</f>
        <v>70.4335532516493</v>
      </c>
      <c r="I33" s="48">
        <f>VLOOKUP($A33,'Occupancy Raw Data'!$B$8:$BE$45,'Occupancy Raw Data'!AO$3,FALSE)</f>
        <v>65.240339302544697</v>
      </c>
      <c r="J33" s="49">
        <f>VLOOKUP($A33,'Occupancy Raw Data'!$B$8:$BE$45,'Occupancy Raw Data'!AP$3,FALSE)</f>
        <v>67.836946277096999</v>
      </c>
      <c r="K33" s="50">
        <f>VLOOKUP($A33,'Occupancy Raw Data'!$B$8:$BE$45,'Occupancy Raw Data'!AR$3,FALSE)</f>
        <v>59.395449037296302</v>
      </c>
      <c r="M33" s="47">
        <f>VLOOKUP($A33,'Occupancy Raw Data'!$B$8:$BE$45,'Occupancy Raw Data'!AT$3,FALSE)</f>
        <v>5.6298451475819098</v>
      </c>
      <c r="N33" s="48">
        <f>VLOOKUP($A33,'Occupancy Raw Data'!$B$8:$BE$45,'Occupancy Raw Data'!AU$3,FALSE)</f>
        <v>2.9164416690233601</v>
      </c>
      <c r="O33" s="48">
        <f>VLOOKUP($A33,'Occupancy Raw Data'!$B$8:$BE$45,'Occupancy Raw Data'!AV$3,FALSE)</f>
        <v>1.5015353355890899</v>
      </c>
      <c r="P33" s="48">
        <f>VLOOKUP($A33,'Occupancy Raw Data'!$B$8:$BE$45,'Occupancy Raw Data'!AW$3,FALSE)</f>
        <v>4.5179444381064204</v>
      </c>
      <c r="Q33" s="48">
        <f>VLOOKUP($A33,'Occupancy Raw Data'!$B$8:$BE$45,'Occupancy Raw Data'!AX$3,FALSE)</f>
        <v>-1.43927720627758</v>
      </c>
      <c r="R33" s="49">
        <f>VLOOKUP($A33,'Occupancy Raw Data'!$B$8:$BE$45,'Occupancy Raw Data'!AY$3,FALSE)</f>
        <v>2.3791091237796</v>
      </c>
      <c r="S33" s="48">
        <f>VLOOKUP($A33,'Occupancy Raw Data'!$B$8:$BE$45,'Occupancy Raw Data'!BA$3,FALSE)</f>
        <v>-0.65711707195741198</v>
      </c>
      <c r="T33" s="48">
        <f>VLOOKUP($A33,'Occupancy Raw Data'!$B$8:$BE$45,'Occupancy Raw Data'!BB$3,FALSE)</f>
        <v>-1.52295054346798</v>
      </c>
      <c r="U33" s="49">
        <f>VLOOKUP($A33,'Occupancy Raw Data'!$B$8:$BE$45,'Occupancy Raw Data'!BC$3,FALSE)</f>
        <v>-1.0753553401415199</v>
      </c>
      <c r="V33" s="50">
        <f>VLOOKUP($A33,'Occupancy Raw Data'!$B$8:$BE$45,'Occupancy Raw Data'!BE$3,FALSE)</f>
        <v>1.2256246025775701</v>
      </c>
      <c r="X33" s="51">
        <f>VLOOKUP($A33,'ADR Raw Data'!$B$6:$BE$43,'ADR Raw Data'!AG$1,FALSE)</f>
        <v>96.791105554373203</v>
      </c>
      <c r="Y33" s="52">
        <f>VLOOKUP($A33,'ADR Raw Data'!$B$6:$BE$43,'ADR Raw Data'!AH$1,FALSE)</f>
        <v>100.043915507926</v>
      </c>
      <c r="Z33" s="52">
        <f>VLOOKUP($A33,'ADR Raw Data'!$B$6:$BE$43,'ADR Raw Data'!AI$1,FALSE)</f>
        <v>111.10886848635199</v>
      </c>
      <c r="AA33" s="52">
        <f>VLOOKUP($A33,'ADR Raw Data'!$B$6:$BE$43,'ADR Raw Data'!AJ$1,FALSE)</f>
        <v>131.178728241296</v>
      </c>
      <c r="AB33" s="52">
        <f>VLOOKUP($A33,'ADR Raw Data'!$B$6:$BE$43,'ADR Raw Data'!AK$1,FALSE)</f>
        <v>157.57414659764399</v>
      </c>
      <c r="AC33" s="53">
        <f>VLOOKUP($A33,'ADR Raw Data'!$B$6:$BE$43,'ADR Raw Data'!AL$1,FALSE)</f>
        <v>121.66365115418201</v>
      </c>
      <c r="AD33" s="52">
        <f>VLOOKUP($A33,'ADR Raw Data'!$B$6:$BE$43,'ADR Raw Data'!AN$1,FALSE)</f>
        <v>179.68632543824401</v>
      </c>
      <c r="AE33" s="52">
        <f>VLOOKUP($A33,'ADR Raw Data'!$B$6:$BE$43,'ADR Raw Data'!AO$1,FALSE)</f>
        <v>163.790510690551</v>
      </c>
      <c r="AF33" s="53">
        <f>VLOOKUP($A33,'ADR Raw Data'!$B$6:$BE$43,'ADR Raw Data'!AP$1,FALSE)</f>
        <v>172.04264154220201</v>
      </c>
      <c r="AG33" s="54">
        <f>VLOOKUP($A33,'ADR Raw Data'!$B$6:$BE$43,'ADR Raw Data'!AR$1,FALSE)</f>
        <v>138.10337564890099</v>
      </c>
      <c r="AI33" s="47">
        <f>VLOOKUP($A33,'ADR Raw Data'!$B$6:$BE$43,'ADR Raw Data'!AT$1,FALSE)</f>
        <v>0.53735570849179504</v>
      </c>
      <c r="AJ33" s="48">
        <f>VLOOKUP($A33,'ADR Raw Data'!$B$6:$BE$43,'ADR Raw Data'!AU$1,FALSE)</f>
        <v>1.6957208028720101</v>
      </c>
      <c r="AK33" s="48">
        <f>VLOOKUP($A33,'ADR Raw Data'!$B$6:$BE$43,'ADR Raw Data'!AV$1,FALSE)</f>
        <v>4.6532501089464997</v>
      </c>
      <c r="AL33" s="48">
        <f>VLOOKUP($A33,'ADR Raw Data'!$B$6:$BE$43,'ADR Raw Data'!AW$1,FALSE)</f>
        <v>6.0178951142961701</v>
      </c>
      <c r="AM33" s="48">
        <f>VLOOKUP($A33,'ADR Raw Data'!$B$6:$BE$43,'ADR Raw Data'!AX$1,FALSE)</f>
        <v>1.11319364155121</v>
      </c>
      <c r="AN33" s="49">
        <f>VLOOKUP($A33,'ADR Raw Data'!$B$6:$BE$43,'ADR Raw Data'!AY$1,FALSE)</f>
        <v>2.57617930580607</v>
      </c>
      <c r="AO33" s="48">
        <f>VLOOKUP($A33,'ADR Raw Data'!$B$6:$BE$43,'ADR Raw Data'!BA$1,FALSE)</f>
        <v>-0.75136197248499903</v>
      </c>
      <c r="AP33" s="48">
        <f>VLOOKUP($A33,'ADR Raw Data'!$B$6:$BE$43,'ADR Raw Data'!BB$1,FALSE)</f>
        <v>-2.6957367868616502</v>
      </c>
      <c r="AQ33" s="49">
        <f>VLOOKUP($A33,'ADR Raw Data'!$B$6:$BE$43,'ADR Raw Data'!BC$1,FALSE)</f>
        <v>-1.6354162106646799</v>
      </c>
      <c r="AR33" s="50">
        <f>VLOOKUP($A33,'ADR Raw Data'!$B$6:$BE$43,'ADR Raw Data'!BE$1,FALSE)</f>
        <v>0.50781643907933105</v>
      </c>
      <c r="AT33" s="51">
        <f>VLOOKUP($A33,'RevPAR Raw Data'!$B$6:$BE$43,'RevPAR Raw Data'!AG$1,FALSE)</f>
        <v>42.867238925541898</v>
      </c>
      <c r="AU33" s="52">
        <f>VLOOKUP($A33,'RevPAR Raw Data'!$B$6:$BE$43,'RevPAR Raw Data'!AH$1,FALSE)</f>
        <v>53.232603675777497</v>
      </c>
      <c r="AV33" s="52">
        <f>VLOOKUP($A33,'RevPAR Raw Data'!$B$6:$BE$43,'RevPAR Raw Data'!AI$1,FALSE)</f>
        <v>63.303780395852897</v>
      </c>
      <c r="AW33" s="52">
        <f>VLOOKUP($A33,'RevPAR Raw Data'!$B$6:$BE$43,'RevPAR Raw Data'!AJ$1,FALSE)</f>
        <v>82.391615928369404</v>
      </c>
      <c r="AX33" s="52">
        <f>VLOOKUP($A33,'RevPAR Raw Data'!$B$6:$BE$43,'RevPAR Raw Data'!AK$1,FALSE)</f>
        <v>98.977653157398606</v>
      </c>
      <c r="AY33" s="53">
        <f>VLOOKUP($A33,'RevPAR Raw Data'!$B$6:$BE$43,'RevPAR Raw Data'!AL$1,FALSE)</f>
        <v>68.154578416588095</v>
      </c>
      <c r="AZ33" s="52">
        <f>VLOOKUP($A33,'RevPAR Raw Data'!$B$6:$BE$43,'RevPAR Raw Data'!AN$1,FALSE)</f>
        <v>126.559463713477</v>
      </c>
      <c r="BA33" s="52">
        <f>VLOOKUP($A33,'RevPAR Raw Data'!$B$6:$BE$43,'RevPAR Raw Data'!AO$1,FALSE)</f>
        <v>106.85748491988601</v>
      </c>
      <c r="BB33" s="53">
        <f>VLOOKUP($A33,'RevPAR Raw Data'!$B$6:$BE$43,'RevPAR Raw Data'!AP$1,FALSE)</f>
        <v>116.708474316682</v>
      </c>
      <c r="BC33" s="54">
        <f>VLOOKUP($A33,'RevPAR Raw Data'!$B$6:$BE$43,'RevPAR Raw Data'!AR$1,FALSE)</f>
        <v>82.027120102329306</v>
      </c>
      <c r="BE33" s="47">
        <f>VLOOKUP($A33,'RevPAR Raw Data'!$B$6:$BE$43,'RevPAR Raw Data'!AT$1,FALSE)</f>
        <v>6.1974531503534802</v>
      </c>
      <c r="BF33" s="48">
        <f>VLOOKUP($A33,'RevPAR Raw Data'!$B$6:$BE$43,'RevPAR Raw Data'!AU$1,FALSE)</f>
        <v>4.6616171799806398</v>
      </c>
      <c r="BG33" s="48">
        <f>VLOOKUP($A33,'RevPAR Raw Data'!$B$6:$BE$43,'RevPAR Raw Data'!AV$1,FALSE)</f>
        <v>6.2246556391747596</v>
      </c>
      <c r="BH33" s="48">
        <f>VLOOKUP($A33,'RevPAR Raw Data'!$B$6:$BE$43,'RevPAR Raw Data'!AW$1,FALSE)</f>
        <v>10.80772471001</v>
      </c>
      <c r="BI33" s="48">
        <f>VLOOKUP($A33,'RevPAR Raw Data'!$B$6:$BE$43,'RevPAR Raw Data'!AX$1,FALSE)</f>
        <v>-0.342105507070949</v>
      </c>
      <c r="BJ33" s="49">
        <f>VLOOKUP($A33,'RevPAR Raw Data'!$B$6:$BE$43,'RevPAR Raw Data'!AY$1,FALSE)</f>
        <v>5.0165785464950297</v>
      </c>
      <c r="BK33" s="48">
        <f>VLOOKUP($A33,'RevPAR Raw Data'!$B$6:$BE$43,'RevPAR Raw Data'!BA$1,FALSE)</f>
        <v>-1.4035417166490101</v>
      </c>
      <c r="BL33" s="48">
        <f>VLOOKUP($A33,'RevPAR Raw Data'!$B$6:$BE$43,'RevPAR Raw Data'!BB$1,FALSE)</f>
        <v>-4.1776325922836701</v>
      </c>
      <c r="BM33" s="49">
        <f>VLOOKUP($A33,'RevPAR Raw Data'!$B$6:$BE$43,'RevPAR Raw Data'!BC$1,FALSE)</f>
        <v>-2.69318501525128</v>
      </c>
      <c r="BN33" s="50">
        <f>VLOOKUP($A33,'RevPAR Raw Data'!$B$6:$BE$43,'RevPAR Raw Data'!BE$1,FALSE)</f>
        <v>1.7396649648701901</v>
      </c>
    </row>
    <row r="34" spans="1:66" x14ac:dyDescent="0.45">
      <c r="A34" s="63" t="s">
        <v>50</v>
      </c>
      <c r="B34" s="47">
        <f>VLOOKUP($A34,'Occupancy Raw Data'!$B$8:$BE$45,'Occupancy Raw Data'!AG$3,FALSE)</f>
        <v>41.573489630297502</v>
      </c>
      <c r="C34" s="48">
        <f>VLOOKUP($A34,'Occupancy Raw Data'!$B$8:$BE$45,'Occupancy Raw Data'!AH$3,FALSE)</f>
        <v>53.336339044183902</v>
      </c>
      <c r="D34" s="48">
        <f>VLOOKUP($A34,'Occupancy Raw Data'!$B$8:$BE$45,'Occupancy Raw Data'!AI$3,FALSE)</f>
        <v>54.846708746618503</v>
      </c>
      <c r="E34" s="48">
        <f>VLOOKUP($A34,'Occupancy Raw Data'!$B$8:$BE$45,'Occupancy Raw Data'!AJ$3,FALSE)</f>
        <v>60.225428313796201</v>
      </c>
      <c r="F34" s="48">
        <f>VLOOKUP($A34,'Occupancy Raw Data'!$B$8:$BE$45,'Occupancy Raw Data'!AK$3,FALSE)</f>
        <v>65.027051397655498</v>
      </c>
      <c r="G34" s="49">
        <f>VLOOKUP($A34,'Occupancy Raw Data'!$B$8:$BE$45,'Occupancy Raw Data'!AL$3,FALSE)</f>
        <v>55.0018034265103</v>
      </c>
      <c r="H34" s="48">
        <f>VLOOKUP($A34,'Occupancy Raw Data'!$B$8:$BE$45,'Occupancy Raw Data'!AN$3,FALSE)</f>
        <v>75.401262398557193</v>
      </c>
      <c r="I34" s="48">
        <f>VLOOKUP($A34,'Occupancy Raw Data'!$B$8:$BE$45,'Occupancy Raw Data'!AO$3,FALSE)</f>
        <v>71.302975653742095</v>
      </c>
      <c r="J34" s="49">
        <f>VLOOKUP($A34,'Occupancy Raw Data'!$B$8:$BE$45,'Occupancy Raw Data'!AP$3,FALSE)</f>
        <v>73.352119026149595</v>
      </c>
      <c r="K34" s="50">
        <f>VLOOKUP($A34,'Occupancy Raw Data'!$B$8:$BE$45,'Occupancy Raw Data'!AR$3,FALSE)</f>
        <v>60.244750740693</v>
      </c>
      <c r="M34" s="47">
        <f>VLOOKUP($A34,'Occupancy Raw Data'!$B$8:$BE$45,'Occupancy Raw Data'!AT$3,FALSE)</f>
        <v>-7.3740799023662804</v>
      </c>
      <c r="N34" s="48">
        <f>VLOOKUP($A34,'Occupancy Raw Data'!$B$8:$BE$45,'Occupancy Raw Data'!AU$3,FALSE)</f>
        <v>1.82685685479576</v>
      </c>
      <c r="O34" s="48">
        <f>VLOOKUP($A34,'Occupancy Raw Data'!$B$8:$BE$45,'Occupancy Raw Data'!AV$3,FALSE)</f>
        <v>-2.5732403360927201</v>
      </c>
      <c r="P34" s="48">
        <f>VLOOKUP($A34,'Occupancy Raw Data'!$B$8:$BE$45,'Occupancy Raw Data'!AW$3,FALSE)</f>
        <v>-3.7370435876847501</v>
      </c>
      <c r="Q34" s="48">
        <f>VLOOKUP($A34,'Occupancy Raw Data'!$B$8:$BE$45,'Occupancy Raw Data'!AX$3,FALSE)</f>
        <v>2.7910060207674401</v>
      </c>
      <c r="R34" s="49">
        <f>VLOOKUP($A34,'Occupancy Raw Data'!$B$8:$BE$45,'Occupancy Raw Data'!AY$3,FALSE)</f>
        <v>-1.57572018413933</v>
      </c>
      <c r="S34" s="48">
        <f>VLOOKUP($A34,'Occupancy Raw Data'!$B$8:$BE$45,'Occupancy Raw Data'!BA$3,FALSE)</f>
        <v>4.7772675123924504</v>
      </c>
      <c r="T34" s="48">
        <f>VLOOKUP($A34,'Occupancy Raw Data'!$B$8:$BE$45,'Occupancy Raw Data'!BB$3,FALSE)</f>
        <v>2.0450706897688198</v>
      </c>
      <c r="U34" s="49">
        <f>VLOOKUP($A34,'Occupancy Raw Data'!$B$8:$BE$45,'Occupancy Raw Data'!BC$3,FALSE)</f>
        <v>3.4312928067081998</v>
      </c>
      <c r="V34" s="50">
        <f>VLOOKUP($A34,'Occupancy Raw Data'!$B$8:$BE$45,'Occupancy Raw Data'!BE$3,FALSE)</f>
        <v>0.10748952617096801</v>
      </c>
      <c r="X34" s="51">
        <f>VLOOKUP($A34,'ADR Raw Data'!$B$6:$BE$43,'ADR Raw Data'!AG$1,FALSE)</f>
        <v>92.926841991107196</v>
      </c>
      <c r="Y34" s="52">
        <f>VLOOKUP($A34,'ADR Raw Data'!$B$6:$BE$43,'ADR Raw Data'!AH$1,FALSE)</f>
        <v>95.785670329670296</v>
      </c>
      <c r="Z34" s="52">
        <f>VLOOKUP($A34,'ADR Raw Data'!$B$6:$BE$43,'ADR Raw Data'!AI$1,FALSE)</f>
        <v>96.104132346896805</v>
      </c>
      <c r="AA34" s="52">
        <f>VLOOKUP($A34,'ADR Raw Data'!$B$6:$BE$43,'ADR Raw Data'!AJ$1,FALSE)</f>
        <v>101.506879772421</v>
      </c>
      <c r="AB34" s="52">
        <f>VLOOKUP($A34,'ADR Raw Data'!$B$6:$BE$43,'ADR Raw Data'!AK$1,FALSE)</f>
        <v>124.983810580323</v>
      </c>
      <c r="AC34" s="53">
        <f>VLOOKUP($A34,'ADR Raw Data'!$B$6:$BE$43,'ADR Raw Data'!AL$1,FALSE)</f>
        <v>103.573947243307</v>
      </c>
      <c r="AD34" s="52">
        <f>VLOOKUP($A34,'ADR Raw Data'!$B$6:$BE$43,'ADR Raw Data'!AN$1,FALSE)</f>
        <v>143.228735350394</v>
      </c>
      <c r="AE34" s="52">
        <f>VLOOKUP($A34,'ADR Raw Data'!$B$6:$BE$43,'ADR Raw Data'!AO$1,FALSE)</f>
        <v>134.21498261144399</v>
      </c>
      <c r="AF34" s="53">
        <f>VLOOKUP($A34,'ADR Raw Data'!$B$6:$BE$43,'ADR Raw Data'!AP$1,FALSE)</f>
        <v>138.84776176280701</v>
      </c>
      <c r="AG34" s="54">
        <f>VLOOKUP($A34,'ADR Raw Data'!$B$6:$BE$43,'ADR Raw Data'!AR$1,FALSE)</f>
        <v>115.844887316113</v>
      </c>
      <c r="AI34" s="47">
        <f>VLOOKUP($A34,'ADR Raw Data'!$B$6:$BE$43,'ADR Raw Data'!AT$1,FALSE)</f>
        <v>-1.11303423837088</v>
      </c>
      <c r="AJ34" s="48">
        <f>VLOOKUP($A34,'ADR Raw Data'!$B$6:$BE$43,'ADR Raw Data'!AU$1,FALSE)</f>
        <v>-0.31202279905871</v>
      </c>
      <c r="AK34" s="48">
        <f>VLOOKUP($A34,'ADR Raw Data'!$B$6:$BE$43,'ADR Raw Data'!AV$1,FALSE)</f>
        <v>-1.27167170751932</v>
      </c>
      <c r="AL34" s="48">
        <f>VLOOKUP($A34,'ADR Raw Data'!$B$6:$BE$43,'ADR Raw Data'!AW$1,FALSE)</f>
        <v>-1.3519693139151201</v>
      </c>
      <c r="AM34" s="48">
        <f>VLOOKUP($A34,'ADR Raw Data'!$B$6:$BE$43,'ADR Raw Data'!AX$1,FALSE)</f>
        <v>6.4829190063068906E-2</v>
      </c>
      <c r="AN34" s="49">
        <f>VLOOKUP($A34,'ADR Raw Data'!$B$6:$BE$43,'ADR Raw Data'!AY$1,FALSE)</f>
        <v>-0.46161421903816802</v>
      </c>
      <c r="AO34" s="48">
        <f>VLOOKUP($A34,'ADR Raw Data'!$B$6:$BE$43,'ADR Raw Data'!BA$1,FALSE)</f>
        <v>8.3469124157529398E-2</v>
      </c>
      <c r="AP34" s="48">
        <f>VLOOKUP($A34,'ADR Raw Data'!$B$6:$BE$43,'ADR Raw Data'!BB$1,FALSE)</f>
        <v>-1.62189974740978</v>
      </c>
      <c r="AQ34" s="49">
        <f>VLOOKUP($A34,'ADR Raw Data'!$B$6:$BE$43,'ADR Raw Data'!BC$1,FALSE)</f>
        <v>-0.69372039549392395</v>
      </c>
      <c r="AR34" s="50">
        <f>VLOOKUP($A34,'ADR Raw Data'!$B$6:$BE$43,'ADR Raw Data'!BE$1,FALSE)</f>
        <v>-0.21995970442714799</v>
      </c>
      <c r="AT34" s="51">
        <f>VLOOKUP($A34,'RevPAR Raw Data'!$B$6:$BE$43,'RevPAR Raw Data'!AG$1,FALSE)</f>
        <v>38.632931018935899</v>
      </c>
      <c r="AU34" s="52">
        <f>VLOOKUP($A34,'RevPAR Raw Data'!$B$6:$BE$43,'RevPAR Raw Data'!AH$1,FALSE)</f>
        <v>51.0885698827772</v>
      </c>
      <c r="AV34" s="52">
        <f>VLOOKUP($A34,'RevPAR Raw Data'!$B$6:$BE$43,'RevPAR Raw Data'!AI$1,FALSE)</f>
        <v>52.7099535617673</v>
      </c>
      <c r="AW34" s="52">
        <f>VLOOKUP($A34,'RevPAR Raw Data'!$B$6:$BE$43,'RevPAR Raw Data'!AJ$1,FALSE)</f>
        <v>61.132953110910698</v>
      </c>
      <c r="AX34" s="52">
        <f>VLOOKUP($A34,'RevPAR Raw Data'!$B$6:$BE$43,'RevPAR Raw Data'!AK$1,FALSE)</f>
        <v>81.273286744815096</v>
      </c>
      <c r="AY34" s="53">
        <f>VLOOKUP($A34,'RevPAR Raw Data'!$B$6:$BE$43,'RevPAR Raw Data'!AL$1,FALSE)</f>
        <v>56.967538863841199</v>
      </c>
      <c r="AZ34" s="52">
        <f>VLOOKUP($A34,'RevPAR Raw Data'!$B$6:$BE$43,'RevPAR Raw Data'!AN$1,FALSE)</f>
        <v>107.996274571686</v>
      </c>
      <c r="BA34" s="52">
        <f>VLOOKUP($A34,'RevPAR Raw Data'!$B$6:$BE$43,'RevPAR Raw Data'!AO$1,FALSE)</f>
        <v>95.699276375112703</v>
      </c>
      <c r="BB34" s="53">
        <f>VLOOKUP($A34,'RevPAR Raw Data'!$B$6:$BE$43,'RevPAR Raw Data'!AP$1,FALSE)</f>
        <v>101.847775473399</v>
      </c>
      <c r="BC34" s="54">
        <f>VLOOKUP($A34,'RevPAR Raw Data'!$B$6:$BE$43,'RevPAR Raw Data'!AR$1,FALSE)</f>
        <v>69.790463609429295</v>
      </c>
      <c r="BE34" s="47">
        <f>VLOOKUP($A34,'RevPAR Raw Data'!$B$6:$BE$43,'RevPAR Raw Data'!AT$1,FALSE)</f>
        <v>-8.4050381066589992</v>
      </c>
      <c r="BF34" s="48">
        <f>VLOOKUP($A34,'RevPAR Raw Data'!$B$6:$BE$43,'RevPAR Raw Data'!AU$1,FALSE)</f>
        <v>1.5091338458439201</v>
      </c>
      <c r="BG34" s="48">
        <f>VLOOKUP($A34,'RevPAR Raw Data'!$B$6:$BE$43,'RevPAR Raw Data'!AV$1,FALSE)</f>
        <v>-3.81218887429148</v>
      </c>
      <c r="BH34" s="48">
        <f>VLOOKUP($A34,'RevPAR Raw Data'!$B$6:$BE$43,'RevPAR Raw Data'!AW$1,FALSE)</f>
        <v>-5.0384892190467401</v>
      </c>
      <c r="BI34" s="48">
        <f>VLOOKUP($A34,'RevPAR Raw Data'!$B$6:$BE$43,'RevPAR Raw Data'!AX$1,FALSE)</f>
        <v>2.8576445974283802</v>
      </c>
      <c r="BJ34" s="49">
        <f>VLOOKUP($A34,'RevPAR Raw Data'!$B$6:$BE$43,'RevPAR Raw Data'!AY$1,FALSE)</f>
        <v>-2.03006065475526</v>
      </c>
      <c r="BK34" s="48">
        <f>VLOOKUP($A34,'RevPAR Raw Data'!$B$6:$BE$43,'RevPAR Raw Data'!BA$1,FALSE)</f>
        <v>4.8647241799012297</v>
      </c>
      <c r="BL34" s="48">
        <f>VLOOKUP($A34,'RevPAR Raw Data'!$B$6:$BE$43,'RevPAR Raw Data'!BB$1,FALSE)</f>
        <v>0.39000194600732702</v>
      </c>
      <c r="BM34" s="49">
        <f>VLOOKUP($A34,'RevPAR Raw Data'!$B$6:$BE$43,'RevPAR Raw Data'!BC$1,FALSE)</f>
        <v>2.71376883318502</v>
      </c>
      <c r="BN34" s="50">
        <f>VLOOKUP($A34,'RevPAR Raw Data'!$B$6:$BE$43,'RevPAR Raw Data'!BE$1,FALSE)</f>
        <v>-0.112706611900235</v>
      </c>
    </row>
    <row r="35" spans="1:66" x14ac:dyDescent="0.45">
      <c r="A35" s="63" t="s">
        <v>47</v>
      </c>
      <c r="B35" s="47">
        <f>VLOOKUP($A35,'Occupancy Raw Data'!$B$8:$BE$45,'Occupancy Raw Data'!AG$3,FALSE)</f>
        <v>48.511687363038703</v>
      </c>
      <c r="C35" s="48">
        <f>VLOOKUP($A35,'Occupancy Raw Data'!$B$8:$BE$45,'Occupancy Raw Data'!AH$3,FALSE)</f>
        <v>63.696128560993401</v>
      </c>
      <c r="D35" s="48">
        <f>VLOOKUP($A35,'Occupancy Raw Data'!$B$8:$BE$45,'Occupancy Raw Data'!AI$3,FALSE)</f>
        <v>70.777027027027003</v>
      </c>
      <c r="E35" s="48">
        <f>VLOOKUP($A35,'Occupancy Raw Data'!$B$8:$BE$45,'Occupancy Raw Data'!AJ$3,FALSE)</f>
        <v>72.854273192110995</v>
      </c>
      <c r="F35" s="48">
        <f>VLOOKUP($A35,'Occupancy Raw Data'!$B$8:$BE$45,'Occupancy Raw Data'!AK$3,FALSE)</f>
        <v>72.411431701972205</v>
      </c>
      <c r="G35" s="49">
        <f>VLOOKUP($A35,'Occupancy Raw Data'!$B$8:$BE$45,'Occupancy Raw Data'!AL$3,FALSE)</f>
        <v>65.650109569028402</v>
      </c>
      <c r="H35" s="48">
        <f>VLOOKUP($A35,'Occupancy Raw Data'!$B$8:$BE$45,'Occupancy Raw Data'!AN$3,FALSE)</f>
        <v>76.638970051132205</v>
      </c>
      <c r="I35" s="48">
        <f>VLOOKUP($A35,'Occupancy Raw Data'!$B$8:$BE$45,'Occupancy Raw Data'!AO$3,FALSE)</f>
        <v>72.557523739956096</v>
      </c>
      <c r="J35" s="49">
        <f>VLOOKUP($A35,'Occupancy Raw Data'!$B$8:$BE$45,'Occupancy Raw Data'!AP$3,FALSE)</f>
        <v>74.598246895544094</v>
      </c>
      <c r="K35" s="50">
        <f>VLOOKUP($A35,'Occupancy Raw Data'!$B$8:$BE$45,'Occupancy Raw Data'!AR$3,FALSE)</f>
        <v>68.206720233747205</v>
      </c>
      <c r="M35" s="47">
        <f>VLOOKUP($A35,'Occupancy Raw Data'!$B$8:$BE$45,'Occupancy Raw Data'!AT$3,FALSE)</f>
        <v>-2.2922840693581201</v>
      </c>
      <c r="N35" s="48">
        <f>VLOOKUP($A35,'Occupancy Raw Data'!$B$8:$BE$45,'Occupancy Raw Data'!AU$3,FALSE)</f>
        <v>3.77010374105109</v>
      </c>
      <c r="O35" s="48">
        <f>VLOOKUP($A35,'Occupancy Raw Data'!$B$8:$BE$45,'Occupancy Raw Data'!AV$3,FALSE)</f>
        <v>6.8288151212281498</v>
      </c>
      <c r="P35" s="48">
        <f>VLOOKUP($A35,'Occupancy Raw Data'!$B$8:$BE$45,'Occupancy Raw Data'!AW$3,FALSE)</f>
        <v>3.98088144298156</v>
      </c>
      <c r="Q35" s="48">
        <f>VLOOKUP($A35,'Occupancy Raw Data'!$B$8:$BE$45,'Occupancy Raw Data'!AX$3,FALSE)</f>
        <v>2.4443851590718402</v>
      </c>
      <c r="R35" s="49">
        <f>VLOOKUP($A35,'Occupancy Raw Data'!$B$8:$BE$45,'Occupancy Raw Data'!AY$3,FALSE)</f>
        <v>3.1873136949682999</v>
      </c>
      <c r="S35" s="48">
        <f>VLOOKUP($A35,'Occupancy Raw Data'!$B$8:$BE$45,'Occupancy Raw Data'!BA$3,FALSE)</f>
        <v>2.5486745797614598</v>
      </c>
      <c r="T35" s="48">
        <f>VLOOKUP($A35,'Occupancy Raw Data'!$B$8:$BE$45,'Occupancy Raw Data'!BB$3,FALSE)</f>
        <v>2.4319424348795802</v>
      </c>
      <c r="U35" s="49">
        <f>VLOOKUP($A35,'Occupancy Raw Data'!$B$8:$BE$45,'Occupancy Raw Data'!BC$3,FALSE)</f>
        <v>2.49187196627885</v>
      </c>
      <c r="V35" s="50">
        <f>VLOOKUP($A35,'Occupancy Raw Data'!$B$8:$BE$45,'Occupancy Raw Data'!BE$3,FALSE)</f>
        <v>2.9657325922760398</v>
      </c>
      <c r="X35" s="51">
        <f>VLOOKUP($A35,'ADR Raw Data'!$B$6:$BE$43,'ADR Raw Data'!AG$1,FALSE)</f>
        <v>98.183825522303707</v>
      </c>
      <c r="Y35" s="52">
        <f>VLOOKUP($A35,'ADR Raw Data'!$B$6:$BE$43,'ADR Raw Data'!AH$1,FALSE)</f>
        <v>108.65174455275201</v>
      </c>
      <c r="Z35" s="52">
        <f>VLOOKUP($A35,'ADR Raw Data'!$B$6:$BE$43,'ADR Raw Data'!AI$1,FALSE)</f>
        <v>113.21830677933301</v>
      </c>
      <c r="AA35" s="52">
        <f>VLOOKUP($A35,'ADR Raw Data'!$B$6:$BE$43,'ADR Raw Data'!AJ$1,FALSE)</f>
        <v>121.17470861010101</v>
      </c>
      <c r="AB35" s="52">
        <f>VLOOKUP($A35,'ADR Raw Data'!$B$6:$BE$43,'ADR Raw Data'!AK$1,FALSE)</f>
        <v>134.172596305403</v>
      </c>
      <c r="AC35" s="53">
        <f>VLOOKUP($A35,'ADR Raw Data'!$B$6:$BE$43,'ADR Raw Data'!AL$1,FALSE)</f>
        <v>116.49862906815</v>
      </c>
      <c r="AD35" s="52">
        <f>VLOOKUP($A35,'ADR Raw Data'!$B$6:$BE$43,'ADR Raw Data'!AN$1,FALSE)</f>
        <v>142.19079585393399</v>
      </c>
      <c r="AE35" s="52">
        <f>VLOOKUP($A35,'ADR Raw Data'!$B$6:$BE$43,'ADR Raw Data'!AO$1,FALSE)</f>
        <v>130.53712326181301</v>
      </c>
      <c r="AF35" s="53">
        <f>VLOOKUP($A35,'ADR Raw Data'!$B$6:$BE$43,'ADR Raw Data'!AP$1,FALSE)</f>
        <v>136.52335954712299</v>
      </c>
      <c r="AG35" s="54">
        <f>VLOOKUP($A35,'ADR Raw Data'!$B$6:$BE$43,'ADR Raw Data'!AR$1,FALSE)</f>
        <v>122.756117995792</v>
      </c>
      <c r="AI35" s="47">
        <f>VLOOKUP($A35,'ADR Raw Data'!$B$6:$BE$43,'ADR Raw Data'!AT$1,FALSE)</f>
        <v>-0.83690323524167898</v>
      </c>
      <c r="AJ35" s="48">
        <f>VLOOKUP($A35,'ADR Raw Data'!$B$6:$BE$43,'ADR Raw Data'!AU$1,FALSE)</f>
        <v>1.7502227568840101</v>
      </c>
      <c r="AK35" s="48">
        <f>VLOOKUP($A35,'ADR Raw Data'!$B$6:$BE$43,'ADR Raw Data'!AV$1,FALSE)</f>
        <v>3.2972447507060099</v>
      </c>
      <c r="AL35" s="48">
        <f>VLOOKUP($A35,'ADR Raw Data'!$B$6:$BE$43,'ADR Raw Data'!AW$1,FALSE)</f>
        <v>5.76173266156363</v>
      </c>
      <c r="AM35" s="48">
        <f>VLOOKUP($A35,'ADR Raw Data'!$B$6:$BE$43,'ADR Raw Data'!AX$1,FALSE)</f>
        <v>0.98676696654251805</v>
      </c>
      <c r="AN35" s="49">
        <f>VLOOKUP($A35,'ADR Raw Data'!$B$6:$BE$43,'ADR Raw Data'!AY$1,FALSE)</f>
        <v>2.4770054352617201</v>
      </c>
      <c r="AO35" s="48">
        <f>VLOOKUP($A35,'ADR Raw Data'!$B$6:$BE$43,'ADR Raw Data'!BA$1,FALSE)</f>
        <v>-3.5499694214780599</v>
      </c>
      <c r="AP35" s="48">
        <f>VLOOKUP($A35,'ADR Raw Data'!$B$6:$BE$43,'ADR Raw Data'!BB$1,FALSE)</f>
        <v>-5.4536905247379996</v>
      </c>
      <c r="AQ35" s="49">
        <f>VLOOKUP($A35,'ADR Raw Data'!$B$6:$BE$43,'ADR Raw Data'!BC$1,FALSE)</f>
        <v>-4.4428624265618497</v>
      </c>
      <c r="AR35" s="50">
        <f>VLOOKUP($A35,'ADR Raw Data'!$B$6:$BE$43,'ADR Raw Data'!BE$1,FALSE)</f>
        <v>-7.8993644579404401E-2</v>
      </c>
      <c r="AT35" s="51">
        <f>VLOOKUP($A35,'RevPAR Raw Data'!$B$6:$BE$43,'RevPAR Raw Data'!AG$1,FALSE)</f>
        <v>47.630630478451401</v>
      </c>
      <c r="AU35" s="52">
        <f>VLOOKUP($A35,'RevPAR Raw Data'!$B$6:$BE$43,'RevPAR Raw Data'!AH$1,FALSE)</f>
        <v>69.206954894083196</v>
      </c>
      <c r="AV35" s="52">
        <f>VLOOKUP($A35,'RevPAR Raw Data'!$B$6:$BE$43,'RevPAR Raw Data'!AI$1,FALSE)</f>
        <v>80.1325515887509</v>
      </c>
      <c r="AW35" s="52">
        <f>VLOOKUP($A35,'RevPAR Raw Data'!$B$6:$BE$43,'RevPAR Raw Data'!AJ$1,FALSE)</f>
        <v>88.280953250547796</v>
      </c>
      <c r="AX35" s="52">
        <f>VLOOKUP($A35,'RevPAR Raw Data'!$B$6:$BE$43,'RevPAR Raw Data'!AK$1,FALSE)</f>
        <v>97.156297936449903</v>
      </c>
      <c r="AY35" s="53">
        <f>VLOOKUP($A35,'RevPAR Raw Data'!$B$6:$BE$43,'RevPAR Raw Data'!AL$1,FALSE)</f>
        <v>76.481477629656595</v>
      </c>
      <c r="AZ35" s="52">
        <f>VLOOKUP($A35,'RevPAR Raw Data'!$B$6:$BE$43,'RevPAR Raw Data'!AN$1,FALSE)</f>
        <v>108.973561449963</v>
      </c>
      <c r="BA35" s="52">
        <f>VLOOKUP($A35,'RevPAR Raw Data'!$B$6:$BE$43,'RevPAR Raw Data'!AO$1,FALSE)</f>
        <v>94.714504200145996</v>
      </c>
      <c r="BB35" s="53">
        <f>VLOOKUP($A35,'RevPAR Raw Data'!$B$6:$BE$43,'RevPAR Raw Data'!AP$1,FALSE)</f>
        <v>101.844032825054</v>
      </c>
      <c r="BC35" s="54">
        <f>VLOOKUP($A35,'RevPAR Raw Data'!$B$6:$BE$43,'RevPAR Raw Data'!AR$1,FALSE)</f>
        <v>83.727921971198896</v>
      </c>
      <c r="BE35" s="47">
        <f>VLOOKUP($A35,'RevPAR Raw Data'!$B$6:$BE$43,'RevPAR Raw Data'!AT$1,FALSE)</f>
        <v>-3.1100031050624102</v>
      </c>
      <c r="BF35" s="48">
        <f>VLOOKUP($A35,'RevPAR Raw Data'!$B$6:$BE$43,'RevPAR Raw Data'!AU$1,FALSE)</f>
        <v>5.5863117115691203</v>
      </c>
      <c r="BG35" s="48">
        <f>VLOOKUP($A35,'RevPAR Raw Data'!$B$6:$BE$43,'RevPAR Raw Data'!AV$1,FALSE)</f>
        <v>10.3512226200542</v>
      </c>
      <c r="BH35" s="48">
        <f>VLOOKUP($A35,'RevPAR Raw Data'!$B$6:$BE$43,'RevPAR Raw Data'!AW$1,FALSE)</f>
        <v>9.9719818508635907</v>
      </c>
      <c r="BI35" s="48">
        <f>VLOOKUP($A35,'RevPAR Raw Data'!$B$6:$BE$43,'RevPAR Raw Data'!AX$1,FALSE)</f>
        <v>3.4552725108991398</v>
      </c>
      <c r="BJ35" s="49">
        <f>VLOOKUP($A35,'RevPAR Raw Data'!$B$6:$BE$43,'RevPAR Raw Data'!AY$1,FALSE)</f>
        <v>5.74326906369323</v>
      </c>
      <c r="BK35" s="48">
        <f>VLOOKUP($A35,'RevPAR Raw Data'!$B$6:$BE$43,'RevPAR Raw Data'!BA$1,FALSE)</f>
        <v>-1.0917720099511199</v>
      </c>
      <c r="BL35" s="48">
        <f>VLOOKUP($A35,'RevPAR Raw Data'!$B$6:$BE$43,'RevPAR Raw Data'!BB$1,FALSE)</f>
        <v>-3.1543787039965201</v>
      </c>
      <c r="BM35" s="49">
        <f>VLOOKUP($A35,'RevPAR Raw Data'!$B$6:$BE$43,'RevPAR Raw Data'!BC$1,FALSE)</f>
        <v>-2.0617009035908298</v>
      </c>
      <c r="BN35" s="50">
        <f>VLOOKUP($A35,'RevPAR Raw Data'!$B$6:$BE$43,'RevPAR Raw Data'!BE$1,FALSE)</f>
        <v>2.8843962074335199</v>
      </c>
    </row>
    <row r="36" spans="1:66" x14ac:dyDescent="0.45">
      <c r="A36" s="63" t="s">
        <v>48</v>
      </c>
      <c r="B36" s="47">
        <f>VLOOKUP($A36,'Occupancy Raw Data'!$B$8:$BE$45,'Occupancy Raw Data'!AG$3,FALSE)</f>
        <v>52.040816326530603</v>
      </c>
      <c r="C36" s="48">
        <f>VLOOKUP($A36,'Occupancy Raw Data'!$B$8:$BE$45,'Occupancy Raw Data'!AH$3,FALSE)</f>
        <v>66.445182724252405</v>
      </c>
      <c r="D36" s="48">
        <f>VLOOKUP($A36,'Occupancy Raw Data'!$B$8:$BE$45,'Occupancy Raw Data'!AI$3,FALSE)</f>
        <v>71.292121499762601</v>
      </c>
      <c r="E36" s="48">
        <f>VLOOKUP($A36,'Occupancy Raw Data'!$B$8:$BE$45,'Occupancy Raw Data'!AJ$3,FALSE)</f>
        <v>73.908400569530102</v>
      </c>
      <c r="F36" s="48">
        <f>VLOOKUP($A36,'Occupancy Raw Data'!$B$8:$BE$45,'Occupancy Raw Data'!AK$3,FALSE)</f>
        <v>81.229235880398605</v>
      </c>
      <c r="G36" s="49">
        <f>VLOOKUP($A36,'Occupancy Raw Data'!$B$8:$BE$45,'Occupancy Raw Data'!AL$3,FALSE)</f>
        <v>68.983151400094897</v>
      </c>
      <c r="H36" s="48">
        <f>VLOOKUP($A36,'Occupancy Raw Data'!$B$8:$BE$45,'Occupancy Raw Data'!AN$3,FALSE)</f>
        <v>86.236355007119101</v>
      </c>
      <c r="I36" s="48">
        <f>VLOOKUP($A36,'Occupancy Raw Data'!$B$8:$BE$45,'Occupancy Raw Data'!AO$3,FALSE)</f>
        <v>83.892975794969104</v>
      </c>
      <c r="J36" s="49">
        <f>VLOOKUP($A36,'Occupancy Raw Data'!$B$8:$BE$45,'Occupancy Raw Data'!AP$3,FALSE)</f>
        <v>85.064665401044095</v>
      </c>
      <c r="K36" s="50">
        <f>VLOOKUP($A36,'Occupancy Raw Data'!$B$8:$BE$45,'Occupancy Raw Data'!AR$3,FALSE)</f>
        <v>73.577869686080405</v>
      </c>
      <c r="M36" s="47">
        <f>VLOOKUP($A36,'Occupancy Raw Data'!$B$8:$BE$45,'Occupancy Raw Data'!AT$3,FALSE)</f>
        <v>3.1694781233526599</v>
      </c>
      <c r="N36" s="48">
        <f>VLOOKUP($A36,'Occupancy Raw Data'!$B$8:$BE$45,'Occupancy Raw Data'!AU$3,FALSE)</f>
        <v>5.6925963541218296</v>
      </c>
      <c r="O36" s="48">
        <f>VLOOKUP($A36,'Occupancy Raw Data'!$B$8:$BE$45,'Occupancy Raw Data'!AV$3,FALSE)</f>
        <v>6.4675254364072501</v>
      </c>
      <c r="P36" s="48">
        <f>VLOOKUP($A36,'Occupancy Raw Data'!$B$8:$BE$45,'Occupancy Raw Data'!AW$3,FALSE)</f>
        <v>-1.10264456792013</v>
      </c>
      <c r="Q36" s="48">
        <f>VLOOKUP($A36,'Occupancy Raw Data'!$B$8:$BE$45,'Occupancy Raw Data'!AX$3,FALSE)</f>
        <v>5.65885021228826</v>
      </c>
      <c r="R36" s="49">
        <f>VLOOKUP($A36,'Occupancy Raw Data'!$B$8:$BE$45,'Occupancy Raw Data'!AY$3,FALSE)</f>
        <v>3.9275057285198902</v>
      </c>
      <c r="S36" s="48">
        <f>VLOOKUP($A36,'Occupancy Raw Data'!$B$8:$BE$45,'Occupancy Raw Data'!BA$3,FALSE)</f>
        <v>6.0118280502246702</v>
      </c>
      <c r="T36" s="48">
        <f>VLOOKUP($A36,'Occupancy Raw Data'!$B$8:$BE$45,'Occupancy Raw Data'!BB$3,FALSE)</f>
        <v>3.8813050898235102</v>
      </c>
      <c r="U36" s="49">
        <f>VLOOKUP($A36,'Occupancy Raw Data'!$B$8:$BE$45,'Occupancy Raw Data'!BC$3,FALSE)</f>
        <v>4.9504271825146802</v>
      </c>
      <c r="V36" s="50">
        <f>VLOOKUP($A36,'Occupancy Raw Data'!$B$8:$BE$45,'Occupancy Raw Data'!BE$3,FALSE)</f>
        <v>4.2631838247610903</v>
      </c>
      <c r="X36" s="51">
        <f>VLOOKUP($A36,'ADR Raw Data'!$B$6:$BE$43,'ADR Raw Data'!AG$1,FALSE)</f>
        <v>147.947901276789</v>
      </c>
      <c r="Y36" s="52">
        <f>VLOOKUP($A36,'ADR Raw Data'!$B$6:$BE$43,'ADR Raw Data'!AH$1,FALSE)</f>
        <v>145.94226875000001</v>
      </c>
      <c r="Z36" s="52">
        <f>VLOOKUP($A36,'ADR Raw Data'!$B$6:$BE$43,'ADR Raw Data'!AI$1,FALSE)</f>
        <v>147.41065407339599</v>
      </c>
      <c r="AA36" s="52">
        <f>VLOOKUP($A36,'ADR Raw Data'!$B$6:$BE$43,'ADR Raw Data'!AJ$1,FALSE)</f>
        <v>153.12284315299399</v>
      </c>
      <c r="AB36" s="52">
        <f>VLOOKUP($A36,'ADR Raw Data'!$B$6:$BE$43,'ADR Raw Data'!AK$1,FALSE)</f>
        <v>176.984710780017</v>
      </c>
      <c r="AC36" s="53">
        <f>VLOOKUP($A36,'ADR Raw Data'!$B$6:$BE$43,'ADR Raw Data'!AL$1,FALSE)</f>
        <v>155.39767230258499</v>
      </c>
      <c r="AD36" s="52">
        <f>VLOOKUP($A36,'ADR Raw Data'!$B$6:$BE$43,'ADR Raw Data'!AN$1,FALSE)</f>
        <v>258.44913456246502</v>
      </c>
      <c r="AE36" s="52">
        <f>VLOOKUP($A36,'ADR Raw Data'!$B$6:$BE$43,'ADR Raw Data'!AO$1,FALSE)</f>
        <v>257.06345802984202</v>
      </c>
      <c r="AF36" s="53">
        <f>VLOOKUP($A36,'ADR Raw Data'!$B$6:$BE$43,'ADR Raw Data'!AP$1,FALSE)</f>
        <v>257.76583952296198</v>
      </c>
      <c r="AG36" s="54">
        <f>VLOOKUP($A36,'ADR Raw Data'!$B$6:$BE$43,'ADR Raw Data'!AR$1,FALSE)</f>
        <v>189.21185322981901</v>
      </c>
      <c r="AI36" s="47">
        <f>VLOOKUP($A36,'ADR Raw Data'!$B$6:$BE$43,'ADR Raw Data'!AT$1,FALSE)</f>
        <v>6.2477417664891304</v>
      </c>
      <c r="AJ36" s="48">
        <f>VLOOKUP($A36,'ADR Raw Data'!$B$6:$BE$43,'ADR Raw Data'!AU$1,FALSE)</f>
        <v>4.9867549624574803</v>
      </c>
      <c r="AK36" s="48">
        <f>VLOOKUP($A36,'ADR Raw Data'!$B$6:$BE$43,'ADR Raw Data'!AV$1,FALSE)</f>
        <v>4.3700629585861899</v>
      </c>
      <c r="AL36" s="48">
        <f>VLOOKUP($A36,'ADR Raw Data'!$B$6:$BE$43,'ADR Raw Data'!AW$1,FALSE)</f>
        <v>0.79375676770394099</v>
      </c>
      <c r="AM36" s="48">
        <f>VLOOKUP($A36,'ADR Raw Data'!$B$6:$BE$43,'ADR Raw Data'!AX$1,FALSE)</f>
        <v>4.3118095499369202</v>
      </c>
      <c r="AN36" s="49">
        <f>VLOOKUP($A36,'ADR Raw Data'!$B$6:$BE$43,'ADR Raw Data'!AY$1,FALSE)</f>
        <v>3.94200741137427</v>
      </c>
      <c r="AO36" s="48">
        <f>VLOOKUP($A36,'ADR Raw Data'!$B$6:$BE$43,'ADR Raw Data'!BA$1,FALSE)</f>
        <v>5.0909841159113798</v>
      </c>
      <c r="AP36" s="48">
        <f>VLOOKUP($A36,'ADR Raw Data'!$B$6:$BE$43,'ADR Raw Data'!BB$1,FALSE)</f>
        <v>5.2208872199293301</v>
      </c>
      <c r="AQ36" s="49">
        <f>VLOOKUP($A36,'ADR Raw Data'!$B$6:$BE$43,'ADR Raw Data'!BC$1,FALSE)</f>
        <v>5.1583544850309204</v>
      </c>
      <c r="AR36" s="50">
        <f>VLOOKUP($A36,'ADR Raw Data'!$B$6:$BE$43,'ADR Raw Data'!BE$1,FALSE)</f>
        <v>4.6053316509995996</v>
      </c>
      <c r="AT36" s="51">
        <f>VLOOKUP($A36,'RevPAR Raw Data'!$B$6:$BE$43,'RevPAR Raw Data'!AG$1,FALSE)</f>
        <v>76.993295562411006</v>
      </c>
      <c r="AU36" s="52">
        <f>VLOOKUP($A36,'RevPAR Raw Data'!$B$6:$BE$43,'RevPAR Raw Data'!AH$1,FALSE)</f>
        <v>96.971607142857096</v>
      </c>
      <c r="AV36" s="52">
        <f>VLOOKUP($A36,'RevPAR Raw Data'!$B$6:$BE$43,'RevPAR Raw Data'!AI$1,FALSE)</f>
        <v>105.0921826056</v>
      </c>
      <c r="AW36" s="52">
        <f>VLOOKUP($A36,'RevPAR Raw Data'!$B$6:$BE$43,'RevPAR Raw Data'!AJ$1,FALSE)</f>
        <v>113.17064428096801</v>
      </c>
      <c r="AX36" s="52">
        <f>VLOOKUP($A36,'RevPAR Raw Data'!$B$6:$BE$43,'RevPAR Raw Data'!AK$1,FALSE)</f>
        <v>143.76332819174101</v>
      </c>
      <c r="AY36" s="53">
        <f>VLOOKUP($A36,'RevPAR Raw Data'!$B$6:$BE$43,'RevPAR Raw Data'!AL$1,FALSE)</f>
        <v>107.19821155671499</v>
      </c>
      <c r="AZ36" s="52">
        <f>VLOOKUP($A36,'RevPAR Raw Data'!$B$6:$BE$43,'RevPAR Raw Data'!AN$1,FALSE)</f>
        <v>222.877113194114</v>
      </c>
      <c r="BA36" s="52">
        <f>VLOOKUP($A36,'RevPAR Raw Data'!$B$6:$BE$43,'RevPAR Raw Data'!AO$1,FALSE)</f>
        <v>215.65818462268601</v>
      </c>
      <c r="BB36" s="53">
        <f>VLOOKUP($A36,'RevPAR Raw Data'!$B$6:$BE$43,'RevPAR Raw Data'!AP$1,FALSE)</f>
        <v>219.26764890839999</v>
      </c>
      <c r="BC36" s="54">
        <f>VLOOKUP($A36,'RevPAR Raw Data'!$B$6:$BE$43,'RevPAR Raw Data'!AR$1,FALSE)</f>
        <v>139.21805080005399</v>
      </c>
      <c r="BE36" s="47">
        <f>VLOOKUP($A36,'RevPAR Raw Data'!$B$6:$BE$43,'RevPAR Raw Data'!AT$1,FALSE)</f>
        <v>9.6152406983342296</v>
      </c>
      <c r="BF36" s="48">
        <f>VLOOKUP($A36,'RevPAR Raw Data'!$B$6:$BE$43,'RevPAR Raw Data'!AU$1,FALSE)</f>
        <v>10.963227147761099</v>
      </c>
      <c r="BG36" s="48">
        <f>VLOOKUP($A36,'RevPAR Raw Data'!$B$6:$BE$43,'RevPAR Raw Data'!AV$1,FALSE)</f>
        <v>11.120223328427</v>
      </c>
      <c r="BH36" s="48">
        <f>VLOOKUP($A36,'RevPAR Raw Data'!$B$6:$BE$43,'RevPAR Raw Data'!AW$1,FALSE)</f>
        <v>-0.31764011609777698</v>
      </c>
      <c r="BI36" s="48">
        <f>VLOOKUP($A36,'RevPAR Raw Data'!$B$6:$BE$43,'RevPAR Raw Data'!AX$1,FALSE)</f>
        <v>10.214658606095201</v>
      </c>
      <c r="BJ36" s="49">
        <f>VLOOKUP($A36,'RevPAR Raw Data'!$B$6:$BE$43,'RevPAR Raw Data'!AY$1,FALSE)</f>
        <v>8.0243357067945702</v>
      </c>
      <c r="BK36" s="48">
        <f>VLOOKUP($A36,'RevPAR Raw Data'!$B$6:$BE$43,'RevPAR Raw Data'!BA$1,FALSE)</f>
        <v>11.4088733772489</v>
      </c>
      <c r="BL36" s="48">
        <f>VLOOKUP($A36,'RevPAR Raw Data'!$B$6:$BE$43,'RevPAR Raw Data'!BB$1,FALSE)</f>
        <v>9.3048308711539107</v>
      </c>
      <c r="BM36" s="49">
        <f>VLOOKUP($A36,'RevPAR Raw Data'!$B$6:$BE$43,'RevPAR Raw Data'!BC$1,FALSE)</f>
        <v>10.364142250143001</v>
      </c>
      <c r="BN36" s="50">
        <f>VLOOKUP($A36,'RevPAR Raw Data'!$B$6:$BE$43,'RevPAR Raw Data'!BE$1,FALSE)</f>
        <v>9.0648492297827197</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Data'!AG$3,FALSE)</f>
        <v>43.3491334617093</v>
      </c>
      <c r="C38" s="48">
        <f>VLOOKUP($A38,'Occupancy Raw Data'!$B$8:$BE$45,'Occupancy Raw Data'!AH$3,FALSE)</f>
        <v>59.028292104873302</v>
      </c>
      <c r="D38" s="48">
        <f>VLOOKUP($A38,'Occupancy Raw Data'!$B$8:$BE$45,'Occupancy Raw Data'!AI$3,FALSE)</f>
        <v>64.275662864760704</v>
      </c>
      <c r="E38" s="48">
        <f>VLOOKUP($A38,'Occupancy Raw Data'!$B$8:$BE$45,'Occupancy Raw Data'!AJ$3,FALSE)</f>
        <v>66.401273885350307</v>
      </c>
      <c r="F38" s="48">
        <f>VLOOKUP($A38,'Occupancy Raw Data'!$B$8:$BE$45,'Occupancy Raw Data'!AK$3,FALSE)</f>
        <v>62.790697674418603</v>
      </c>
      <c r="G38" s="49">
        <f>VLOOKUP($A38,'Occupancy Raw Data'!$B$8:$BE$45,'Occupancy Raw Data'!AL$3,FALSE)</f>
        <v>59.169011998222402</v>
      </c>
      <c r="H38" s="48">
        <f>VLOOKUP($A38,'Occupancy Raw Data'!$B$8:$BE$45,'Occupancy Raw Data'!AN$3,FALSE)</f>
        <v>65.3125462894386</v>
      </c>
      <c r="I38" s="48">
        <f>VLOOKUP($A38,'Occupancy Raw Data'!$B$8:$BE$45,'Occupancy Raw Data'!AO$3,FALSE)</f>
        <v>61.0094800770256</v>
      </c>
      <c r="J38" s="49">
        <f>VLOOKUP($A38,'Occupancy Raw Data'!$B$8:$BE$45,'Occupancy Raw Data'!AP$3,FALSE)</f>
        <v>63.1610131832321</v>
      </c>
      <c r="K38" s="50">
        <f>VLOOKUP($A38,'Occupancy Raw Data'!$B$8:$BE$45,'Occupancy Raw Data'!AR$3,FALSE)</f>
        <v>60.309583765367996</v>
      </c>
      <c r="M38" s="47">
        <f>VLOOKUP($A38,'Occupancy Raw Data'!$B$8:$BE$45,'Occupancy Raw Data'!AT$3,FALSE)</f>
        <v>-0.67891239418406202</v>
      </c>
      <c r="N38" s="48">
        <f>VLOOKUP($A38,'Occupancy Raw Data'!$B$8:$BE$45,'Occupancy Raw Data'!AU$3,FALSE)</f>
        <v>4.3606917930823696</v>
      </c>
      <c r="O38" s="48">
        <f>VLOOKUP($A38,'Occupancy Raw Data'!$B$8:$BE$45,'Occupancy Raw Data'!AV$3,FALSE)</f>
        <v>1.9206813735819299</v>
      </c>
      <c r="P38" s="48">
        <f>VLOOKUP($A38,'Occupancy Raw Data'!$B$8:$BE$45,'Occupancy Raw Data'!AW$3,FALSE)</f>
        <v>0.57528002590759597</v>
      </c>
      <c r="Q38" s="48">
        <f>VLOOKUP($A38,'Occupancy Raw Data'!$B$8:$BE$45,'Occupancy Raw Data'!AX$3,FALSE)</f>
        <v>3.0556187306560498</v>
      </c>
      <c r="R38" s="49">
        <f>VLOOKUP($A38,'Occupancy Raw Data'!$B$8:$BE$45,'Occupancy Raw Data'!AY$3,FALSE)</f>
        <v>1.93748273304417</v>
      </c>
      <c r="S38" s="48">
        <f>VLOOKUP($A38,'Occupancy Raw Data'!$B$8:$BE$45,'Occupancy Raw Data'!BA$3,FALSE)</f>
        <v>-2.51643369935198</v>
      </c>
      <c r="T38" s="48">
        <f>VLOOKUP($A38,'Occupancy Raw Data'!$B$8:$BE$45,'Occupancy Raw Data'!BB$3,FALSE)</f>
        <v>-5.1072903706405404</v>
      </c>
      <c r="U38" s="49">
        <f>VLOOKUP($A38,'Occupancy Raw Data'!$B$8:$BE$45,'Occupancy Raw Data'!BC$3,FALSE)</f>
        <v>-3.7851683602011699</v>
      </c>
      <c r="V38" s="50">
        <f>VLOOKUP($A38,'Occupancy Raw Data'!$B$8:$BE$45,'Occupancy Raw Data'!BE$3,FALSE)</f>
        <v>0.155011048806522</v>
      </c>
      <c r="X38" s="51">
        <f>VLOOKUP($A38,'ADR Raw Data'!$B$6:$BE$43,'ADR Raw Data'!AG$1,FALSE)</f>
        <v>94.052172390227199</v>
      </c>
      <c r="Y38" s="52">
        <f>VLOOKUP($A38,'ADR Raw Data'!$B$6:$BE$43,'ADR Raw Data'!AH$1,FALSE)</f>
        <v>103.057102885821</v>
      </c>
      <c r="Z38" s="52">
        <f>VLOOKUP($A38,'ADR Raw Data'!$B$6:$BE$43,'ADR Raw Data'!AI$1,FALSE)</f>
        <v>106.942703232125</v>
      </c>
      <c r="AA38" s="52">
        <f>VLOOKUP($A38,'ADR Raw Data'!$B$6:$BE$43,'ADR Raw Data'!AJ$1,FALSE)</f>
        <v>107.36824549662499</v>
      </c>
      <c r="AB38" s="52">
        <f>VLOOKUP($A38,'ADR Raw Data'!$B$6:$BE$43,'ADR Raw Data'!AK$1,FALSE)</f>
        <v>105.022694031611</v>
      </c>
      <c r="AC38" s="53">
        <f>VLOOKUP($A38,'ADR Raw Data'!$B$6:$BE$43,'ADR Raw Data'!AL$1,FALSE)</f>
        <v>103.96663236950801</v>
      </c>
      <c r="AD38" s="52">
        <f>VLOOKUP($A38,'ADR Raw Data'!$B$6:$BE$43,'ADR Raw Data'!AN$1,FALSE)</f>
        <v>114.155736236321</v>
      </c>
      <c r="AE38" s="52">
        <f>VLOOKUP($A38,'ADR Raw Data'!$B$6:$BE$43,'ADR Raw Data'!AO$1,FALSE)</f>
        <v>112.12409286798101</v>
      </c>
      <c r="AF38" s="53">
        <f>VLOOKUP($A38,'ADR Raw Data'!$B$6:$BE$43,'ADR Raw Data'!AP$1,FALSE)</f>
        <v>113.174517765009</v>
      </c>
      <c r="AG38" s="54">
        <f>VLOOKUP($A38,'ADR Raw Data'!$B$6:$BE$43,'ADR Raw Data'!AR$1,FALSE)</f>
        <v>106.721841809792</v>
      </c>
      <c r="AI38" s="47">
        <f>VLOOKUP($A38,'ADR Raw Data'!$B$6:$BE$43,'ADR Raw Data'!AT$1,FALSE)</f>
        <v>0.929376706690767</v>
      </c>
      <c r="AJ38" s="48">
        <f>VLOOKUP($A38,'ADR Raw Data'!$B$6:$BE$43,'ADR Raw Data'!AU$1,FALSE)</f>
        <v>2.6285362449976</v>
      </c>
      <c r="AK38" s="48">
        <f>VLOOKUP($A38,'ADR Raw Data'!$B$6:$BE$43,'ADR Raw Data'!AV$1,FALSE)</f>
        <v>1.9886352033646499</v>
      </c>
      <c r="AL38" s="48">
        <f>VLOOKUP($A38,'ADR Raw Data'!$B$6:$BE$43,'ADR Raw Data'!AW$1,FALSE)</f>
        <v>2.0975780743208601</v>
      </c>
      <c r="AM38" s="48">
        <f>VLOOKUP($A38,'ADR Raw Data'!$B$6:$BE$43,'ADR Raw Data'!AX$1,FALSE)</f>
        <v>3.8025920718045101</v>
      </c>
      <c r="AN38" s="49">
        <f>VLOOKUP($A38,'ADR Raw Data'!$B$6:$BE$43,'ADR Raw Data'!AY$1,FALSE)</f>
        <v>2.3965675111211802</v>
      </c>
      <c r="AO38" s="48">
        <f>VLOOKUP($A38,'ADR Raw Data'!$B$6:$BE$43,'ADR Raw Data'!BA$1,FALSE)</f>
        <v>0.60538660978201997</v>
      </c>
      <c r="AP38" s="48">
        <f>VLOOKUP($A38,'ADR Raw Data'!$B$6:$BE$43,'ADR Raw Data'!BB$1,FALSE)</f>
        <v>-0.138161421474124</v>
      </c>
      <c r="AQ38" s="49">
        <f>VLOOKUP($A38,'ADR Raw Data'!$B$6:$BE$43,'ADR Raw Data'!BC$1,FALSE)</f>
        <v>0.25534196488403799</v>
      </c>
      <c r="AR38" s="50">
        <f>VLOOKUP($A38,'ADR Raw Data'!$B$6:$BE$43,'ADR Raw Data'!BE$1,FALSE)</f>
        <v>1.5726209436554499</v>
      </c>
      <c r="AT38" s="51">
        <f>VLOOKUP($A38,'RevPAR Raw Data'!$B$6:$BE$43,'RevPAR Raw Data'!AG$1,FALSE)</f>
        <v>40.770801733076503</v>
      </c>
      <c r="AU38" s="52">
        <f>VLOOKUP($A38,'RevPAR Raw Data'!$B$6:$BE$43,'RevPAR Raw Data'!AH$1,FALSE)</f>
        <v>60.832847726262699</v>
      </c>
      <c r="AV38" s="52">
        <f>VLOOKUP($A38,'RevPAR Raw Data'!$B$6:$BE$43,'RevPAR Raw Data'!AI$1,FALSE)</f>
        <v>68.738131387942502</v>
      </c>
      <c r="AW38" s="52">
        <f>VLOOKUP($A38,'RevPAR Raw Data'!$B$6:$BE$43,'RevPAR Raw Data'!AJ$1,FALSE)</f>
        <v>71.293882758109902</v>
      </c>
      <c r="AX38" s="52">
        <f>VLOOKUP($A38,'RevPAR Raw Data'!$B$6:$BE$43,'RevPAR Raw Data'!AK$1,FALSE)</f>
        <v>65.944482298918601</v>
      </c>
      <c r="AY38" s="53">
        <f>VLOOKUP($A38,'RevPAR Raw Data'!$B$6:$BE$43,'RevPAR Raw Data'!AL$1,FALSE)</f>
        <v>61.516029180861999</v>
      </c>
      <c r="AZ38" s="52">
        <f>VLOOKUP($A38,'RevPAR Raw Data'!$B$6:$BE$43,'RevPAR Raw Data'!AN$1,FALSE)</f>
        <v>74.558018071396802</v>
      </c>
      <c r="BA38" s="52">
        <f>VLOOKUP($A38,'RevPAR Raw Data'!$B$6:$BE$43,'RevPAR Raw Data'!AO$1,FALSE)</f>
        <v>68.406326099837003</v>
      </c>
      <c r="BB38" s="53">
        <f>VLOOKUP($A38,'RevPAR Raw Data'!$B$6:$BE$43,'RevPAR Raw Data'!AP$1,FALSE)</f>
        <v>71.482172085616895</v>
      </c>
      <c r="BC38" s="54">
        <f>VLOOKUP($A38,'RevPAR Raw Data'!$B$6:$BE$43,'RevPAR Raw Data'!AR$1,FALSE)</f>
        <v>64.3634985822206</v>
      </c>
      <c r="BE38" s="47">
        <f>VLOOKUP($A38,'RevPAR Raw Data'!$B$6:$BE$43,'RevPAR Raw Data'!AT$1,FALSE)</f>
        <v>0.24415465885632201</v>
      </c>
      <c r="BF38" s="48">
        <f>VLOOKUP($A38,'RevPAR Raw Data'!$B$6:$BE$43,'RevPAR Raw Data'!AU$1,FALSE)</f>
        <v>7.1038504023937898</v>
      </c>
      <c r="BG38" s="48">
        <f>VLOOKUP($A38,'RevPAR Raw Data'!$B$6:$BE$43,'RevPAR Raw Data'!AV$1,FALSE)</f>
        <v>3.9475119228861</v>
      </c>
      <c r="BH38" s="48">
        <f>VLOOKUP($A38,'RevPAR Raw Data'!$B$6:$BE$43,'RevPAR Raw Data'!AW$1,FALSE)</f>
        <v>2.6849250479178401</v>
      </c>
      <c r="BI38" s="48">
        <f>VLOOKUP($A38,'RevPAR Raw Data'!$B$6:$BE$43,'RevPAR Raw Data'!AX$1,FALSE)</f>
        <v>6.9744035180570698</v>
      </c>
      <c r="BJ38" s="49">
        <f>VLOOKUP($A38,'RevPAR Raw Data'!$B$6:$BE$43,'RevPAR Raw Data'!AY$1,FALSE)</f>
        <v>4.3804833258790703</v>
      </c>
      <c r="BK38" s="48">
        <f>VLOOKUP($A38,'RevPAR Raw Data'!$B$6:$BE$43,'RevPAR Raw Data'!BA$1,FALSE)</f>
        <v>-1.9262812422298801</v>
      </c>
      <c r="BL38" s="48">
        <f>VLOOKUP($A38,'RevPAR Raw Data'!$B$6:$BE$43,'RevPAR Raw Data'!BB$1,FALSE)</f>
        <v>-5.2383954871397798</v>
      </c>
      <c r="BM38" s="49">
        <f>VLOOKUP($A38,'RevPAR Raw Data'!$B$6:$BE$43,'RevPAR Raw Data'!BC$1,FALSE)</f>
        <v>-3.5394915185822402</v>
      </c>
      <c r="BN38" s="50">
        <f>VLOOKUP($A38,'RevPAR Raw Data'!$B$6:$BE$43,'RevPAR Raw Data'!BE$1,FALSE)</f>
        <v>1.73006972868048</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Data'!AG$3,FALSE)</f>
        <v>48.268441266057401</v>
      </c>
      <c r="C40" s="48">
        <f>VLOOKUP($A40,'Occupancy Raw Data'!$B$8:$BE$45,'Occupancy Raw Data'!AH$3,FALSE)</f>
        <v>61.880324901778998</v>
      </c>
      <c r="D40" s="48">
        <f>VLOOKUP($A40,'Occupancy Raw Data'!$B$8:$BE$45,'Occupancy Raw Data'!AI$3,FALSE)</f>
        <v>67.823246369134296</v>
      </c>
      <c r="E40" s="48">
        <f>VLOOKUP($A40,'Occupancy Raw Data'!$B$8:$BE$45,'Occupancy Raw Data'!AJ$3,FALSE)</f>
        <v>67.155564384408194</v>
      </c>
      <c r="F40" s="48">
        <f>VLOOKUP($A40,'Occupancy Raw Data'!$B$8:$BE$45,'Occupancy Raw Data'!AK$3,FALSE)</f>
        <v>63.218999690990103</v>
      </c>
      <c r="G40" s="49">
        <f>VLOOKUP($A40,'Occupancy Raw Data'!$B$8:$BE$45,'Occupancy Raw Data'!AL$3,FALSE)</f>
        <v>61.6693153224738</v>
      </c>
      <c r="H40" s="48">
        <f>VLOOKUP($A40,'Occupancy Raw Data'!$B$8:$BE$45,'Occupancy Raw Data'!AN$3,FALSE)</f>
        <v>71.652761223678894</v>
      </c>
      <c r="I40" s="48">
        <f>VLOOKUP($A40,'Occupancy Raw Data'!$B$8:$BE$45,'Occupancy Raw Data'!AO$3,FALSE)</f>
        <v>75.145676069394696</v>
      </c>
      <c r="J40" s="49">
        <f>VLOOKUP($A40,'Occupancy Raw Data'!$B$8:$BE$45,'Occupancy Raw Data'!AP$3,FALSE)</f>
        <v>73.399218646536795</v>
      </c>
      <c r="K40" s="50">
        <f>VLOOKUP($A40,'Occupancy Raw Data'!$B$8:$BE$45,'Occupancy Raw Data'!AR$3,FALSE)</f>
        <v>65.020716272206101</v>
      </c>
      <c r="M40" s="47">
        <f>VLOOKUP($A40,'Occupancy Raw Data'!$B$8:$BE$45,'Occupancy Raw Data'!AT$3,FALSE)</f>
        <v>-7.6012417169637603</v>
      </c>
      <c r="N40" s="48">
        <f>VLOOKUP($A40,'Occupancy Raw Data'!$B$8:$BE$45,'Occupancy Raw Data'!AU$3,FALSE)</f>
        <v>-2.7904929337696802</v>
      </c>
      <c r="O40" s="48">
        <f>VLOOKUP($A40,'Occupancy Raw Data'!$B$8:$BE$45,'Occupancy Raw Data'!AV$3,FALSE)</f>
        <v>-2.6208419773983098</v>
      </c>
      <c r="P40" s="48">
        <f>VLOOKUP($A40,'Occupancy Raw Data'!$B$8:$BE$45,'Occupancy Raw Data'!AW$3,FALSE)</f>
        <v>-3.6942791207829702</v>
      </c>
      <c r="Q40" s="48">
        <f>VLOOKUP($A40,'Occupancy Raw Data'!$B$8:$BE$45,'Occupancy Raw Data'!AX$3,FALSE)</f>
        <v>-5.5766893470718504</v>
      </c>
      <c r="R40" s="49">
        <f>VLOOKUP($A40,'Occupancy Raw Data'!$B$8:$BE$45,'Occupancy Raw Data'!AY$3,FALSE)</f>
        <v>-4.3082338646756</v>
      </c>
      <c r="S40" s="48">
        <f>VLOOKUP($A40,'Occupancy Raw Data'!$B$8:$BE$45,'Occupancy Raw Data'!BA$3,FALSE)</f>
        <v>-4.7152646700107397</v>
      </c>
      <c r="T40" s="48">
        <f>VLOOKUP($A40,'Occupancy Raw Data'!$B$8:$BE$45,'Occupancy Raw Data'!BB$3,FALSE)</f>
        <v>-3.19422791476509</v>
      </c>
      <c r="U40" s="49">
        <f>VLOOKUP($A40,'Occupancy Raw Data'!$B$8:$BE$45,'Occupancy Raw Data'!BC$3,FALSE)</f>
        <v>-3.9426703184132901</v>
      </c>
      <c r="V40" s="50">
        <f>VLOOKUP($A40,'Occupancy Raw Data'!$B$8:$BE$45,'Occupancy Raw Data'!BE$3,FALSE)</f>
        <v>-4.1906326011397796</v>
      </c>
      <c r="X40" s="51">
        <f>VLOOKUP($A40,'ADR Raw Data'!$B$6:$BE$43,'ADR Raw Data'!AG$1,FALSE)</f>
        <v>101.46266312047</v>
      </c>
      <c r="Y40" s="52">
        <f>VLOOKUP($A40,'ADR Raw Data'!$B$6:$BE$43,'ADR Raw Data'!AH$1,FALSE)</f>
        <v>110.181547673485</v>
      </c>
      <c r="Z40" s="52">
        <f>VLOOKUP($A40,'ADR Raw Data'!$B$6:$BE$43,'ADR Raw Data'!AI$1,FALSE)</f>
        <v>115.225162129002</v>
      </c>
      <c r="AA40" s="52">
        <f>VLOOKUP($A40,'ADR Raw Data'!$B$6:$BE$43,'ADR Raw Data'!AJ$1,FALSE)</f>
        <v>113.991332017551</v>
      </c>
      <c r="AB40" s="52">
        <f>VLOOKUP($A40,'ADR Raw Data'!$B$6:$BE$43,'ADR Raw Data'!AK$1,FALSE)</f>
        <v>111.179983168074</v>
      </c>
      <c r="AC40" s="53">
        <f>VLOOKUP($A40,'ADR Raw Data'!$B$6:$BE$43,'ADR Raw Data'!AL$1,FALSE)</f>
        <v>110.960527133955</v>
      </c>
      <c r="AD40" s="52">
        <f>VLOOKUP($A40,'ADR Raw Data'!$B$6:$BE$43,'ADR Raw Data'!AN$1,FALSE)</f>
        <v>126.660282544743</v>
      </c>
      <c r="AE40" s="52">
        <f>VLOOKUP($A40,'ADR Raw Data'!$B$6:$BE$43,'ADR Raw Data'!AO$1,FALSE)</f>
        <v>128.368472861317</v>
      </c>
      <c r="AF40" s="53">
        <f>VLOOKUP($A40,'ADR Raw Data'!$B$6:$BE$43,'ADR Raw Data'!AP$1,FALSE)</f>
        <v>127.534700001503</v>
      </c>
      <c r="AG40" s="54">
        <f>VLOOKUP($A40,'ADR Raw Data'!$B$6:$BE$43,'ADR Raw Data'!AR$1,FALSE)</f>
        <v>116.306213897617</v>
      </c>
      <c r="AI40" s="47">
        <f>VLOOKUP($A40,'ADR Raw Data'!$B$6:$BE$43,'ADR Raw Data'!AT$1,FALSE)</f>
        <v>1.05573901551487</v>
      </c>
      <c r="AJ40" s="48">
        <f>VLOOKUP($A40,'ADR Raw Data'!$B$6:$BE$43,'ADR Raw Data'!AU$1,FALSE)</f>
        <v>2.1276230906387998</v>
      </c>
      <c r="AK40" s="48">
        <f>VLOOKUP($A40,'ADR Raw Data'!$B$6:$BE$43,'ADR Raw Data'!AV$1,FALSE)</f>
        <v>2.8191829720127299</v>
      </c>
      <c r="AL40" s="48">
        <f>VLOOKUP($A40,'ADR Raw Data'!$B$6:$BE$43,'ADR Raw Data'!AW$1,FALSE)</f>
        <v>3.0779842209266599</v>
      </c>
      <c r="AM40" s="48">
        <f>VLOOKUP($A40,'ADR Raw Data'!$B$6:$BE$43,'ADR Raw Data'!AX$1,FALSE)</f>
        <v>2.8820712462165599</v>
      </c>
      <c r="AN40" s="49">
        <f>VLOOKUP($A40,'ADR Raw Data'!$B$6:$BE$43,'ADR Raw Data'!AY$1,FALSE)</f>
        <v>2.5530333134850198</v>
      </c>
      <c r="AO40" s="48">
        <f>VLOOKUP($A40,'ADR Raw Data'!$B$6:$BE$43,'ADR Raw Data'!BA$1,FALSE)</f>
        <v>2.94796053077072</v>
      </c>
      <c r="AP40" s="48">
        <f>VLOOKUP($A40,'ADR Raw Data'!$B$6:$BE$43,'ADR Raw Data'!BB$1,FALSE)</f>
        <v>2.3551882572948299</v>
      </c>
      <c r="AQ40" s="49">
        <f>VLOOKUP($A40,'ADR Raw Data'!$B$6:$BE$43,'ADR Raw Data'!BC$1,FALSE)</f>
        <v>2.6494697585294298</v>
      </c>
      <c r="AR40" s="50">
        <f>VLOOKUP($A40,'ADR Raw Data'!$B$6:$BE$43,'ADR Raw Data'!BE$1,FALSE)</f>
        <v>2.5992082610658098</v>
      </c>
      <c r="AT40" s="51">
        <f>VLOOKUP($A40,'RevPAR Raw Data'!$B$6:$BE$43,'RevPAR Raw Data'!AG$1,FALSE)</f>
        <v>48.974445955281801</v>
      </c>
      <c r="AU40" s="52">
        <f>VLOOKUP($A40,'RevPAR Raw Data'!$B$6:$BE$43,'RevPAR Raw Data'!AH$1,FALSE)</f>
        <v>68.180699682161304</v>
      </c>
      <c r="AV40" s="52">
        <f>VLOOKUP($A40,'RevPAR Raw Data'!$B$6:$BE$43,'RevPAR Raw Data'!AI$1,FALSE)</f>
        <v>78.149445589988005</v>
      </c>
      <c r="AW40" s="52">
        <f>VLOOKUP($A40,'RevPAR Raw Data'!$B$6:$BE$43,'RevPAR Raw Data'!AJ$1,FALSE)</f>
        <v>76.551522365691</v>
      </c>
      <c r="AX40" s="52">
        <f>VLOOKUP($A40,'RevPAR Raw Data'!$B$6:$BE$43,'RevPAR Raw Data'!AK$1,FALSE)</f>
        <v>70.286873215468106</v>
      </c>
      <c r="AY40" s="53">
        <f>VLOOKUP($A40,'RevPAR Raw Data'!$B$6:$BE$43,'RevPAR Raw Data'!AL$1,FALSE)</f>
        <v>68.428597361718005</v>
      </c>
      <c r="AZ40" s="52">
        <f>VLOOKUP($A40,'RevPAR Raw Data'!$B$6:$BE$43,'RevPAR Raw Data'!AN$1,FALSE)</f>
        <v>90.755589817021999</v>
      </c>
      <c r="BA40" s="52">
        <f>VLOOKUP($A40,'RevPAR Raw Data'!$B$6:$BE$43,'RevPAR Raw Data'!AO$1,FALSE)</f>
        <v>96.463356791594904</v>
      </c>
      <c r="BB40" s="53">
        <f>VLOOKUP($A40,'RevPAR Raw Data'!$B$6:$BE$43,'RevPAR Raw Data'!AP$1,FALSE)</f>
        <v>93.609473304308395</v>
      </c>
      <c r="BC40" s="54">
        <f>VLOOKUP($A40,'RevPAR Raw Data'!$B$6:$BE$43,'RevPAR Raw Data'!AR$1,FALSE)</f>
        <v>75.623133345315296</v>
      </c>
      <c r="BE40" s="47">
        <f>VLOOKUP($A40,'RevPAR Raw Data'!$B$6:$BE$43,'RevPAR Raw Data'!AT$1,FALSE)</f>
        <v>-6.6257519759184698</v>
      </c>
      <c r="BF40" s="48">
        <f>VLOOKUP($A40,'RevPAR Raw Data'!$B$6:$BE$43,'RevPAR Raw Data'!AU$1,FALSE)</f>
        <v>-0.72224101513240802</v>
      </c>
      <c r="BG40" s="48">
        <f>VLOOKUP($A40,'RevPAR Raw Data'!$B$6:$BE$43,'RevPAR Raw Data'!AV$1,FALSE)</f>
        <v>0.124454663864243</v>
      </c>
      <c r="BH40" s="48">
        <f>VLOOKUP($A40,'RevPAR Raw Data'!$B$6:$BE$43,'RevPAR Raw Data'!AW$1,FALSE)</f>
        <v>-0.73000422827099598</v>
      </c>
      <c r="BI40" s="48">
        <f>VLOOKUP($A40,'RevPAR Raw Data'!$B$6:$BE$43,'RevPAR Raw Data'!AX$1,FALSE)</f>
        <v>-2.8553422610180599</v>
      </c>
      <c r="BJ40" s="49">
        <f>VLOOKUP($A40,'RevPAR Raw Data'!$B$6:$BE$43,'RevPAR Raw Data'!AY$1,FALSE)</f>
        <v>-1.8651911969785799</v>
      </c>
      <c r="BK40" s="48">
        <f>VLOOKUP($A40,'RevPAR Raw Data'!$B$6:$BE$43,'RevPAR Raw Data'!BA$1,FALSE)</f>
        <v>-1.9063082806333</v>
      </c>
      <c r="BL40" s="48">
        <f>VLOOKUP($A40,'RevPAR Raw Data'!$B$6:$BE$43,'RevPAR Raw Data'!BB$1,FALSE)</f>
        <v>-0.91426973823003999</v>
      </c>
      <c r="BM40" s="49">
        <f>VLOOKUP($A40,'RevPAR Raw Data'!$B$6:$BE$43,'RevPAR Raw Data'!BC$1,FALSE)</f>
        <v>-1.3976604176487299</v>
      </c>
      <c r="BN40" s="50">
        <f>VLOOKUP($A40,'RevPAR Raw Data'!$B$6:$BE$43,'RevPAR Raw Data'!BE$1,FALSE)</f>
        <v>-1.7003476088337099</v>
      </c>
    </row>
    <row r="41" spans="1:66" x14ac:dyDescent="0.45">
      <c r="A41" s="63" t="s">
        <v>45</v>
      </c>
      <c r="B41" s="47">
        <f>VLOOKUP($A41,'Occupancy Raw Data'!$B$8:$BE$45,'Occupancy Raw Data'!AG$3,FALSE)</f>
        <v>60.117793526144403</v>
      </c>
      <c r="C41" s="48">
        <f>VLOOKUP($A41,'Occupancy Raw Data'!$B$8:$BE$45,'Occupancy Raw Data'!AH$3,FALSE)</f>
        <v>71.092702547404699</v>
      </c>
      <c r="D41" s="48">
        <f>VLOOKUP($A41,'Occupancy Raw Data'!$B$8:$BE$45,'Occupancy Raw Data'!AI$3,FALSE)</f>
        <v>72.845240375407002</v>
      </c>
      <c r="E41" s="48">
        <f>VLOOKUP($A41,'Occupancy Raw Data'!$B$8:$BE$45,'Occupancy Raw Data'!AJ$3,FALSE)</f>
        <v>73.190001915341796</v>
      </c>
      <c r="F41" s="48">
        <f>VLOOKUP($A41,'Occupancy Raw Data'!$B$8:$BE$45,'Occupancy Raw Data'!AK$3,FALSE)</f>
        <v>69.440720168550001</v>
      </c>
      <c r="G41" s="49">
        <f>VLOOKUP($A41,'Occupancy Raw Data'!$B$8:$BE$45,'Occupancy Raw Data'!AL$3,FALSE)</f>
        <v>69.337291706569602</v>
      </c>
      <c r="H41" s="48">
        <f>VLOOKUP($A41,'Occupancy Raw Data'!$B$8:$BE$45,'Occupancy Raw Data'!AN$3,FALSE)</f>
        <v>72.021643363340303</v>
      </c>
      <c r="I41" s="48">
        <f>VLOOKUP($A41,'Occupancy Raw Data'!$B$8:$BE$45,'Occupancy Raw Data'!AO$3,FALSE)</f>
        <v>73.1085998850794</v>
      </c>
      <c r="J41" s="49">
        <f>VLOOKUP($A41,'Occupancy Raw Data'!$B$8:$BE$45,'Occupancy Raw Data'!AP$3,FALSE)</f>
        <v>72.565121624209894</v>
      </c>
      <c r="K41" s="50">
        <f>VLOOKUP($A41,'Occupancy Raw Data'!$B$8:$BE$45,'Occupancy Raw Data'!AR$3,FALSE)</f>
        <v>70.259528825895401</v>
      </c>
      <c r="M41" s="47">
        <f>VLOOKUP($A41,'Occupancy Raw Data'!$B$8:$BE$45,'Occupancy Raw Data'!AT$3,FALSE)</f>
        <v>2.6423134826174501</v>
      </c>
      <c r="N41" s="48">
        <f>VLOOKUP($A41,'Occupancy Raw Data'!$B$8:$BE$45,'Occupancy Raw Data'!AU$3,FALSE)</f>
        <v>6.3229834671227199</v>
      </c>
      <c r="O41" s="48">
        <f>VLOOKUP($A41,'Occupancy Raw Data'!$B$8:$BE$45,'Occupancy Raw Data'!AV$3,FALSE)</f>
        <v>6.0909773239296099</v>
      </c>
      <c r="P41" s="48">
        <f>VLOOKUP($A41,'Occupancy Raw Data'!$B$8:$BE$45,'Occupancy Raw Data'!AW$3,FALSE)</f>
        <v>4.3021808655089098</v>
      </c>
      <c r="Q41" s="48">
        <f>VLOOKUP($A41,'Occupancy Raw Data'!$B$8:$BE$45,'Occupancy Raw Data'!AX$3,FALSE)</f>
        <v>1.9002425058138801</v>
      </c>
      <c r="R41" s="49">
        <f>VLOOKUP($A41,'Occupancy Raw Data'!$B$8:$BE$45,'Occupancy Raw Data'!AY$3,FALSE)</f>
        <v>4.2932885579113202</v>
      </c>
      <c r="S41" s="48">
        <f>VLOOKUP($A41,'Occupancy Raw Data'!$B$8:$BE$45,'Occupancy Raw Data'!BA$3,FALSE)</f>
        <v>-1.3059708617085899</v>
      </c>
      <c r="T41" s="48">
        <f>VLOOKUP($A41,'Occupancy Raw Data'!$B$8:$BE$45,'Occupancy Raw Data'!BB$3,FALSE)</f>
        <v>-1.0745820902266701</v>
      </c>
      <c r="U41" s="49">
        <f>VLOOKUP($A41,'Occupancy Raw Data'!$B$8:$BE$45,'Occupancy Raw Data'!BC$3,FALSE)</f>
        <v>-1.1895454379217401</v>
      </c>
      <c r="V41" s="50">
        <f>VLOOKUP($A41,'Occupancy Raw Data'!$B$8:$BE$45,'Occupancy Raw Data'!BE$3,FALSE)</f>
        <v>2.6130937759779602</v>
      </c>
      <c r="X41" s="51">
        <f>VLOOKUP($A41,'ADR Raw Data'!$B$6:$BE$43,'ADR Raw Data'!AG$1,FALSE)</f>
        <v>90.4931310553564</v>
      </c>
      <c r="Y41" s="52">
        <f>VLOOKUP($A41,'ADR Raw Data'!$B$6:$BE$43,'ADR Raw Data'!AH$1,FALSE)</f>
        <v>94.857819101501903</v>
      </c>
      <c r="Z41" s="52">
        <f>VLOOKUP($A41,'ADR Raw Data'!$B$6:$BE$43,'ADR Raw Data'!AI$1,FALSE)</f>
        <v>97.092320489055396</v>
      </c>
      <c r="AA41" s="52">
        <f>VLOOKUP($A41,'ADR Raw Data'!$B$6:$BE$43,'ADR Raw Data'!AJ$1,FALSE)</f>
        <v>96.730767772325805</v>
      </c>
      <c r="AB41" s="52">
        <f>VLOOKUP($A41,'ADR Raw Data'!$B$6:$BE$43,'ADR Raw Data'!AK$1,FALSE)</f>
        <v>95.891511053647704</v>
      </c>
      <c r="AC41" s="53">
        <f>VLOOKUP($A41,'ADR Raw Data'!$B$6:$BE$43,'ADR Raw Data'!AL$1,FALSE)</f>
        <v>95.172913053506804</v>
      </c>
      <c r="AD41" s="52">
        <f>VLOOKUP($A41,'ADR Raw Data'!$B$6:$BE$43,'ADR Raw Data'!AN$1,FALSE)</f>
        <v>102.02854016355199</v>
      </c>
      <c r="AE41" s="52">
        <f>VLOOKUP($A41,'ADR Raw Data'!$B$6:$BE$43,'ADR Raw Data'!AO$1,FALSE)</f>
        <v>101.454411638721</v>
      </c>
      <c r="AF41" s="53">
        <f>VLOOKUP($A41,'ADR Raw Data'!$B$6:$BE$43,'ADR Raw Data'!AP$1,FALSE)</f>
        <v>101.739325926292</v>
      </c>
      <c r="AG41" s="54">
        <f>VLOOKUP($A41,'ADR Raw Data'!$B$6:$BE$43,'ADR Raw Data'!AR$1,FALSE)</f>
        <v>97.110596532016999</v>
      </c>
      <c r="AI41" s="47">
        <f>VLOOKUP($A41,'ADR Raw Data'!$B$6:$BE$43,'ADR Raw Data'!AT$1,FALSE)</f>
        <v>6.7924971168938901</v>
      </c>
      <c r="AJ41" s="48">
        <f>VLOOKUP($A41,'ADR Raw Data'!$B$6:$BE$43,'ADR Raw Data'!AU$1,FALSE)</f>
        <v>6.0108569910484002</v>
      </c>
      <c r="AK41" s="48">
        <f>VLOOKUP($A41,'ADR Raw Data'!$B$6:$BE$43,'ADR Raw Data'!AV$1,FALSE)</f>
        <v>7.6196085903460702</v>
      </c>
      <c r="AL41" s="48">
        <f>VLOOKUP($A41,'ADR Raw Data'!$B$6:$BE$43,'ADR Raw Data'!AW$1,FALSE)</f>
        <v>6.2849374151931601</v>
      </c>
      <c r="AM41" s="48">
        <f>VLOOKUP($A41,'ADR Raw Data'!$B$6:$BE$43,'ADR Raw Data'!AX$1,FALSE)</f>
        <v>7.4606150906167903</v>
      </c>
      <c r="AN41" s="49">
        <f>VLOOKUP($A41,'ADR Raw Data'!$B$6:$BE$43,'ADR Raw Data'!AY$1,FALSE)</f>
        <v>6.8525165311710197</v>
      </c>
      <c r="AO41" s="48">
        <f>VLOOKUP($A41,'ADR Raw Data'!$B$6:$BE$43,'ADR Raw Data'!BA$1,FALSE)</f>
        <v>7.9324883638972796</v>
      </c>
      <c r="AP41" s="48">
        <f>VLOOKUP($A41,'ADR Raw Data'!$B$6:$BE$43,'ADR Raw Data'!BB$1,FALSE)</f>
        <v>6.6758270583891504</v>
      </c>
      <c r="AQ41" s="49">
        <f>VLOOKUP($A41,'ADR Raw Data'!$B$6:$BE$43,'ADR Raw Data'!BC$1,FALSE)</f>
        <v>7.2979266782700396</v>
      </c>
      <c r="AR41" s="50">
        <f>VLOOKUP($A41,'ADR Raw Data'!$B$6:$BE$43,'ADR Raw Data'!BE$1,FALSE)</f>
        <v>6.9129064315095601</v>
      </c>
      <c r="AT41" s="51">
        <f>VLOOKUP($A41,'RevPAR Raw Data'!$B$6:$BE$43,'RevPAR Raw Data'!AG$1,FALSE)</f>
        <v>54.402473683202402</v>
      </c>
      <c r="AU41" s="52">
        <f>VLOOKUP($A41,'RevPAR Raw Data'!$B$6:$BE$43,'RevPAR Raw Data'!AH$1,FALSE)</f>
        <v>67.436987176786005</v>
      </c>
      <c r="AV41" s="52">
        <f>VLOOKUP($A41,'RevPAR Raw Data'!$B$6:$BE$43,'RevPAR Raw Data'!AI$1,FALSE)</f>
        <v>70.7271342463129</v>
      </c>
      <c r="AW41" s="52">
        <f>VLOOKUP($A41,'RevPAR Raw Data'!$B$6:$BE$43,'RevPAR Raw Data'!AJ$1,FALSE)</f>
        <v>70.797250785290103</v>
      </c>
      <c r="AX41" s="52">
        <f>VLOOKUP($A41,'RevPAR Raw Data'!$B$6:$BE$43,'RevPAR Raw Data'!AK$1,FALSE)</f>
        <v>66.587755856157798</v>
      </c>
      <c r="AY41" s="53">
        <f>VLOOKUP($A41,'RevPAR Raw Data'!$B$6:$BE$43,'RevPAR Raw Data'!AL$1,FALSE)</f>
        <v>65.990320349549805</v>
      </c>
      <c r="AZ41" s="52">
        <f>VLOOKUP($A41,'RevPAR Raw Data'!$B$6:$BE$43,'RevPAR Raw Data'!AN$1,FALSE)</f>
        <v>73.482631325416506</v>
      </c>
      <c r="BA41" s="52">
        <f>VLOOKUP($A41,'RevPAR Raw Data'!$B$6:$BE$43,'RevPAR Raw Data'!AO$1,FALSE)</f>
        <v>74.171899870714398</v>
      </c>
      <c r="BB41" s="53">
        <f>VLOOKUP($A41,'RevPAR Raw Data'!$B$6:$BE$43,'RevPAR Raw Data'!AP$1,FALSE)</f>
        <v>73.827265598065495</v>
      </c>
      <c r="BC41" s="54">
        <f>VLOOKUP($A41,'RevPAR Raw Data'!$B$6:$BE$43,'RevPAR Raw Data'!AR$1,FALSE)</f>
        <v>68.229447563411398</v>
      </c>
      <c r="BE41" s="47">
        <f>VLOOKUP($A41,'RevPAR Raw Data'!$B$6:$BE$43,'RevPAR Raw Data'!AT$1,FALSE)</f>
        <v>9.6142896666374291</v>
      </c>
      <c r="BF41" s="48">
        <f>VLOOKUP($A41,'RevPAR Raw Data'!$B$6:$BE$43,'RevPAR Raw Data'!AU$1,FALSE)</f>
        <v>12.713905951947501</v>
      </c>
      <c r="BG41" s="48">
        <f>VLOOKUP($A41,'RevPAR Raw Data'!$B$6:$BE$43,'RevPAR Raw Data'!AV$1,FALSE)</f>
        <v>14.174694545685799</v>
      </c>
      <c r="BH41" s="48">
        <f>VLOOKUP($A41,'RevPAR Raw Data'!$B$6:$BE$43,'RevPAR Raw Data'!AW$1,FALSE)</f>
        <v>10.8575076555877</v>
      </c>
      <c r="BI41" s="48">
        <f>VLOOKUP($A41,'RevPAR Raw Data'!$B$6:$BE$43,'RevPAR Raw Data'!AX$1,FALSE)</f>
        <v>9.50262737557774</v>
      </c>
      <c r="BJ41" s="49">
        <f>VLOOKUP($A41,'RevPAR Raw Data'!$B$6:$BE$43,'RevPAR Raw Data'!AY$1,FALSE)</f>
        <v>11.440003397244</v>
      </c>
      <c r="BK41" s="48">
        <f>VLOOKUP($A41,'RevPAR Raw Data'!$B$6:$BE$43,'RevPAR Raw Data'!BA$1,FALSE)</f>
        <v>6.5229215155477602</v>
      </c>
      <c r="BL41" s="48">
        <f>VLOOKUP($A41,'RevPAR Raw Data'!$B$6:$BE$43,'RevPAR Raw Data'!BB$1,FALSE)</f>
        <v>5.5295077262185304</v>
      </c>
      <c r="BM41" s="49">
        <f>VLOOKUP($A41,'RevPAR Raw Data'!$B$6:$BE$43,'RevPAR Raw Data'!BC$1,FALSE)</f>
        <v>6.0215690864840603</v>
      </c>
      <c r="BN41" s="50">
        <f>VLOOKUP($A41,'RevPAR Raw Data'!$B$6:$BE$43,'RevPAR Raw Data'!BE$1,FALSE)</f>
        <v>9.7066409351884904</v>
      </c>
    </row>
    <row r="42" spans="1:66" x14ac:dyDescent="0.45">
      <c r="A42" s="63" t="s">
        <v>109</v>
      </c>
      <c r="B42" s="47">
        <f>VLOOKUP($A42,'Occupancy Raw Data'!$B$8:$BE$45,'Occupancy Raw Data'!AG$3,FALSE)</f>
        <v>43.695441319107601</v>
      </c>
      <c r="C42" s="48">
        <f>VLOOKUP($A42,'Occupancy Raw Data'!$B$8:$BE$45,'Occupancy Raw Data'!AH$3,FALSE)</f>
        <v>63.853863562883902</v>
      </c>
      <c r="D42" s="48">
        <f>VLOOKUP($A42,'Occupancy Raw Data'!$B$8:$BE$45,'Occupancy Raw Data'!AI$3,FALSE)</f>
        <v>73.464274167474898</v>
      </c>
      <c r="E42" s="48">
        <f>VLOOKUP($A42,'Occupancy Raw Data'!$B$8:$BE$45,'Occupancy Raw Data'!AJ$3,FALSE)</f>
        <v>68.161978661493606</v>
      </c>
      <c r="F42" s="48">
        <f>VLOOKUP($A42,'Occupancy Raw Data'!$B$8:$BE$45,'Occupancy Raw Data'!AK$3,FALSE)</f>
        <v>68.323634012285794</v>
      </c>
      <c r="G42" s="49">
        <f>VLOOKUP($A42,'Occupancy Raw Data'!$B$8:$BE$45,'Occupancy Raw Data'!AL$3,FALSE)</f>
        <v>63.499838344649199</v>
      </c>
      <c r="H42" s="48">
        <f>VLOOKUP($A42,'Occupancy Raw Data'!$B$8:$BE$45,'Occupancy Raw Data'!AN$3,FALSE)</f>
        <v>80.326543808599993</v>
      </c>
      <c r="I42" s="48">
        <f>VLOOKUP($A42,'Occupancy Raw Data'!$B$8:$BE$45,'Occupancy Raw Data'!AO$3,FALSE)</f>
        <v>77.562237310054897</v>
      </c>
      <c r="J42" s="49">
        <f>VLOOKUP($A42,'Occupancy Raw Data'!$B$8:$BE$45,'Occupancy Raw Data'!AP$3,FALSE)</f>
        <v>78.944390559327502</v>
      </c>
      <c r="K42" s="50">
        <f>VLOOKUP($A42,'Occupancy Raw Data'!$B$8:$BE$45,'Occupancy Raw Data'!AR$3,FALSE)</f>
        <v>67.912567548843001</v>
      </c>
      <c r="M42" s="47">
        <f>VLOOKUP($A42,'Occupancy Raw Data'!$B$8:$BE$45,'Occupancy Raw Data'!AT$3,FALSE)</f>
        <v>-6.0806115357887398</v>
      </c>
      <c r="N42" s="48">
        <f>VLOOKUP($A42,'Occupancy Raw Data'!$B$8:$BE$45,'Occupancy Raw Data'!AU$3,FALSE)</f>
        <v>3.5522348931707901</v>
      </c>
      <c r="O42" s="48">
        <f>VLOOKUP($A42,'Occupancy Raw Data'!$B$8:$BE$45,'Occupancy Raw Data'!AV$3,FALSE)</f>
        <v>0.809671694764862</v>
      </c>
      <c r="P42" s="48">
        <f>VLOOKUP($A42,'Occupancy Raw Data'!$B$8:$BE$45,'Occupancy Raw Data'!AW$3,FALSE)</f>
        <v>-0.33093015010046001</v>
      </c>
      <c r="Q42" s="48">
        <f>VLOOKUP($A42,'Occupancy Raw Data'!$B$8:$BE$45,'Occupancy Raw Data'!AX$3,FALSE)</f>
        <v>7.9152304353376701</v>
      </c>
      <c r="R42" s="49">
        <f>VLOOKUP($A42,'Occupancy Raw Data'!$B$8:$BE$45,'Occupancy Raw Data'!AY$3,FALSE)</f>
        <v>1.5144075461945901</v>
      </c>
      <c r="S42" s="48">
        <f>VLOOKUP($A42,'Occupancy Raw Data'!$B$8:$BE$45,'Occupancy Raw Data'!BA$3,FALSE)</f>
        <v>5.1084082496033796</v>
      </c>
      <c r="T42" s="48">
        <f>VLOOKUP($A42,'Occupancy Raw Data'!$B$8:$BE$45,'Occupancy Raw Data'!BB$3,FALSE)</f>
        <v>1.0211601221181099</v>
      </c>
      <c r="U42" s="49">
        <f>VLOOKUP($A42,'Occupancy Raw Data'!$B$8:$BE$45,'Occupancy Raw Data'!BC$3,FALSE)</f>
        <v>3.0600400970771302</v>
      </c>
      <c r="V42" s="50">
        <f>VLOOKUP($A42,'Occupancy Raw Data'!$B$8:$BE$45,'Occupancy Raw Data'!BE$3,FALSE)</f>
        <v>2.0225849537719598</v>
      </c>
      <c r="X42" s="51">
        <f>VLOOKUP($A42,'ADR Raw Data'!$B$6:$BE$43,'ADR Raw Data'!AG$1,FALSE)</f>
        <v>160.97234554198999</v>
      </c>
      <c r="Y42" s="52">
        <f>VLOOKUP($A42,'ADR Raw Data'!$B$6:$BE$43,'ADR Raw Data'!AH$1,FALSE)</f>
        <v>173.71334050632899</v>
      </c>
      <c r="Z42" s="52">
        <f>VLOOKUP($A42,'ADR Raw Data'!$B$6:$BE$43,'ADR Raw Data'!AI$1,FALSE)</f>
        <v>181.90823082847299</v>
      </c>
      <c r="AA42" s="52">
        <f>VLOOKUP($A42,'ADR Raw Data'!$B$6:$BE$43,'ADR Raw Data'!AJ$1,FALSE)</f>
        <v>180.20923396181601</v>
      </c>
      <c r="AB42" s="52">
        <f>VLOOKUP($A42,'ADR Raw Data'!$B$6:$BE$43,'ADR Raw Data'!AK$1,FALSE)</f>
        <v>178.58214361764999</v>
      </c>
      <c r="AC42" s="53">
        <f>VLOOKUP($A42,'ADR Raw Data'!$B$6:$BE$43,'ADR Raw Data'!AL$1,FALSE)</f>
        <v>176.29834092818399</v>
      </c>
      <c r="AD42" s="52">
        <f>VLOOKUP($A42,'ADR Raw Data'!$B$6:$BE$43,'ADR Raw Data'!AN$1,FALSE)</f>
        <v>202.397777218756</v>
      </c>
      <c r="AE42" s="52">
        <f>VLOOKUP($A42,'ADR Raw Data'!$B$6:$BE$43,'ADR Raw Data'!AO$1,FALSE)</f>
        <v>205.74313776573501</v>
      </c>
      <c r="AF42" s="53">
        <f>VLOOKUP($A42,'ADR Raw Data'!$B$6:$BE$43,'ADR Raw Data'!AP$1,FALSE)</f>
        <v>204.041172314938</v>
      </c>
      <c r="AG42" s="54">
        <f>VLOOKUP($A42,'ADR Raw Data'!$B$6:$BE$43,'ADR Raw Data'!AR$1,FALSE)</f>
        <v>185.512460936835</v>
      </c>
      <c r="AI42" s="47">
        <f>VLOOKUP($A42,'ADR Raw Data'!$B$6:$BE$43,'ADR Raw Data'!AT$1,FALSE)</f>
        <v>-1.3153205050730401</v>
      </c>
      <c r="AJ42" s="48">
        <f>VLOOKUP($A42,'ADR Raw Data'!$B$6:$BE$43,'ADR Raw Data'!AU$1,FALSE)</f>
        <v>-0.429806347477317</v>
      </c>
      <c r="AK42" s="48">
        <f>VLOOKUP($A42,'ADR Raw Data'!$B$6:$BE$43,'ADR Raw Data'!AV$1,FALSE)</f>
        <v>1.5607747707417099</v>
      </c>
      <c r="AL42" s="48">
        <f>VLOOKUP($A42,'ADR Raw Data'!$B$6:$BE$43,'ADR Raw Data'!AW$1,FALSE)</f>
        <v>2.95407111342073</v>
      </c>
      <c r="AM42" s="48">
        <f>VLOOKUP($A42,'ADR Raw Data'!$B$6:$BE$43,'ADR Raw Data'!AX$1,FALSE)</f>
        <v>3.0282288331864402</v>
      </c>
      <c r="AN42" s="49">
        <f>VLOOKUP($A42,'ADR Raw Data'!$B$6:$BE$43,'ADR Raw Data'!AY$1,FALSE)</f>
        <v>1.46320771725298</v>
      </c>
      <c r="AO42" s="48">
        <f>VLOOKUP($A42,'ADR Raw Data'!$B$6:$BE$43,'ADR Raw Data'!BA$1,FALSE)</f>
        <v>0.613716361860144</v>
      </c>
      <c r="AP42" s="48">
        <f>VLOOKUP($A42,'ADR Raw Data'!$B$6:$BE$43,'ADR Raw Data'!BB$1,FALSE)</f>
        <v>-0.14483806234272001</v>
      </c>
      <c r="AQ42" s="49">
        <f>VLOOKUP($A42,'ADR Raw Data'!$B$6:$BE$43,'ADR Raw Data'!BC$1,FALSE)</f>
        <v>0.21272486164167001</v>
      </c>
      <c r="AR42" s="50">
        <f>VLOOKUP($A42,'ADR Raw Data'!$B$6:$BE$43,'ADR Raw Data'!BE$1,FALSE)</f>
        <v>1.0577213718890199</v>
      </c>
      <c r="AT42" s="51">
        <f>VLOOKUP($A42,'RevPAR Raw Data'!$B$6:$BE$43,'RevPAR Raw Data'!AG$1,FALSE)</f>
        <v>70.337576786291606</v>
      </c>
      <c r="AU42" s="52">
        <f>VLOOKUP($A42,'RevPAR Raw Data'!$B$6:$BE$43,'RevPAR Raw Data'!AH$1,FALSE)</f>
        <v>110.922679437439</v>
      </c>
      <c r="AV42" s="52">
        <f>VLOOKUP($A42,'RevPAR Raw Data'!$B$6:$BE$43,'RevPAR Raw Data'!AI$1,FALSE)</f>
        <v>133.63756142903301</v>
      </c>
      <c r="AW42" s="52">
        <f>VLOOKUP($A42,'RevPAR Raw Data'!$B$6:$BE$43,'RevPAR Raw Data'!AJ$1,FALSE)</f>
        <v>122.834179599094</v>
      </c>
      <c r="AX42" s="52">
        <f>VLOOKUP($A42,'RevPAR Raw Data'!$B$6:$BE$43,'RevPAR Raw Data'!AK$1,FALSE)</f>
        <v>122.013810216618</v>
      </c>
      <c r="AY42" s="53">
        <f>VLOOKUP($A42,'RevPAR Raw Data'!$B$6:$BE$43,'RevPAR Raw Data'!AL$1,FALSE)</f>
        <v>111.949161493695</v>
      </c>
      <c r="AZ42" s="52">
        <f>VLOOKUP($A42,'RevPAR Raw Data'!$B$6:$BE$43,'RevPAR Raw Data'!AN$1,FALSE)</f>
        <v>162.57913918525699</v>
      </c>
      <c r="BA42" s="52">
        <f>VLOOKUP($A42,'RevPAR Raw Data'!$B$6:$BE$43,'RevPAR Raw Data'!AO$1,FALSE)</f>
        <v>159.57898076301299</v>
      </c>
      <c r="BB42" s="53">
        <f>VLOOKUP($A42,'RevPAR Raw Data'!$B$6:$BE$43,'RevPAR Raw Data'!AP$1,FALSE)</f>
        <v>161.07905997413499</v>
      </c>
      <c r="BC42" s="54">
        <f>VLOOKUP($A42,'RevPAR Raw Data'!$B$6:$BE$43,'RevPAR Raw Data'!AR$1,FALSE)</f>
        <v>125.986275345249</v>
      </c>
      <c r="BE42" s="47">
        <f>VLOOKUP($A42,'RevPAR Raw Data'!$B$6:$BE$43,'RevPAR Raw Data'!AT$1,FALSE)</f>
        <v>-7.3159525104977101</v>
      </c>
      <c r="BF42" s="48">
        <f>VLOOKUP($A42,'RevPAR Raw Data'!$B$6:$BE$43,'RevPAR Raw Data'!AU$1,FALSE)</f>
        <v>3.10716081464532</v>
      </c>
      <c r="BG42" s="48">
        <f>VLOOKUP($A42,'RevPAR Raw Data'!$B$6:$BE$43,'RevPAR Raw Data'!AV$1,FALSE)</f>
        <v>2.3830836170443002</v>
      </c>
      <c r="BH42" s="48">
        <f>VLOOKUP($A42,'RevPAR Raw Data'!$B$6:$BE$43,'RevPAR Raw Data'!AW$1,FALSE)</f>
        <v>2.61336505135055</v>
      </c>
      <c r="BI42" s="48">
        <f>VLOOKUP($A42,'RevPAR Raw Data'!$B$6:$BE$43,'RevPAR Raw Data'!AX$1,FALSE)</f>
        <v>11.183150558780101</v>
      </c>
      <c r="BJ42" s="49">
        <f>VLOOKUP($A42,'RevPAR Raw Data'!$B$6:$BE$43,'RevPAR Raw Data'!AY$1,FALSE)</f>
        <v>2.99977419153416</v>
      </c>
      <c r="BK42" s="48">
        <f>VLOOKUP($A42,'RevPAR Raw Data'!$B$6:$BE$43,'RevPAR Raw Data'!BA$1,FALSE)</f>
        <v>5.7534757487219501</v>
      </c>
      <c r="BL42" s="48">
        <f>VLOOKUP($A42,'RevPAR Raw Data'!$B$6:$BE$43,'RevPAR Raw Data'!BB$1,FALSE)</f>
        <v>0.87484303124110396</v>
      </c>
      <c r="BM42" s="49">
        <f>VLOOKUP($A42,'RevPAR Raw Data'!$B$6:$BE$43,'RevPAR Raw Data'!BC$1,FALSE)</f>
        <v>3.27927442478149</v>
      </c>
      <c r="BN42" s="50">
        <f>VLOOKUP($A42,'RevPAR Raw Data'!$B$6:$BE$43,'RevPAR Raw Data'!BE$1,FALSE)</f>
        <v>3.1016996389816498</v>
      </c>
    </row>
    <row r="43" spans="1:66" x14ac:dyDescent="0.45">
      <c r="A43" s="63" t="s">
        <v>94</v>
      </c>
      <c r="B43" s="47">
        <f>VLOOKUP($A43,'Occupancy Raw Data'!$B$8:$BE$45,'Occupancy Raw Data'!AG$3,FALSE)</f>
        <v>43.023115819889199</v>
      </c>
      <c r="C43" s="48">
        <f>VLOOKUP($A43,'Occupancy Raw Data'!$B$8:$BE$45,'Occupancy Raw Data'!AH$3,FALSE)</f>
        <v>57.738381892607698</v>
      </c>
      <c r="D43" s="48">
        <f>VLOOKUP($A43,'Occupancy Raw Data'!$B$8:$BE$45,'Occupancy Raw Data'!AI$3,FALSE)</f>
        <v>65.904165663375807</v>
      </c>
      <c r="E43" s="48">
        <f>VLOOKUP($A43,'Occupancy Raw Data'!$B$8:$BE$45,'Occupancy Raw Data'!AJ$3,FALSE)</f>
        <v>65.139658078497405</v>
      </c>
      <c r="F43" s="48">
        <f>VLOOKUP($A43,'Occupancy Raw Data'!$B$8:$BE$45,'Occupancy Raw Data'!AK$3,FALSE)</f>
        <v>59.065735612810002</v>
      </c>
      <c r="G43" s="49">
        <f>VLOOKUP($A43,'Occupancy Raw Data'!$B$8:$BE$45,'Occupancy Raw Data'!AL$3,FALSE)</f>
        <v>58.174211413435998</v>
      </c>
      <c r="H43" s="48">
        <f>VLOOKUP($A43,'Occupancy Raw Data'!$B$8:$BE$45,'Occupancy Raw Data'!AN$3,FALSE)</f>
        <v>71.3580544184926</v>
      </c>
      <c r="I43" s="48">
        <f>VLOOKUP($A43,'Occupancy Raw Data'!$B$8:$BE$45,'Occupancy Raw Data'!AO$3,FALSE)</f>
        <v>78.485432217673903</v>
      </c>
      <c r="J43" s="49">
        <f>VLOOKUP($A43,'Occupancy Raw Data'!$B$8:$BE$45,'Occupancy Raw Data'!AP$3,FALSE)</f>
        <v>74.921743318083301</v>
      </c>
      <c r="K43" s="50">
        <f>VLOOKUP($A43,'Occupancy Raw Data'!$B$8:$BE$45,'Occupancy Raw Data'!AR$3,FALSE)</f>
        <v>62.959220529049503</v>
      </c>
      <c r="M43" s="47">
        <f>VLOOKUP($A43,'Occupancy Raw Data'!$B$8:$BE$45,'Occupancy Raw Data'!AT$3,FALSE)</f>
        <v>-15.399789981499399</v>
      </c>
      <c r="N43" s="48">
        <f>VLOOKUP($A43,'Occupancy Raw Data'!$B$8:$BE$45,'Occupancy Raw Data'!AU$3,FALSE)</f>
        <v>-11.6415219326692</v>
      </c>
      <c r="O43" s="48">
        <f>VLOOKUP($A43,'Occupancy Raw Data'!$B$8:$BE$45,'Occupancy Raw Data'!AV$3,FALSE)</f>
        <v>-9.6152040206560603</v>
      </c>
      <c r="P43" s="48">
        <f>VLOOKUP($A43,'Occupancy Raw Data'!$B$8:$BE$45,'Occupancy Raw Data'!AW$3,FALSE)</f>
        <v>-9.6238169883806695</v>
      </c>
      <c r="Q43" s="48">
        <f>VLOOKUP($A43,'Occupancy Raw Data'!$B$8:$BE$45,'Occupancy Raw Data'!AX$3,FALSE)</f>
        <v>-13.600336183917699</v>
      </c>
      <c r="R43" s="49">
        <f>VLOOKUP($A43,'Occupancy Raw Data'!$B$8:$BE$45,'Occupancy Raw Data'!AY$3,FALSE)</f>
        <v>-11.7381945327481</v>
      </c>
      <c r="S43" s="48">
        <f>VLOOKUP($A43,'Occupancy Raw Data'!$B$8:$BE$45,'Occupancy Raw Data'!BA$3,FALSE)</f>
        <v>-7.4405453224375897</v>
      </c>
      <c r="T43" s="48">
        <f>VLOOKUP($A43,'Occupancy Raw Data'!$B$8:$BE$45,'Occupancy Raw Data'!BB$3,FALSE)</f>
        <v>-3.0982627928196398</v>
      </c>
      <c r="U43" s="49">
        <f>VLOOKUP($A43,'Occupancy Raw Data'!$B$8:$BE$45,'Occupancy Raw Data'!BC$3,FALSE)</f>
        <v>-5.2158349087978797</v>
      </c>
      <c r="V43" s="50">
        <f>VLOOKUP($A43,'Occupancy Raw Data'!$B$8:$BE$45,'Occupancy Raw Data'!BE$3,FALSE)</f>
        <v>-9.6237128124917906</v>
      </c>
      <c r="X43" s="51">
        <f>VLOOKUP($A43,'ADR Raw Data'!$B$6:$BE$43,'ADR Raw Data'!AG$1,FALSE)</f>
        <v>97.122615782845898</v>
      </c>
      <c r="Y43" s="52">
        <f>VLOOKUP($A43,'ADR Raw Data'!$B$6:$BE$43,'ADR Raw Data'!AH$1,FALSE)</f>
        <v>106.14135536673</v>
      </c>
      <c r="Z43" s="52">
        <f>VLOOKUP($A43,'ADR Raw Data'!$B$6:$BE$43,'ADR Raw Data'!AI$1,FALSE)</f>
        <v>111.64850109609</v>
      </c>
      <c r="AA43" s="52">
        <f>VLOOKUP($A43,'ADR Raw Data'!$B$6:$BE$43,'ADR Raw Data'!AJ$1,FALSE)</f>
        <v>111.055204694575</v>
      </c>
      <c r="AB43" s="52">
        <f>VLOOKUP($A43,'ADR Raw Data'!$B$6:$BE$43,'ADR Raw Data'!AK$1,FALSE)</f>
        <v>104.905074908275</v>
      </c>
      <c r="AC43" s="53">
        <f>VLOOKUP($A43,'ADR Raw Data'!$B$6:$BE$43,'ADR Raw Data'!AL$1,FALSE)</f>
        <v>106.904560270698</v>
      </c>
      <c r="AD43" s="52">
        <f>VLOOKUP($A43,'ADR Raw Data'!$B$6:$BE$43,'ADR Raw Data'!AN$1,FALSE)</f>
        <v>124.55500337438799</v>
      </c>
      <c r="AE43" s="52">
        <f>VLOOKUP($A43,'ADR Raw Data'!$B$6:$BE$43,'ADR Raw Data'!AO$1,FALSE)</f>
        <v>128.899354195428</v>
      </c>
      <c r="AF43" s="53">
        <f>VLOOKUP($A43,'ADR Raw Data'!$B$6:$BE$43,'ADR Raw Data'!AP$1,FALSE)</f>
        <v>126.830499357223</v>
      </c>
      <c r="AG43" s="54">
        <f>VLOOKUP($A43,'ADR Raw Data'!$B$6:$BE$43,'ADR Raw Data'!AR$1,FALSE)</f>
        <v>113.679404055373</v>
      </c>
      <c r="AI43" s="47">
        <f>VLOOKUP($A43,'ADR Raw Data'!$B$6:$BE$43,'ADR Raw Data'!AT$1,FALSE)</f>
        <v>-2.90907966613617</v>
      </c>
      <c r="AJ43" s="48">
        <f>VLOOKUP($A43,'ADR Raw Data'!$B$6:$BE$43,'ADR Raw Data'!AU$1,FALSE)</f>
        <v>-0.33928393606521701</v>
      </c>
      <c r="AK43" s="48">
        <f>VLOOKUP($A43,'ADR Raw Data'!$B$6:$BE$43,'ADR Raw Data'!AV$1,FALSE)</f>
        <v>0.63051321051007703</v>
      </c>
      <c r="AL43" s="48">
        <f>VLOOKUP($A43,'ADR Raw Data'!$B$6:$BE$43,'ADR Raw Data'!AW$1,FALSE)</f>
        <v>1.1178125762356199</v>
      </c>
      <c r="AM43" s="48">
        <f>VLOOKUP($A43,'ADR Raw Data'!$B$6:$BE$43,'ADR Raw Data'!AX$1,FALSE)</f>
        <v>-1.8327181595466899</v>
      </c>
      <c r="AN43" s="49">
        <f>VLOOKUP($A43,'ADR Raw Data'!$B$6:$BE$43,'ADR Raw Data'!AY$1,FALSE)</f>
        <v>-0.35930992442982501</v>
      </c>
      <c r="AO43" s="48">
        <f>VLOOKUP($A43,'ADR Raw Data'!$B$6:$BE$43,'ADR Raw Data'!BA$1,FALSE)</f>
        <v>0.385852478060351</v>
      </c>
      <c r="AP43" s="48">
        <f>VLOOKUP($A43,'ADR Raw Data'!$B$6:$BE$43,'ADR Raw Data'!BB$1,FALSE)</f>
        <v>1.3489046348274401</v>
      </c>
      <c r="AQ43" s="49">
        <f>VLOOKUP($A43,'ADR Raw Data'!$B$6:$BE$43,'ADR Raw Data'!BC$1,FALSE)</f>
        <v>0.924778477533722</v>
      </c>
      <c r="AR43" s="50">
        <f>VLOOKUP($A43,'ADR Raw Data'!$B$6:$BE$43,'ADR Raw Data'!BE$1,FALSE)</f>
        <v>0.38083693739236502</v>
      </c>
      <c r="AT43" s="51">
        <f>VLOOKUP($A43,'RevPAR Raw Data'!$B$6:$BE$43,'RevPAR Raw Data'!AG$1,FALSE)</f>
        <v>41.785175475559797</v>
      </c>
      <c r="AU43" s="52">
        <f>VLOOKUP($A43,'RevPAR Raw Data'!$B$6:$BE$43,'RevPAR Raw Data'!AH$1,FALSE)</f>
        <v>61.284301107632999</v>
      </c>
      <c r="AV43" s="52">
        <f>VLOOKUP($A43,'RevPAR Raw Data'!$B$6:$BE$43,'RevPAR Raw Data'!AI$1,FALSE)</f>
        <v>73.581013123043505</v>
      </c>
      <c r="AW43" s="52">
        <f>VLOOKUP($A43,'RevPAR Raw Data'!$B$6:$BE$43,'RevPAR Raw Data'!AJ$1,FALSE)</f>
        <v>72.340980616421803</v>
      </c>
      <c r="AX43" s="52">
        <f>VLOOKUP($A43,'RevPAR Raw Data'!$B$6:$BE$43,'RevPAR Raw Data'!AK$1,FALSE)</f>
        <v>61.962954189742298</v>
      </c>
      <c r="AY43" s="53">
        <f>VLOOKUP($A43,'RevPAR Raw Data'!$B$6:$BE$43,'RevPAR Raw Data'!AL$1,FALSE)</f>
        <v>62.1908849024801</v>
      </c>
      <c r="AZ43" s="52">
        <f>VLOOKUP($A43,'RevPAR Raw Data'!$B$6:$BE$43,'RevPAR Raw Data'!AN$1,FALSE)</f>
        <v>88.880027088851406</v>
      </c>
      <c r="BA43" s="52">
        <f>VLOOKUP($A43,'RevPAR Raw Data'!$B$6:$BE$43,'RevPAR Raw Data'!AO$1,FALSE)</f>
        <v>101.16721526607201</v>
      </c>
      <c r="BB43" s="53">
        <f>VLOOKUP($A43,'RevPAR Raw Data'!$B$6:$BE$43,'RevPAR Raw Data'!AP$1,FALSE)</f>
        <v>95.023621177462005</v>
      </c>
      <c r="BC43" s="54">
        <f>VLOOKUP($A43,'RevPAR Raw Data'!$B$6:$BE$43,'RevPAR Raw Data'!AR$1,FALSE)</f>
        <v>71.571666695332098</v>
      </c>
      <c r="BE43" s="47">
        <f>VLOOKUP($A43,'RevPAR Raw Data'!$B$6:$BE$43,'RevPAR Raw Data'!AT$1,FALSE)</f>
        <v>-17.860877488656101</v>
      </c>
      <c r="BF43" s="48">
        <f>VLOOKUP($A43,'RevPAR Raw Data'!$B$6:$BE$43,'RevPAR Raw Data'!AU$1,FALSE)</f>
        <v>-11.9413080549034</v>
      </c>
      <c r="BG43" s="48">
        <f>VLOOKUP($A43,'RevPAR Raw Data'!$B$6:$BE$43,'RevPAR Raw Data'!AV$1,FALSE)</f>
        <v>-9.0453159417137208</v>
      </c>
      <c r="BH43" s="48">
        <f>VLOOKUP($A43,'RevPAR Raw Data'!$B$6:$BE$43,'RevPAR Raw Data'!AW$1,FALSE)</f>
        <v>-8.6135806487550699</v>
      </c>
      <c r="BI43" s="48">
        <f>VLOOKUP($A43,'RevPAR Raw Data'!$B$6:$BE$43,'RevPAR Raw Data'!AX$1,FALSE)</f>
        <v>-15.183798512462401</v>
      </c>
      <c r="BJ43" s="49">
        <f>VLOOKUP($A43,'RevPAR Raw Data'!$B$6:$BE$43,'RevPAR Raw Data'!AY$1,FALSE)</f>
        <v>-12.0553279592728</v>
      </c>
      <c r="BK43" s="48">
        <f>VLOOKUP($A43,'RevPAR Raw Data'!$B$6:$BE$43,'RevPAR Raw Data'!BA$1,FALSE)</f>
        <v>-7.0834023728850699</v>
      </c>
      <c r="BL43" s="48">
        <f>VLOOKUP($A43,'RevPAR Raw Data'!$B$6:$BE$43,'RevPAR Raw Data'!BB$1,FALSE)</f>
        <v>-1.79115076840367</v>
      </c>
      <c r="BM43" s="49">
        <f>VLOOKUP($A43,'RevPAR Raw Data'!$B$6:$BE$43,'RevPAR Raw Data'!BC$1,FALSE)</f>
        <v>-4.3392913499244097</v>
      </c>
      <c r="BN43" s="50">
        <f>VLOOKUP($A43,'RevPAR Raw Data'!$B$6:$BE$43,'RevPAR Raw Data'!BE$1,FALSE)</f>
        <v>-9.27952652823795</v>
      </c>
    </row>
    <row r="44" spans="1:66" x14ac:dyDescent="0.45">
      <c r="A44" s="63" t="s">
        <v>44</v>
      </c>
      <c r="B44" s="47">
        <f>VLOOKUP($A44,'Occupancy Raw Data'!$B$8:$BE$45,'Occupancy Raw Data'!AG$3,FALSE)</f>
        <v>46.889236902050101</v>
      </c>
      <c r="C44" s="48">
        <f>VLOOKUP($A44,'Occupancy Raw Data'!$B$8:$BE$45,'Occupancy Raw Data'!AH$3,FALSE)</f>
        <v>56.648633257403098</v>
      </c>
      <c r="D44" s="48">
        <f>VLOOKUP($A44,'Occupancy Raw Data'!$B$8:$BE$45,'Occupancy Raw Data'!AI$3,FALSE)</f>
        <v>60.457004555808602</v>
      </c>
      <c r="E44" s="48">
        <f>VLOOKUP($A44,'Occupancy Raw Data'!$B$8:$BE$45,'Occupancy Raw Data'!AJ$3,FALSE)</f>
        <v>60.321753986332503</v>
      </c>
      <c r="F44" s="48">
        <f>VLOOKUP($A44,'Occupancy Raw Data'!$B$8:$BE$45,'Occupancy Raw Data'!AK$3,FALSE)</f>
        <v>58.285876993166198</v>
      </c>
      <c r="G44" s="49">
        <f>VLOOKUP($A44,'Occupancy Raw Data'!$B$8:$BE$45,'Occupancy Raw Data'!AL$3,FALSE)</f>
        <v>56.520501138952099</v>
      </c>
      <c r="H44" s="48">
        <f>VLOOKUP($A44,'Occupancy Raw Data'!$B$8:$BE$45,'Occupancy Raw Data'!AN$3,FALSE)</f>
        <v>67.525626423690198</v>
      </c>
      <c r="I44" s="48">
        <f>VLOOKUP($A44,'Occupancy Raw Data'!$B$8:$BE$45,'Occupancy Raw Data'!AO$3,FALSE)</f>
        <v>72.971241457858696</v>
      </c>
      <c r="J44" s="49">
        <f>VLOOKUP($A44,'Occupancy Raw Data'!$B$8:$BE$45,'Occupancy Raw Data'!AP$3,FALSE)</f>
        <v>70.248433940774405</v>
      </c>
      <c r="K44" s="50">
        <f>VLOOKUP($A44,'Occupancy Raw Data'!$B$8:$BE$45,'Occupancy Raw Data'!AR$3,FALSE)</f>
        <v>60.442767653758501</v>
      </c>
      <c r="M44" s="47">
        <f>VLOOKUP($A44,'Occupancy Raw Data'!$B$8:$BE$45,'Occupancy Raw Data'!AT$3,FALSE)</f>
        <v>-8.3228949199721605</v>
      </c>
      <c r="N44" s="48">
        <f>VLOOKUP($A44,'Occupancy Raw Data'!$B$8:$BE$45,'Occupancy Raw Data'!AU$3,FALSE)</f>
        <v>-3.7261069441083898</v>
      </c>
      <c r="O44" s="48">
        <f>VLOOKUP($A44,'Occupancy Raw Data'!$B$8:$BE$45,'Occupancy Raw Data'!AV$3,FALSE)</f>
        <v>-5.0212480429434097</v>
      </c>
      <c r="P44" s="48">
        <f>VLOOKUP($A44,'Occupancy Raw Data'!$B$8:$BE$45,'Occupancy Raw Data'!AW$3,FALSE)</f>
        <v>-8.03125678315606</v>
      </c>
      <c r="Q44" s="48">
        <f>VLOOKUP($A44,'Occupancy Raw Data'!$B$8:$BE$45,'Occupancy Raw Data'!AX$3,FALSE)</f>
        <v>-9.37465412285556</v>
      </c>
      <c r="R44" s="49">
        <f>VLOOKUP($A44,'Occupancy Raw Data'!$B$8:$BE$45,'Occupancy Raw Data'!AY$3,FALSE)</f>
        <v>-6.8993011584822401</v>
      </c>
      <c r="S44" s="48">
        <f>VLOOKUP($A44,'Occupancy Raw Data'!$B$8:$BE$45,'Occupancy Raw Data'!BA$3,FALSE)</f>
        <v>-9.3203326641812403</v>
      </c>
      <c r="T44" s="48">
        <f>VLOOKUP($A44,'Occupancy Raw Data'!$B$8:$BE$45,'Occupancy Raw Data'!BB$3,FALSE)</f>
        <v>-7.1299148396448597</v>
      </c>
      <c r="U44" s="49">
        <f>VLOOKUP($A44,'Occupancy Raw Data'!$B$8:$BE$45,'Occupancy Raw Data'!BC$3,FALSE)</f>
        <v>-8.1957300339550603</v>
      </c>
      <c r="V44" s="50">
        <f>VLOOKUP($A44,'Occupancy Raw Data'!$B$8:$BE$45,'Occupancy Raw Data'!BE$3,FALSE)</f>
        <v>-7.3338426279602702</v>
      </c>
      <c r="X44" s="51">
        <f>VLOOKUP($A44,'ADR Raw Data'!$B$6:$BE$43,'ADR Raw Data'!AG$1,FALSE)</f>
        <v>85.506638302717406</v>
      </c>
      <c r="Y44" s="52">
        <f>VLOOKUP($A44,'ADR Raw Data'!$B$6:$BE$43,'ADR Raw Data'!AH$1,FALSE)</f>
        <v>89.499189419452094</v>
      </c>
      <c r="Z44" s="52">
        <f>VLOOKUP($A44,'ADR Raw Data'!$B$6:$BE$43,'ADR Raw Data'!AI$1,FALSE)</f>
        <v>90.784649970563905</v>
      </c>
      <c r="AA44" s="52">
        <f>VLOOKUP($A44,'ADR Raw Data'!$B$6:$BE$43,'ADR Raw Data'!AJ$1,FALSE)</f>
        <v>90.227590181732296</v>
      </c>
      <c r="AB44" s="52">
        <f>VLOOKUP($A44,'ADR Raw Data'!$B$6:$BE$43,'ADR Raw Data'!AK$1,FALSE)</f>
        <v>89.019392098192398</v>
      </c>
      <c r="AC44" s="53">
        <f>VLOOKUP($A44,'ADR Raw Data'!$B$6:$BE$43,'ADR Raw Data'!AL$1,FALSE)</f>
        <v>89.168266745591893</v>
      </c>
      <c r="AD44" s="52">
        <f>VLOOKUP($A44,'ADR Raw Data'!$B$6:$BE$43,'ADR Raw Data'!AN$1,FALSE)</f>
        <v>103.620127756694</v>
      </c>
      <c r="AE44" s="52">
        <f>VLOOKUP($A44,'ADR Raw Data'!$B$6:$BE$43,'ADR Raw Data'!AO$1,FALSE)</f>
        <v>106.89307567066599</v>
      </c>
      <c r="AF44" s="53">
        <f>VLOOKUP($A44,'ADR Raw Data'!$B$6:$BE$43,'ADR Raw Data'!AP$1,FALSE)</f>
        <v>105.32003093681899</v>
      </c>
      <c r="AG44" s="54">
        <f>VLOOKUP($A44,'ADR Raw Data'!$B$6:$BE$43,'ADR Raw Data'!AR$1,FALSE)</f>
        <v>94.531716614230106</v>
      </c>
      <c r="AI44" s="47">
        <f>VLOOKUP($A44,'ADR Raw Data'!$B$6:$BE$43,'ADR Raw Data'!AT$1,FALSE)</f>
        <v>3.3068180482045002</v>
      </c>
      <c r="AJ44" s="48">
        <f>VLOOKUP($A44,'ADR Raw Data'!$B$6:$BE$43,'ADR Raw Data'!AU$1,FALSE)</f>
        <v>2.0951712691002</v>
      </c>
      <c r="AK44" s="48">
        <f>VLOOKUP($A44,'ADR Raw Data'!$B$6:$BE$43,'ADR Raw Data'!AV$1,FALSE)</f>
        <v>1.4489220612137199</v>
      </c>
      <c r="AL44" s="48">
        <f>VLOOKUP($A44,'ADR Raw Data'!$B$6:$BE$43,'ADR Raw Data'!AW$1,FALSE)</f>
        <v>0.70859943906823397</v>
      </c>
      <c r="AM44" s="48">
        <f>VLOOKUP($A44,'ADR Raw Data'!$B$6:$BE$43,'ADR Raw Data'!AX$1,FALSE)</f>
        <v>0.65654852308780698</v>
      </c>
      <c r="AN44" s="49">
        <f>VLOOKUP($A44,'ADR Raw Data'!$B$6:$BE$43,'ADR Raw Data'!AY$1,FALSE)</f>
        <v>1.5555727462167599</v>
      </c>
      <c r="AO44" s="48">
        <f>VLOOKUP($A44,'ADR Raw Data'!$B$6:$BE$43,'ADR Raw Data'!BA$1,FALSE)</f>
        <v>1.590694722384</v>
      </c>
      <c r="AP44" s="48">
        <f>VLOOKUP($A44,'ADR Raw Data'!$B$6:$BE$43,'ADR Raw Data'!BB$1,FALSE)</f>
        <v>1.1323211888737901</v>
      </c>
      <c r="AQ44" s="49">
        <f>VLOOKUP($A44,'ADR Raw Data'!$B$6:$BE$43,'ADR Raw Data'!BC$1,FALSE)</f>
        <v>1.3700576022897699</v>
      </c>
      <c r="AR44" s="50">
        <f>VLOOKUP($A44,'ADR Raw Data'!$B$6:$BE$43,'ADR Raw Data'!BE$1,FALSE)</f>
        <v>1.4322228460338</v>
      </c>
      <c r="AT44" s="51">
        <f>VLOOKUP($A44,'RevPAR Raw Data'!$B$6:$BE$43,'RevPAR Raw Data'!AG$1,FALSE)</f>
        <v>40.093410200740301</v>
      </c>
      <c r="AU44" s="52">
        <f>VLOOKUP($A44,'RevPAR Raw Data'!$B$6:$BE$43,'RevPAR Raw Data'!AH$1,FALSE)</f>
        <v>50.700067582574</v>
      </c>
      <c r="AV44" s="52">
        <f>VLOOKUP($A44,'RevPAR Raw Data'!$B$6:$BE$43,'RevPAR Raw Data'!AI$1,FALSE)</f>
        <v>54.885679968678801</v>
      </c>
      <c r="AW44" s="52">
        <f>VLOOKUP($A44,'RevPAR Raw Data'!$B$6:$BE$43,'RevPAR Raw Data'!AJ$1,FALSE)</f>
        <v>54.426864977220902</v>
      </c>
      <c r="AX44" s="52">
        <f>VLOOKUP($A44,'RevPAR Raw Data'!$B$6:$BE$43,'RevPAR Raw Data'!AK$1,FALSE)</f>
        <v>51.885733378416802</v>
      </c>
      <c r="AY44" s="53">
        <f>VLOOKUP($A44,'RevPAR Raw Data'!$B$6:$BE$43,'RevPAR Raw Data'!AL$1,FALSE)</f>
        <v>50.398351221526099</v>
      </c>
      <c r="AZ44" s="52">
        <f>VLOOKUP($A44,'RevPAR Raw Data'!$B$6:$BE$43,'RevPAR Raw Data'!AN$1,FALSE)</f>
        <v>69.970140368735699</v>
      </c>
      <c r="BA44" s="52">
        <f>VLOOKUP($A44,'RevPAR Raw Data'!$B$6:$BE$43,'RevPAR Raw Data'!AO$1,FALSE)</f>
        <v>78.001204349373495</v>
      </c>
      <c r="BB44" s="53">
        <f>VLOOKUP($A44,'RevPAR Raw Data'!$B$6:$BE$43,'RevPAR Raw Data'!AP$1,FALSE)</f>
        <v>73.985672359054604</v>
      </c>
      <c r="BC44" s="54">
        <f>VLOOKUP($A44,'RevPAR Raw Data'!$B$6:$BE$43,'RevPAR Raw Data'!AR$1,FALSE)</f>
        <v>57.137585832248597</v>
      </c>
      <c r="BE44" s="47">
        <f>VLOOKUP($A44,'RevPAR Raw Data'!$B$6:$BE$43,'RevPAR Raw Data'!AT$1,FALSE)</f>
        <v>-5.2912998631143902</v>
      </c>
      <c r="BF44" s="48">
        <f>VLOOKUP($A44,'RevPAR Raw Data'!$B$6:$BE$43,'RevPAR Raw Data'!AU$1,FALSE)</f>
        <v>-1.7090039971570901</v>
      </c>
      <c r="BG44" s="48">
        <f>VLOOKUP($A44,'RevPAR Raw Data'!$B$6:$BE$43,'RevPAR Raw Data'!AV$1,FALSE)</f>
        <v>-3.64507995237215</v>
      </c>
      <c r="BH44" s="48">
        <f>VLOOKUP($A44,'RevPAR Raw Data'!$B$6:$BE$43,'RevPAR Raw Data'!AW$1,FALSE)</f>
        <v>-7.3795667846033997</v>
      </c>
      <c r="BI44" s="48">
        <f>VLOOKUP($A44,'RevPAR Raw Data'!$B$6:$BE$43,'RevPAR Raw Data'!AX$1,FALSE)</f>
        <v>-8.7796547529559508</v>
      </c>
      <c r="BJ44" s="49">
        <f>VLOOKUP($A44,'RevPAR Raw Data'!$B$6:$BE$43,'RevPAR Raw Data'!AY$1,FALSE)</f>
        <v>-5.4510520607662496</v>
      </c>
      <c r="BK44" s="48">
        <f>VLOOKUP($A44,'RevPAR Raw Data'!$B$6:$BE$43,'RevPAR Raw Data'!BA$1,FALSE)</f>
        <v>-7.8778959815949996</v>
      </c>
      <c r="BL44" s="48">
        <f>VLOOKUP($A44,'RevPAR Raw Data'!$B$6:$BE$43,'RevPAR Raw Data'!BB$1,FALSE)</f>
        <v>-6.0783271872490197</v>
      </c>
      <c r="BM44" s="49">
        <f>VLOOKUP($A44,'RevPAR Raw Data'!$B$6:$BE$43,'RevPAR Raw Data'!BC$1,FALSE)</f>
        <v>-6.9379586540586402</v>
      </c>
      <c r="BN44" s="50">
        <f>VLOOKUP($A44,'RevPAR Raw Data'!$B$6:$BE$43,'RevPAR Raw Data'!BE$1,FALSE)</f>
        <v>-6.0066567515362701</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Data'!AG$3,FALSE)</f>
        <v>47.958280264670201</v>
      </c>
      <c r="C47" s="48">
        <f>VLOOKUP($A47,'Occupancy Raw Data'!$B$8:$BE$45,'Occupancy Raw Data'!AH$3,FALSE)</f>
        <v>62.209157839147501</v>
      </c>
      <c r="D47" s="48">
        <f>VLOOKUP($A47,'Occupancy Raw Data'!$B$8:$BE$45,'Occupancy Raw Data'!AI$3,FALSE)</f>
        <v>67.994159858345498</v>
      </c>
      <c r="E47" s="48">
        <f>VLOOKUP($A47,'Occupancy Raw Data'!$B$8:$BE$45,'Occupancy Raw Data'!AJ$3,FALSE)</f>
        <v>68.286943555652201</v>
      </c>
      <c r="F47" s="48">
        <f>VLOOKUP($A47,'Occupancy Raw Data'!$B$8:$BE$45,'Occupancy Raw Data'!AK$3,FALSE)</f>
        <v>66.409866111646096</v>
      </c>
      <c r="G47" s="49">
        <f>VLOOKUP($A47,'Occupancy Raw Data'!$B$8:$BE$45,'Occupancy Raw Data'!AL$3,FALSE)</f>
        <v>62.571681525892302</v>
      </c>
      <c r="H47" s="48">
        <f>VLOOKUP($A47,'Occupancy Raw Data'!$B$8:$BE$45,'Occupancy Raw Data'!AN$3,FALSE)</f>
        <v>74.3321114597247</v>
      </c>
      <c r="I47" s="48">
        <f>VLOOKUP($A47,'Occupancy Raw Data'!$B$8:$BE$45,'Occupancy Raw Data'!AO$3,FALSE)</f>
        <v>75.774284737970206</v>
      </c>
      <c r="J47" s="49">
        <f>VLOOKUP($A47,'Occupancy Raw Data'!$B$8:$BE$45,'Occupancy Raw Data'!AP$3,FALSE)</f>
        <v>75.053198098847503</v>
      </c>
      <c r="K47" s="50">
        <f>VLOOKUP($A47,'Occupancy Raw Data'!$B$8:$BE$45,'Occupancy Raw Data'!AR$3,FALSE)</f>
        <v>66.1378291181652</v>
      </c>
      <c r="M47" s="47">
        <f>VLOOKUP($A47,'Occupancy Raw Data'!$B$8:$BE$45,'Occupancy Raw Data'!AT$3,FALSE)</f>
        <v>-5.3100015395584599</v>
      </c>
      <c r="N47" s="48">
        <f>VLOOKUP($A47,'Occupancy Raw Data'!$B$8:$BE$45,'Occupancy Raw Data'!AU$3,FALSE)</f>
        <v>-0.55631154804730698</v>
      </c>
      <c r="O47" s="48">
        <f>VLOOKUP($A47,'Occupancy Raw Data'!$B$8:$BE$45,'Occupancy Raw Data'!AV$3,FALSE)</f>
        <v>-0.29355638761059</v>
      </c>
      <c r="P47" s="48">
        <f>VLOOKUP($A47,'Occupancy Raw Data'!$B$8:$BE$45,'Occupancy Raw Data'!AW$3,FALSE)</f>
        <v>-2.6371962935580102</v>
      </c>
      <c r="Q47" s="48">
        <f>VLOOKUP($A47,'Occupancy Raw Data'!$B$8:$BE$45,'Occupancy Raw Data'!AX$3,FALSE)</f>
        <v>-2.27220569484644</v>
      </c>
      <c r="R47" s="49">
        <f>VLOOKUP($A47,'Occupancy Raw Data'!$B$8:$BE$45,'Occupancy Raw Data'!AY$3,FALSE)</f>
        <v>-2.0755868283105698</v>
      </c>
      <c r="S47" s="48">
        <f>VLOOKUP($A47,'Occupancy Raw Data'!$B$8:$BE$45,'Occupancy Raw Data'!BA$3,FALSE)</f>
        <v>-1.6851186236861799</v>
      </c>
      <c r="T47" s="48">
        <f>VLOOKUP($A47,'Occupancy Raw Data'!$B$8:$BE$45,'Occupancy Raw Data'!BB$3,FALSE)</f>
        <v>-1.1598031502508499</v>
      </c>
      <c r="U47" s="49">
        <f>VLOOKUP($A47,'Occupancy Raw Data'!$B$8:$BE$45,'Occupancy Raw Data'!BC$3,FALSE)</f>
        <v>-1.4206371563478799</v>
      </c>
      <c r="V47" s="50">
        <f>VLOOKUP($A47,'Occupancy Raw Data'!$B$8:$BE$45,'Occupancy Raw Data'!BE$3,FALSE)</f>
        <v>-1.8641889320993701</v>
      </c>
      <c r="X47" s="51">
        <f>VLOOKUP($A47,'ADR Raw Data'!$B$6:$BE$43,'ADR Raw Data'!AG$1,FALSE)</f>
        <v>109.17847667319801</v>
      </c>
      <c r="Y47" s="52">
        <f>VLOOKUP($A47,'ADR Raw Data'!$B$6:$BE$43,'ADR Raw Data'!AH$1,FALSE)</f>
        <v>115.904397213587</v>
      </c>
      <c r="Z47" s="52">
        <f>VLOOKUP($A47,'ADR Raw Data'!$B$6:$BE$43,'ADR Raw Data'!AI$1,FALSE)</f>
        <v>120.051610699926</v>
      </c>
      <c r="AA47" s="52">
        <f>VLOOKUP($A47,'ADR Raw Data'!$B$6:$BE$43,'ADR Raw Data'!AJ$1,FALSE)</f>
        <v>123.109761739585</v>
      </c>
      <c r="AB47" s="52">
        <f>VLOOKUP($A47,'ADR Raw Data'!$B$6:$BE$43,'ADR Raw Data'!AK$1,FALSE)</f>
        <v>130.6521021611</v>
      </c>
      <c r="AC47" s="53">
        <f>VLOOKUP($A47,'ADR Raw Data'!$B$6:$BE$43,'ADR Raw Data'!AL$1,FALSE)</f>
        <v>120.477865949772</v>
      </c>
      <c r="AD47" s="52">
        <f>VLOOKUP($A47,'ADR Raw Data'!$B$6:$BE$43,'ADR Raw Data'!AN$1,FALSE)</f>
        <v>157.55175117277599</v>
      </c>
      <c r="AE47" s="52">
        <f>VLOOKUP($A47,'ADR Raw Data'!$B$6:$BE$43,'ADR Raw Data'!AO$1,FALSE)</f>
        <v>153.39473721430701</v>
      </c>
      <c r="AF47" s="53">
        <f>VLOOKUP($A47,'ADR Raw Data'!$B$6:$BE$43,'ADR Raw Data'!AP$1,FALSE)</f>
        <v>155.45327457665701</v>
      </c>
      <c r="AG47" s="54">
        <f>VLOOKUP($A47,'ADR Raw Data'!$B$6:$BE$43,'ADR Raw Data'!AR$1,FALSE)</f>
        <v>131.81789115497901</v>
      </c>
      <c r="AI47" s="47">
        <f>VLOOKUP($A47,'ADR Raw Data'!$B$6:$BE$43,'ADR Raw Data'!AT$1,FALSE)</f>
        <v>2.5595535412677601</v>
      </c>
      <c r="AJ47" s="48">
        <f>VLOOKUP($A47,'ADR Raw Data'!$B$6:$BE$43,'ADR Raw Data'!AU$1,FALSE)</f>
        <v>3.1164885905769601</v>
      </c>
      <c r="AK47" s="48">
        <f>VLOOKUP($A47,'ADR Raw Data'!$B$6:$BE$43,'ADR Raw Data'!AV$1,FALSE)</f>
        <v>3.44986614466508</v>
      </c>
      <c r="AL47" s="48">
        <f>VLOOKUP($A47,'ADR Raw Data'!$B$6:$BE$43,'ADR Raw Data'!AW$1,FALSE)</f>
        <v>2.6341527928441</v>
      </c>
      <c r="AM47" s="48">
        <f>VLOOKUP($A47,'ADR Raw Data'!$B$6:$BE$43,'ADR Raw Data'!AX$1,FALSE)</f>
        <v>4.9568006494963601</v>
      </c>
      <c r="AN47" s="49">
        <f>VLOOKUP($A47,'ADR Raw Data'!$B$6:$BE$43,'ADR Raw Data'!AY$1,FALSE)</f>
        <v>3.4468852677586401</v>
      </c>
      <c r="AO47" s="48">
        <f>VLOOKUP($A47,'ADR Raw Data'!$B$6:$BE$43,'ADR Raw Data'!BA$1,FALSE)</f>
        <v>5.28908019479098</v>
      </c>
      <c r="AP47" s="48">
        <f>VLOOKUP($A47,'ADR Raw Data'!$B$6:$BE$43,'ADR Raw Data'!BB$1,FALSE)</f>
        <v>3.6130067456441699</v>
      </c>
      <c r="AQ47" s="49">
        <f>VLOOKUP($A47,'ADR Raw Data'!$B$6:$BE$43,'ADR Raw Data'!BC$1,FALSE)</f>
        <v>4.4459842386218602</v>
      </c>
      <c r="AR47" s="50">
        <f>VLOOKUP($A47,'ADR Raw Data'!$B$6:$BE$43,'ADR Raw Data'!BE$1,FALSE)</f>
        <v>3.8652751312849798</v>
      </c>
      <c r="AT47" s="51">
        <f>VLOOKUP($A47,'RevPAR Raw Data'!$B$6:$BE$43,'RevPAR Raw Data'!AG$1,FALSE)</f>
        <v>52.360119831629902</v>
      </c>
      <c r="AU47" s="52">
        <f>VLOOKUP($A47,'RevPAR Raw Data'!$B$6:$BE$43,'RevPAR Raw Data'!AH$1,FALSE)</f>
        <v>72.1031494051132</v>
      </c>
      <c r="AV47" s="52">
        <f>VLOOKUP($A47,'RevPAR Raw Data'!$B$6:$BE$43,'RevPAR Raw Data'!AI$1,FALSE)</f>
        <v>81.628084091826906</v>
      </c>
      <c r="AW47" s="52">
        <f>VLOOKUP($A47,'RevPAR Raw Data'!$B$6:$BE$43,'RevPAR Raw Data'!AJ$1,FALSE)</f>
        <v>84.067893510608499</v>
      </c>
      <c r="AX47" s="52">
        <f>VLOOKUP($A47,'RevPAR Raw Data'!$B$6:$BE$43,'RevPAR Raw Data'!AK$1,FALSE)</f>
        <v>86.765886117237699</v>
      </c>
      <c r="AY47" s="53">
        <f>VLOOKUP($A47,'RevPAR Raw Data'!$B$6:$BE$43,'RevPAR Raw Data'!AL$1,FALSE)</f>
        <v>75.385026591283193</v>
      </c>
      <c r="AZ47" s="52">
        <f>VLOOKUP($A47,'RevPAR Raw Data'!$B$6:$BE$43,'RevPAR Raw Data'!AN$1,FALSE)</f>
        <v>117.11154328849599</v>
      </c>
      <c r="BA47" s="52">
        <f>VLOOKUP($A47,'RevPAR Raw Data'!$B$6:$BE$43,'RevPAR Raw Data'!AO$1,FALSE)</f>
        <v>116.23376494983</v>
      </c>
      <c r="BB47" s="53">
        <f>VLOOKUP($A47,'RevPAR Raw Data'!$B$6:$BE$43,'RevPAR Raw Data'!AP$1,FALSE)</f>
        <v>116.672654119163</v>
      </c>
      <c r="BC47" s="54">
        <f>VLOOKUP($A47,'RevPAR Raw Data'!$B$6:$BE$43,'RevPAR Raw Data'!AR$1,FALSE)</f>
        <v>87.1814915992491</v>
      </c>
      <c r="BE47" s="47">
        <f>VLOOKUP($A47,'RevPAR Raw Data'!$B$6:$BE$43,'RevPAR Raw Data'!AT$1,FALSE)</f>
        <v>-2.8863603307378298</v>
      </c>
      <c r="BF47" s="48">
        <f>VLOOKUP($A47,'RevPAR Raw Data'!$B$6:$BE$43,'RevPAR Raw Data'!AU$1,FALSE)</f>
        <v>2.5428396566067</v>
      </c>
      <c r="BG47" s="48">
        <f>VLOOKUP($A47,'RevPAR Raw Data'!$B$6:$BE$43,'RevPAR Raw Data'!AV$1,FALSE)</f>
        <v>3.1461824546228101</v>
      </c>
      <c r="BH47" s="48">
        <f>VLOOKUP($A47,'RevPAR Raw Data'!$B$6:$BE$43,'RevPAR Raw Data'!AW$1,FALSE)</f>
        <v>-7.25112805334545E-2</v>
      </c>
      <c r="BI47" s="48">
        <f>VLOOKUP($A47,'RevPAR Raw Data'!$B$6:$BE$43,'RevPAR Raw Data'!AX$1,FALSE)</f>
        <v>2.5719662480098702</v>
      </c>
      <c r="BJ47" s="49">
        <f>VLOOKUP($A47,'RevPAR Raw Data'!$B$6:$BE$43,'RevPAR Raw Data'!AY$1,FALSE)</f>
        <v>1.29975534284349</v>
      </c>
      <c r="BK47" s="48">
        <f>VLOOKUP($A47,'RevPAR Raw Data'!$B$6:$BE$43,'RevPAR Raw Data'!BA$1,FALSE)</f>
        <v>3.51483429572068</v>
      </c>
      <c r="BL47" s="48">
        <f>VLOOKUP($A47,'RevPAR Raw Data'!$B$6:$BE$43,'RevPAR Raw Data'!BB$1,FALSE)</f>
        <v>2.4112998293385601</v>
      </c>
      <c r="BM47" s="49">
        <f>VLOOKUP($A47,'RevPAR Raw Data'!$B$6:$BE$43,'RevPAR Raw Data'!BC$1,FALSE)</f>
        <v>2.9621857782147401</v>
      </c>
      <c r="BN47" s="50">
        <f>VLOOKUP($A47,'RevPAR Raw Data'!$B$6:$BE$43,'RevPAR Raw Data'!BE$1,FALSE)</f>
        <v>1.929030167993</v>
      </c>
    </row>
    <row r="48" spans="1:66" x14ac:dyDescent="0.45">
      <c r="A48" s="63" t="s">
        <v>78</v>
      </c>
      <c r="B48" s="47">
        <f>VLOOKUP($A48,'Occupancy Raw Data'!$B$8:$BE$45,'Occupancy Raw Data'!AG$3,FALSE)</f>
        <v>45.272867025365102</v>
      </c>
      <c r="C48" s="48">
        <f>VLOOKUP($A48,'Occupancy Raw Data'!$B$8:$BE$45,'Occupancy Raw Data'!AH$3,FALSE)</f>
        <v>63.816295157570998</v>
      </c>
      <c r="D48" s="48">
        <f>VLOOKUP($A48,'Occupancy Raw Data'!$B$8:$BE$45,'Occupancy Raw Data'!AI$3,FALSE)</f>
        <v>67.198308993082193</v>
      </c>
      <c r="E48" s="48">
        <f>VLOOKUP($A48,'Occupancy Raw Data'!$B$8:$BE$45,'Occupancy Raw Data'!AJ$3,FALSE)</f>
        <v>67.544196771713999</v>
      </c>
      <c r="F48" s="48">
        <f>VLOOKUP($A48,'Occupancy Raw Data'!$B$8:$BE$45,'Occupancy Raw Data'!AK$3,FALSE)</f>
        <v>63.239815526518001</v>
      </c>
      <c r="G48" s="49">
        <f>VLOOKUP($A48,'Occupancy Raw Data'!$B$8:$BE$45,'Occupancy Raw Data'!AL$3,FALSE)</f>
        <v>61.414296694850101</v>
      </c>
      <c r="H48" s="48">
        <f>VLOOKUP($A48,'Occupancy Raw Data'!$B$8:$BE$45,'Occupancy Raw Data'!AN$3,FALSE)</f>
        <v>66.775557263643293</v>
      </c>
      <c r="I48" s="48">
        <f>VLOOKUP($A48,'Occupancy Raw Data'!$B$8:$BE$45,'Occupancy Raw Data'!AO$3,FALSE)</f>
        <v>64.181398923904595</v>
      </c>
      <c r="J48" s="49">
        <f>VLOOKUP($A48,'Occupancy Raw Data'!$B$8:$BE$45,'Occupancy Raw Data'!AP$3,FALSE)</f>
        <v>65.478478093774001</v>
      </c>
      <c r="K48" s="50">
        <f>VLOOKUP($A48,'Occupancy Raw Data'!$B$8:$BE$45,'Occupancy Raw Data'!AR$3,FALSE)</f>
        <v>62.575491380256899</v>
      </c>
      <c r="M48" s="47">
        <f>VLOOKUP($A48,'Occupancy Raw Data'!$B$8:$BE$45,'Occupancy Raw Data'!AT$3,FALSE)</f>
        <v>-2.5237898220934998</v>
      </c>
      <c r="N48" s="48">
        <f>VLOOKUP($A48,'Occupancy Raw Data'!$B$8:$BE$45,'Occupancy Raw Data'!AU$3,FALSE)</f>
        <v>5.3616751269035499</v>
      </c>
      <c r="O48" s="48">
        <f>VLOOKUP($A48,'Occupancy Raw Data'!$B$8:$BE$45,'Occupancy Raw Data'!AV$3,FALSE)</f>
        <v>3.55344980752146</v>
      </c>
      <c r="P48" s="48">
        <f>VLOOKUP($A48,'Occupancy Raw Data'!$B$8:$BE$45,'Occupancy Raw Data'!AW$3,FALSE)</f>
        <v>-1.1529808773903201</v>
      </c>
      <c r="Q48" s="48">
        <f>VLOOKUP($A48,'Occupancy Raw Data'!$B$8:$BE$45,'Occupancy Raw Data'!AX$3,FALSE)</f>
        <v>1.7310664605873201</v>
      </c>
      <c r="R48" s="49">
        <f>VLOOKUP($A48,'Occupancy Raw Data'!$B$8:$BE$45,'Occupancy Raw Data'!AY$3,FALSE)</f>
        <v>1.5441316642307901</v>
      </c>
      <c r="S48" s="48">
        <f>VLOOKUP($A48,'Occupancy Raw Data'!$B$8:$BE$45,'Occupancy Raw Data'!BA$3,FALSE)</f>
        <v>1.9958908130319899</v>
      </c>
      <c r="T48" s="48">
        <f>VLOOKUP($A48,'Occupancy Raw Data'!$B$8:$BE$45,'Occupancy Raw Data'!BB$3,FALSE)</f>
        <v>-3.2725166521864999</v>
      </c>
      <c r="U48" s="49">
        <f>VLOOKUP($A48,'Occupancy Raw Data'!$B$8:$BE$45,'Occupancy Raw Data'!BC$3,FALSE)</f>
        <v>-0.65597667638483903</v>
      </c>
      <c r="V48" s="50">
        <f>VLOOKUP($A48,'Occupancy Raw Data'!$B$8:$BE$45,'Occupancy Raw Data'!BE$3,FALSE)</f>
        <v>0.87622250741248797</v>
      </c>
      <c r="X48" s="51">
        <f>VLOOKUP($A48,'ADR Raw Data'!$B$6:$BE$43,'ADR Raw Data'!AG$1,FALSE)</f>
        <v>102.88791171477</v>
      </c>
      <c r="Y48" s="52">
        <f>VLOOKUP($A48,'ADR Raw Data'!$B$6:$BE$43,'ADR Raw Data'!AH$1,FALSE)</f>
        <v>108.375251430292</v>
      </c>
      <c r="Z48" s="52">
        <f>VLOOKUP($A48,'ADR Raw Data'!$B$6:$BE$43,'ADR Raw Data'!AI$1,FALSE)</f>
        <v>106.93181012296201</v>
      </c>
      <c r="AA48" s="52">
        <f>VLOOKUP($A48,'ADR Raw Data'!$B$6:$BE$43,'ADR Raw Data'!AJ$1,FALSE)</f>
        <v>108.246199146514</v>
      </c>
      <c r="AB48" s="52">
        <f>VLOOKUP($A48,'ADR Raw Data'!$B$6:$BE$43,'ADR Raw Data'!AK$1,FALSE)</f>
        <v>116.502324521422</v>
      </c>
      <c r="AC48" s="53">
        <f>VLOOKUP($A48,'ADR Raw Data'!$B$6:$BE$43,'ADR Raw Data'!AL$1,FALSE)</f>
        <v>108.89569524405501</v>
      </c>
      <c r="AD48" s="52">
        <f>VLOOKUP($A48,'ADR Raw Data'!$B$6:$BE$43,'ADR Raw Data'!AN$1,FALSE)</f>
        <v>137.61676258992799</v>
      </c>
      <c r="AE48" s="52">
        <f>VLOOKUP($A48,'ADR Raw Data'!$B$6:$BE$43,'ADR Raw Data'!AO$1,FALSE)</f>
        <v>139.27026347305301</v>
      </c>
      <c r="AF48" s="53">
        <f>VLOOKUP($A48,'ADR Raw Data'!$B$6:$BE$43,'ADR Raw Data'!AP$1,FALSE)</f>
        <v>138.427135730007</v>
      </c>
      <c r="AG48" s="54">
        <f>VLOOKUP($A48,'ADR Raw Data'!$B$6:$BE$43,'ADR Raw Data'!AR$1,FALSE)</f>
        <v>117.724682605834</v>
      </c>
      <c r="AI48" s="47">
        <f>VLOOKUP($A48,'ADR Raw Data'!$B$6:$BE$43,'ADR Raw Data'!AT$1,FALSE)</f>
        <v>-4.0079105767664203</v>
      </c>
      <c r="AJ48" s="48">
        <f>VLOOKUP($A48,'ADR Raw Data'!$B$6:$BE$43,'ADR Raw Data'!AU$1,FALSE)</f>
        <v>-1.38134947620474</v>
      </c>
      <c r="AK48" s="48">
        <f>VLOOKUP($A48,'ADR Raw Data'!$B$6:$BE$43,'ADR Raw Data'!AV$1,FALSE)</f>
        <v>-1.9132717005615401</v>
      </c>
      <c r="AL48" s="48">
        <f>VLOOKUP($A48,'ADR Raw Data'!$B$6:$BE$43,'ADR Raw Data'!AW$1,FALSE)</f>
        <v>-5.03770415431931</v>
      </c>
      <c r="AM48" s="48">
        <f>VLOOKUP($A48,'ADR Raw Data'!$B$6:$BE$43,'ADR Raw Data'!AX$1,FALSE)</f>
        <v>-1.01445702661654</v>
      </c>
      <c r="AN48" s="49">
        <f>VLOOKUP($A48,'ADR Raw Data'!$B$6:$BE$43,'ADR Raw Data'!AY$1,FALSE)</f>
        <v>-2.6140177815680601</v>
      </c>
      <c r="AO48" s="48">
        <f>VLOOKUP($A48,'ADR Raw Data'!$B$6:$BE$43,'ADR Raw Data'!BA$1,FALSE)</f>
        <v>7.3222521451428296E-2</v>
      </c>
      <c r="AP48" s="48">
        <f>VLOOKUP($A48,'ADR Raw Data'!$B$6:$BE$43,'ADR Raw Data'!BB$1,FALSE)</f>
        <v>-0.97330292278427399</v>
      </c>
      <c r="AQ48" s="49">
        <f>VLOOKUP($A48,'ADR Raw Data'!$B$6:$BE$43,'ADR Raw Data'!BC$1,FALSE)</f>
        <v>-0.47518387837518999</v>
      </c>
      <c r="AR48" s="50">
        <f>VLOOKUP($A48,'ADR Raw Data'!$B$6:$BE$43,'ADR Raw Data'!BE$1,FALSE)</f>
        <v>-1.97541935209983</v>
      </c>
      <c r="AT48" s="51">
        <f>VLOOKUP($A48,'RevPAR Raw Data'!$B$6:$BE$43,'RevPAR Raw Data'!AG$1,FALSE)</f>
        <v>46.580307455803201</v>
      </c>
      <c r="AU48" s="52">
        <f>VLOOKUP($A48,'RevPAR Raw Data'!$B$6:$BE$43,'RevPAR Raw Data'!AH$1,FALSE)</f>
        <v>69.161070330514903</v>
      </c>
      <c r="AV48" s="52">
        <f>VLOOKUP($A48,'RevPAR Raw Data'!$B$6:$BE$43,'RevPAR Raw Data'!AI$1,FALSE)</f>
        <v>71.856368178324303</v>
      </c>
      <c r="AW48" s="52">
        <f>VLOOKUP($A48,'RevPAR Raw Data'!$B$6:$BE$43,'RevPAR Raw Data'!AJ$1,FALSE)</f>
        <v>73.114025749423504</v>
      </c>
      <c r="AX48" s="52">
        <f>VLOOKUP($A48,'RevPAR Raw Data'!$B$6:$BE$43,'RevPAR Raw Data'!AK$1,FALSE)</f>
        <v>73.675855111452705</v>
      </c>
      <c r="AY48" s="53">
        <f>VLOOKUP($A48,'RevPAR Raw Data'!$B$6:$BE$43,'RevPAR Raw Data'!AL$1,FALSE)</f>
        <v>66.877525365103693</v>
      </c>
      <c r="AZ48" s="52">
        <f>VLOOKUP($A48,'RevPAR Raw Data'!$B$6:$BE$43,'RevPAR Raw Data'!AN$1,FALSE)</f>
        <v>91.894360107609501</v>
      </c>
      <c r="BA48" s="52">
        <f>VLOOKUP($A48,'RevPAR Raw Data'!$B$6:$BE$43,'RevPAR Raw Data'!AO$1,FALSE)</f>
        <v>89.385603382013798</v>
      </c>
      <c r="BB48" s="53">
        <f>VLOOKUP($A48,'RevPAR Raw Data'!$B$6:$BE$43,'RevPAR Raw Data'!AP$1,FALSE)</f>
        <v>90.639981744811607</v>
      </c>
      <c r="BC48" s="54">
        <f>VLOOKUP($A48,'RevPAR Raw Data'!$B$6:$BE$43,'RevPAR Raw Data'!AR$1,FALSE)</f>
        <v>73.666798616448801</v>
      </c>
      <c r="BE48" s="47">
        <f>VLOOKUP($A48,'RevPAR Raw Data'!$B$6:$BE$43,'RevPAR Raw Data'!AT$1,FALSE)</f>
        <v>-6.4305491596448796</v>
      </c>
      <c r="BF48" s="48">
        <f>VLOOKUP($A48,'RevPAR Raw Data'!$B$6:$BE$43,'RevPAR Raw Data'!AU$1,FALSE)</f>
        <v>3.9062621794175199</v>
      </c>
      <c r="BG48" s="48">
        <f>VLOOKUP($A48,'RevPAR Raw Data'!$B$6:$BE$43,'RevPAR Raw Data'!AV$1,FALSE)</f>
        <v>1.5721909573989501</v>
      </c>
      <c r="BH48" s="48">
        <f>VLOOKUP($A48,'RevPAR Raw Data'!$B$6:$BE$43,'RevPAR Raw Data'!AW$1,FALSE)</f>
        <v>-6.1326012661508296</v>
      </c>
      <c r="BI48" s="48">
        <f>VLOOKUP($A48,'RevPAR Raw Data'!$B$6:$BE$43,'RevPAR Raw Data'!AX$1,FALSE)</f>
        <v>0.69904850862595103</v>
      </c>
      <c r="BJ48" s="49">
        <f>VLOOKUP($A48,'RevPAR Raw Data'!$B$6:$BE$43,'RevPAR Raw Data'!AY$1,FALSE)</f>
        <v>-1.1102499936110899</v>
      </c>
      <c r="BK48" s="48">
        <f>VLOOKUP($A48,'RevPAR Raw Data'!$B$6:$BE$43,'RevPAR Raw Data'!BA$1,FALSE)</f>
        <v>2.07057477606214</v>
      </c>
      <c r="BL48" s="48">
        <f>VLOOKUP($A48,'RevPAR Raw Data'!$B$6:$BE$43,'RevPAR Raw Data'!BB$1,FALSE)</f>
        <v>-4.2139680747464396</v>
      </c>
      <c r="BM48" s="49">
        <f>VLOOKUP($A48,'RevPAR Raw Data'!$B$6:$BE$43,'RevPAR Raw Data'!BC$1,FALSE)</f>
        <v>-1.12804345934794</v>
      </c>
      <c r="BN48" s="50">
        <f>VLOOKUP($A48,'RevPAR Raw Data'!$B$6:$BE$43,'RevPAR Raw Data'!BE$1,FALSE)</f>
        <v>-1.1165059136662201</v>
      </c>
    </row>
    <row r="49" spans="1:66" x14ac:dyDescent="0.45">
      <c r="A49" s="63" t="s">
        <v>79</v>
      </c>
      <c r="B49" s="47">
        <f>VLOOKUP($A49,'Occupancy Raw Data'!$B$8:$BE$45,'Occupancy Raw Data'!AG$3,FALSE)</f>
        <v>41.139760223353498</v>
      </c>
      <c r="C49" s="48">
        <f>VLOOKUP($A49,'Occupancy Raw Data'!$B$8:$BE$45,'Occupancy Raw Data'!AH$3,FALSE)</f>
        <v>53.292823123665599</v>
      </c>
      <c r="D49" s="48">
        <f>VLOOKUP($A49,'Occupancy Raw Data'!$B$8:$BE$45,'Occupancy Raw Data'!AI$3,FALSE)</f>
        <v>57.185087863360103</v>
      </c>
      <c r="E49" s="48">
        <f>VLOOKUP($A49,'Occupancy Raw Data'!$B$8:$BE$45,'Occupancy Raw Data'!AJ$3,FALSE)</f>
        <v>58.297872340425499</v>
      </c>
      <c r="F49" s="48">
        <f>VLOOKUP($A49,'Occupancy Raw Data'!$B$8:$BE$45,'Occupancy Raw Data'!AK$3,FALSE)</f>
        <v>58.396072013093203</v>
      </c>
      <c r="G49" s="49">
        <f>VLOOKUP($A49,'Occupancy Raw Data'!$B$8:$BE$45,'Occupancy Raw Data'!AL$3,FALSE)</f>
        <v>53.668776855708899</v>
      </c>
      <c r="H49" s="48">
        <f>VLOOKUP($A49,'Occupancy Raw Data'!$B$8:$BE$45,'Occupancy Raw Data'!AN$3,FALSE)</f>
        <v>68.510638297872305</v>
      </c>
      <c r="I49" s="48">
        <f>VLOOKUP($A49,'Occupancy Raw Data'!$B$8:$BE$45,'Occupancy Raw Data'!AO$3,FALSE)</f>
        <v>67.315875613747906</v>
      </c>
      <c r="J49" s="49">
        <f>VLOOKUP($A49,'Occupancy Raw Data'!$B$8:$BE$45,'Occupancy Raw Data'!AP$3,FALSE)</f>
        <v>67.913256955810098</v>
      </c>
      <c r="K49" s="50">
        <f>VLOOKUP($A49,'Occupancy Raw Data'!$B$8:$BE$45,'Occupancy Raw Data'!AR$3,FALSE)</f>
        <v>57.744632027536397</v>
      </c>
      <c r="M49" s="47">
        <f>VLOOKUP($A49,'Occupancy Raw Data'!$B$8:$BE$45,'Occupancy Raw Data'!AT$3,FALSE)</f>
        <v>2.2866476112698999</v>
      </c>
      <c r="N49" s="48">
        <f>VLOOKUP($A49,'Occupancy Raw Data'!$B$8:$BE$45,'Occupancy Raw Data'!AU$3,FALSE)</f>
        <v>5.8235779283708</v>
      </c>
      <c r="O49" s="48">
        <f>VLOOKUP($A49,'Occupancy Raw Data'!$B$8:$BE$45,'Occupancy Raw Data'!AV$3,FALSE)</f>
        <v>8.3749649023357797</v>
      </c>
      <c r="P49" s="48">
        <f>VLOOKUP($A49,'Occupancy Raw Data'!$B$8:$BE$45,'Occupancy Raw Data'!AW$3,FALSE)</f>
        <v>6.0750446694460898</v>
      </c>
      <c r="Q49" s="48">
        <f>VLOOKUP($A49,'Occupancy Raw Data'!$B$8:$BE$45,'Occupancy Raw Data'!AX$3,FALSE)</f>
        <v>5.25073746312684</v>
      </c>
      <c r="R49" s="49">
        <f>VLOOKUP($A49,'Occupancy Raw Data'!$B$8:$BE$45,'Occupancy Raw Data'!AY$3,FALSE)</f>
        <v>5.7203567317034301</v>
      </c>
      <c r="S49" s="48">
        <f>VLOOKUP($A49,'Occupancy Raw Data'!$B$8:$BE$45,'Occupancy Raw Data'!BA$3,FALSE)</f>
        <v>5.5737704918032698</v>
      </c>
      <c r="T49" s="48">
        <f>VLOOKUP($A49,'Occupancy Raw Data'!$B$8:$BE$45,'Occupancy Raw Data'!BB$3,FALSE)</f>
        <v>2.2117296222663998</v>
      </c>
      <c r="U49" s="49">
        <f>VLOOKUP($A49,'Occupancy Raw Data'!$B$8:$BE$45,'Occupancy Raw Data'!BC$3,FALSE)</f>
        <v>3.88033546125923</v>
      </c>
      <c r="V49" s="50">
        <f>VLOOKUP($A49,'Occupancy Raw Data'!$B$8:$BE$45,'Occupancy Raw Data'!BE$3,FALSE)</f>
        <v>5.1017701087902401</v>
      </c>
      <c r="X49" s="51">
        <f>VLOOKUP($A49,'ADR Raw Data'!$B$6:$BE$43,'ADR Raw Data'!AG$1,FALSE)</f>
        <v>97.809293413173606</v>
      </c>
      <c r="Y49" s="52">
        <f>VLOOKUP($A49,'ADR Raw Data'!$B$6:$BE$43,'ADR Raw Data'!AH$1,FALSE)</f>
        <v>101.813889060092</v>
      </c>
      <c r="Z49" s="52">
        <f>VLOOKUP($A49,'ADR Raw Data'!$B$6:$BE$43,'ADR Raw Data'!AI$1,FALSE)</f>
        <v>103.24363584147</v>
      </c>
      <c r="AA49" s="52">
        <f>VLOOKUP($A49,'ADR Raw Data'!$B$6:$BE$43,'ADR Raw Data'!AJ$1,FALSE)</f>
        <v>106.887254351487</v>
      </c>
      <c r="AB49" s="52">
        <f>VLOOKUP($A49,'ADR Raw Data'!$B$6:$BE$43,'ADR Raw Data'!AK$1,FALSE)</f>
        <v>114.30318946188299</v>
      </c>
      <c r="AC49" s="53">
        <f>VLOOKUP($A49,'ADR Raw Data'!$B$6:$BE$43,'ADR Raw Data'!AL$1,FALSE)</f>
        <v>105.33301980198</v>
      </c>
      <c r="AD49" s="52">
        <f>VLOOKUP($A49,'ADR Raw Data'!$B$6:$BE$43,'ADR Raw Data'!AN$1,FALSE)</f>
        <v>134.892544194935</v>
      </c>
      <c r="AE49" s="52">
        <f>VLOOKUP($A49,'ADR Raw Data'!$B$6:$BE$43,'ADR Raw Data'!AO$1,FALSE)</f>
        <v>133.86022368101101</v>
      </c>
      <c r="AF49" s="53">
        <f>VLOOKUP($A49,'ADR Raw Data'!$B$6:$BE$43,'ADR Raw Data'!AP$1,FALSE)</f>
        <v>134.38092420773501</v>
      </c>
      <c r="AG49" s="54">
        <f>VLOOKUP($A49,'ADR Raw Data'!$B$6:$BE$43,'ADR Raw Data'!AR$1,FALSE)</f>
        <v>115.108315153481</v>
      </c>
      <c r="AI49" s="47">
        <f>VLOOKUP($A49,'ADR Raw Data'!$B$6:$BE$43,'ADR Raw Data'!AT$1,FALSE)</f>
        <v>-11.509699940543801</v>
      </c>
      <c r="AJ49" s="48">
        <f>VLOOKUP($A49,'ADR Raw Data'!$B$6:$BE$43,'ADR Raw Data'!AU$1,FALSE)</f>
        <v>-7.9239181597651704</v>
      </c>
      <c r="AK49" s="48">
        <f>VLOOKUP($A49,'ADR Raw Data'!$B$6:$BE$43,'ADR Raw Data'!AV$1,FALSE)</f>
        <v>-4.5014998671627602</v>
      </c>
      <c r="AL49" s="48">
        <f>VLOOKUP($A49,'ADR Raw Data'!$B$6:$BE$43,'ADR Raw Data'!AW$1,FALSE)</f>
        <v>-3.0650861606208299</v>
      </c>
      <c r="AM49" s="48">
        <f>VLOOKUP($A49,'ADR Raw Data'!$B$6:$BE$43,'ADR Raw Data'!AX$1,FALSE)</f>
        <v>-5.9741027121744104</v>
      </c>
      <c r="AN49" s="49">
        <f>VLOOKUP($A49,'ADR Raw Data'!$B$6:$BE$43,'ADR Raw Data'!AY$1,FALSE)</f>
        <v>-6.2813684992837198</v>
      </c>
      <c r="AO49" s="48">
        <f>VLOOKUP($A49,'ADR Raw Data'!$B$6:$BE$43,'ADR Raw Data'!BA$1,FALSE)</f>
        <v>-12.557607871416799</v>
      </c>
      <c r="AP49" s="48">
        <f>VLOOKUP($A49,'ADR Raw Data'!$B$6:$BE$43,'ADR Raw Data'!BB$1,FALSE)</f>
        <v>-12.5065597164769</v>
      </c>
      <c r="AQ49" s="49">
        <f>VLOOKUP($A49,'ADR Raw Data'!$B$6:$BE$43,'ADR Raw Data'!BC$1,FALSE)</f>
        <v>-12.5265640355898</v>
      </c>
      <c r="AR49" s="50">
        <f>VLOOKUP($A49,'ADR Raw Data'!$B$6:$BE$43,'ADR Raw Data'!BE$1,FALSE)</f>
        <v>-8.9460561449285603</v>
      </c>
      <c r="AT49" s="51">
        <f>VLOOKUP($A49,'RevPAR Raw Data'!$B$6:$BE$43,'RevPAR Raw Data'!AG$1,FALSE)</f>
        <v>40.238508786335998</v>
      </c>
      <c r="AU49" s="52">
        <f>VLOOKUP($A49,'RevPAR Raw Data'!$B$6:$BE$43,'RevPAR Raw Data'!AH$1,FALSE)</f>
        <v>54.2594958121202</v>
      </c>
      <c r="AV49" s="52">
        <f>VLOOKUP($A49,'RevPAR Raw Data'!$B$6:$BE$43,'RevPAR Raw Data'!AI$1,FALSE)</f>
        <v>59.039963869272398</v>
      </c>
      <c r="AW49" s="52">
        <f>VLOOKUP($A49,'RevPAR Raw Data'!$B$6:$BE$43,'RevPAR Raw Data'!AJ$1,FALSE)</f>
        <v>62.312995090016301</v>
      </c>
      <c r="AX49" s="52">
        <f>VLOOKUP($A49,'RevPAR Raw Data'!$B$6:$BE$43,'RevPAR Raw Data'!AK$1,FALSE)</f>
        <v>66.7485728314238</v>
      </c>
      <c r="AY49" s="53">
        <f>VLOOKUP($A49,'RevPAR Raw Data'!$B$6:$BE$43,'RevPAR Raw Data'!AL$1,FALSE)</f>
        <v>56.530943352904501</v>
      </c>
      <c r="AZ49" s="52">
        <f>VLOOKUP($A49,'RevPAR Raw Data'!$B$6:$BE$43,'RevPAR Raw Data'!AN$1,FALSE)</f>
        <v>92.415743044189796</v>
      </c>
      <c r="BA49" s="52">
        <f>VLOOKUP($A49,'RevPAR Raw Data'!$B$6:$BE$43,'RevPAR Raw Data'!AO$1,FALSE)</f>
        <v>90.109181669394403</v>
      </c>
      <c r="BB49" s="53">
        <f>VLOOKUP($A49,'RevPAR Raw Data'!$B$6:$BE$43,'RevPAR Raw Data'!AP$1,FALSE)</f>
        <v>91.262462356792099</v>
      </c>
      <c r="BC49" s="54">
        <f>VLOOKUP($A49,'RevPAR Raw Data'!$B$6:$BE$43,'RevPAR Raw Data'!AR$1,FALSE)</f>
        <v>66.468873018474696</v>
      </c>
      <c r="BE49" s="47">
        <f>VLOOKUP($A49,'RevPAR Raw Data'!$B$6:$BE$43,'RevPAR Raw Data'!AT$1,FALSE)</f>
        <v>-9.4862386080286996</v>
      </c>
      <c r="BF49" s="48">
        <f>VLOOKUP($A49,'RevPAR Raw Data'!$B$6:$BE$43,'RevPAR Raw Data'!AU$1,FALSE)</f>
        <v>-2.5617957804086098</v>
      </c>
      <c r="BG49" s="48">
        <f>VLOOKUP($A49,'RevPAR Raw Data'!$B$6:$BE$43,'RevPAR Raw Data'!AV$1,FALSE)</f>
        <v>3.4964660012194302</v>
      </c>
      <c r="BH49" s="48">
        <f>VLOOKUP($A49,'RevPAR Raw Data'!$B$6:$BE$43,'RevPAR Raw Data'!AW$1,FALSE)</f>
        <v>2.8237531554105302</v>
      </c>
      <c r="BI49" s="48">
        <f>VLOOKUP($A49,'RevPAR Raw Data'!$B$6:$BE$43,'RevPAR Raw Data'!AX$1,FALSE)</f>
        <v>-1.0370496982413799</v>
      </c>
      <c r="BJ49" s="49">
        <f>VLOOKUP($A49,'RevPAR Raw Data'!$B$6:$BE$43,'RevPAR Raw Data'!AY$1,FALSE)</f>
        <v>-0.92032845337216995</v>
      </c>
      <c r="BK49" s="48">
        <f>VLOOKUP($A49,'RevPAR Raw Data'!$B$6:$BE$43,'RevPAR Raw Data'!BA$1,FALSE)</f>
        <v>-7.6837696216270102</v>
      </c>
      <c r="BL49" s="48">
        <f>VLOOKUP($A49,'RevPAR Raw Data'!$B$6:$BE$43,'RevPAR Raw Data'!BB$1,FALSE)</f>
        <v>-10.5714413801863</v>
      </c>
      <c r="BM49" s="49">
        <f>VLOOKUP($A49,'RevPAR Raw Data'!$B$6:$BE$43,'RevPAR Raw Data'!BC$1,FALSE)</f>
        <v>-9.1323012806809096</v>
      </c>
      <c r="BN49" s="50">
        <f>VLOOKUP($A49,'RevPAR Raw Data'!$B$6:$BE$43,'RevPAR Raw Data'!BE$1,FALSE)</f>
        <v>-4.3006932544558802</v>
      </c>
    </row>
    <row r="50" spans="1:66" x14ac:dyDescent="0.45">
      <c r="A50" s="63" t="s">
        <v>80</v>
      </c>
      <c r="B50" s="47">
        <f>VLOOKUP($A50,'Occupancy Raw Data'!$B$8:$BE$45,'Occupancy Raw Data'!AG$3,FALSE)</f>
        <v>51.354553605738403</v>
      </c>
      <c r="C50" s="48">
        <f>VLOOKUP($A50,'Occupancy Raw Data'!$B$8:$BE$45,'Occupancy Raw Data'!AH$3,FALSE)</f>
        <v>58.225951069552899</v>
      </c>
      <c r="D50" s="48">
        <f>VLOOKUP($A50,'Occupancy Raw Data'!$B$8:$BE$45,'Occupancy Raw Data'!AI$3,FALSE)</f>
        <v>62.433072883309798</v>
      </c>
      <c r="E50" s="48">
        <f>VLOOKUP($A50,'Occupancy Raw Data'!$B$8:$BE$45,'Occupancy Raw Data'!AJ$3,FALSE)</f>
        <v>63.730626360958098</v>
      </c>
      <c r="F50" s="48">
        <f>VLOOKUP($A50,'Occupancy Raw Data'!$B$8:$BE$45,'Occupancy Raw Data'!AK$3,FALSE)</f>
        <v>64.263481490969596</v>
      </c>
      <c r="G50" s="49">
        <f>VLOOKUP($A50,'Occupancy Raw Data'!$B$8:$BE$45,'Occupancy Raw Data'!AL$3,FALSE)</f>
        <v>60.001537082105799</v>
      </c>
      <c r="H50" s="48">
        <f>VLOOKUP($A50,'Occupancy Raw Data'!$B$8:$BE$45,'Occupancy Raw Data'!AN$3,FALSE)</f>
        <v>73.852312027667395</v>
      </c>
      <c r="I50" s="48">
        <f>VLOOKUP($A50,'Occupancy Raw Data'!$B$8:$BE$45,'Occupancy Raw Data'!AO$3,FALSE)</f>
        <v>75.122966568464093</v>
      </c>
      <c r="J50" s="49">
        <f>VLOOKUP($A50,'Occupancy Raw Data'!$B$8:$BE$45,'Occupancy Raw Data'!AP$3,FALSE)</f>
        <v>74.487639298065801</v>
      </c>
      <c r="K50" s="50">
        <f>VLOOKUP($A50,'Occupancy Raw Data'!$B$8:$BE$45,'Occupancy Raw Data'!AR$3,FALSE)</f>
        <v>64.140423429522897</v>
      </c>
      <c r="M50" s="47">
        <f>VLOOKUP($A50,'Occupancy Raw Data'!$B$8:$BE$45,'Occupancy Raw Data'!AT$3,FALSE)</f>
        <v>-1.1374180604591499</v>
      </c>
      <c r="N50" s="48">
        <f>VLOOKUP($A50,'Occupancy Raw Data'!$B$8:$BE$45,'Occupancy Raw Data'!AU$3,FALSE)</f>
        <v>-0.81102972365519299</v>
      </c>
      <c r="O50" s="48">
        <f>VLOOKUP($A50,'Occupancy Raw Data'!$B$8:$BE$45,'Occupancy Raw Data'!AV$3,FALSE)</f>
        <v>0.27868341314210898</v>
      </c>
      <c r="P50" s="48">
        <f>VLOOKUP($A50,'Occupancy Raw Data'!$B$8:$BE$45,'Occupancy Raw Data'!AW$3,FALSE)</f>
        <v>0.167312886342985</v>
      </c>
      <c r="Q50" s="48">
        <f>VLOOKUP($A50,'Occupancy Raw Data'!$B$8:$BE$45,'Occupancy Raw Data'!AX$3,FALSE)</f>
        <v>-2.36494759473532</v>
      </c>
      <c r="R50" s="49">
        <f>VLOOKUP($A50,'Occupancy Raw Data'!$B$8:$BE$45,'Occupancy Raw Data'!AY$3,FALSE)</f>
        <v>-0.775106794915848</v>
      </c>
      <c r="S50" s="48">
        <f>VLOOKUP($A50,'Occupancy Raw Data'!$B$8:$BE$45,'Occupancy Raw Data'!BA$3,FALSE)</f>
        <v>-3.8916330306837099</v>
      </c>
      <c r="T50" s="48">
        <f>VLOOKUP($A50,'Occupancy Raw Data'!$B$8:$BE$45,'Occupancy Raw Data'!BB$3,FALSE)</f>
        <v>-4.8877311162179797</v>
      </c>
      <c r="U50" s="49">
        <f>VLOOKUP($A50,'Occupancy Raw Data'!$B$8:$BE$45,'Occupancy Raw Data'!BC$3,FALSE)</f>
        <v>-4.3965241932031001</v>
      </c>
      <c r="V50" s="50">
        <f>VLOOKUP($A50,'Occupancy Raw Data'!$B$8:$BE$45,'Occupancy Raw Data'!BE$3,FALSE)</f>
        <v>-2.0067238942438799</v>
      </c>
      <c r="X50" s="51">
        <f>VLOOKUP($A50,'ADR Raw Data'!$B$6:$BE$43,'ADR Raw Data'!AG$1,FALSE)</f>
        <v>107.32001247116</v>
      </c>
      <c r="Y50" s="52">
        <f>VLOOKUP($A50,'ADR Raw Data'!$B$6:$BE$43,'ADR Raw Data'!AH$1,FALSE)</f>
        <v>108.848093802934</v>
      </c>
      <c r="Z50" s="52">
        <f>VLOOKUP($A50,'ADR Raw Data'!$B$6:$BE$43,'ADR Raw Data'!AI$1,FALSE)</f>
        <v>112.999433952586</v>
      </c>
      <c r="AA50" s="52">
        <f>VLOOKUP($A50,'ADR Raw Data'!$B$6:$BE$43,'ADR Raw Data'!AJ$1,FALSE)</f>
        <v>115.834809213236</v>
      </c>
      <c r="AB50" s="52">
        <f>VLOOKUP($A50,'ADR Raw Data'!$B$6:$BE$43,'ADR Raw Data'!AK$1,FALSE)</f>
        <v>118.62776043690999</v>
      </c>
      <c r="AC50" s="53">
        <f>VLOOKUP($A50,'ADR Raw Data'!$B$6:$BE$43,'ADR Raw Data'!AL$1,FALSE)</f>
        <v>113.02948722546699</v>
      </c>
      <c r="AD50" s="52">
        <f>VLOOKUP($A50,'ADR Raw Data'!$B$6:$BE$43,'ADR Raw Data'!AN$1,FALSE)</f>
        <v>149.45978528006299</v>
      </c>
      <c r="AE50" s="52">
        <f>VLOOKUP($A50,'ADR Raw Data'!$B$6:$BE$43,'ADR Raw Data'!AO$1,FALSE)</f>
        <v>152.40001688022701</v>
      </c>
      <c r="AF50" s="53">
        <f>VLOOKUP($A50,'ADR Raw Data'!$B$6:$BE$43,'ADR Raw Data'!AP$1,FALSE)</f>
        <v>150.94244013584901</v>
      </c>
      <c r="AG50" s="54">
        <f>VLOOKUP($A50,'ADR Raw Data'!$B$6:$BE$43,'ADR Raw Data'!AR$1,FALSE)</f>
        <v>125.609235623543</v>
      </c>
      <c r="AI50" s="47">
        <f>VLOOKUP($A50,'ADR Raw Data'!$B$6:$BE$43,'ADR Raw Data'!AT$1,FALSE)</f>
        <v>-5.7494344842618998</v>
      </c>
      <c r="AJ50" s="48">
        <f>VLOOKUP($A50,'ADR Raw Data'!$B$6:$BE$43,'ADR Raw Data'!AU$1,FALSE)</f>
        <v>0.90386918109882397</v>
      </c>
      <c r="AK50" s="48">
        <f>VLOOKUP($A50,'ADR Raw Data'!$B$6:$BE$43,'ADR Raw Data'!AV$1,FALSE)</f>
        <v>1.07306331453657</v>
      </c>
      <c r="AL50" s="48">
        <f>VLOOKUP($A50,'ADR Raw Data'!$B$6:$BE$43,'ADR Raw Data'!AW$1,FALSE)</f>
        <v>2.1099281806194399</v>
      </c>
      <c r="AM50" s="48">
        <f>VLOOKUP($A50,'ADR Raw Data'!$B$6:$BE$43,'ADR Raw Data'!AX$1,FALSE)</f>
        <v>-3.6097988114991901</v>
      </c>
      <c r="AN50" s="49">
        <f>VLOOKUP($A50,'ADR Raw Data'!$B$6:$BE$43,'ADR Raw Data'!AY$1,FALSE)</f>
        <v>-1.01755686952102</v>
      </c>
      <c r="AO50" s="48">
        <f>VLOOKUP($A50,'ADR Raw Data'!$B$6:$BE$43,'ADR Raw Data'!BA$1,FALSE)</f>
        <v>-8.5611454367295696</v>
      </c>
      <c r="AP50" s="48">
        <f>VLOOKUP($A50,'ADR Raw Data'!$B$6:$BE$43,'ADR Raw Data'!BB$1,FALSE)</f>
        <v>-9.8815349782494692</v>
      </c>
      <c r="AQ50" s="49">
        <f>VLOOKUP($A50,'ADR Raw Data'!$B$6:$BE$43,'ADR Raw Data'!BC$1,FALSE)</f>
        <v>-9.24624004240804</v>
      </c>
      <c r="AR50" s="50">
        <f>VLOOKUP($A50,'ADR Raw Data'!$B$6:$BE$43,'ADR Raw Data'!BE$1,FALSE)</f>
        <v>-4.7842230599149103</v>
      </c>
      <c r="AT50" s="51">
        <f>VLOOKUP($A50,'RevPAR Raw Data'!$B$6:$BE$43,'RevPAR Raw Data'!AG$1,FALSE)</f>
        <v>55.113713334187203</v>
      </c>
      <c r="AU50" s="52">
        <f>VLOOKUP($A50,'RevPAR Raw Data'!$B$6:$BE$43,'RevPAR Raw Data'!AH$1,FALSE)</f>
        <v>63.377837837837802</v>
      </c>
      <c r="AV50" s="52">
        <f>VLOOKUP($A50,'RevPAR Raw Data'!$B$6:$BE$43,'RevPAR Raw Data'!AI$1,FALSE)</f>
        <v>70.549018957345893</v>
      </c>
      <c r="AW50" s="52">
        <f>VLOOKUP($A50,'RevPAR Raw Data'!$B$6:$BE$43,'RevPAR Raw Data'!AJ$1,FALSE)</f>
        <v>73.822249455616699</v>
      </c>
      <c r="AX50" s="52">
        <f>VLOOKUP($A50,'RevPAR Raw Data'!$B$6:$BE$43,'RevPAR Raw Data'!AK$1,FALSE)</f>
        <v>76.234328871525506</v>
      </c>
      <c r="AY50" s="53">
        <f>VLOOKUP($A50,'RevPAR Raw Data'!$B$6:$BE$43,'RevPAR Raw Data'!AL$1,FALSE)</f>
        <v>67.819429691302602</v>
      </c>
      <c r="AZ50" s="52">
        <f>VLOOKUP($A50,'RevPAR Raw Data'!$B$6:$BE$43,'RevPAR Raw Data'!AN$1,FALSE)</f>
        <v>110.379506980914</v>
      </c>
      <c r="BA50" s="52">
        <f>VLOOKUP($A50,'RevPAR Raw Data'!$B$6:$BE$43,'RevPAR Raw Data'!AO$1,FALSE)</f>
        <v>114.487413731266</v>
      </c>
      <c r="BB50" s="53">
        <f>VLOOKUP($A50,'RevPAR Raw Data'!$B$6:$BE$43,'RevPAR Raw Data'!AP$1,FALSE)</f>
        <v>112.43346035609</v>
      </c>
      <c r="BC50" s="54">
        <f>VLOOKUP($A50,'RevPAR Raw Data'!$B$6:$BE$43,'RevPAR Raw Data'!AR$1,FALSE)</f>
        <v>80.566295595527805</v>
      </c>
      <c r="BE50" s="47">
        <f>VLOOKUP($A50,'RevPAR Raw Data'!$B$6:$BE$43,'RevPAR Raw Data'!AT$1,FALSE)</f>
        <v>-6.8214574385227902</v>
      </c>
      <c r="BF50" s="48">
        <f>VLOOKUP($A50,'RevPAR Raw Data'!$B$6:$BE$43,'RevPAR Raw Data'!AU$1,FALSE)</f>
        <v>8.5508809721960496E-2</v>
      </c>
      <c r="BG50" s="48">
        <f>VLOOKUP($A50,'RevPAR Raw Data'!$B$6:$BE$43,'RevPAR Raw Data'!AV$1,FALSE)</f>
        <v>1.3547371771487999</v>
      </c>
      <c r="BH50" s="48">
        <f>VLOOKUP($A50,'RevPAR Raw Data'!$B$6:$BE$43,'RevPAR Raw Data'!AW$1,FALSE)</f>
        <v>2.28077124870119</v>
      </c>
      <c r="BI50" s="48">
        <f>VLOOKUP($A50,'RevPAR Raw Data'!$B$6:$BE$43,'RevPAR Raw Data'!AX$1,FALSE)</f>
        <v>-5.8893765560671802</v>
      </c>
      <c r="BJ50" s="49">
        <f>VLOOKUP($A50,'RevPAR Raw Data'!$B$6:$BE$43,'RevPAR Raw Data'!AY$1,FALSE)</f>
        <v>-1.7847765119990799</v>
      </c>
      <c r="BK50" s="48">
        <f>VLOOKUP($A50,'RevPAR Raw Data'!$B$6:$BE$43,'RevPAR Raw Data'!BA$1,FALSE)</f>
        <v>-12.119610103792599</v>
      </c>
      <c r="BL50" s="48">
        <f>VLOOKUP($A50,'RevPAR Raw Data'!$B$6:$BE$43,'RevPAR Raw Data'!BB$1,FALSE)</f>
        <v>-14.2862832345755</v>
      </c>
      <c r="BM50" s="49">
        <f>VLOOKUP($A50,'RevPAR Raw Data'!$B$6:$BE$43,'RevPAR Raw Data'!BC$1,FALSE)</f>
        <v>-13.236251055185001</v>
      </c>
      <c r="BN50" s="50">
        <f>VLOOKUP($A50,'RevPAR Raw Data'!$B$6:$BE$43,'RevPAR Raw Data'!BE$1,FALSE)</f>
        <v>-6.6949408068615499</v>
      </c>
    </row>
    <row r="51" spans="1:66" x14ac:dyDescent="0.45">
      <c r="A51" s="66" t="s">
        <v>81</v>
      </c>
      <c r="B51" s="47">
        <f>VLOOKUP($A51,'Occupancy Raw Data'!$B$8:$BE$45,'Occupancy Raw Data'!AG$3,FALSE)</f>
        <v>58.429343880163501</v>
      </c>
      <c r="C51" s="48">
        <f>VLOOKUP($A51,'Occupancy Raw Data'!$B$8:$BE$45,'Occupancy Raw Data'!AH$3,FALSE)</f>
        <v>77.789082502197203</v>
      </c>
      <c r="D51" s="48">
        <f>VLOOKUP($A51,'Occupancy Raw Data'!$B$8:$BE$45,'Occupancy Raw Data'!AI$3,FALSE)</f>
        <v>85.871642019183</v>
      </c>
      <c r="E51" s="48">
        <f>VLOOKUP($A51,'Occupancy Raw Data'!$B$8:$BE$45,'Occupancy Raw Data'!AJ$3,FALSE)</f>
        <v>86.477798158126006</v>
      </c>
      <c r="F51" s="48">
        <f>VLOOKUP($A51,'Occupancy Raw Data'!$B$8:$BE$45,'Occupancy Raw Data'!AK$3,FALSE)</f>
        <v>78.076636478275802</v>
      </c>
      <c r="G51" s="49">
        <f>VLOOKUP($A51,'Occupancy Raw Data'!$B$8:$BE$45,'Occupancy Raw Data'!AL$3,FALSE)</f>
        <v>77.328900607589105</v>
      </c>
      <c r="H51" s="48">
        <f>VLOOKUP($A51,'Occupancy Raw Data'!$B$8:$BE$45,'Occupancy Raw Data'!AN$3,FALSE)</f>
        <v>74.163609614429205</v>
      </c>
      <c r="I51" s="48">
        <f>VLOOKUP($A51,'Occupancy Raw Data'!$B$8:$BE$45,'Occupancy Raw Data'!AO$3,FALSE)</f>
        <v>75.128491726852303</v>
      </c>
      <c r="J51" s="49">
        <f>VLOOKUP($A51,'Occupancy Raw Data'!$B$8:$BE$45,'Occupancy Raw Data'!AP$3,FALSE)</f>
        <v>74.646050670640804</v>
      </c>
      <c r="K51" s="50">
        <f>VLOOKUP($A51,'Occupancy Raw Data'!$B$8:$BE$45,'Occupancy Raw Data'!AR$3,FALSE)</f>
        <v>76.562372054175299</v>
      </c>
      <c r="M51" s="47">
        <f>VLOOKUP($A51,'Occupancy Raw Data'!$B$8:$BE$45,'Occupancy Raw Data'!AT$3,FALSE)</f>
        <v>2.5508855442384499</v>
      </c>
      <c r="N51" s="48">
        <f>VLOOKUP($A51,'Occupancy Raw Data'!$B$8:$BE$45,'Occupancy Raw Data'!AU$3,FALSE)</f>
        <v>5.8599254177114801</v>
      </c>
      <c r="O51" s="48">
        <f>VLOOKUP($A51,'Occupancy Raw Data'!$B$8:$BE$45,'Occupancy Raw Data'!AV$3,FALSE)</f>
        <v>4.5834857088814704</v>
      </c>
      <c r="P51" s="48">
        <f>VLOOKUP($A51,'Occupancy Raw Data'!$B$8:$BE$45,'Occupancy Raw Data'!AW$3,FALSE)</f>
        <v>3.7097969362724501</v>
      </c>
      <c r="Q51" s="48">
        <f>VLOOKUP($A51,'Occupancy Raw Data'!$B$8:$BE$45,'Occupancy Raw Data'!AX$3,FALSE)</f>
        <v>0.95196643842011497</v>
      </c>
      <c r="R51" s="49">
        <f>VLOOKUP($A51,'Occupancy Raw Data'!$B$8:$BE$45,'Occupancy Raw Data'!AY$3,FALSE)</f>
        <v>3.5742724557229599</v>
      </c>
      <c r="S51" s="48">
        <f>VLOOKUP($A51,'Occupancy Raw Data'!$B$8:$BE$45,'Occupancy Raw Data'!BA$3,FALSE)</f>
        <v>-2.1214911588917902</v>
      </c>
      <c r="T51" s="48">
        <f>VLOOKUP($A51,'Occupancy Raw Data'!$B$8:$BE$45,'Occupancy Raw Data'!BB$3,FALSE)</f>
        <v>-3.02818734710418</v>
      </c>
      <c r="U51" s="49">
        <f>VLOOKUP($A51,'Occupancy Raw Data'!$B$8:$BE$45,'Occupancy Raw Data'!BC$3,FALSE)</f>
        <v>-2.5798786750179299</v>
      </c>
      <c r="V51" s="50">
        <f>VLOOKUP($A51,'Occupancy Raw Data'!$B$8:$BE$45,'Occupancy Raw Data'!BE$3,FALSE)</f>
        <v>1.78311595507912</v>
      </c>
      <c r="X51" s="51">
        <f>VLOOKUP($A51,'ADR Raw Data'!$B$6:$BE$43,'ADR Raw Data'!AG$1,FALSE)</f>
        <v>149.411054911995</v>
      </c>
      <c r="Y51" s="52">
        <f>VLOOKUP($A51,'ADR Raw Data'!$B$6:$BE$43,'ADR Raw Data'!AH$1,FALSE)</f>
        <v>176.22899283402799</v>
      </c>
      <c r="Z51" s="52">
        <f>VLOOKUP($A51,'ADR Raw Data'!$B$6:$BE$43,'ADR Raw Data'!AI$1,FALSE)</f>
        <v>188.22378425133701</v>
      </c>
      <c r="AA51" s="52">
        <f>VLOOKUP($A51,'ADR Raw Data'!$B$6:$BE$43,'ADR Raw Data'!AJ$1,FALSE)</f>
        <v>184.923217854321</v>
      </c>
      <c r="AB51" s="52">
        <f>VLOOKUP($A51,'ADR Raw Data'!$B$6:$BE$43,'ADR Raw Data'!AK$1,FALSE)</f>
        <v>164.37562515677001</v>
      </c>
      <c r="AC51" s="53">
        <f>VLOOKUP($A51,'ADR Raw Data'!$B$6:$BE$43,'ADR Raw Data'!AL$1,FALSE)</f>
        <v>174.391243378203</v>
      </c>
      <c r="AD51" s="52">
        <f>VLOOKUP($A51,'ADR Raw Data'!$B$6:$BE$43,'ADR Raw Data'!AN$1,FALSE)</f>
        <v>144.378380167844</v>
      </c>
      <c r="AE51" s="52">
        <f>VLOOKUP($A51,'ADR Raw Data'!$B$6:$BE$43,'ADR Raw Data'!AO$1,FALSE)</f>
        <v>144.07783136130399</v>
      </c>
      <c r="AF51" s="53">
        <f>VLOOKUP($A51,'ADR Raw Data'!$B$6:$BE$43,'ADR Raw Data'!AP$1,FALSE)</f>
        <v>144.227134533796</v>
      </c>
      <c r="AG51" s="54">
        <f>VLOOKUP($A51,'ADR Raw Data'!$B$6:$BE$43,'ADR Raw Data'!AR$1,FALSE)</f>
        <v>165.988639119282</v>
      </c>
      <c r="AI51" s="47">
        <f>VLOOKUP($A51,'ADR Raw Data'!$B$6:$BE$43,'ADR Raw Data'!AT$1,FALSE)</f>
        <v>1.9843975152534801</v>
      </c>
      <c r="AJ51" s="48">
        <f>VLOOKUP($A51,'ADR Raw Data'!$B$6:$BE$43,'ADR Raw Data'!AU$1,FALSE)</f>
        <v>3.8701989763739202</v>
      </c>
      <c r="AK51" s="48">
        <f>VLOOKUP($A51,'ADR Raw Data'!$B$6:$BE$43,'ADR Raw Data'!AV$1,FALSE)</f>
        <v>5.1937073864977101</v>
      </c>
      <c r="AL51" s="48">
        <f>VLOOKUP($A51,'ADR Raw Data'!$B$6:$BE$43,'ADR Raw Data'!AW$1,FALSE)</f>
        <v>5.1761119966952904</v>
      </c>
      <c r="AM51" s="48">
        <f>VLOOKUP($A51,'ADR Raw Data'!$B$6:$BE$43,'ADR Raw Data'!AX$1,FALSE)</f>
        <v>1.9363663350364499</v>
      </c>
      <c r="AN51" s="49">
        <f>VLOOKUP($A51,'ADR Raw Data'!$B$6:$BE$43,'ADR Raw Data'!AY$1,FALSE)</f>
        <v>3.9268705507709698</v>
      </c>
      <c r="AO51" s="48">
        <f>VLOOKUP($A51,'ADR Raw Data'!$B$6:$BE$43,'ADR Raw Data'!BA$1,FALSE)</f>
        <v>-1.17785210298277</v>
      </c>
      <c r="AP51" s="48">
        <f>VLOOKUP($A51,'ADR Raw Data'!$B$6:$BE$43,'ADR Raw Data'!BB$1,FALSE)</f>
        <v>-0.99392166425275996</v>
      </c>
      <c r="AQ51" s="49">
        <f>VLOOKUP($A51,'ADR Raw Data'!$B$6:$BE$43,'ADR Raw Data'!BC$1,FALSE)</f>
        <v>-1.08456635634128</v>
      </c>
      <c r="AR51" s="50">
        <f>VLOOKUP($A51,'ADR Raw Data'!$B$6:$BE$43,'ADR Raw Data'!BE$1,FALSE)</f>
        <v>2.8427313915791599</v>
      </c>
      <c r="AT51" s="51">
        <f>VLOOKUP($A51,'RevPAR Raw Data'!$B$6:$BE$43,'RevPAR Raw Data'!AG$1,FALSE)</f>
        <v>87.299899069509706</v>
      </c>
      <c r="AU51" s="52">
        <f>VLOOKUP($A51,'RevPAR Raw Data'!$B$6:$BE$43,'RevPAR Raw Data'!AH$1,FALSE)</f>
        <v>137.086916628453</v>
      </c>
      <c r="AV51" s="52">
        <f>VLOOKUP($A51,'RevPAR Raw Data'!$B$6:$BE$43,'RevPAR Raw Data'!AI$1,FALSE)</f>
        <v>161.63085420726799</v>
      </c>
      <c r="AW51" s="52">
        <f>VLOOKUP($A51,'RevPAR Raw Data'!$B$6:$BE$43,'RevPAR Raw Data'!AJ$1,FALSE)</f>
        <v>159.917527083572</v>
      </c>
      <c r="AX51" s="52">
        <f>VLOOKUP($A51,'RevPAR Raw Data'!$B$6:$BE$43,'RevPAR Raw Data'!AK$1,FALSE)</f>
        <v>128.338959312545</v>
      </c>
      <c r="AY51" s="53">
        <f>VLOOKUP($A51,'RevPAR Raw Data'!$B$6:$BE$43,'RevPAR Raw Data'!AL$1,FALSE)</f>
        <v>134.85483126026901</v>
      </c>
      <c r="AZ51" s="52">
        <f>VLOOKUP($A51,'RevPAR Raw Data'!$B$6:$BE$43,'RevPAR Raw Data'!AN$1,FALSE)</f>
        <v>107.07621823531601</v>
      </c>
      <c r="BA51" s="52">
        <f>VLOOKUP($A51,'RevPAR Raw Data'!$B$6:$BE$43,'RevPAR Raw Data'!AO$1,FALSE)</f>
        <v>108.24350161450501</v>
      </c>
      <c r="BB51" s="53">
        <f>VLOOKUP($A51,'RevPAR Raw Data'!$B$6:$BE$43,'RevPAR Raw Data'!AP$1,FALSE)</f>
        <v>107.659859924911</v>
      </c>
      <c r="BC51" s="54">
        <f>VLOOKUP($A51,'RevPAR Raw Data'!$B$6:$BE$43,'RevPAR Raw Data'!AR$1,FALSE)</f>
        <v>127.084839450167</v>
      </c>
      <c r="BE51" s="47">
        <f>VLOOKUP($A51,'RevPAR Raw Data'!$B$6:$BE$43,'RevPAR Raw Data'!AT$1,FALSE)</f>
        <v>4.5859027688487597</v>
      </c>
      <c r="BF51" s="48">
        <f>VLOOKUP($A51,'RevPAR Raw Data'!$B$6:$BE$43,'RevPAR Raw Data'!AU$1,FALSE)</f>
        <v>9.9569151676179501</v>
      </c>
      <c r="BG51" s="48">
        <f>VLOOKUP($A51,'RevPAR Raw Data'!$B$6:$BE$43,'RevPAR Raw Data'!AV$1,FALSE)</f>
        <v>10.015245931200401</v>
      </c>
      <c r="BH51" s="48">
        <f>VLOOKUP($A51,'RevPAR Raw Data'!$B$6:$BE$43,'RevPAR Raw Data'!AW$1,FALSE)</f>
        <v>9.0779321772391803</v>
      </c>
      <c r="BI51" s="48">
        <f>VLOOKUP($A51,'RevPAR Raw Data'!$B$6:$BE$43,'RevPAR Raw Data'!AX$1,FALSE)</f>
        <v>2.9067663310909801</v>
      </c>
      <c r="BJ51" s="49">
        <f>VLOOKUP($A51,'RevPAR Raw Data'!$B$6:$BE$43,'RevPAR Raw Data'!AY$1,FALSE)</f>
        <v>7.6415000589620297</v>
      </c>
      <c r="BK51" s="48">
        <f>VLOOKUP($A51,'RevPAR Raw Data'!$B$6:$BE$43,'RevPAR Raw Data'!BA$1,FALSE)</f>
        <v>-3.2743552336449602</v>
      </c>
      <c r="BL51" s="48">
        <f>VLOOKUP($A51,'RevPAR Raw Data'!$B$6:$BE$43,'RevPAR Raw Data'!BB$1,FALSE)</f>
        <v>-3.99201120127992</v>
      </c>
      <c r="BM51" s="49">
        <f>VLOOKUP($A51,'RevPAR Raw Data'!$B$6:$BE$43,'RevPAR Raw Data'!BC$1,FALSE)</f>
        <v>-3.6364645352155498</v>
      </c>
      <c r="BN51" s="50">
        <f>VLOOKUP($A51,'RevPAR Raw Data'!$B$6:$BE$43,'RevPAR Raw Data'!BE$1,FALSE)</f>
        <v>4.6765365436615696</v>
      </c>
    </row>
    <row r="52" spans="1:66" x14ac:dyDescent="0.45">
      <c r="A52" s="63" t="s">
        <v>82</v>
      </c>
      <c r="B52" s="47">
        <f>VLOOKUP($A52,'Occupancy Raw Data'!$B$8:$BE$45,'Occupancy Raw Data'!AG$3,FALSE)</f>
        <v>43.931216267101703</v>
      </c>
      <c r="C52" s="48">
        <f>VLOOKUP($A52,'Occupancy Raw Data'!$B$8:$BE$45,'Occupancy Raw Data'!AH$3,FALSE)</f>
        <v>53.964269277436003</v>
      </c>
      <c r="D52" s="48">
        <f>VLOOKUP($A52,'Occupancy Raw Data'!$B$8:$BE$45,'Occupancy Raw Data'!AI$3,FALSE)</f>
        <v>56.457888791263898</v>
      </c>
      <c r="E52" s="48">
        <f>VLOOKUP($A52,'Occupancy Raw Data'!$B$8:$BE$45,'Occupancy Raw Data'!AJ$3,FALSE)</f>
        <v>60.955343535355603</v>
      </c>
      <c r="F52" s="48">
        <f>VLOOKUP($A52,'Occupancy Raw Data'!$B$8:$BE$45,'Occupancy Raw Data'!AK$3,FALSE)</f>
        <v>65.700745318273803</v>
      </c>
      <c r="G52" s="49">
        <f>VLOOKUP($A52,'Occupancy Raw Data'!$B$8:$BE$45,'Occupancy Raw Data'!AL$3,FALSE)</f>
        <v>56.207672112506401</v>
      </c>
      <c r="H52" s="48">
        <f>VLOOKUP($A52,'Occupancy Raw Data'!$B$8:$BE$45,'Occupancy Raw Data'!AN$3,FALSE)</f>
        <v>75.437900582475606</v>
      </c>
      <c r="I52" s="48">
        <f>VLOOKUP($A52,'Occupancy Raw Data'!$B$8:$BE$45,'Occupancy Raw Data'!AO$3,FALSE)</f>
        <v>72.402346604313195</v>
      </c>
      <c r="J52" s="49">
        <f>VLOOKUP($A52,'Occupancy Raw Data'!$B$8:$BE$45,'Occupancy Raw Data'!AP$3,FALSE)</f>
        <v>73.920123593394393</v>
      </c>
      <c r="K52" s="50">
        <f>VLOOKUP($A52,'Occupancy Raw Data'!$B$8:$BE$45,'Occupancy Raw Data'!AR$3,FALSE)</f>
        <v>61.272768520784901</v>
      </c>
      <c r="M52" s="47">
        <f>VLOOKUP($A52,'Occupancy Raw Data'!$B$8:$BE$45,'Occupancy Raw Data'!AT$3,FALSE)</f>
        <v>-2.9389953364391301</v>
      </c>
      <c r="N52" s="48">
        <f>VLOOKUP($A52,'Occupancy Raw Data'!$B$8:$BE$45,'Occupancy Raw Data'!AU$3,FALSE)</f>
        <v>2.7584499421699702</v>
      </c>
      <c r="O52" s="48">
        <f>VLOOKUP($A52,'Occupancy Raw Data'!$B$8:$BE$45,'Occupancy Raw Data'!AV$3,FALSE)</f>
        <v>0.91600993364488503</v>
      </c>
      <c r="P52" s="48">
        <f>VLOOKUP($A52,'Occupancy Raw Data'!$B$8:$BE$45,'Occupancy Raw Data'!AW$3,FALSE)</f>
        <v>0.79350535962181901</v>
      </c>
      <c r="Q52" s="48">
        <f>VLOOKUP($A52,'Occupancy Raw Data'!$B$8:$BE$45,'Occupancy Raw Data'!AX$3,FALSE)</f>
        <v>4.09365762068441</v>
      </c>
      <c r="R52" s="49">
        <f>VLOOKUP($A52,'Occupancy Raw Data'!$B$8:$BE$45,'Occupancy Raw Data'!AY$3,FALSE)</f>
        <v>1.33816909097603</v>
      </c>
      <c r="S52" s="48">
        <f>VLOOKUP($A52,'Occupancy Raw Data'!$B$8:$BE$45,'Occupancy Raw Data'!BA$3,FALSE)</f>
        <v>5.3205523071071301</v>
      </c>
      <c r="T52" s="48">
        <f>VLOOKUP($A52,'Occupancy Raw Data'!$B$8:$BE$45,'Occupancy Raw Data'!BB$3,FALSE)</f>
        <v>2.8378869629516701</v>
      </c>
      <c r="U52" s="49">
        <f>VLOOKUP($A52,'Occupancy Raw Data'!$B$8:$BE$45,'Occupancy Raw Data'!BC$3,FALSE)</f>
        <v>4.0899049831310199</v>
      </c>
      <c r="V52" s="50">
        <f>VLOOKUP($A52,'Occupancy Raw Data'!$B$8:$BE$45,'Occupancy Raw Data'!BE$3,FALSE)</f>
        <v>2.26525269294233</v>
      </c>
      <c r="X52" s="51">
        <f>VLOOKUP($A52,'ADR Raw Data'!$B$6:$BE$43,'ADR Raw Data'!AG$1,FALSE)</f>
        <v>95.121423809523804</v>
      </c>
      <c r="Y52" s="52">
        <f>VLOOKUP($A52,'ADR Raw Data'!$B$6:$BE$43,'ADR Raw Data'!AH$1,FALSE)</f>
        <v>97.982280973794303</v>
      </c>
      <c r="Z52" s="52">
        <f>VLOOKUP($A52,'ADR Raw Data'!$B$6:$BE$43,'ADR Raw Data'!AI$1,FALSE)</f>
        <v>99.234928116199697</v>
      </c>
      <c r="AA52" s="52">
        <f>VLOOKUP($A52,'ADR Raw Data'!$B$6:$BE$43,'ADR Raw Data'!AJ$1,FALSE)</f>
        <v>103.35423365414201</v>
      </c>
      <c r="AB52" s="52">
        <f>VLOOKUP($A52,'ADR Raw Data'!$B$6:$BE$43,'ADR Raw Data'!AK$1,FALSE)</f>
        <v>118.501777248172</v>
      </c>
      <c r="AC52" s="53">
        <f>VLOOKUP($A52,'ADR Raw Data'!$B$6:$BE$43,'ADR Raw Data'!AL$1,FALSE)</f>
        <v>103.756294486467</v>
      </c>
      <c r="AD52" s="52">
        <f>VLOOKUP($A52,'ADR Raw Data'!$B$6:$BE$43,'ADR Raw Data'!AN$1,FALSE)</f>
        <v>137.00728067747801</v>
      </c>
      <c r="AE52" s="52">
        <f>VLOOKUP($A52,'ADR Raw Data'!$B$6:$BE$43,'ADR Raw Data'!AO$1,FALSE)</f>
        <v>131.924386966551</v>
      </c>
      <c r="AF52" s="53">
        <f>VLOOKUP($A52,'ADR Raw Data'!$B$6:$BE$43,'ADR Raw Data'!AP$1,FALSE)</f>
        <v>134.518016493913</v>
      </c>
      <c r="AG52" s="54">
        <f>VLOOKUP($A52,'ADR Raw Data'!$B$6:$BE$43,'ADR Raw Data'!AR$1,FALSE)</f>
        <v>114.36872516015799</v>
      </c>
      <c r="AI52" s="47">
        <f>VLOOKUP($A52,'ADR Raw Data'!$B$6:$BE$43,'ADR Raw Data'!AT$1,FALSE)</f>
        <v>-2.4457956084171699</v>
      </c>
      <c r="AJ52" s="48">
        <f>VLOOKUP($A52,'ADR Raw Data'!$B$6:$BE$43,'ADR Raw Data'!AU$1,FALSE)</f>
        <v>-1.0530709187834599</v>
      </c>
      <c r="AK52" s="48">
        <f>VLOOKUP($A52,'ADR Raw Data'!$B$6:$BE$43,'ADR Raw Data'!AV$1,FALSE)</f>
        <v>-0.69834728677409696</v>
      </c>
      <c r="AL52" s="48">
        <f>VLOOKUP($A52,'ADR Raw Data'!$B$6:$BE$43,'ADR Raw Data'!AW$1,FALSE)</f>
        <v>-0.54013652449562999</v>
      </c>
      <c r="AM52" s="48">
        <f>VLOOKUP($A52,'ADR Raw Data'!$B$6:$BE$43,'ADR Raw Data'!AX$1,FALSE)</f>
        <v>-3.5884600916969199E-3</v>
      </c>
      <c r="AN52" s="49">
        <f>VLOOKUP($A52,'ADR Raw Data'!$B$6:$BE$43,'ADR Raw Data'!AY$1,FALSE)</f>
        <v>-0.675590556206215</v>
      </c>
      <c r="AO52" s="48">
        <f>VLOOKUP($A52,'ADR Raw Data'!$B$6:$BE$43,'ADR Raw Data'!BA$1,FALSE)</f>
        <v>-1.4240696663587999</v>
      </c>
      <c r="AP52" s="48">
        <f>VLOOKUP($A52,'ADR Raw Data'!$B$6:$BE$43,'ADR Raw Data'!BB$1,FALSE)</f>
        <v>-2.1813153422665201</v>
      </c>
      <c r="AQ52" s="49">
        <f>VLOOKUP($A52,'ADR Raw Data'!$B$6:$BE$43,'ADR Raw Data'!BC$1,FALSE)</f>
        <v>-1.7716076716379501</v>
      </c>
      <c r="AR52" s="50">
        <f>VLOOKUP($A52,'ADR Raw Data'!$B$6:$BE$43,'ADR Raw Data'!BE$1,FALSE)</f>
        <v>-0.96206949119325003</v>
      </c>
      <c r="AT52" s="51">
        <f>VLOOKUP($A52,'RevPAR Raw Data'!$B$6:$BE$43,'RevPAR Raw Data'!AG$1,FALSE)</f>
        <v>41.787998410108301</v>
      </c>
      <c r="AU52" s="52">
        <f>VLOOKUP($A52,'RevPAR Raw Data'!$B$6:$BE$43,'RevPAR Raw Data'!AH$1,FALSE)</f>
        <v>52.8754219488724</v>
      </c>
      <c r="AV52" s="52">
        <f>VLOOKUP($A52,'RevPAR Raw Data'!$B$6:$BE$43,'RevPAR Raw Data'!AI$1,FALSE)</f>
        <v>56.025945357934802</v>
      </c>
      <c r="AW52" s="52">
        <f>VLOOKUP($A52,'RevPAR Raw Data'!$B$6:$BE$43,'RevPAR Raw Data'!AJ$1,FALSE)</f>
        <v>62.999928182216699</v>
      </c>
      <c r="AX52" s="52">
        <f>VLOOKUP($A52,'RevPAR Raw Data'!$B$6:$BE$43,'RevPAR Raw Data'!AK$1,FALSE)</f>
        <v>77.856550867450196</v>
      </c>
      <c r="AY52" s="53">
        <f>VLOOKUP($A52,'RevPAR Raw Data'!$B$6:$BE$43,'RevPAR Raw Data'!AL$1,FALSE)</f>
        <v>58.318997801040098</v>
      </c>
      <c r="AZ52" s="52">
        <f>VLOOKUP($A52,'RevPAR Raw Data'!$B$6:$BE$43,'RevPAR Raw Data'!AN$1,FALSE)</f>
        <v>103.355416188229</v>
      </c>
      <c r="BA52" s="52">
        <f>VLOOKUP($A52,'RevPAR Raw Data'!$B$6:$BE$43,'RevPAR Raw Data'!AO$1,FALSE)</f>
        <v>95.516351907137903</v>
      </c>
      <c r="BB52" s="53">
        <f>VLOOKUP($A52,'RevPAR Raw Data'!$B$6:$BE$43,'RevPAR Raw Data'!AP$1,FALSE)</f>
        <v>99.435884047683601</v>
      </c>
      <c r="BC52" s="54">
        <f>VLOOKUP($A52,'RevPAR Raw Data'!$B$6:$BE$43,'RevPAR Raw Data'!AR$1,FALSE)</f>
        <v>70.076884227556803</v>
      </c>
      <c r="BE52" s="47">
        <f>VLOOKUP($A52,'RevPAR Raw Data'!$B$6:$BE$43,'RevPAR Raw Data'!AT$1,FALSE)</f>
        <v>-5.3129091259860903</v>
      </c>
      <c r="BF52" s="48">
        <f>VLOOKUP($A52,'RevPAR Raw Data'!$B$6:$BE$43,'RevPAR Raw Data'!AU$1,FALSE)</f>
        <v>1.6763305892363101</v>
      </c>
      <c r="BG52" s="48">
        <f>VLOOKUP($A52,'RevPAR Raw Data'!$B$6:$BE$43,'RevPAR Raw Data'!AV$1,FALSE)</f>
        <v>0.211265716352597</v>
      </c>
      <c r="BH52" s="48">
        <f>VLOOKUP($A52,'RevPAR Raw Data'!$B$6:$BE$43,'RevPAR Raw Data'!AW$1,FALSE)</f>
        <v>0.24908282285503999</v>
      </c>
      <c r="BI52" s="48">
        <f>VLOOKUP($A52,'RevPAR Raw Data'!$B$6:$BE$43,'RevPAR Raw Data'!AX$1,FALSE)</f>
        <v>4.0899222613227098</v>
      </c>
      <c r="BJ52" s="49">
        <f>VLOOKUP($A52,'RevPAR Raw Data'!$B$6:$BE$43,'RevPAR Raw Data'!AY$1,FALSE)</f>
        <v>0.65353799076511798</v>
      </c>
      <c r="BK52" s="48">
        <f>VLOOKUP($A52,'RevPAR Raw Data'!$B$6:$BE$43,'RevPAR Raw Data'!BA$1,FALSE)</f>
        <v>3.82071426926005</v>
      </c>
      <c r="BL52" s="48">
        <f>VLOOKUP($A52,'RevPAR Raw Data'!$B$6:$BE$43,'RevPAR Raw Data'!BB$1,FALSE)</f>
        <v>0.59466835696609599</v>
      </c>
      <c r="BM52" s="49">
        <f>VLOOKUP($A52,'RevPAR Raw Data'!$B$6:$BE$43,'RevPAR Raw Data'!BC$1,FALSE)</f>
        <v>2.2458402410492102</v>
      </c>
      <c r="BN52" s="50">
        <f>VLOOKUP($A52,'RevPAR Raw Data'!$B$6:$BE$43,'RevPAR Raw Data'!BE$1,FALSE)</f>
        <v>1.28138989669185</v>
      </c>
    </row>
    <row r="53" spans="1:66" x14ac:dyDescent="0.45">
      <c r="A53" s="63" t="s">
        <v>83</v>
      </c>
      <c r="B53" s="47">
        <f>VLOOKUP($A53,'Occupancy Raw Data'!$B$8:$BE$45,'Occupancy Raw Data'!AG$3,FALSE)</f>
        <v>46.796093377798897</v>
      </c>
      <c r="C53" s="48">
        <f>VLOOKUP($A53,'Occupancy Raw Data'!$B$8:$BE$45,'Occupancy Raw Data'!AH$3,FALSE)</f>
        <v>63.0776560266793</v>
      </c>
      <c r="D53" s="48">
        <f>VLOOKUP($A53,'Occupancy Raw Data'!$B$8:$BE$45,'Occupancy Raw Data'!AI$3,FALSE)</f>
        <v>65.418056217246303</v>
      </c>
      <c r="E53" s="48">
        <f>VLOOKUP($A53,'Occupancy Raw Data'!$B$8:$BE$45,'Occupancy Raw Data'!AJ$3,FALSE)</f>
        <v>67.424964268699298</v>
      </c>
      <c r="F53" s="48">
        <f>VLOOKUP($A53,'Occupancy Raw Data'!$B$8:$BE$45,'Occupancy Raw Data'!AK$3,FALSE)</f>
        <v>64.232968080038106</v>
      </c>
      <c r="G53" s="49">
        <f>VLOOKUP($A53,'Occupancy Raw Data'!$B$8:$BE$45,'Occupancy Raw Data'!AL$3,FALSE)</f>
        <v>61.389947594092398</v>
      </c>
      <c r="H53" s="48">
        <f>VLOOKUP($A53,'Occupancy Raw Data'!$B$8:$BE$45,'Occupancy Raw Data'!AN$3,FALSE)</f>
        <v>69.306812767984695</v>
      </c>
      <c r="I53" s="48">
        <f>VLOOKUP($A53,'Occupancy Raw Data'!$B$8:$BE$45,'Occupancy Raw Data'!AO$3,FALSE)</f>
        <v>68.842305859933305</v>
      </c>
      <c r="J53" s="49">
        <f>VLOOKUP($A53,'Occupancy Raw Data'!$B$8:$BE$45,'Occupancy Raw Data'!AP$3,FALSE)</f>
        <v>69.074559313959</v>
      </c>
      <c r="K53" s="50">
        <f>VLOOKUP($A53,'Occupancy Raw Data'!$B$8:$BE$45,'Occupancy Raw Data'!AR$3,FALSE)</f>
        <v>63.585550942625702</v>
      </c>
      <c r="M53" s="47">
        <f>VLOOKUP($A53,'Occupancy Raw Data'!$B$8:$BE$45,'Occupancy Raw Data'!AT$3,FALSE)</f>
        <v>-4.6873272929895604</v>
      </c>
      <c r="N53" s="48">
        <f>VLOOKUP($A53,'Occupancy Raw Data'!$B$8:$BE$45,'Occupancy Raw Data'!AU$3,FALSE)</f>
        <v>-1.2109733033750201</v>
      </c>
      <c r="O53" s="48">
        <f>VLOOKUP($A53,'Occupancy Raw Data'!$B$8:$BE$45,'Occupancy Raw Data'!AV$3,FALSE)</f>
        <v>-1.5301998761534801</v>
      </c>
      <c r="P53" s="48">
        <f>VLOOKUP($A53,'Occupancy Raw Data'!$B$8:$BE$45,'Occupancy Raw Data'!AW$3,FALSE)</f>
        <v>-0.53189502367140296</v>
      </c>
      <c r="Q53" s="48">
        <f>VLOOKUP($A53,'Occupancy Raw Data'!$B$8:$BE$45,'Occupancy Raw Data'!AX$3,FALSE)</f>
        <v>-0.74044896145796701</v>
      </c>
      <c r="R53" s="49">
        <f>VLOOKUP($A53,'Occupancy Raw Data'!$B$8:$BE$45,'Occupancy Raw Data'!AY$3,FALSE)</f>
        <v>-1.5810108175662201</v>
      </c>
      <c r="S53" s="48">
        <f>VLOOKUP($A53,'Occupancy Raw Data'!$B$8:$BE$45,'Occupancy Raw Data'!BA$3,FALSE)</f>
        <v>4.3974666823242901</v>
      </c>
      <c r="T53" s="48">
        <f>VLOOKUP($A53,'Occupancy Raw Data'!$B$8:$BE$45,'Occupancy Raw Data'!BB$3,FALSE)</f>
        <v>5.9670179730853796</v>
      </c>
      <c r="U53" s="49">
        <f>VLOOKUP($A53,'Occupancy Raw Data'!$B$8:$BE$45,'Occupancy Raw Data'!BC$3,FALSE)</f>
        <v>5.17374855079116</v>
      </c>
      <c r="V53" s="50">
        <f>VLOOKUP($A53,'Occupancy Raw Data'!$B$8:$BE$45,'Occupancy Raw Data'!BE$3,FALSE)</f>
        <v>0.420775610627797</v>
      </c>
      <c r="X53" s="51">
        <f>VLOOKUP($A53,'ADR Raw Data'!$B$6:$BE$43,'ADR Raw Data'!AG$1,FALSE)</f>
        <v>97.224412064138406</v>
      </c>
      <c r="Y53" s="52">
        <f>VLOOKUP($A53,'ADR Raw Data'!$B$6:$BE$43,'ADR Raw Data'!AH$1,FALSE)</f>
        <v>106.38055891238599</v>
      </c>
      <c r="Z53" s="52">
        <f>VLOOKUP($A53,'ADR Raw Data'!$B$6:$BE$43,'ADR Raw Data'!AI$1,FALSE)</f>
        <v>109.018091943559</v>
      </c>
      <c r="AA53" s="52">
        <f>VLOOKUP($A53,'ADR Raw Data'!$B$6:$BE$43,'ADR Raw Data'!AJ$1,FALSE)</f>
        <v>110.756950185479</v>
      </c>
      <c r="AB53" s="52">
        <f>VLOOKUP($A53,'ADR Raw Data'!$B$6:$BE$43,'ADR Raw Data'!AK$1,FALSE)</f>
        <v>112.357980715742</v>
      </c>
      <c r="AC53" s="53">
        <f>VLOOKUP($A53,'ADR Raw Data'!$B$6:$BE$43,'ADR Raw Data'!AL$1,FALSE)</f>
        <v>107.758947286731</v>
      </c>
      <c r="AD53" s="52">
        <f>VLOOKUP($A53,'ADR Raw Data'!$B$6:$BE$43,'ADR Raw Data'!AN$1,FALSE)</f>
        <v>119.80782007217699</v>
      </c>
      <c r="AE53" s="52">
        <f>VLOOKUP($A53,'ADR Raw Data'!$B$6:$BE$43,'ADR Raw Data'!AO$1,FALSE)</f>
        <v>116.205156574394</v>
      </c>
      <c r="AF53" s="53">
        <f>VLOOKUP($A53,'ADR Raw Data'!$B$6:$BE$43,'ADR Raw Data'!AP$1,FALSE)</f>
        <v>118.01254504698601</v>
      </c>
      <c r="AG53" s="54">
        <f>VLOOKUP($A53,'ADR Raw Data'!$B$6:$BE$43,'ADR Raw Data'!AR$1,FALSE)</f>
        <v>110.94144365207799</v>
      </c>
      <c r="AI53" s="47">
        <f>VLOOKUP($A53,'ADR Raw Data'!$B$6:$BE$43,'ADR Raw Data'!AT$1,FALSE)</f>
        <v>-6.88475165091105</v>
      </c>
      <c r="AJ53" s="48">
        <f>VLOOKUP($A53,'ADR Raw Data'!$B$6:$BE$43,'ADR Raw Data'!AU$1,FALSE)</f>
        <v>1.93202461832948</v>
      </c>
      <c r="AK53" s="48">
        <f>VLOOKUP($A53,'ADR Raw Data'!$B$6:$BE$43,'ADR Raw Data'!AV$1,FALSE)</f>
        <v>3.2500744813272102</v>
      </c>
      <c r="AL53" s="48">
        <f>VLOOKUP($A53,'ADR Raw Data'!$B$6:$BE$43,'ADR Raw Data'!AW$1,FALSE)</f>
        <v>3.86559156560185</v>
      </c>
      <c r="AM53" s="48">
        <f>VLOOKUP($A53,'ADR Raw Data'!$B$6:$BE$43,'ADR Raw Data'!AX$1,FALSE)</f>
        <v>4.4602479570612097</v>
      </c>
      <c r="AN53" s="49">
        <f>VLOOKUP($A53,'ADR Raw Data'!$B$6:$BE$43,'ADR Raw Data'!AY$1,FALSE)</f>
        <v>1.86218307808878</v>
      </c>
      <c r="AO53" s="48">
        <f>VLOOKUP($A53,'ADR Raw Data'!$B$6:$BE$43,'ADR Raw Data'!BA$1,FALSE)</f>
        <v>2.4950998907995099</v>
      </c>
      <c r="AP53" s="48">
        <f>VLOOKUP($A53,'ADR Raw Data'!$B$6:$BE$43,'ADR Raw Data'!BB$1,FALSE)</f>
        <v>1.18141198027032</v>
      </c>
      <c r="AQ53" s="49">
        <f>VLOOKUP($A53,'ADR Raw Data'!$B$6:$BE$43,'ADR Raw Data'!BC$1,FALSE)</f>
        <v>1.83955674538134</v>
      </c>
      <c r="AR53" s="50">
        <f>VLOOKUP($A53,'ADR Raw Data'!$B$6:$BE$43,'ADR Raw Data'!BE$1,FALSE)</f>
        <v>1.9872541600095699</v>
      </c>
      <c r="AT53" s="51">
        <f>VLOOKUP($A53,'RevPAR Raw Data'!$B$6:$BE$43,'RevPAR Raw Data'!AG$1,FALSE)</f>
        <v>45.4972266555502</v>
      </c>
      <c r="AU53" s="52">
        <f>VLOOKUP($A53,'RevPAR Raw Data'!$B$6:$BE$43,'RevPAR Raw Data'!AH$1,FALSE)</f>
        <v>67.102363030014203</v>
      </c>
      <c r="AV53" s="52">
        <f>VLOOKUP($A53,'RevPAR Raw Data'!$B$6:$BE$43,'RevPAR Raw Data'!AI$1,FALSE)</f>
        <v>71.317516674606907</v>
      </c>
      <c r="AW53" s="52">
        <f>VLOOKUP($A53,'RevPAR Raw Data'!$B$6:$BE$43,'RevPAR Raw Data'!AJ$1,FALSE)</f>
        <v>74.677834087660699</v>
      </c>
      <c r="AX53" s="52">
        <f>VLOOKUP($A53,'RevPAR Raw Data'!$B$6:$BE$43,'RevPAR Raw Data'!AK$1,FALSE)</f>
        <v>72.170865888518307</v>
      </c>
      <c r="AY53" s="53">
        <f>VLOOKUP($A53,'RevPAR Raw Data'!$B$6:$BE$43,'RevPAR Raw Data'!AL$1,FALSE)</f>
        <v>66.153161267270093</v>
      </c>
      <c r="AZ53" s="52">
        <f>VLOOKUP($A53,'RevPAR Raw Data'!$B$6:$BE$43,'RevPAR Raw Data'!AN$1,FALSE)</f>
        <v>83.034981538828006</v>
      </c>
      <c r="BA53" s="52">
        <f>VLOOKUP($A53,'RevPAR Raw Data'!$B$6:$BE$43,'RevPAR Raw Data'!AO$1,FALSE)</f>
        <v>79.998309313958998</v>
      </c>
      <c r="BB53" s="53">
        <f>VLOOKUP($A53,'RevPAR Raw Data'!$B$6:$BE$43,'RevPAR Raw Data'!AP$1,FALSE)</f>
        <v>81.516645426393495</v>
      </c>
      <c r="BC53" s="54">
        <f>VLOOKUP($A53,'RevPAR Raw Data'!$B$6:$BE$43,'RevPAR Raw Data'!AR$1,FALSE)</f>
        <v>70.542728169876796</v>
      </c>
      <c r="BE53" s="47">
        <f>VLOOKUP($A53,'RevPAR Raw Data'!$B$6:$BE$43,'RevPAR Raw Data'!AT$1,FALSE)</f>
        <v>-11.2493681007129</v>
      </c>
      <c r="BF53" s="48">
        <f>VLOOKUP($A53,'RevPAR Raw Data'!$B$6:$BE$43,'RevPAR Raw Data'!AU$1,FALSE)</f>
        <v>0.69765501261185003</v>
      </c>
      <c r="BG53" s="48">
        <f>VLOOKUP($A53,'RevPAR Raw Data'!$B$6:$BE$43,'RevPAR Raw Data'!AV$1,FALSE)</f>
        <v>1.6701419694855499</v>
      </c>
      <c r="BH53" s="48">
        <f>VLOOKUP($A53,'RevPAR Raw Data'!$B$6:$BE$43,'RevPAR Raw Data'!AW$1,FALSE)</f>
        <v>3.3131356527575502</v>
      </c>
      <c r="BI53" s="48">
        <f>VLOOKUP($A53,'RevPAR Raw Data'!$B$6:$BE$43,'RevPAR Raw Data'!AX$1,FALSE)</f>
        <v>3.6867731359267402</v>
      </c>
      <c r="BJ53" s="49">
        <f>VLOOKUP($A53,'RevPAR Raw Data'!$B$6:$BE$43,'RevPAR Raw Data'!AY$1,FALSE)</f>
        <v>0.25173094461508799</v>
      </c>
      <c r="BK53" s="48">
        <f>VLOOKUP($A53,'RevPAR Raw Data'!$B$6:$BE$43,'RevPAR Raw Data'!BA$1,FALSE)</f>
        <v>7.00228775951242</v>
      </c>
      <c r="BL53" s="48">
        <f>VLOOKUP($A53,'RevPAR Raw Data'!$B$6:$BE$43,'RevPAR Raw Data'!BB$1,FALSE)</f>
        <v>7.2189250185546197</v>
      </c>
      <c r="BM53" s="49">
        <f>VLOOKUP($A53,'RevPAR Raw Data'!$B$6:$BE$43,'RevPAR Raw Data'!BC$1,FALSE)</f>
        <v>7.1084793366276502</v>
      </c>
      <c r="BN53" s="50">
        <f>VLOOKUP($A53,'RevPAR Raw Data'!$B$6:$BE$43,'RevPAR Raw Data'!BE$1,FALSE)</f>
        <v>2.4163916514638699</v>
      </c>
    </row>
    <row r="54" spans="1:66" x14ac:dyDescent="0.45">
      <c r="A54" s="66" t="s">
        <v>84</v>
      </c>
      <c r="B54" s="47">
        <f>VLOOKUP($A54,'Occupancy Raw Data'!$B$8:$BE$45,'Occupancy Raw Data'!AG$3,FALSE)</f>
        <v>44.243458475540301</v>
      </c>
      <c r="C54" s="48">
        <f>VLOOKUP($A54,'Occupancy Raw Data'!$B$8:$BE$45,'Occupancy Raw Data'!AH$3,FALSE)</f>
        <v>54.2633674630261</v>
      </c>
      <c r="D54" s="48">
        <f>VLOOKUP($A54,'Occupancy Raw Data'!$B$8:$BE$45,'Occupancy Raw Data'!AI$3,FALSE)</f>
        <v>57.841296928327601</v>
      </c>
      <c r="E54" s="48">
        <f>VLOOKUP($A54,'Occupancy Raw Data'!$B$8:$BE$45,'Occupancy Raw Data'!AJ$3,FALSE)</f>
        <v>62.6592718998862</v>
      </c>
      <c r="F54" s="48">
        <f>VLOOKUP($A54,'Occupancy Raw Data'!$B$8:$BE$45,'Occupancy Raw Data'!AK$3,FALSE)</f>
        <v>63.125711035267301</v>
      </c>
      <c r="G54" s="49">
        <f>VLOOKUP($A54,'Occupancy Raw Data'!$B$8:$BE$45,'Occupancy Raw Data'!AL$3,FALSE)</f>
        <v>56.426621160409503</v>
      </c>
      <c r="H54" s="48">
        <f>VLOOKUP($A54,'Occupancy Raw Data'!$B$8:$BE$45,'Occupancy Raw Data'!AN$3,FALSE)</f>
        <v>68.137087599544898</v>
      </c>
      <c r="I54" s="48">
        <f>VLOOKUP($A54,'Occupancy Raw Data'!$B$8:$BE$45,'Occupancy Raw Data'!AO$3,FALSE)</f>
        <v>63.4783845278725</v>
      </c>
      <c r="J54" s="49">
        <f>VLOOKUP($A54,'Occupancy Raw Data'!$B$8:$BE$45,'Occupancy Raw Data'!AP$3,FALSE)</f>
        <v>65.807736063708703</v>
      </c>
      <c r="K54" s="50">
        <f>VLOOKUP($A54,'Occupancy Raw Data'!$B$8:$BE$45,'Occupancy Raw Data'!AR$3,FALSE)</f>
        <v>59.106939704209303</v>
      </c>
      <c r="M54" s="47">
        <f>VLOOKUP($A54,'Occupancy Raw Data'!$B$8:$BE$45,'Occupancy Raw Data'!AT$3,FALSE)</f>
        <v>5.6516841517144902</v>
      </c>
      <c r="N54" s="48">
        <f>VLOOKUP($A54,'Occupancy Raw Data'!$B$8:$BE$45,'Occupancy Raw Data'!AU$3,FALSE)</f>
        <v>5.3228823522082296</v>
      </c>
      <c r="O54" s="48">
        <f>VLOOKUP($A54,'Occupancy Raw Data'!$B$8:$BE$45,'Occupancy Raw Data'!AV$3,FALSE)</f>
        <v>3.6045025068890602</v>
      </c>
      <c r="P54" s="48">
        <f>VLOOKUP($A54,'Occupancy Raw Data'!$B$8:$BE$45,'Occupancy Raw Data'!AW$3,FALSE)</f>
        <v>4.73311153199732</v>
      </c>
      <c r="Q54" s="48">
        <f>VLOOKUP($A54,'Occupancy Raw Data'!$B$8:$BE$45,'Occupancy Raw Data'!AX$3,FALSE)</f>
        <v>2.17175816704931</v>
      </c>
      <c r="R54" s="49">
        <f>VLOOKUP($A54,'Occupancy Raw Data'!$B$8:$BE$45,'Occupancy Raw Data'!AY$3,FALSE)</f>
        <v>4.1703874968123502</v>
      </c>
      <c r="S54" s="48">
        <f>VLOOKUP($A54,'Occupancy Raw Data'!$B$8:$BE$45,'Occupancy Raw Data'!BA$3,FALSE)</f>
        <v>-0.14683279707371599</v>
      </c>
      <c r="T54" s="48">
        <f>VLOOKUP($A54,'Occupancy Raw Data'!$B$8:$BE$45,'Occupancy Raw Data'!BB$3,FALSE)</f>
        <v>-1.68327223117485</v>
      </c>
      <c r="U54" s="49">
        <f>VLOOKUP($A54,'Occupancy Raw Data'!$B$8:$BE$45,'Occupancy Raw Data'!BC$3,FALSE)</f>
        <v>-0.89381065239408897</v>
      </c>
      <c r="V54" s="50">
        <f>VLOOKUP($A54,'Occupancy Raw Data'!$B$8:$BE$45,'Occupancy Raw Data'!BE$3,FALSE)</f>
        <v>2.5042070457035002</v>
      </c>
      <c r="X54" s="51">
        <f>VLOOKUP($A54,'ADR Raw Data'!$B$6:$BE$43,'ADR Raw Data'!AG$1,FALSE)</f>
        <v>102.42282720493699</v>
      </c>
      <c r="Y54" s="52">
        <f>VLOOKUP($A54,'ADR Raw Data'!$B$6:$BE$43,'ADR Raw Data'!AH$1,FALSE)</f>
        <v>106.535885528591</v>
      </c>
      <c r="Z54" s="52">
        <f>VLOOKUP($A54,'ADR Raw Data'!$B$6:$BE$43,'ADR Raw Data'!AI$1,FALSE)</f>
        <v>113.55995181196801</v>
      </c>
      <c r="AA54" s="52">
        <f>VLOOKUP($A54,'ADR Raw Data'!$B$6:$BE$43,'ADR Raw Data'!AJ$1,FALSE)</f>
        <v>125.42879397212999</v>
      </c>
      <c r="AB54" s="52">
        <f>VLOOKUP($A54,'ADR Raw Data'!$B$6:$BE$43,'ADR Raw Data'!AK$1,FALSE)</f>
        <v>143.640842532101</v>
      </c>
      <c r="AC54" s="53">
        <f>VLOOKUP($A54,'ADR Raw Data'!$B$6:$BE$43,'ADR Raw Data'!AL$1,FALSE)</f>
        <v>119.82889433254699</v>
      </c>
      <c r="AD54" s="52">
        <f>VLOOKUP($A54,'ADR Raw Data'!$B$6:$BE$43,'ADR Raw Data'!AN$1,FALSE)</f>
        <v>166.61428935175499</v>
      </c>
      <c r="AE54" s="52">
        <f>VLOOKUP($A54,'ADR Raw Data'!$B$6:$BE$43,'ADR Raw Data'!AO$1,FALSE)</f>
        <v>155.09011425243</v>
      </c>
      <c r="AF54" s="53">
        <f>VLOOKUP($A54,'ADR Raw Data'!$B$6:$BE$43,'ADR Raw Data'!AP$1,FALSE)</f>
        <v>161.05615848387899</v>
      </c>
      <c r="AG54" s="54">
        <f>VLOOKUP($A54,'ADR Raw Data'!$B$6:$BE$43,'ADR Raw Data'!AR$1,FALSE)</f>
        <v>132.94349127679101</v>
      </c>
      <c r="AI54" s="47">
        <f>VLOOKUP($A54,'ADR Raw Data'!$B$6:$BE$43,'ADR Raw Data'!AT$1,FALSE)</f>
        <v>2.1432404755916998</v>
      </c>
      <c r="AJ54" s="48">
        <f>VLOOKUP($A54,'ADR Raw Data'!$B$6:$BE$43,'ADR Raw Data'!AU$1,FALSE)</f>
        <v>2.41665049358385</v>
      </c>
      <c r="AK54" s="48">
        <f>VLOOKUP($A54,'ADR Raw Data'!$B$6:$BE$43,'ADR Raw Data'!AV$1,FALSE)</f>
        <v>2.2667657711110101</v>
      </c>
      <c r="AL54" s="48">
        <f>VLOOKUP($A54,'ADR Raw Data'!$B$6:$BE$43,'ADR Raw Data'!AW$1,FALSE)</f>
        <v>3.5394784748772699</v>
      </c>
      <c r="AM54" s="48">
        <f>VLOOKUP($A54,'ADR Raw Data'!$B$6:$BE$43,'ADR Raw Data'!AX$1,FALSE)</f>
        <v>1.7504742043613799</v>
      </c>
      <c r="AN54" s="49">
        <f>VLOOKUP($A54,'ADR Raw Data'!$B$6:$BE$43,'ADR Raw Data'!AY$1,FALSE)</f>
        <v>2.2907131574731299</v>
      </c>
      <c r="AO54" s="48">
        <f>VLOOKUP($A54,'ADR Raw Data'!$B$6:$BE$43,'ADR Raw Data'!BA$1,FALSE)</f>
        <v>0.46170127665863397</v>
      </c>
      <c r="AP54" s="48">
        <f>VLOOKUP($A54,'ADR Raw Data'!$B$6:$BE$43,'ADR Raw Data'!BB$1,FALSE)</f>
        <v>-1.3762941481359401</v>
      </c>
      <c r="AQ54" s="49">
        <f>VLOOKUP($A54,'ADR Raw Data'!$B$6:$BE$43,'ADR Raw Data'!BC$1,FALSE)</f>
        <v>-0.37987189313874198</v>
      </c>
      <c r="AR54" s="50">
        <f>VLOOKUP($A54,'ADR Raw Data'!$B$6:$BE$43,'ADR Raw Data'!BE$1,FALSE)</f>
        <v>0.87170429573108599</v>
      </c>
      <c r="AT54" s="51">
        <f>VLOOKUP($A54,'RevPAR Raw Data'!$B$6:$BE$43,'RevPAR Raw Data'!AG$1,FALSE)</f>
        <v>45.315401023890701</v>
      </c>
      <c r="AU54" s="52">
        <f>VLOOKUP($A54,'RevPAR Raw Data'!$B$6:$BE$43,'RevPAR Raw Data'!AH$1,FALSE)</f>
        <v>57.809959044368597</v>
      </c>
      <c r="AV54" s="52">
        <f>VLOOKUP($A54,'RevPAR Raw Data'!$B$6:$BE$43,'RevPAR Raw Data'!AI$1,FALSE)</f>
        <v>65.684548919226302</v>
      </c>
      <c r="AW54" s="52">
        <f>VLOOKUP($A54,'RevPAR Raw Data'!$B$6:$BE$43,'RevPAR Raw Data'!AJ$1,FALSE)</f>
        <v>78.592769055745094</v>
      </c>
      <c r="AX54" s="52">
        <f>VLOOKUP($A54,'RevPAR Raw Data'!$B$6:$BE$43,'RevPAR Raw Data'!AK$1,FALSE)</f>
        <v>90.674303185437907</v>
      </c>
      <c r="AY54" s="53">
        <f>VLOOKUP($A54,'RevPAR Raw Data'!$B$6:$BE$43,'RevPAR Raw Data'!AL$1,FALSE)</f>
        <v>67.615396245733706</v>
      </c>
      <c r="AZ54" s="52">
        <f>VLOOKUP($A54,'RevPAR Raw Data'!$B$6:$BE$43,'RevPAR Raw Data'!AN$1,FALSE)</f>
        <v>113.526124288964</v>
      </c>
      <c r="BA54" s="52">
        <f>VLOOKUP($A54,'RevPAR Raw Data'!$B$6:$BE$43,'RevPAR Raw Data'!AO$1,FALSE)</f>
        <v>98.448699089874793</v>
      </c>
      <c r="BB54" s="53">
        <f>VLOOKUP($A54,'RevPAR Raw Data'!$B$6:$BE$43,'RevPAR Raw Data'!AP$1,FALSE)</f>
        <v>105.98741168941901</v>
      </c>
      <c r="BC54" s="54">
        <f>VLOOKUP($A54,'RevPAR Raw Data'!$B$6:$BE$43,'RevPAR Raw Data'!AR$1,FALSE)</f>
        <v>78.578829229644001</v>
      </c>
      <c r="BE54" s="47">
        <f>VLOOKUP($A54,'RevPAR Raw Data'!$B$6:$BE$43,'RevPAR Raw Data'!AT$1,FALSE)</f>
        <v>7.9160538095983499</v>
      </c>
      <c r="BF54" s="48">
        <f>VLOOKUP($A54,'RevPAR Raw Data'!$B$6:$BE$43,'RevPAR Raw Data'!AU$1,FALSE)</f>
        <v>7.8681683084296097</v>
      </c>
      <c r="BG54" s="48">
        <f>VLOOKUP($A54,'RevPAR Raw Data'!$B$6:$BE$43,'RevPAR Raw Data'!AV$1,FALSE)</f>
        <v>5.9529739070450702</v>
      </c>
      <c r="BH54" s="48">
        <f>VLOOKUP($A54,'RevPAR Raw Data'!$B$6:$BE$43,'RevPAR Raw Data'!AW$1,FALSE)</f>
        <v>8.4401174707415798</v>
      </c>
      <c r="BI54" s="48">
        <f>VLOOKUP($A54,'RevPAR Raw Data'!$B$6:$BE$43,'RevPAR Raw Data'!AX$1,FALSE)</f>
        <v>3.9602484379059999</v>
      </c>
      <c r="BJ54" s="49">
        <f>VLOOKUP($A54,'RevPAR Raw Data'!$B$6:$BE$43,'RevPAR Raw Data'!AY$1,FALSE)</f>
        <v>6.55663226939257</v>
      </c>
      <c r="BK54" s="48">
        <f>VLOOKUP($A54,'RevPAR Raw Data'!$B$6:$BE$43,'RevPAR Raw Data'!BA$1,FALSE)</f>
        <v>0.31419055068627499</v>
      </c>
      <c r="BL54" s="48">
        <f>VLOOKUP($A54,'RevPAR Raw Data'!$B$6:$BE$43,'RevPAR Raw Data'!BB$1,FALSE)</f>
        <v>-3.0363996020959401</v>
      </c>
      <c r="BM54" s="49">
        <f>VLOOKUP($A54,'RevPAR Raw Data'!$B$6:$BE$43,'RevPAR Raw Data'!BC$1,FALSE)</f>
        <v>-1.2702872100864999</v>
      </c>
      <c r="BN54" s="50">
        <f>VLOOKUP($A54,'RevPAR Raw Data'!$B$6:$BE$43,'RevPAR Raw Data'!BE$1,FALSE)</f>
        <v>3.39774062182599</v>
      </c>
    </row>
    <row r="55" spans="1:66" x14ac:dyDescent="0.45">
      <c r="A55" s="63" t="s">
        <v>85</v>
      </c>
      <c r="B55" s="47">
        <f>VLOOKUP($A55,'Occupancy Raw Data'!$B$8:$BE$45,'Occupancy Raw Data'!AG$3,FALSE)</f>
        <v>36.934754521963796</v>
      </c>
      <c r="C55" s="48">
        <f>VLOOKUP($A55,'Occupancy Raw Data'!$B$8:$BE$45,'Occupancy Raw Data'!AH$3,FALSE)</f>
        <v>49.3055555555555</v>
      </c>
      <c r="D55" s="48">
        <f>VLOOKUP($A55,'Occupancy Raw Data'!$B$8:$BE$45,'Occupancy Raw Data'!AI$3,FALSE)</f>
        <v>52.7777777777777</v>
      </c>
      <c r="E55" s="48">
        <f>VLOOKUP($A55,'Occupancy Raw Data'!$B$8:$BE$45,'Occupancy Raw Data'!AJ$3,FALSE)</f>
        <v>53.439922480620098</v>
      </c>
      <c r="F55" s="48">
        <f>VLOOKUP($A55,'Occupancy Raw Data'!$B$8:$BE$45,'Occupancy Raw Data'!AK$3,FALSE)</f>
        <v>50.855943152454699</v>
      </c>
      <c r="G55" s="49">
        <f>VLOOKUP($A55,'Occupancy Raw Data'!$B$8:$BE$45,'Occupancy Raw Data'!AL$3,FALSE)</f>
        <v>48.662790697674403</v>
      </c>
      <c r="H55" s="48">
        <f>VLOOKUP($A55,'Occupancy Raw Data'!$B$8:$BE$45,'Occupancy Raw Data'!AN$3,FALSE)</f>
        <v>55.717054263565799</v>
      </c>
      <c r="I55" s="48">
        <f>VLOOKUP($A55,'Occupancy Raw Data'!$B$8:$BE$45,'Occupancy Raw Data'!AO$3,FALSE)</f>
        <v>51.243540051679503</v>
      </c>
      <c r="J55" s="49">
        <f>VLOOKUP($A55,'Occupancy Raw Data'!$B$8:$BE$45,'Occupancy Raw Data'!AP$3,FALSE)</f>
        <v>53.480297157622701</v>
      </c>
      <c r="K55" s="50">
        <f>VLOOKUP($A55,'Occupancy Raw Data'!$B$8:$BE$45,'Occupancy Raw Data'!AR$3,FALSE)</f>
        <v>50.039221114802501</v>
      </c>
      <c r="M55" s="47">
        <f>VLOOKUP($A55,'Occupancy Raw Data'!$B$8:$BE$45,'Occupancy Raw Data'!AT$3,FALSE)</f>
        <v>3.0192582317682501E-2</v>
      </c>
      <c r="N55" s="48">
        <f>VLOOKUP($A55,'Occupancy Raw Data'!$B$8:$BE$45,'Occupancy Raw Data'!AU$3,FALSE)</f>
        <v>-4.8592666371550797</v>
      </c>
      <c r="O55" s="48">
        <f>VLOOKUP($A55,'Occupancy Raw Data'!$B$8:$BE$45,'Occupancy Raw Data'!AV$3,FALSE)</f>
        <v>-2.7134651302110799</v>
      </c>
      <c r="P55" s="48">
        <f>VLOOKUP($A55,'Occupancy Raw Data'!$B$8:$BE$45,'Occupancy Raw Data'!AW$3,FALSE)</f>
        <v>-3.9304579469952499</v>
      </c>
      <c r="Q55" s="48">
        <f>VLOOKUP($A55,'Occupancy Raw Data'!$B$8:$BE$45,'Occupancy Raw Data'!AX$3,FALSE)</f>
        <v>-4.2359958719247998E-2</v>
      </c>
      <c r="R55" s="49">
        <f>VLOOKUP($A55,'Occupancy Raw Data'!$B$8:$BE$45,'Occupancy Raw Data'!AY$3,FALSE)</f>
        <v>-2.4797808651528399</v>
      </c>
      <c r="S55" s="48">
        <f>VLOOKUP($A55,'Occupancy Raw Data'!$B$8:$BE$45,'Occupancy Raw Data'!BA$3,FALSE)</f>
        <v>-4.0226676408284003</v>
      </c>
      <c r="T55" s="48">
        <f>VLOOKUP($A55,'Occupancy Raw Data'!$B$8:$BE$45,'Occupancy Raw Data'!BB$3,FALSE)</f>
        <v>-4.0813350143762399</v>
      </c>
      <c r="U55" s="49">
        <f>VLOOKUP($A55,'Occupancy Raw Data'!$B$8:$BE$45,'Occupancy Raw Data'!BC$3,FALSE)</f>
        <v>-4.0507834295096901</v>
      </c>
      <c r="V55" s="50">
        <f>VLOOKUP($A55,'Occupancy Raw Data'!$B$8:$BE$45,'Occupancy Raw Data'!BE$3,FALSE)</f>
        <v>-2.9649346122676201</v>
      </c>
      <c r="X55" s="51">
        <f>VLOOKUP($A55,'ADR Raw Data'!$B$6:$BE$43,'ADR Raw Data'!AG$1,FALSE)</f>
        <v>82.9874726716222</v>
      </c>
      <c r="Y55" s="52">
        <f>VLOOKUP($A55,'ADR Raw Data'!$B$6:$BE$43,'ADR Raw Data'!AH$1,FALSE)</f>
        <v>87.337808712741506</v>
      </c>
      <c r="Z55" s="52">
        <f>VLOOKUP($A55,'ADR Raw Data'!$B$6:$BE$43,'ADR Raw Data'!AI$1,FALSE)</f>
        <v>88.650162178702502</v>
      </c>
      <c r="AA55" s="52">
        <f>VLOOKUP($A55,'ADR Raw Data'!$B$6:$BE$43,'ADR Raw Data'!AJ$1,FALSE)</f>
        <v>90.059700815956404</v>
      </c>
      <c r="AB55" s="52">
        <f>VLOOKUP($A55,'ADR Raw Data'!$B$6:$BE$43,'ADR Raw Data'!AK$1,FALSE)</f>
        <v>93.465423944109205</v>
      </c>
      <c r="AC55" s="53">
        <f>VLOOKUP($A55,'ADR Raw Data'!$B$6:$BE$43,'ADR Raw Data'!AL$1,FALSE)</f>
        <v>88.840673038630001</v>
      </c>
      <c r="AD55" s="52">
        <f>VLOOKUP($A55,'ADR Raw Data'!$B$6:$BE$43,'ADR Raw Data'!AN$1,FALSE)</f>
        <v>102.67787536231801</v>
      </c>
      <c r="AE55" s="52">
        <f>VLOOKUP($A55,'ADR Raw Data'!$B$6:$BE$43,'ADR Raw Data'!AO$1,FALSE)</f>
        <v>97.6196785376615</v>
      </c>
      <c r="AF55" s="53">
        <f>VLOOKUP($A55,'ADR Raw Data'!$B$6:$BE$43,'ADR Raw Data'!AP$1,FALSE)</f>
        <v>100.25455382757001</v>
      </c>
      <c r="AG55" s="54">
        <f>VLOOKUP($A55,'ADR Raw Data'!$B$6:$BE$43,'ADR Raw Data'!AR$1,FALSE)</f>
        <v>92.326040389137304</v>
      </c>
      <c r="AI55" s="47">
        <f>VLOOKUP($A55,'ADR Raw Data'!$B$6:$BE$43,'ADR Raw Data'!AT$1,FALSE)</f>
        <v>0.68435781902012105</v>
      </c>
      <c r="AJ55" s="48">
        <f>VLOOKUP($A55,'ADR Raw Data'!$B$6:$BE$43,'ADR Raw Data'!AU$1,FALSE)</f>
        <v>-0.85458082434599303</v>
      </c>
      <c r="AK55" s="48">
        <f>VLOOKUP($A55,'ADR Raw Data'!$B$6:$BE$43,'ADR Raw Data'!AV$1,FALSE)</f>
        <v>1.5340506943998</v>
      </c>
      <c r="AL55" s="48">
        <f>VLOOKUP($A55,'ADR Raw Data'!$B$6:$BE$43,'ADR Raw Data'!AW$1,FALSE)</f>
        <v>1.88629869095772</v>
      </c>
      <c r="AM55" s="48">
        <f>VLOOKUP($A55,'ADR Raw Data'!$B$6:$BE$43,'ADR Raw Data'!AX$1,FALSE)</f>
        <v>2.10206761609368</v>
      </c>
      <c r="AN55" s="49">
        <f>VLOOKUP($A55,'ADR Raw Data'!$B$6:$BE$43,'ADR Raw Data'!AY$1,FALSE)</f>
        <v>1.1239338968303501</v>
      </c>
      <c r="AO55" s="48">
        <f>VLOOKUP($A55,'ADR Raw Data'!$B$6:$BE$43,'ADR Raw Data'!BA$1,FALSE)</f>
        <v>1.2626325316236799</v>
      </c>
      <c r="AP55" s="48">
        <f>VLOOKUP($A55,'ADR Raw Data'!$B$6:$BE$43,'ADR Raw Data'!BB$1,FALSE)</f>
        <v>-0.50986527502418699</v>
      </c>
      <c r="AQ55" s="49">
        <f>VLOOKUP($A55,'ADR Raw Data'!$B$6:$BE$43,'ADR Raw Data'!BC$1,FALSE)</f>
        <v>0.42847691483331202</v>
      </c>
      <c r="AR55" s="50">
        <f>VLOOKUP($A55,'ADR Raw Data'!$B$6:$BE$43,'ADR Raw Data'!BE$1,FALSE)</f>
        <v>0.84666605242891901</v>
      </c>
      <c r="AT55" s="51">
        <f>VLOOKUP($A55,'RevPAR Raw Data'!$B$6:$BE$43,'RevPAR Raw Data'!AG$1,FALSE)</f>
        <v>30.651219315245399</v>
      </c>
      <c r="AU55" s="52">
        <f>VLOOKUP($A55,'RevPAR Raw Data'!$B$6:$BE$43,'RevPAR Raw Data'!AH$1,FALSE)</f>
        <v>43.062391795865601</v>
      </c>
      <c r="AV55" s="52">
        <f>VLOOKUP($A55,'RevPAR Raw Data'!$B$6:$BE$43,'RevPAR Raw Data'!AI$1,FALSE)</f>
        <v>46.787585594315203</v>
      </c>
      <c r="AW55" s="52">
        <f>VLOOKUP($A55,'RevPAR Raw Data'!$B$6:$BE$43,'RevPAR Raw Data'!AJ$1,FALSE)</f>
        <v>48.127834302325503</v>
      </c>
      <c r="AX55" s="52">
        <f>VLOOKUP($A55,'RevPAR Raw Data'!$B$6:$BE$43,'RevPAR Raw Data'!AK$1,FALSE)</f>
        <v>47.532722868217</v>
      </c>
      <c r="AY55" s="53">
        <f>VLOOKUP($A55,'RevPAR Raw Data'!$B$6:$BE$43,'RevPAR Raw Data'!AL$1,FALSE)</f>
        <v>43.232350775193702</v>
      </c>
      <c r="AZ55" s="52">
        <f>VLOOKUP($A55,'RevPAR Raw Data'!$B$6:$BE$43,'RevPAR Raw Data'!AN$1,FALSE)</f>
        <v>57.209087532299698</v>
      </c>
      <c r="BA55" s="52">
        <f>VLOOKUP($A55,'RevPAR Raw Data'!$B$6:$BE$43,'RevPAR Raw Data'!AO$1,FALSE)</f>
        <v>50.0237790697674</v>
      </c>
      <c r="BB55" s="53">
        <f>VLOOKUP($A55,'RevPAR Raw Data'!$B$6:$BE$43,'RevPAR Raw Data'!AP$1,FALSE)</f>
        <v>53.616433301033503</v>
      </c>
      <c r="BC55" s="54">
        <f>VLOOKUP($A55,'RevPAR Raw Data'!$B$6:$BE$43,'RevPAR Raw Data'!AR$1,FALSE)</f>
        <v>46.199231496862303</v>
      </c>
      <c r="BE55" s="47">
        <f>VLOOKUP($A55,'RevPAR Raw Data'!$B$6:$BE$43,'RevPAR Raw Data'!AT$1,FALSE)</f>
        <v>0.71475702663565799</v>
      </c>
      <c r="BF55" s="48">
        <f>VLOOKUP($A55,'RevPAR Raw Data'!$B$6:$BE$43,'RevPAR Raw Data'!AU$1,FALSE)</f>
        <v>-5.6723211006160996</v>
      </c>
      <c r="BG55" s="48">
        <f>VLOOKUP($A55,'RevPAR Raw Data'!$B$6:$BE$43,'RevPAR Raw Data'!AV$1,FALSE)</f>
        <v>-1.2210403664835701</v>
      </c>
      <c r="BH55" s="48">
        <f>VLOOKUP($A55,'RevPAR Raw Data'!$B$6:$BE$43,'RevPAR Raw Data'!AW$1,FALSE)</f>
        <v>-2.1182994328403399</v>
      </c>
      <c r="BI55" s="48">
        <f>VLOOKUP($A55,'RevPAR Raw Data'!$B$6:$BE$43,'RevPAR Raw Data'!AX$1,FALSE)</f>
        <v>2.0588172224000001</v>
      </c>
      <c r="BJ55" s="49">
        <f>VLOOKUP($A55,'RevPAR Raw Data'!$B$6:$BE$43,'RevPAR Raw Data'!AY$1,FALSE)</f>
        <v>-1.3837180660330499</v>
      </c>
      <c r="BK55" s="48">
        <f>VLOOKUP($A55,'RevPAR Raw Data'!$B$6:$BE$43,'RevPAR Raw Data'!BA$1,FALSE)</f>
        <v>-2.81082661947692</v>
      </c>
      <c r="BL55" s="48">
        <f>VLOOKUP($A55,'RevPAR Raw Data'!$B$6:$BE$43,'RevPAR Raw Data'!BB$1,FALSE)</f>
        <v>-4.5703909794047197</v>
      </c>
      <c r="BM55" s="49">
        <f>VLOOKUP($A55,'RevPAR Raw Data'!$B$6:$BE$43,'RevPAR Raw Data'!BC$1,FALSE)</f>
        <v>-3.6396631865417102</v>
      </c>
      <c r="BN55" s="50">
        <f>VLOOKUP($A55,'RevPAR Raw Data'!$B$6:$BE$43,'RevPAR Raw Data'!BE$1,FALSE)</f>
        <v>-2.1433716546774799</v>
      </c>
    </row>
    <row r="56" spans="1:66" ht="16.5" thickBot="1" x14ac:dyDescent="0.5">
      <c r="A56" s="63" t="s">
        <v>86</v>
      </c>
      <c r="B56" s="67">
        <f>VLOOKUP($A56,'Occupancy Raw Data'!$B$8:$BE$45,'Occupancy Raw Data'!AG$3,FALSE)</f>
        <v>45.607360265633602</v>
      </c>
      <c r="C56" s="68">
        <f>VLOOKUP($A56,'Occupancy Raw Data'!$B$8:$BE$45,'Occupancy Raw Data'!AH$3,FALSE)</f>
        <v>59.878251245157699</v>
      </c>
      <c r="D56" s="68">
        <f>VLOOKUP($A56,'Occupancy Raw Data'!$B$8:$BE$45,'Occupancy Raw Data'!AI$3,FALSE)</f>
        <v>66.377282789153199</v>
      </c>
      <c r="E56" s="68">
        <f>VLOOKUP($A56,'Occupancy Raw Data'!$B$8:$BE$45,'Occupancy Raw Data'!AJ$3,FALSE)</f>
        <v>68.4871333702268</v>
      </c>
      <c r="F56" s="68">
        <f>VLOOKUP($A56,'Occupancy Raw Data'!$B$8:$BE$45,'Occupancy Raw Data'!AK$3,FALSE)</f>
        <v>68.580520199225205</v>
      </c>
      <c r="G56" s="69">
        <f>VLOOKUP($A56,'Occupancy Raw Data'!$B$8:$BE$45,'Occupancy Raw Data'!AL$3,FALSE)</f>
        <v>61.786109573879301</v>
      </c>
      <c r="H56" s="68">
        <f>VLOOKUP($A56,'Occupancy Raw Data'!$B$8:$BE$45,'Occupancy Raw Data'!AN$3,FALSE)</f>
        <v>74.135307138904196</v>
      </c>
      <c r="I56" s="68">
        <f>VLOOKUP($A56,'Occupancy Raw Data'!$B$8:$BE$45,'Occupancy Raw Data'!AO$3,FALSE)</f>
        <v>69.894853348090706</v>
      </c>
      <c r="J56" s="69">
        <f>VLOOKUP($A56,'Occupancy Raw Data'!$B$8:$BE$45,'Occupancy Raw Data'!AP$3,FALSE)</f>
        <v>72.015080243497493</v>
      </c>
      <c r="K56" s="70">
        <f>VLOOKUP($A56,'Occupancy Raw Data'!$B$8:$BE$45,'Occupancy Raw Data'!AR$3,FALSE)</f>
        <v>64.708672622341595</v>
      </c>
      <c r="M56" s="67">
        <f>VLOOKUP($A56,'Occupancy Raw Data'!$B$8:$BE$45,'Occupancy Raw Data'!AT$3,FALSE)</f>
        <v>6.6686952067519503E-3</v>
      </c>
      <c r="N56" s="68">
        <f>VLOOKUP($A56,'Occupancy Raw Data'!$B$8:$BE$45,'Occupancy Raw Data'!AU$3,FALSE)</f>
        <v>5.5714388736248601</v>
      </c>
      <c r="O56" s="68">
        <f>VLOOKUP($A56,'Occupancy Raw Data'!$B$8:$BE$45,'Occupancy Raw Data'!AV$3,FALSE)</f>
        <v>7.26920113092695</v>
      </c>
      <c r="P56" s="68">
        <f>VLOOKUP($A56,'Occupancy Raw Data'!$B$8:$BE$45,'Occupancy Raw Data'!AW$3,FALSE)</f>
        <v>2.9145269886059202</v>
      </c>
      <c r="Q56" s="68">
        <f>VLOOKUP($A56,'Occupancy Raw Data'!$B$8:$BE$45,'Occupancy Raw Data'!AX$3,FALSE)</f>
        <v>3.2162425423637302</v>
      </c>
      <c r="R56" s="69">
        <f>VLOOKUP($A56,'Occupancy Raw Data'!$B$8:$BE$45,'Occupancy Raw Data'!AY$3,FALSE)</f>
        <v>3.9290403101964801</v>
      </c>
      <c r="S56" s="68">
        <f>VLOOKUP($A56,'Occupancy Raw Data'!$B$8:$BE$45,'Occupancy Raw Data'!BA$3,FALSE)</f>
        <v>5.7943563368089297</v>
      </c>
      <c r="T56" s="68">
        <f>VLOOKUP($A56,'Occupancy Raw Data'!$B$8:$BE$45,'Occupancy Raw Data'!BB$3,FALSE)</f>
        <v>4.5992116543212198</v>
      </c>
      <c r="U56" s="69">
        <f>VLOOKUP($A56,'Occupancy Raw Data'!$B$8:$BE$45,'Occupancy Raw Data'!BC$3,FALSE)</f>
        <v>5.2109852333681301</v>
      </c>
      <c r="V56" s="70">
        <f>VLOOKUP($A56,'Occupancy Raw Data'!$B$8:$BE$45,'Occupancy Raw Data'!BE$3,FALSE)</f>
        <v>4.3306503167165902</v>
      </c>
      <c r="X56" s="71">
        <f>VLOOKUP($A56,'ADR Raw Data'!$B$6:$BE$43,'ADR Raw Data'!AG$1,FALSE)</f>
        <v>105.277598968603</v>
      </c>
      <c r="Y56" s="72">
        <f>VLOOKUP($A56,'ADR Raw Data'!$B$6:$BE$43,'ADR Raw Data'!AH$1,FALSE)</f>
        <v>113.569135281885</v>
      </c>
      <c r="Z56" s="72">
        <f>VLOOKUP($A56,'ADR Raw Data'!$B$6:$BE$43,'ADR Raw Data'!AI$1,FALSE)</f>
        <v>117.690104215517</v>
      </c>
      <c r="AA56" s="72">
        <f>VLOOKUP($A56,'ADR Raw Data'!$B$6:$BE$43,'ADR Raw Data'!AJ$1,FALSE)</f>
        <v>125.593092268067</v>
      </c>
      <c r="AB56" s="72">
        <f>VLOOKUP($A56,'ADR Raw Data'!$B$6:$BE$43,'ADR Raw Data'!AK$1,FALSE)</f>
        <v>139.334964696388</v>
      </c>
      <c r="AC56" s="73">
        <f>VLOOKUP($A56,'ADR Raw Data'!$B$6:$BE$43,'ADR Raw Data'!AL$1,FALSE)</f>
        <v>121.615940571889</v>
      </c>
      <c r="AD56" s="72">
        <f>VLOOKUP($A56,'ADR Raw Data'!$B$6:$BE$43,'ADR Raw Data'!AN$1,FALSE)</f>
        <v>154.059657086871</v>
      </c>
      <c r="AE56" s="72">
        <f>VLOOKUP($A56,'ADR Raw Data'!$B$6:$BE$43,'ADR Raw Data'!AO$1,FALSE)</f>
        <v>145.67082788994401</v>
      </c>
      <c r="AF56" s="73">
        <f>VLOOKUP($A56,'ADR Raw Data'!$B$6:$BE$43,'ADR Raw Data'!AP$1,FALSE)</f>
        <v>149.988732049373</v>
      </c>
      <c r="AG56" s="74">
        <f>VLOOKUP($A56,'ADR Raw Data'!$B$6:$BE$43,'ADR Raw Data'!AR$1,FALSE)</f>
        <v>130.637777642028</v>
      </c>
      <c r="AI56" s="67">
        <f>VLOOKUP($A56,'ADR Raw Data'!$B$6:$BE$43,'ADR Raw Data'!AT$1,FALSE)</f>
        <v>1.60116324342759</v>
      </c>
      <c r="AJ56" s="68">
        <f>VLOOKUP($A56,'ADR Raw Data'!$B$6:$BE$43,'ADR Raw Data'!AU$1,FALSE)</f>
        <v>4.6893852131404898</v>
      </c>
      <c r="AK56" s="68">
        <f>VLOOKUP($A56,'ADR Raw Data'!$B$6:$BE$43,'ADR Raw Data'!AV$1,FALSE)</f>
        <v>4.2688132200942501</v>
      </c>
      <c r="AL56" s="68">
        <f>VLOOKUP($A56,'ADR Raw Data'!$B$6:$BE$43,'ADR Raw Data'!AW$1,FALSE)</f>
        <v>6.7504689125120301</v>
      </c>
      <c r="AM56" s="68">
        <f>VLOOKUP($A56,'ADR Raw Data'!$B$6:$BE$43,'ADR Raw Data'!AX$1,FALSE)</f>
        <v>4.1211300355135796</v>
      </c>
      <c r="AN56" s="69">
        <f>VLOOKUP($A56,'ADR Raw Data'!$B$6:$BE$43,'ADR Raw Data'!AY$1,FALSE)</f>
        <v>4.5026121598635003</v>
      </c>
      <c r="AO56" s="68">
        <f>VLOOKUP($A56,'ADR Raw Data'!$B$6:$BE$43,'ADR Raw Data'!BA$1,FALSE)</f>
        <v>-0.82234391771846804</v>
      </c>
      <c r="AP56" s="68">
        <f>VLOOKUP($A56,'ADR Raw Data'!$B$6:$BE$43,'ADR Raw Data'!BB$1,FALSE)</f>
        <v>-1.6087050415295101</v>
      </c>
      <c r="AQ56" s="69">
        <f>VLOOKUP($A56,'ADR Raw Data'!$B$6:$BE$43,'ADR Raw Data'!BC$1,FALSE)</f>
        <v>-1.18106398629367</v>
      </c>
      <c r="AR56" s="70">
        <f>VLOOKUP($A56,'ADR Raw Data'!$B$6:$BE$43,'ADR Raw Data'!BE$1,FALSE)</f>
        <v>2.4235992075124</v>
      </c>
      <c r="AT56" s="71">
        <f>VLOOKUP($A56,'RevPAR Raw Data'!$B$6:$BE$43,'RevPAR Raw Data'!AG$1,FALSE)</f>
        <v>48.014333840619798</v>
      </c>
      <c r="AU56" s="72">
        <f>VLOOKUP($A56,'RevPAR Raw Data'!$B$6:$BE$43,'RevPAR Raw Data'!AH$1,FALSE)</f>
        <v>68.003212161040295</v>
      </c>
      <c r="AV56" s="72">
        <f>VLOOKUP($A56,'RevPAR Raw Data'!$B$6:$BE$43,'RevPAR Raw Data'!AI$1,FALSE)</f>
        <v>78.119493289983296</v>
      </c>
      <c r="AW56" s="72">
        <f>VLOOKUP($A56,'RevPAR Raw Data'!$B$6:$BE$43,'RevPAR Raw Data'!AJ$1,FALSE)</f>
        <v>86.015108605423293</v>
      </c>
      <c r="AX56" s="72">
        <f>VLOOKUP($A56,'RevPAR Raw Data'!$B$6:$BE$43,'RevPAR Raw Data'!AK$1,FALSE)</f>
        <v>95.556643608190299</v>
      </c>
      <c r="AY56" s="73">
        <f>VLOOKUP($A56,'RevPAR Raw Data'!$B$6:$BE$43,'RevPAR Raw Data'!AL$1,FALSE)</f>
        <v>75.141758301051397</v>
      </c>
      <c r="AZ56" s="72">
        <f>VLOOKUP($A56,'RevPAR Raw Data'!$B$6:$BE$43,'RevPAR Raw Data'!AN$1,FALSE)</f>
        <v>114.212599958494</v>
      </c>
      <c r="BA56" s="72">
        <f>VLOOKUP($A56,'RevPAR Raw Data'!$B$6:$BE$43,'RevPAR Raw Data'!AO$1,FALSE)</f>
        <v>101.81641152462601</v>
      </c>
      <c r="BB56" s="73">
        <f>VLOOKUP($A56,'RevPAR Raw Data'!$B$6:$BE$43,'RevPAR Raw Data'!AP$1,FALSE)</f>
        <v>108.01450574156</v>
      </c>
      <c r="BC56" s="74">
        <f>VLOOKUP($A56,'RevPAR Raw Data'!$B$6:$BE$43,'RevPAR Raw Data'!AR$1,FALSE)</f>
        <v>84.533971855482605</v>
      </c>
      <c r="BE56" s="67">
        <f>VLOOKUP($A56,'RevPAR Raw Data'!$B$6:$BE$43,'RevPAR Raw Data'!AT$1,FALSE)</f>
        <v>1.60793871533081</v>
      </c>
      <c r="BF56" s="68">
        <f>VLOOKUP($A56,'RevPAR Raw Data'!$B$6:$BE$43,'RevPAR Raw Data'!AU$1,FALSE)</f>
        <v>10.522090317464199</v>
      </c>
      <c r="BG56" s="68">
        <f>VLOOKUP($A56,'RevPAR Raw Data'!$B$6:$BE$43,'RevPAR Raw Data'!AV$1,FALSE)</f>
        <v>11.848322969893401</v>
      </c>
      <c r="BH56" s="68">
        <f>VLOOKUP($A56,'RevPAR Raw Data'!$B$6:$BE$43,'RevPAR Raw Data'!AW$1,FALSE)</f>
        <v>9.8617401394305695</v>
      </c>
      <c r="BI56" s="68">
        <f>VLOOKUP($A56,'RevPAR Raw Data'!$B$6:$BE$43,'RevPAR Raw Data'!AX$1,FALSE)</f>
        <v>7.4699181153056298</v>
      </c>
      <c r="BJ56" s="69">
        <f>VLOOKUP($A56,'RevPAR Raw Data'!$B$6:$BE$43,'RevPAR Raw Data'!AY$1,FALSE)</f>
        <v>8.6085619168328193</v>
      </c>
      <c r="BK56" s="68">
        <f>VLOOKUP($A56,'RevPAR Raw Data'!$B$6:$BE$43,'RevPAR Raw Data'!BA$1,FALSE)</f>
        <v>4.9243628821837797</v>
      </c>
      <c r="BL56" s="68">
        <f>VLOOKUP($A56,'RevPAR Raw Data'!$B$6:$BE$43,'RevPAR Raw Data'!BB$1,FALSE)</f>
        <v>2.9165188630380299</v>
      </c>
      <c r="BM56" s="69">
        <f>VLOOKUP($A56,'RevPAR Raw Data'!$B$6:$BE$43,'RevPAR Raw Data'!BC$1,FALSE)</f>
        <v>3.9683761771520598</v>
      </c>
      <c r="BN56" s="70">
        <f>VLOOKUP($A56,'RevPAR Raw Data'!$B$6:$BE$43,'RevPAR Raw Data'!BE$1,FALSE)</f>
        <v>6.8592071309850802</v>
      </c>
    </row>
    <row r="57" spans="1:66" ht="14.25" customHeight="1" x14ac:dyDescent="0.45">
      <c r="A57" s="170" t="s">
        <v>123</v>
      </c>
      <c r="B57" s="170"/>
      <c r="C57" s="170"/>
      <c r="D57" s="170"/>
      <c r="E57" s="170"/>
      <c r="F57" s="170"/>
      <c r="G57" s="170"/>
      <c r="H57" s="170"/>
      <c r="I57" s="170"/>
      <c r="J57" s="170"/>
      <c r="K57" s="170"/>
    </row>
    <row r="58" spans="1:66" x14ac:dyDescent="0.45">
      <c r="A58" s="170"/>
      <c r="B58" s="170"/>
      <c r="C58" s="170"/>
      <c r="D58" s="170"/>
      <c r="E58" s="170"/>
      <c r="F58" s="170"/>
      <c r="G58" s="170"/>
      <c r="H58" s="170"/>
      <c r="I58" s="170"/>
      <c r="J58" s="170"/>
      <c r="K58" s="170"/>
    </row>
    <row r="59" spans="1:66" x14ac:dyDescent="0.45">
      <c r="A59" s="170"/>
      <c r="B59" s="170"/>
      <c r="C59" s="170"/>
      <c r="D59" s="170"/>
      <c r="E59" s="170"/>
      <c r="F59" s="170"/>
      <c r="G59" s="170"/>
      <c r="H59" s="170"/>
      <c r="I59" s="170"/>
      <c r="J59" s="170"/>
      <c r="K59" s="170"/>
    </row>
  </sheetData>
  <sheetProtection algorithmName="SHA-512" hashValue="w014NYkkjntpv+p/PvN9KrPC1RoWAxwPLjbJw9NWb4HKYdLAaNdKjUE/oYOAtISmtF+yb/QNZ7vaA+vxhqHdMw==" saltValue="DaU5j0gaoiOmb5M8loXAbA=="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sqref="A1:XFD1048576"/>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88"/>
      <c r="B1" s="89" t="s">
        <v>98</v>
      </c>
      <c r="D1" s="123"/>
      <c r="E1" s="123"/>
      <c r="F1" s="123"/>
      <c r="G1" s="123"/>
      <c r="H1" s="123"/>
      <c r="I1" s="123"/>
      <c r="J1" s="123"/>
      <c r="K1" s="123"/>
      <c r="L1" s="123"/>
      <c r="M1" s="123"/>
      <c r="N1" s="123"/>
      <c r="O1" s="123"/>
      <c r="P1" s="123"/>
      <c r="Q1" s="123"/>
      <c r="R1" s="123"/>
      <c r="S1" s="123"/>
      <c r="T1" s="123"/>
      <c r="U1" s="123"/>
      <c r="V1" s="123"/>
      <c r="W1" s="123"/>
      <c r="X1" s="123"/>
      <c r="Y1" s="124"/>
      <c r="Z1" s="124"/>
      <c r="AA1" s="124"/>
      <c r="AB1" s="124"/>
      <c r="AC1" s="124"/>
      <c r="AD1" s="124"/>
      <c r="AE1" s="124"/>
      <c r="AF1" s="124"/>
      <c r="AG1" s="124"/>
      <c r="AH1" s="124"/>
      <c r="AI1" s="124"/>
      <c r="AJ1" s="124"/>
      <c r="AK1" s="124"/>
      <c r="AL1" s="124"/>
    </row>
    <row r="2" spans="1:50" ht="15" customHeight="1" x14ac:dyDescent="0.25">
      <c r="A2" s="123"/>
      <c r="B2" t="s">
        <v>135</v>
      </c>
      <c r="C2" s="123"/>
      <c r="D2" s="123"/>
      <c r="E2" s="123"/>
      <c r="F2" s="123"/>
      <c r="G2" s="123"/>
      <c r="H2" s="123"/>
      <c r="I2" s="123"/>
      <c r="J2" s="123"/>
      <c r="K2" s="123"/>
      <c r="L2" s="123"/>
      <c r="M2" s="123"/>
      <c r="N2" s="123"/>
      <c r="O2" s="123"/>
      <c r="P2" s="123"/>
      <c r="Q2" s="123"/>
      <c r="R2" s="123"/>
      <c r="S2" s="123"/>
      <c r="T2" s="123"/>
      <c r="U2" s="123"/>
      <c r="V2" s="123"/>
      <c r="W2" s="123"/>
      <c r="X2" s="123"/>
      <c r="Y2" s="124"/>
      <c r="Z2" s="124"/>
      <c r="AA2" s="124"/>
      <c r="AB2" s="124"/>
      <c r="AC2" s="124"/>
      <c r="AD2" s="124"/>
      <c r="AE2" s="124"/>
      <c r="AF2" s="124"/>
      <c r="AG2" s="124"/>
      <c r="AH2" s="124"/>
      <c r="AI2" s="124"/>
      <c r="AJ2" s="124"/>
      <c r="AK2" s="124"/>
      <c r="AL2" s="124"/>
    </row>
    <row r="3" spans="1:50" x14ac:dyDescent="0.25">
      <c r="A3" s="123"/>
      <c r="B3" s="123"/>
      <c r="C3" s="123"/>
      <c r="D3" s="123"/>
      <c r="E3" s="123"/>
      <c r="F3" s="123"/>
      <c r="G3" s="123"/>
      <c r="H3" s="123"/>
      <c r="I3" s="123"/>
      <c r="J3" s="123"/>
      <c r="K3" s="123"/>
      <c r="L3" s="123"/>
      <c r="M3" s="123"/>
      <c r="N3" s="123"/>
      <c r="O3" s="123"/>
      <c r="P3" s="123"/>
      <c r="Q3" s="123"/>
      <c r="R3" s="123"/>
      <c r="S3" s="123"/>
      <c r="T3" s="123"/>
      <c r="U3" s="123"/>
      <c r="V3" s="123"/>
      <c r="W3" s="123"/>
      <c r="X3" s="123"/>
      <c r="Y3" s="124"/>
      <c r="Z3" s="124"/>
      <c r="AA3" s="124"/>
      <c r="AB3" s="124"/>
      <c r="AC3" s="124"/>
      <c r="AD3" s="124"/>
      <c r="AE3" s="124"/>
      <c r="AF3" s="124"/>
      <c r="AG3" s="124"/>
      <c r="AH3" s="124"/>
      <c r="AI3" s="124"/>
      <c r="AJ3" s="124"/>
      <c r="AK3" s="124"/>
      <c r="AL3" s="124"/>
    </row>
    <row r="4" spans="1:50" x14ac:dyDescent="0.25">
      <c r="A4" s="123"/>
      <c r="B4" s="123"/>
      <c r="C4" s="123"/>
      <c r="D4" s="123"/>
      <c r="E4" s="123"/>
      <c r="F4" s="123"/>
      <c r="G4" s="123"/>
      <c r="H4" s="123"/>
      <c r="I4" s="123"/>
      <c r="J4" s="123"/>
      <c r="K4" s="123"/>
      <c r="L4" s="123"/>
      <c r="M4" s="123"/>
      <c r="N4" s="123"/>
      <c r="O4" s="123"/>
      <c r="P4" s="123"/>
      <c r="Q4" s="123"/>
      <c r="R4" s="123"/>
      <c r="S4" s="123"/>
      <c r="T4" s="123"/>
      <c r="U4" s="123"/>
      <c r="V4" s="123"/>
      <c r="W4" s="123"/>
      <c r="X4" s="123"/>
      <c r="Y4" s="124"/>
      <c r="Z4" s="124"/>
      <c r="AA4" s="124"/>
      <c r="AB4" s="124"/>
      <c r="AC4" s="124"/>
      <c r="AD4" s="124"/>
      <c r="AE4" s="124"/>
      <c r="AF4" s="124"/>
      <c r="AG4" s="124"/>
      <c r="AH4" s="124"/>
      <c r="AI4" s="124"/>
      <c r="AJ4" s="124"/>
      <c r="AK4" s="124"/>
      <c r="AL4" s="124"/>
    </row>
    <row r="5" spans="1:50" x14ac:dyDescent="0.25">
      <c r="A5" s="123"/>
      <c r="B5" s="123"/>
      <c r="C5" s="123"/>
      <c r="D5" s="123"/>
      <c r="E5" s="123"/>
      <c r="F5" s="123"/>
      <c r="G5" s="123"/>
      <c r="H5" s="123"/>
      <c r="I5" s="123"/>
      <c r="J5" s="123"/>
      <c r="K5" s="123"/>
      <c r="L5" s="123"/>
      <c r="M5" s="123"/>
      <c r="N5" s="123"/>
      <c r="O5" s="123"/>
      <c r="P5" s="123"/>
      <c r="Q5" s="123"/>
      <c r="R5" s="123"/>
      <c r="S5" s="123"/>
      <c r="T5" s="123"/>
      <c r="U5" s="123"/>
      <c r="V5" s="123"/>
      <c r="W5" s="123"/>
      <c r="X5" s="123"/>
      <c r="Y5" s="124"/>
      <c r="Z5" s="124"/>
      <c r="AA5" s="124"/>
      <c r="AB5" s="124"/>
      <c r="AC5" s="124"/>
      <c r="AD5" s="124"/>
      <c r="AE5" s="124"/>
      <c r="AF5" s="124"/>
      <c r="AG5" s="124"/>
      <c r="AH5" s="124"/>
      <c r="AI5" s="124"/>
      <c r="AJ5" s="124"/>
      <c r="AK5" s="124"/>
      <c r="AL5" s="124"/>
    </row>
    <row r="6" spans="1:50" x14ac:dyDescent="0.25">
      <c r="A6" s="123"/>
      <c r="B6" s="123"/>
      <c r="C6" s="123"/>
      <c r="D6" s="123"/>
      <c r="E6" s="123"/>
      <c r="F6" s="123"/>
      <c r="G6" s="123"/>
      <c r="H6" s="123"/>
      <c r="I6" s="123"/>
      <c r="J6" s="123"/>
      <c r="K6" s="123"/>
      <c r="L6" s="123"/>
      <c r="M6" s="123"/>
      <c r="N6" s="123"/>
      <c r="O6" s="123"/>
      <c r="P6" s="123"/>
      <c r="Q6" s="123"/>
      <c r="R6" s="123"/>
      <c r="S6" s="123"/>
      <c r="T6" s="123"/>
      <c r="U6" s="123"/>
      <c r="V6" s="123"/>
      <c r="W6" s="123"/>
      <c r="X6" s="123"/>
      <c r="Y6" s="124"/>
      <c r="Z6" s="124"/>
      <c r="AA6" s="124"/>
      <c r="AB6" s="124"/>
      <c r="AC6" s="124"/>
      <c r="AD6" s="124"/>
      <c r="AE6" s="124"/>
      <c r="AF6" s="124"/>
      <c r="AG6" s="124"/>
      <c r="AH6" s="124"/>
      <c r="AI6" s="124"/>
      <c r="AJ6" s="124"/>
      <c r="AK6" s="124"/>
      <c r="AL6" s="124"/>
    </row>
    <row r="7" spans="1:50" x14ac:dyDescent="0.25">
      <c r="A7" s="123"/>
      <c r="B7" s="123"/>
      <c r="C7" s="123"/>
      <c r="D7" s="123"/>
      <c r="E7" s="123"/>
      <c r="F7" s="123"/>
      <c r="G7" s="123"/>
      <c r="H7" s="123"/>
      <c r="I7" s="123"/>
      <c r="J7" s="123"/>
      <c r="K7" s="123"/>
      <c r="L7" s="123"/>
      <c r="M7" s="123"/>
      <c r="N7" s="123"/>
      <c r="O7" s="123"/>
      <c r="P7" s="123"/>
      <c r="Q7" s="123"/>
      <c r="R7" s="123"/>
      <c r="S7" s="123"/>
      <c r="T7" s="123"/>
      <c r="U7" s="123"/>
      <c r="V7" s="123"/>
      <c r="W7" s="123"/>
      <c r="X7" s="123"/>
      <c r="Y7" s="124"/>
      <c r="Z7" s="124"/>
      <c r="AA7" s="124"/>
      <c r="AB7" s="124"/>
      <c r="AC7" s="124"/>
      <c r="AD7" s="124"/>
      <c r="AE7" s="124"/>
      <c r="AF7" s="124"/>
      <c r="AG7" s="124"/>
      <c r="AH7" s="124"/>
      <c r="AI7" s="124"/>
      <c r="AJ7" s="124"/>
      <c r="AK7" s="124"/>
      <c r="AL7" s="124"/>
    </row>
    <row r="8" spans="1:50" ht="18" customHeight="1" x14ac:dyDescent="0.35">
      <c r="A8" s="90"/>
      <c r="B8" s="123"/>
      <c r="C8" s="123"/>
      <c r="D8" s="183">
        <v>2024</v>
      </c>
      <c r="E8" s="183"/>
      <c r="F8" s="183"/>
      <c r="G8" s="183"/>
      <c r="H8" s="183"/>
      <c r="I8" s="183"/>
      <c r="J8" s="183"/>
      <c r="K8" s="90"/>
      <c r="L8" s="90"/>
      <c r="M8" s="90"/>
      <c r="N8" s="90"/>
      <c r="O8" s="123"/>
      <c r="P8" s="183">
        <v>2023</v>
      </c>
      <c r="Q8" s="183"/>
      <c r="R8" s="183"/>
      <c r="S8" s="183"/>
      <c r="T8" s="183"/>
      <c r="U8" s="183"/>
      <c r="V8" s="183"/>
      <c r="W8" s="90"/>
      <c r="X8" s="90"/>
      <c r="Y8" s="124"/>
      <c r="Z8" s="124"/>
      <c r="AA8" s="124"/>
      <c r="AB8" s="124"/>
      <c r="AC8" s="124"/>
      <c r="AD8" s="124"/>
      <c r="AE8" s="124"/>
      <c r="AF8" s="124"/>
      <c r="AG8" s="124"/>
      <c r="AH8" s="124"/>
      <c r="AI8" s="124"/>
      <c r="AJ8" s="124"/>
      <c r="AK8" s="124"/>
      <c r="AL8" s="124"/>
    </row>
    <row r="9" spans="1:50" ht="15.75" customHeight="1" x14ac:dyDescent="0.35">
      <c r="A9" s="91"/>
      <c r="B9" s="92"/>
      <c r="C9" s="92"/>
      <c r="D9" s="93" t="s">
        <v>0</v>
      </c>
      <c r="E9" s="93" t="s">
        <v>1</v>
      </c>
      <c r="F9" s="93" t="s">
        <v>99</v>
      </c>
      <c r="G9" s="93" t="s">
        <v>2</v>
      </c>
      <c r="H9" s="93" t="s">
        <v>100</v>
      </c>
      <c r="I9" s="93" t="s">
        <v>3</v>
      </c>
      <c r="J9" s="93" t="s">
        <v>4</v>
      </c>
      <c r="K9" s="91"/>
      <c r="L9" s="91"/>
      <c r="M9" s="92"/>
      <c r="N9" s="92"/>
      <c r="O9" s="92"/>
      <c r="P9" s="93" t="s">
        <v>0</v>
      </c>
      <c r="Q9" s="93" t="s">
        <v>1</v>
      </c>
      <c r="R9" s="93" t="s">
        <v>99</v>
      </c>
      <c r="S9" s="93" t="s">
        <v>2</v>
      </c>
      <c r="T9" s="93" t="s">
        <v>100</v>
      </c>
      <c r="U9" s="93" t="s">
        <v>3</v>
      </c>
      <c r="V9" s="93" t="s">
        <v>4</v>
      </c>
      <c r="W9" s="91"/>
      <c r="X9" s="91"/>
      <c r="Y9" s="94"/>
      <c r="Z9" s="94"/>
      <c r="AA9" s="94"/>
      <c r="AB9" s="94"/>
      <c r="AC9" s="94"/>
      <c r="AD9" s="94"/>
      <c r="AE9" s="94"/>
      <c r="AF9" s="94"/>
      <c r="AG9" s="94"/>
      <c r="AH9" s="94"/>
      <c r="AI9" s="94"/>
      <c r="AJ9" s="94"/>
      <c r="AK9" s="94"/>
      <c r="AL9" s="94"/>
      <c r="AM9" s="95"/>
      <c r="AN9" s="95"/>
      <c r="AO9" s="95"/>
      <c r="AP9" s="95"/>
      <c r="AQ9" s="95"/>
      <c r="AR9" s="95"/>
      <c r="AS9" s="95"/>
      <c r="AT9" s="95"/>
      <c r="AU9" s="95"/>
      <c r="AV9" s="95"/>
      <c r="AW9" s="95"/>
      <c r="AX9" s="95"/>
    </row>
    <row r="10" spans="1:50" ht="20.149999999999999" customHeight="1" x14ac:dyDescent="0.25">
      <c r="A10" s="125"/>
      <c r="B10" s="123"/>
      <c r="C10" s="96" t="s">
        <v>125</v>
      </c>
      <c r="D10" s="97">
        <v>14</v>
      </c>
      <c r="E10" s="98">
        <v>15</v>
      </c>
      <c r="F10" s="98">
        <v>16</v>
      </c>
      <c r="G10" s="98">
        <v>17</v>
      </c>
      <c r="H10" s="98">
        <v>18</v>
      </c>
      <c r="I10" s="98">
        <v>19</v>
      </c>
      <c r="J10" s="99">
        <v>20</v>
      </c>
      <c r="K10" s="125"/>
      <c r="L10" s="125"/>
      <c r="M10" s="178" t="s">
        <v>101</v>
      </c>
      <c r="N10" s="179"/>
      <c r="O10" s="96" t="s">
        <v>125</v>
      </c>
      <c r="P10" s="97">
        <v>16</v>
      </c>
      <c r="Q10" s="98">
        <v>17</v>
      </c>
      <c r="R10" s="98">
        <v>18</v>
      </c>
      <c r="S10" s="98">
        <v>19</v>
      </c>
      <c r="T10" s="98">
        <v>20</v>
      </c>
      <c r="U10" s="98">
        <v>21</v>
      </c>
      <c r="V10" s="99">
        <v>22</v>
      </c>
      <c r="W10" s="125"/>
      <c r="X10" s="125"/>
      <c r="Y10" s="124"/>
      <c r="Z10" s="124"/>
      <c r="AA10" s="124"/>
      <c r="AB10" s="124"/>
      <c r="AC10" s="124"/>
      <c r="AD10" s="124"/>
      <c r="AE10" s="124"/>
      <c r="AF10" s="124"/>
      <c r="AG10" s="124"/>
      <c r="AH10" s="124"/>
      <c r="AI10" s="124"/>
      <c r="AJ10" s="124"/>
      <c r="AK10" s="124"/>
      <c r="AL10" s="124"/>
    </row>
    <row r="11" spans="1:50" ht="20.149999999999999" customHeight="1" x14ac:dyDescent="0.25">
      <c r="A11" s="125"/>
      <c r="B11" s="123"/>
      <c r="C11" s="96" t="s">
        <v>125</v>
      </c>
      <c r="D11" s="100">
        <v>21</v>
      </c>
      <c r="E11" s="101">
        <v>22</v>
      </c>
      <c r="F11" s="101">
        <v>23</v>
      </c>
      <c r="G11" s="101">
        <v>24</v>
      </c>
      <c r="H11" s="101">
        <v>25</v>
      </c>
      <c r="I11" s="101">
        <v>26</v>
      </c>
      <c r="J11" s="102">
        <v>27</v>
      </c>
      <c r="K11" s="125"/>
      <c r="L11" s="125"/>
      <c r="M11" s="178" t="s">
        <v>101</v>
      </c>
      <c r="N11" s="179"/>
      <c r="O11" s="96" t="s">
        <v>125</v>
      </c>
      <c r="P11" s="100">
        <v>23</v>
      </c>
      <c r="Q11" s="101">
        <v>24</v>
      </c>
      <c r="R11" s="101">
        <v>25</v>
      </c>
      <c r="S11" s="101">
        <v>26</v>
      </c>
      <c r="T11" s="101">
        <v>27</v>
      </c>
      <c r="U11" s="101">
        <v>28</v>
      </c>
      <c r="V11" s="102">
        <v>29</v>
      </c>
      <c r="W11" s="125"/>
      <c r="X11" s="125"/>
      <c r="Y11" s="124"/>
      <c r="Z11" s="124"/>
      <c r="AA11" s="124"/>
      <c r="AB11" s="124"/>
      <c r="AC11" s="124"/>
      <c r="AD11" s="124"/>
      <c r="AE11" s="124"/>
      <c r="AF11" s="124"/>
      <c r="AG11" s="124"/>
      <c r="AH11" s="124"/>
      <c r="AI11" s="124"/>
      <c r="AJ11" s="124"/>
      <c r="AK11" s="124"/>
      <c r="AL11" s="124"/>
    </row>
    <row r="12" spans="1:50" ht="20.149999999999999" customHeight="1" x14ac:dyDescent="0.25">
      <c r="A12" s="125"/>
      <c r="B12" s="123"/>
      <c r="C12" s="96" t="s">
        <v>128</v>
      </c>
      <c r="D12" s="103">
        <v>28</v>
      </c>
      <c r="E12" s="104">
        <v>29</v>
      </c>
      <c r="F12" s="104">
        <v>30</v>
      </c>
      <c r="G12" s="104">
        <v>1</v>
      </c>
      <c r="H12" s="104">
        <v>2</v>
      </c>
      <c r="I12" s="104">
        <v>3</v>
      </c>
      <c r="J12" s="105">
        <v>4</v>
      </c>
      <c r="K12" s="125"/>
      <c r="L12" s="125"/>
      <c r="M12" s="178" t="s">
        <v>101</v>
      </c>
      <c r="N12" s="179"/>
      <c r="O12" s="96" t="s">
        <v>128</v>
      </c>
      <c r="P12" s="103">
        <v>30</v>
      </c>
      <c r="Q12" s="104">
        <v>1</v>
      </c>
      <c r="R12" s="104">
        <v>2</v>
      </c>
      <c r="S12" s="104">
        <v>3</v>
      </c>
      <c r="T12" s="104">
        <v>4</v>
      </c>
      <c r="U12" s="104">
        <v>5</v>
      </c>
      <c r="V12" s="105">
        <v>6</v>
      </c>
      <c r="W12" s="125"/>
      <c r="X12" s="125"/>
      <c r="Y12" s="124"/>
      <c r="Z12" s="124"/>
      <c r="AA12" s="124"/>
      <c r="AB12" s="124"/>
      <c r="AC12" s="124"/>
      <c r="AD12" s="124"/>
      <c r="AE12" s="124"/>
      <c r="AF12" s="124"/>
      <c r="AG12" s="124"/>
      <c r="AH12" s="124"/>
      <c r="AI12" s="124"/>
      <c r="AJ12" s="124"/>
      <c r="AK12" s="124"/>
      <c r="AL12" s="124"/>
    </row>
    <row r="13" spans="1:50" ht="20.149999999999999" customHeight="1" x14ac:dyDescent="0.25">
      <c r="A13" s="125"/>
      <c r="B13" s="123"/>
      <c r="C13" s="96" t="s">
        <v>129</v>
      </c>
      <c r="D13" s="117">
        <v>5</v>
      </c>
      <c r="E13" s="118">
        <v>6</v>
      </c>
      <c r="F13" s="118">
        <v>7</v>
      </c>
      <c r="G13" s="118">
        <v>8</v>
      </c>
      <c r="H13" s="118">
        <v>9</v>
      </c>
      <c r="I13" s="118">
        <v>10</v>
      </c>
      <c r="J13" s="119">
        <v>11</v>
      </c>
      <c r="K13" s="125"/>
      <c r="L13" s="125"/>
      <c r="M13" s="178" t="s">
        <v>101</v>
      </c>
      <c r="N13" s="179"/>
      <c r="O13" s="96" t="s">
        <v>129</v>
      </c>
      <c r="P13" s="117">
        <v>7</v>
      </c>
      <c r="Q13" s="118">
        <v>8</v>
      </c>
      <c r="R13" s="118">
        <v>9</v>
      </c>
      <c r="S13" s="118">
        <v>10</v>
      </c>
      <c r="T13" s="118">
        <v>11</v>
      </c>
      <c r="U13" s="118">
        <v>12</v>
      </c>
      <c r="V13" s="119">
        <v>13</v>
      </c>
      <c r="W13" s="125"/>
      <c r="X13" s="125"/>
      <c r="Y13" s="124"/>
      <c r="Z13" s="124"/>
      <c r="AA13" s="124"/>
      <c r="AB13" s="124"/>
      <c r="AC13" s="124"/>
      <c r="AD13" s="124"/>
      <c r="AE13" s="124"/>
      <c r="AF13" s="124"/>
      <c r="AG13" s="124"/>
      <c r="AH13" s="124"/>
      <c r="AI13" s="124"/>
      <c r="AJ13" s="124"/>
      <c r="AK13" s="124"/>
      <c r="AL13" s="124"/>
    </row>
    <row r="14" spans="1:50" ht="20.149999999999999" customHeight="1" x14ac:dyDescent="0.25">
      <c r="A14" s="125"/>
      <c r="B14" s="123"/>
      <c r="C14" s="96" t="s">
        <v>129</v>
      </c>
      <c r="D14" s="106">
        <v>12</v>
      </c>
      <c r="E14" s="107">
        <v>13</v>
      </c>
      <c r="F14" s="107">
        <v>14</v>
      </c>
      <c r="G14" s="107">
        <v>15</v>
      </c>
      <c r="H14" s="107">
        <v>16</v>
      </c>
      <c r="I14" s="107">
        <v>17</v>
      </c>
      <c r="J14" s="108">
        <v>18</v>
      </c>
      <c r="K14" s="125"/>
      <c r="L14" s="125"/>
      <c r="M14" s="178" t="s">
        <v>101</v>
      </c>
      <c r="N14" s="179"/>
      <c r="O14" s="96" t="s">
        <v>129</v>
      </c>
      <c r="P14" s="106">
        <v>14</v>
      </c>
      <c r="Q14" s="107">
        <v>15</v>
      </c>
      <c r="R14" s="107">
        <v>16</v>
      </c>
      <c r="S14" s="107">
        <v>17</v>
      </c>
      <c r="T14" s="107">
        <v>18</v>
      </c>
      <c r="U14" s="107">
        <v>19</v>
      </c>
      <c r="V14" s="108">
        <v>20</v>
      </c>
      <c r="W14" s="125"/>
      <c r="X14" s="125"/>
      <c r="Y14" s="124"/>
      <c r="Z14" s="124"/>
      <c r="AA14" s="124"/>
      <c r="AB14" s="124"/>
      <c r="AC14" s="124"/>
      <c r="AD14" s="124"/>
      <c r="AE14" s="124"/>
      <c r="AF14" s="124"/>
      <c r="AG14" s="124"/>
      <c r="AH14" s="124"/>
      <c r="AI14" s="124"/>
      <c r="AJ14" s="124"/>
      <c r="AK14" s="124"/>
      <c r="AL14" s="124"/>
    </row>
    <row r="15" spans="1:50" ht="20.149999999999999" customHeight="1" x14ac:dyDescent="0.25">
      <c r="A15" s="125"/>
      <c r="B15" s="123"/>
      <c r="C15" s="96" t="s">
        <v>129</v>
      </c>
      <c r="D15" s="120">
        <v>19</v>
      </c>
      <c r="E15" s="121">
        <v>20</v>
      </c>
      <c r="F15" s="121">
        <v>21</v>
      </c>
      <c r="G15" s="121">
        <v>22</v>
      </c>
      <c r="H15" s="121">
        <v>23</v>
      </c>
      <c r="I15" s="121">
        <v>24</v>
      </c>
      <c r="J15" s="122">
        <v>25</v>
      </c>
      <c r="K15" s="125"/>
      <c r="L15" s="125"/>
      <c r="M15" s="178" t="s">
        <v>101</v>
      </c>
      <c r="N15" s="179"/>
      <c r="O15" s="96" t="s">
        <v>129</v>
      </c>
      <c r="P15" s="120">
        <v>21</v>
      </c>
      <c r="Q15" s="121">
        <v>22</v>
      </c>
      <c r="R15" s="121">
        <v>23</v>
      </c>
      <c r="S15" s="121">
        <v>24</v>
      </c>
      <c r="T15" s="121">
        <v>25</v>
      </c>
      <c r="U15" s="121">
        <v>26</v>
      </c>
      <c r="V15" s="122">
        <v>27</v>
      </c>
      <c r="W15" s="125"/>
      <c r="X15" s="125"/>
      <c r="Y15" s="124"/>
      <c r="Z15" s="124"/>
      <c r="AA15" s="124"/>
      <c r="AB15" s="124"/>
      <c r="AC15" s="124"/>
      <c r="AD15" s="124"/>
      <c r="AE15" s="124"/>
      <c r="AF15" s="124"/>
      <c r="AG15" s="124"/>
      <c r="AH15" s="124"/>
      <c r="AI15" s="124"/>
      <c r="AJ15" s="124"/>
      <c r="AK15" s="124"/>
      <c r="AL15" s="124"/>
    </row>
    <row r="16" spans="1:50" x14ac:dyDescent="0.25">
      <c r="A16" s="123"/>
      <c r="B16" s="123"/>
      <c r="C16" s="123"/>
      <c r="D16" s="123"/>
      <c r="E16" s="123"/>
      <c r="F16" s="123"/>
      <c r="G16" s="123"/>
      <c r="H16" s="123"/>
      <c r="I16" s="123"/>
      <c r="J16" s="123"/>
      <c r="K16" s="123"/>
      <c r="L16" s="123"/>
      <c r="M16" s="123"/>
      <c r="N16" s="123"/>
      <c r="O16" s="123"/>
      <c r="P16" s="123"/>
      <c r="Q16" s="123"/>
      <c r="R16" s="123"/>
      <c r="S16" s="123"/>
      <c r="T16" s="123"/>
      <c r="U16" s="123"/>
      <c r="V16" s="123"/>
      <c r="W16" s="123"/>
      <c r="X16" s="123"/>
      <c r="Y16" s="124"/>
      <c r="Z16" s="124"/>
      <c r="AA16" s="124"/>
      <c r="AB16" s="124"/>
      <c r="AC16" s="124"/>
      <c r="AD16" s="124"/>
      <c r="AE16" s="124"/>
      <c r="AF16" s="124"/>
      <c r="AG16" s="124"/>
      <c r="AH16" s="124"/>
      <c r="AI16" s="124"/>
      <c r="AJ16" s="124"/>
      <c r="AK16" s="124"/>
      <c r="AL16" s="124"/>
    </row>
    <row r="17" spans="1:50" x14ac:dyDescent="0.25">
      <c r="A17" s="123"/>
      <c r="B17" s="123"/>
      <c r="C17" s="123"/>
      <c r="D17" s="123"/>
      <c r="E17" s="123"/>
      <c r="F17" s="123"/>
      <c r="G17" s="123"/>
      <c r="H17" s="123"/>
      <c r="I17" s="123"/>
      <c r="J17" s="123"/>
      <c r="K17" s="123"/>
      <c r="L17" s="123"/>
      <c r="M17" s="123"/>
      <c r="N17" s="123"/>
      <c r="O17" s="123"/>
      <c r="P17" s="123"/>
      <c r="Q17" s="123"/>
      <c r="R17" s="123"/>
      <c r="S17" s="123"/>
      <c r="T17" s="123"/>
      <c r="U17" s="123"/>
      <c r="V17" s="123"/>
      <c r="W17" s="123"/>
      <c r="X17" s="123"/>
      <c r="Y17" s="124"/>
      <c r="Z17" s="124"/>
      <c r="AA17" s="124"/>
      <c r="AB17" s="124"/>
      <c r="AC17" s="124"/>
      <c r="AD17" s="124"/>
      <c r="AE17" s="124"/>
      <c r="AF17" s="124"/>
      <c r="AG17" s="124"/>
      <c r="AH17" s="124"/>
      <c r="AI17" s="124"/>
      <c r="AJ17" s="124"/>
      <c r="AK17" s="124"/>
      <c r="AL17" s="124"/>
    </row>
    <row r="18" spans="1:50" ht="13" x14ac:dyDescent="0.3">
      <c r="A18" s="123"/>
      <c r="B18" s="123"/>
      <c r="C18" s="123"/>
      <c r="D18" s="184" t="s">
        <v>102</v>
      </c>
      <c r="E18" s="184"/>
      <c r="F18" s="184"/>
      <c r="G18" s="184"/>
      <c r="H18" s="184"/>
      <c r="I18" s="184"/>
      <c r="J18" s="184"/>
      <c r="K18" s="123"/>
      <c r="L18" s="123"/>
      <c r="M18" s="123"/>
      <c r="N18" s="123"/>
      <c r="O18" s="123"/>
      <c r="P18" s="184" t="s">
        <v>103</v>
      </c>
      <c r="Q18" s="184"/>
      <c r="R18" s="184"/>
      <c r="S18" s="184"/>
      <c r="T18" s="184"/>
      <c r="U18" s="184"/>
      <c r="V18" s="184"/>
      <c r="W18" s="123"/>
      <c r="X18" s="123"/>
      <c r="Y18" s="124"/>
      <c r="Z18" s="124"/>
      <c r="AA18" s="124"/>
      <c r="AB18" s="124"/>
      <c r="AC18" s="124"/>
      <c r="AD18" s="124"/>
      <c r="AE18" s="124"/>
      <c r="AF18" s="124"/>
      <c r="AG18" s="124"/>
      <c r="AH18" s="124"/>
      <c r="AI18" s="124"/>
      <c r="AJ18" s="124"/>
      <c r="AK18" s="124"/>
      <c r="AL18" s="124"/>
    </row>
    <row r="19" spans="1:50" ht="13.15" customHeight="1" x14ac:dyDescent="0.25">
      <c r="A19" s="123"/>
      <c r="B19" s="123"/>
      <c r="C19" s="180" t="s">
        <v>127</v>
      </c>
      <c r="D19" s="180"/>
      <c r="E19" s="180"/>
      <c r="F19" s="180"/>
      <c r="G19" s="123"/>
      <c r="H19" s="123" t="s">
        <v>126</v>
      </c>
      <c r="I19" s="123"/>
      <c r="J19" s="123"/>
      <c r="K19" s="123"/>
      <c r="L19" s="123"/>
      <c r="M19" s="123"/>
      <c r="N19" s="123"/>
      <c r="O19" s="180" t="s">
        <v>132</v>
      </c>
      <c r="P19" s="180"/>
      <c r="Q19" s="180"/>
      <c r="R19" s="180"/>
      <c r="S19" s="123"/>
      <c r="T19" s="123" t="s">
        <v>131</v>
      </c>
      <c r="U19" s="123"/>
      <c r="V19" s="123"/>
      <c r="W19" s="123"/>
      <c r="X19" s="123"/>
      <c r="Y19" s="124"/>
      <c r="Z19" s="124"/>
      <c r="AA19" s="124"/>
      <c r="AB19" s="124"/>
      <c r="AC19" s="124"/>
      <c r="AD19" s="124"/>
      <c r="AE19" s="124"/>
      <c r="AF19" s="124"/>
      <c r="AG19" s="124"/>
      <c r="AH19" s="124"/>
      <c r="AI19" s="124"/>
      <c r="AJ19" s="124"/>
      <c r="AK19" s="124"/>
      <c r="AL19" s="124"/>
    </row>
    <row r="20" spans="1:50" x14ac:dyDescent="0.25">
      <c r="A20" s="109"/>
      <c r="B20" s="109"/>
      <c r="C20" s="180" t="s">
        <v>130</v>
      </c>
      <c r="D20" s="180"/>
      <c r="E20" s="180"/>
      <c r="F20" s="180"/>
      <c r="G20" s="7"/>
      <c r="H20" s="7" t="s">
        <v>131</v>
      </c>
      <c r="I20" s="7"/>
      <c r="J20" s="7"/>
      <c r="K20" s="109"/>
      <c r="L20" s="109"/>
      <c r="M20" s="109"/>
      <c r="N20" s="109"/>
      <c r="O20" s="180"/>
      <c r="P20" s="180"/>
      <c r="Q20" s="180"/>
      <c r="R20" s="180"/>
      <c r="S20" s="7"/>
      <c r="T20" s="7"/>
      <c r="U20" s="7"/>
      <c r="V20" s="7"/>
      <c r="W20" s="7"/>
      <c r="X20" s="7"/>
      <c r="Y20" s="110"/>
      <c r="Z20" s="110"/>
      <c r="AA20" s="110"/>
      <c r="AB20" s="110"/>
      <c r="AC20" s="110"/>
      <c r="AD20" s="110"/>
      <c r="AE20" s="110"/>
      <c r="AF20" s="110"/>
      <c r="AG20" s="110"/>
      <c r="AH20" s="110"/>
      <c r="AI20" s="110"/>
      <c r="AJ20" s="110"/>
      <c r="AK20" s="110"/>
      <c r="AL20" s="110"/>
      <c r="AM20" s="1"/>
      <c r="AN20" s="1"/>
      <c r="AO20" s="1"/>
      <c r="AP20" s="1"/>
      <c r="AQ20" s="1"/>
      <c r="AR20" s="1"/>
      <c r="AS20" s="1"/>
      <c r="AT20" s="1"/>
      <c r="AU20" s="1"/>
      <c r="AV20" s="1"/>
      <c r="AW20" s="1"/>
      <c r="AX20" s="1"/>
    </row>
    <row r="21" spans="1:50" x14ac:dyDescent="0.25">
      <c r="A21" s="111"/>
      <c r="B21" s="111"/>
      <c r="C21" s="180"/>
      <c r="D21" s="180"/>
      <c r="E21" s="180"/>
      <c r="F21" s="180"/>
      <c r="G21" s="7"/>
      <c r="H21" s="7"/>
      <c r="I21" s="7"/>
      <c r="J21" s="7"/>
      <c r="K21" s="109"/>
      <c r="L21" s="109"/>
      <c r="M21" s="109"/>
      <c r="N21" s="109"/>
      <c r="O21" s="180"/>
      <c r="P21" s="180"/>
      <c r="Q21" s="180"/>
      <c r="R21" s="180"/>
      <c r="S21" s="112"/>
      <c r="T21" s="112"/>
      <c r="U21" s="112"/>
      <c r="V21" s="112"/>
      <c r="W21" s="112"/>
      <c r="X21" s="112"/>
      <c r="Y21" s="110"/>
      <c r="Z21" s="110"/>
      <c r="AA21" s="110"/>
      <c r="AB21" s="110"/>
      <c r="AC21" s="110"/>
      <c r="AD21" s="110"/>
      <c r="AE21" s="110"/>
      <c r="AF21" s="110"/>
      <c r="AG21" s="110"/>
      <c r="AH21" s="110"/>
      <c r="AI21" s="110"/>
      <c r="AJ21" s="110"/>
      <c r="AK21" s="110"/>
      <c r="AL21" s="110"/>
      <c r="AM21" s="1"/>
      <c r="AN21" s="1"/>
      <c r="AO21" s="1"/>
      <c r="AP21" s="1"/>
      <c r="AQ21" s="1"/>
      <c r="AR21" s="1"/>
      <c r="AS21" s="1"/>
      <c r="AT21" s="1"/>
      <c r="AU21" s="1"/>
      <c r="AV21" s="1"/>
      <c r="AW21" s="1"/>
      <c r="AX21" s="1"/>
    </row>
    <row r="22" spans="1:50" x14ac:dyDescent="0.25">
      <c r="A22" s="109"/>
      <c r="B22" s="109"/>
      <c r="C22" s="180"/>
      <c r="D22" s="180"/>
      <c r="E22" s="180"/>
      <c r="F22" s="180"/>
      <c r="G22" s="7"/>
      <c r="H22" s="7"/>
      <c r="I22" s="7"/>
      <c r="J22" s="7"/>
      <c r="K22" s="109"/>
      <c r="L22" s="109"/>
      <c r="M22" s="109"/>
      <c r="N22" s="109"/>
      <c r="O22" s="180"/>
      <c r="P22" s="180"/>
      <c r="Q22" s="180"/>
      <c r="R22" s="180"/>
      <c r="S22" s="7"/>
      <c r="T22" s="7"/>
      <c r="U22" s="7"/>
      <c r="V22" s="7"/>
      <c r="W22" s="7"/>
      <c r="X22" s="7"/>
      <c r="Y22" s="110"/>
      <c r="Z22" s="110"/>
      <c r="AA22" s="110"/>
      <c r="AB22" s="110"/>
      <c r="AC22" s="110"/>
      <c r="AD22" s="110"/>
      <c r="AE22" s="110"/>
      <c r="AF22" s="110"/>
      <c r="AG22" s="110"/>
      <c r="AH22" s="110"/>
      <c r="AI22" s="110"/>
      <c r="AJ22" s="110"/>
      <c r="AK22" s="110"/>
      <c r="AL22" s="110"/>
      <c r="AM22" s="1"/>
      <c r="AN22" s="1"/>
      <c r="AO22" s="1"/>
      <c r="AP22" s="1"/>
      <c r="AQ22" s="1"/>
      <c r="AR22" s="1"/>
      <c r="AS22" s="1"/>
      <c r="AT22" s="1"/>
      <c r="AU22" s="1"/>
      <c r="AV22" s="1"/>
      <c r="AW22" s="1"/>
      <c r="AX22" s="1"/>
    </row>
    <row r="23" spans="1:50" x14ac:dyDescent="0.25">
      <c r="A23" s="109"/>
      <c r="B23" s="109"/>
      <c r="C23" s="180"/>
      <c r="D23" s="180"/>
      <c r="E23" s="180"/>
      <c r="F23" s="180"/>
      <c r="G23" s="7"/>
      <c r="H23" s="7"/>
      <c r="I23" s="7"/>
      <c r="J23" s="109"/>
      <c r="K23" s="109"/>
      <c r="L23" s="109"/>
      <c r="M23" s="109"/>
      <c r="N23" s="109"/>
      <c r="O23" s="180"/>
      <c r="P23" s="180"/>
      <c r="Q23" s="180"/>
      <c r="R23" s="180"/>
      <c r="S23" s="7"/>
      <c r="T23" s="7"/>
      <c r="U23" s="7"/>
      <c r="V23" s="7"/>
      <c r="W23" s="7"/>
      <c r="X23" s="109"/>
      <c r="Y23" s="110"/>
      <c r="Z23" s="110"/>
      <c r="AA23" s="110"/>
      <c r="AB23" s="110"/>
      <c r="AC23" s="110"/>
      <c r="AD23" s="110"/>
      <c r="AE23" s="110"/>
      <c r="AF23" s="110"/>
      <c r="AG23" s="110"/>
      <c r="AH23" s="110"/>
      <c r="AI23" s="110"/>
      <c r="AJ23" s="110"/>
      <c r="AK23" s="110"/>
      <c r="AL23" s="110"/>
      <c r="AM23" s="1"/>
      <c r="AN23" s="1"/>
      <c r="AO23" s="1"/>
      <c r="AP23" s="1"/>
      <c r="AQ23" s="1"/>
      <c r="AR23" s="1"/>
      <c r="AS23" s="1"/>
      <c r="AT23" s="1"/>
      <c r="AU23" s="1"/>
      <c r="AV23" s="1"/>
      <c r="AW23" s="1"/>
      <c r="AX23" s="1"/>
    </row>
    <row r="24" spans="1:50" x14ac:dyDescent="0.25">
      <c r="A24" s="123"/>
      <c r="B24" s="123"/>
      <c r="C24" s="180"/>
      <c r="D24" s="180"/>
      <c r="E24" s="180"/>
      <c r="F24" s="180"/>
      <c r="G24" s="7"/>
      <c r="H24" s="7"/>
      <c r="I24" s="7"/>
      <c r="J24" s="123"/>
      <c r="K24" s="123"/>
      <c r="L24" s="123"/>
      <c r="M24" s="123"/>
      <c r="N24" s="123"/>
      <c r="O24" s="180"/>
      <c r="P24" s="180"/>
      <c r="Q24" s="180"/>
      <c r="R24" s="180"/>
      <c r="S24" s="7"/>
      <c r="T24" s="7"/>
      <c r="U24" s="7"/>
      <c r="V24" s="7"/>
      <c r="W24" s="7"/>
      <c r="X24" s="123"/>
      <c r="Y24" s="124"/>
      <c r="Z24" s="124"/>
      <c r="AA24" s="124"/>
      <c r="AB24" s="124"/>
      <c r="AC24" s="124"/>
      <c r="AD24" s="124"/>
      <c r="AE24" s="124"/>
      <c r="AF24" s="124"/>
      <c r="AG24" s="124"/>
      <c r="AH24" s="124"/>
      <c r="AI24" s="124"/>
      <c r="AJ24" s="124"/>
      <c r="AK24" s="124"/>
      <c r="AL24" s="124"/>
    </row>
    <row r="25" spans="1:50" ht="12.75" customHeight="1" x14ac:dyDescent="0.25">
      <c r="Y25" s="124"/>
      <c r="Z25" s="124"/>
      <c r="AA25" s="124"/>
      <c r="AB25" s="124"/>
      <c r="AC25" s="124"/>
      <c r="AD25" s="124"/>
      <c r="AE25" s="124"/>
      <c r="AF25" s="124"/>
      <c r="AG25" s="124"/>
      <c r="AH25" s="124"/>
      <c r="AI25" s="124"/>
      <c r="AJ25" s="124"/>
      <c r="AK25" s="124"/>
      <c r="AL25" s="124"/>
    </row>
    <row r="26" spans="1:50" x14ac:dyDescent="0.25">
      <c r="A26" s="123"/>
      <c r="B26" s="123"/>
      <c r="C26" s="180"/>
      <c r="D26" s="180"/>
      <c r="E26" s="180"/>
      <c r="F26" s="180"/>
      <c r="G26" s="7"/>
      <c r="H26" s="7"/>
      <c r="I26" s="7"/>
      <c r="J26" s="123"/>
      <c r="K26" s="123"/>
      <c r="L26" s="123"/>
      <c r="M26" s="123"/>
      <c r="N26" s="123"/>
      <c r="O26" s="180"/>
      <c r="P26" s="180"/>
      <c r="Q26" s="180"/>
      <c r="R26" s="180"/>
      <c r="S26" s="7"/>
      <c r="T26" s="7"/>
      <c r="U26" s="7"/>
      <c r="V26" s="7"/>
      <c r="W26" s="7"/>
      <c r="X26" s="123"/>
      <c r="Y26" s="124"/>
      <c r="Z26" s="124"/>
      <c r="AA26" s="124"/>
      <c r="AB26" s="124"/>
      <c r="AC26" s="124"/>
      <c r="AD26" s="124"/>
      <c r="AE26" s="124"/>
      <c r="AF26" s="124"/>
      <c r="AG26" s="124"/>
      <c r="AH26" s="124"/>
      <c r="AI26" s="124"/>
      <c r="AJ26" s="124"/>
      <c r="AK26" s="124"/>
      <c r="AL26" s="124"/>
    </row>
    <row r="27" spans="1:50" x14ac:dyDescent="0.25">
      <c r="A27" s="123"/>
      <c r="B27" s="123"/>
      <c r="C27" s="180"/>
      <c r="D27" s="181"/>
      <c r="E27" s="181"/>
      <c r="F27" s="7"/>
      <c r="G27" s="7"/>
      <c r="H27" s="7"/>
      <c r="I27" s="7"/>
      <c r="J27" s="123"/>
      <c r="K27" s="123"/>
      <c r="L27" s="123"/>
      <c r="M27" s="123"/>
      <c r="N27" s="123"/>
      <c r="O27" s="180"/>
      <c r="P27" s="181"/>
      <c r="Q27" s="181"/>
      <c r="R27" s="7"/>
      <c r="S27" s="7"/>
      <c r="T27" s="7"/>
      <c r="U27" s="7"/>
      <c r="V27" s="7"/>
      <c r="W27" s="7"/>
      <c r="X27" s="123"/>
      <c r="Y27" s="124"/>
      <c r="Z27" s="124"/>
      <c r="AA27" s="124"/>
      <c r="AB27" s="124"/>
      <c r="AC27" s="124"/>
      <c r="AD27" s="124"/>
      <c r="AE27" s="124"/>
      <c r="AF27" s="124"/>
      <c r="AG27" s="124"/>
      <c r="AH27" s="124"/>
      <c r="AI27" s="124"/>
      <c r="AJ27" s="124"/>
      <c r="AK27" s="124"/>
      <c r="AL27" s="124"/>
    </row>
    <row r="28" spans="1:50" x14ac:dyDescent="0.25">
      <c r="A28" s="123"/>
      <c r="B28" s="123"/>
      <c r="C28" s="180"/>
      <c r="D28" s="181"/>
      <c r="E28" s="181"/>
      <c r="F28" s="123"/>
      <c r="G28" s="123"/>
      <c r="H28" s="123"/>
      <c r="I28" s="123"/>
      <c r="J28" s="123"/>
      <c r="K28" s="123"/>
      <c r="L28" s="123"/>
      <c r="M28" s="123"/>
      <c r="N28" s="123"/>
      <c r="O28" s="180"/>
      <c r="P28" s="181"/>
      <c r="Q28" s="181"/>
      <c r="R28" s="123"/>
      <c r="S28" s="123"/>
      <c r="T28" s="123"/>
      <c r="U28" s="123"/>
      <c r="V28" s="123"/>
      <c r="W28" s="123"/>
      <c r="X28" s="123"/>
      <c r="Y28" s="124"/>
      <c r="Z28" s="124"/>
      <c r="AA28" s="124"/>
      <c r="AB28" s="124"/>
      <c r="AC28" s="124"/>
      <c r="AD28" s="124"/>
      <c r="AE28" s="124"/>
      <c r="AF28" s="124"/>
      <c r="AG28" s="124"/>
      <c r="AH28" s="124"/>
      <c r="AI28" s="124"/>
      <c r="AJ28" s="124"/>
      <c r="AK28" s="124"/>
      <c r="AL28" s="124"/>
    </row>
    <row r="29" spans="1:50" x14ac:dyDescent="0.25">
      <c r="A29" s="123"/>
      <c r="B29" s="123"/>
      <c r="C29" s="180"/>
      <c r="D29" s="181"/>
      <c r="E29" s="181"/>
      <c r="F29" s="123"/>
      <c r="G29" s="123"/>
      <c r="H29" s="123"/>
      <c r="I29" s="123"/>
      <c r="J29" s="123"/>
      <c r="K29" s="123"/>
      <c r="L29" s="123"/>
      <c r="M29" s="123"/>
      <c r="N29" s="123"/>
      <c r="O29" s="180"/>
      <c r="P29" s="181"/>
      <c r="Q29" s="181"/>
      <c r="R29" s="123"/>
      <c r="T29" s="123"/>
      <c r="U29" s="123"/>
      <c r="V29" s="123"/>
      <c r="W29" s="123"/>
      <c r="X29" s="123"/>
      <c r="Y29" s="124"/>
      <c r="Z29" s="124"/>
      <c r="AA29" s="124"/>
      <c r="AB29" s="124"/>
      <c r="AC29" s="124"/>
      <c r="AD29" s="124"/>
      <c r="AE29" s="124"/>
      <c r="AF29" s="124"/>
      <c r="AG29" s="124"/>
      <c r="AH29" s="124"/>
      <c r="AI29" s="124"/>
      <c r="AJ29" s="124"/>
      <c r="AK29" s="124"/>
      <c r="AL29" s="124"/>
    </row>
    <row r="30" spans="1:50" ht="13" x14ac:dyDescent="0.3">
      <c r="A30" s="123"/>
      <c r="B30" s="123"/>
      <c r="C30" s="126"/>
      <c r="D30" s="123"/>
      <c r="E30" s="123"/>
      <c r="F30" s="123"/>
      <c r="G30" s="113" t="s">
        <v>104</v>
      </c>
      <c r="H30" s="123">
        <v>30</v>
      </c>
      <c r="I30" s="123"/>
      <c r="J30" s="123"/>
      <c r="K30" s="123"/>
      <c r="L30" s="123"/>
      <c r="M30" s="123"/>
      <c r="N30" s="123"/>
      <c r="O30" s="126"/>
      <c r="P30" s="123"/>
      <c r="Q30" s="123"/>
      <c r="R30" s="123"/>
      <c r="S30" s="113" t="s">
        <v>104</v>
      </c>
      <c r="T30" s="123">
        <v>30</v>
      </c>
      <c r="U30" s="123"/>
      <c r="V30" s="123"/>
      <c r="W30" s="123"/>
      <c r="X30" s="123"/>
      <c r="Y30" s="124"/>
      <c r="Z30" s="124"/>
      <c r="AA30" s="124"/>
      <c r="AB30" s="124"/>
      <c r="AC30" s="124"/>
      <c r="AD30" s="124"/>
      <c r="AE30" s="124"/>
      <c r="AF30" s="124"/>
      <c r="AG30" s="124"/>
      <c r="AH30" s="124"/>
      <c r="AI30" s="124"/>
      <c r="AJ30" s="124"/>
      <c r="AK30" s="124"/>
      <c r="AL30" s="124"/>
    </row>
    <row r="31" spans="1:50" ht="13" x14ac:dyDescent="0.3">
      <c r="A31" s="123"/>
      <c r="B31" s="123"/>
      <c r="C31" s="126"/>
      <c r="D31" s="123"/>
      <c r="E31" s="123"/>
      <c r="F31" s="123"/>
      <c r="G31" s="113" t="s">
        <v>105</v>
      </c>
      <c r="H31" s="123">
        <v>12</v>
      </c>
      <c r="I31" s="123"/>
      <c r="J31" s="123"/>
      <c r="K31" s="123"/>
      <c r="L31" s="123"/>
      <c r="M31" s="123"/>
      <c r="N31" s="123"/>
      <c r="O31" s="126"/>
      <c r="P31" s="123"/>
      <c r="Q31" s="123"/>
      <c r="R31" s="123"/>
      <c r="S31" s="113" t="s">
        <v>105</v>
      </c>
      <c r="T31" s="123">
        <v>12</v>
      </c>
      <c r="U31" s="123"/>
      <c r="V31" s="123"/>
      <c r="W31" s="123"/>
      <c r="X31" s="123"/>
      <c r="Y31" s="124"/>
      <c r="Z31" s="124"/>
      <c r="AA31" s="124"/>
      <c r="AB31" s="124"/>
      <c r="AC31" s="124"/>
      <c r="AD31" s="124"/>
      <c r="AE31" s="124"/>
      <c r="AF31" s="124"/>
      <c r="AG31" s="124"/>
      <c r="AH31" s="124"/>
      <c r="AI31" s="124"/>
      <c r="AJ31" s="124"/>
      <c r="AK31" s="124"/>
      <c r="AL31" s="124"/>
    </row>
    <row r="32" spans="1:50" x14ac:dyDescent="0.25">
      <c r="A32" s="123"/>
      <c r="B32" s="123"/>
      <c r="C32" s="126"/>
      <c r="D32" s="123"/>
      <c r="E32" s="123"/>
      <c r="F32" s="123"/>
      <c r="G32" s="123"/>
      <c r="H32" s="123"/>
      <c r="I32" s="123"/>
      <c r="J32" s="123"/>
      <c r="K32" s="123"/>
      <c r="L32" s="123"/>
      <c r="M32" s="123"/>
      <c r="N32" s="123"/>
      <c r="O32" s="126"/>
      <c r="P32" s="123"/>
      <c r="Q32" s="123"/>
      <c r="R32" s="123"/>
      <c r="S32" s="123"/>
      <c r="T32" s="123"/>
      <c r="U32" s="123"/>
      <c r="V32" s="123"/>
      <c r="W32" s="123"/>
      <c r="X32" s="123"/>
      <c r="Y32" s="124"/>
      <c r="Z32" s="124"/>
      <c r="AA32" s="124"/>
      <c r="AB32" s="124"/>
      <c r="AC32" s="124"/>
      <c r="AD32" s="124"/>
      <c r="AE32" s="124"/>
      <c r="AF32" s="124"/>
      <c r="AG32" s="124"/>
      <c r="AH32" s="124"/>
      <c r="AI32" s="124"/>
      <c r="AJ32" s="124"/>
      <c r="AK32" s="124"/>
      <c r="AL32" s="124"/>
    </row>
    <row r="33" spans="1:38" x14ac:dyDescent="0.25">
      <c r="A33" s="123"/>
      <c r="B33" s="123"/>
      <c r="C33" s="126"/>
      <c r="D33" s="123"/>
      <c r="E33" s="123"/>
      <c r="F33" s="123"/>
      <c r="G33" s="123"/>
      <c r="H33" s="123"/>
      <c r="I33" s="123"/>
      <c r="J33" s="123"/>
      <c r="K33" s="123"/>
      <c r="L33" s="123"/>
      <c r="M33" s="123"/>
      <c r="N33" s="123"/>
      <c r="O33" s="126"/>
      <c r="P33" s="123"/>
      <c r="Q33" s="123"/>
      <c r="R33" s="123"/>
      <c r="S33" s="123"/>
      <c r="T33" s="123"/>
      <c r="U33" s="123"/>
      <c r="V33" s="123"/>
      <c r="W33" s="123"/>
      <c r="X33" s="123"/>
      <c r="Y33" s="124"/>
      <c r="Z33" s="124"/>
      <c r="AA33" s="124"/>
      <c r="AB33" s="124"/>
      <c r="AC33" s="124"/>
      <c r="AD33" s="124"/>
      <c r="AE33" s="124"/>
      <c r="AF33" s="124"/>
      <c r="AG33" s="124"/>
      <c r="AH33" s="124"/>
      <c r="AI33" s="124"/>
      <c r="AJ33" s="124"/>
      <c r="AK33" s="124"/>
      <c r="AL33" s="124"/>
    </row>
    <row r="34" spans="1:38" ht="13" x14ac:dyDescent="0.3">
      <c r="A34" s="123"/>
      <c r="B34" s="114"/>
      <c r="C34" s="115"/>
      <c r="D34" s="123"/>
      <c r="E34" s="123"/>
      <c r="F34" s="123"/>
      <c r="G34" s="123"/>
      <c r="H34" s="123"/>
      <c r="I34" s="123"/>
      <c r="J34" s="123"/>
      <c r="K34" s="123"/>
      <c r="L34" s="123"/>
      <c r="M34" s="123"/>
      <c r="N34" s="123"/>
      <c r="O34" s="126"/>
      <c r="P34" s="123"/>
      <c r="Q34" s="123"/>
      <c r="R34" s="123"/>
      <c r="S34" s="123"/>
      <c r="T34" s="123"/>
      <c r="U34" s="123"/>
      <c r="V34" s="123"/>
      <c r="W34" s="123"/>
      <c r="X34" s="123"/>
      <c r="Y34" s="124"/>
      <c r="Z34" s="124"/>
      <c r="AA34" s="124"/>
      <c r="AB34" s="124"/>
      <c r="AC34" s="124"/>
      <c r="AD34" s="124"/>
      <c r="AE34" s="124"/>
      <c r="AF34" s="124"/>
      <c r="AG34" s="124"/>
      <c r="AH34" s="124"/>
      <c r="AI34" s="124"/>
      <c r="AJ34" s="124"/>
      <c r="AK34" s="124"/>
      <c r="AL34" s="124"/>
    </row>
    <row r="35" spans="1:38" ht="13" x14ac:dyDescent="0.3">
      <c r="A35" s="123"/>
      <c r="B35" s="114"/>
      <c r="C35" s="115"/>
      <c r="D35" s="123"/>
      <c r="E35" s="123"/>
      <c r="F35" s="123"/>
      <c r="G35" s="123"/>
      <c r="H35" s="123"/>
      <c r="I35" s="123"/>
      <c r="J35" s="123"/>
      <c r="K35" s="123"/>
      <c r="L35" s="123"/>
      <c r="M35" s="123"/>
      <c r="N35" s="123"/>
      <c r="O35" s="123"/>
      <c r="P35" s="123"/>
      <c r="Q35" s="123"/>
      <c r="R35" s="123"/>
      <c r="S35" s="123"/>
      <c r="T35" s="123"/>
      <c r="U35" s="123"/>
      <c r="V35" s="123"/>
      <c r="W35" s="123"/>
      <c r="X35" s="123"/>
      <c r="Y35" s="124"/>
      <c r="Z35" s="124"/>
      <c r="AA35" s="124"/>
      <c r="AB35" s="124"/>
      <c r="AC35" s="124"/>
      <c r="AD35" s="124"/>
      <c r="AE35" s="124"/>
      <c r="AF35" s="124"/>
      <c r="AG35" s="124"/>
      <c r="AH35" s="124"/>
      <c r="AI35" s="124"/>
      <c r="AJ35" s="124"/>
      <c r="AK35" s="124"/>
      <c r="AL35" s="124"/>
    </row>
    <row r="36" spans="1:38" ht="13" x14ac:dyDescent="0.3">
      <c r="A36" s="123"/>
      <c r="B36" s="123"/>
      <c r="C36" s="115"/>
      <c r="D36" s="123"/>
      <c r="E36" s="123"/>
      <c r="F36" s="123"/>
      <c r="G36" s="123"/>
      <c r="H36" s="123"/>
      <c r="I36" s="123"/>
      <c r="J36" s="123"/>
      <c r="K36" s="123"/>
      <c r="L36" s="123"/>
      <c r="M36" s="123"/>
      <c r="N36" s="123"/>
      <c r="O36" s="123"/>
      <c r="P36" s="123"/>
      <c r="Q36" s="123"/>
      <c r="R36" s="123"/>
      <c r="S36" s="123"/>
      <c r="T36" s="123"/>
      <c r="U36" s="123"/>
      <c r="V36" s="123"/>
      <c r="W36" s="123"/>
      <c r="X36" s="123"/>
      <c r="Y36" s="124"/>
      <c r="Z36" s="124"/>
      <c r="AA36" s="124"/>
      <c r="AB36" s="124"/>
      <c r="AC36" s="124"/>
      <c r="AD36" s="124"/>
      <c r="AE36" s="124"/>
      <c r="AF36" s="124"/>
      <c r="AG36" s="124"/>
      <c r="AH36" s="124"/>
      <c r="AI36" s="124"/>
      <c r="AJ36" s="124"/>
      <c r="AK36" s="124"/>
      <c r="AL36" s="124"/>
    </row>
    <row r="37" spans="1:38" ht="13" x14ac:dyDescent="0.3">
      <c r="A37" s="123"/>
      <c r="C37" s="116" t="s">
        <v>136</v>
      </c>
      <c r="D37" s="123"/>
      <c r="E37" s="123"/>
      <c r="F37" s="123"/>
      <c r="G37" s="123"/>
      <c r="H37" s="123"/>
      <c r="I37" s="123"/>
      <c r="J37" s="123"/>
      <c r="K37" s="123"/>
      <c r="L37" s="123"/>
      <c r="M37" s="123"/>
      <c r="N37" s="123"/>
      <c r="O37" s="123"/>
      <c r="P37" s="123"/>
      <c r="Q37" s="123"/>
      <c r="R37" s="123"/>
      <c r="S37" s="123"/>
      <c r="T37" s="123"/>
      <c r="U37" s="123"/>
      <c r="V37" s="123"/>
      <c r="W37" s="123"/>
      <c r="X37" s="123"/>
      <c r="Y37" s="124"/>
      <c r="Z37" s="124"/>
      <c r="AA37" s="124"/>
      <c r="AB37" s="124"/>
      <c r="AC37" s="124"/>
      <c r="AD37" s="124"/>
      <c r="AE37" s="124"/>
      <c r="AF37" s="124"/>
      <c r="AG37" s="124"/>
      <c r="AH37" s="124"/>
      <c r="AI37" s="124"/>
      <c r="AJ37" s="124"/>
      <c r="AK37" s="124"/>
      <c r="AL37" s="124"/>
    </row>
    <row r="38" spans="1:38" x14ac:dyDescent="0.25">
      <c r="A38" s="123"/>
      <c r="B38" s="123"/>
      <c r="C38" s="123"/>
      <c r="D38" s="123"/>
      <c r="E38" s="123"/>
      <c r="F38" s="123"/>
      <c r="G38" s="123"/>
      <c r="H38" s="123"/>
      <c r="I38" s="123"/>
      <c r="J38" s="123"/>
      <c r="K38" s="123"/>
      <c r="L38" s="123"/>
      <c r="M38" s="123"/>
      <c r="N38" s="123"/>
      <c r="O38" s="123"/>
      <c r="P38" s="123"/>
      <c r="Q38" s="123"/>
      <c r="R38" s="123"/>
      <c r="S38" s="123"/>
      <c r="T38" s="123"/>
      <c r="U38" s="123"/>
      <c r="V38" s="123"/>
      <c r="W38" s="123"/>
      <c r="X38" s="123"/>
      <c r="Y38" s="124"/>
      <c r="Z38" s="124"/>
      <c r="AA38" s="124"/>
      <c r="AB38" s="124"/>
      <c r="AC38" s="124"/>
      <c r="AD38" s="124"/>
      <c r="AE38" s="124"/>
      <c r="AF38" s="124"/>
      <c r="AG38" s="124"/>
      <c r="AH38" s="124"/>
      <c r="AI38" s="124"/>
      <c r="AJ38" s="124"/>
      <c r="AK38" s="124"/>
      <c r="AL38" s="124"/>
    </row>
    <row r="39" spans="1:38" x14ac:dyDescent="0.25">
      <c r="A39" s="123"/>
      <c r="B39" s="123"/>
      <c r="C39" s="123"/>
      <c r="D39" s="123"/>
      <c r="E39" s="123"/>
      <c r="F39" s="123"/>
      <c r="G39" s="123"/>
      <c r="H39" s="123"/>
      <c r="I39" s="123"/>
      <c r="J39" s="123"/>
      <c r="K39" s="123"/>
      <c r="L39" s="123"/>
      <c r="M39" s="123"/>
      <c r="N39" s="123"/>
      <c r="O39" s="123"/>
      <c r="P39" s="123"/>
      <c r="Q39" s="123"/>
      <c r="R39" s="123"/>
      <c r="S39" s="123"/>
      <c r="T39" s="123"/>
      <c r="U39" s="123"/>
      <c r="V39" s="123"/>
      <c r="W39" s="123"/>
      <c r="X39" s="123"/>
      <c r="Y39" s="124"/>
      <c r="Z39" s="124"/>
      <c r="AA39" s="124"/>
      <c r="AB39" s="124"/>
      <c r="AC39" s="124"/>
      <c r="AD39" s="124"/>
      <c r="AE39" s="124"/>
      <c r="AF39" s="124"/>
      <c r="AG39" s="124"/>
      <c r="AH39" s="124"/>
      <c r="AI39" s="124"/>
      <c r="AJ39" s="124"/>
      <c r="AK39" s="124"/>
      <c r="AL39" s="124"/>
    </row>
    <row r="40" spans="1:38" x14ac:dyDescent="0.25">
      <c r="A40" s="123"/>
      <c r="B40" s="123"/>
      <c r="C40" s="123"/>
      <c r="D40" s="123"/>
      <c r="E40" s="123"/>
      <c r="F40" s="123"/>
      <c r="G40" s="123"/>
      <c r="H40" s="123"/>
      <c r="I40" s="123"/>
      <c r="J40" s="123"/>
      <c r="K40" s="123"/>
      <c r="L40" s="123"/>
      <c r="M40" s="123"/>
      <c r="N40" s="123"/>
      <c r="O40" s="123"/>
      <c r="P40" s="123"/>
      <c r="Q40" s="123"/>
      <c r="R40" s="123"/>
      <c r="S40" s="123"/>
      <c r="T40" s="123"/>
      <c r="U40" s="123"/>
      <c r="V40" s="123"/>
      <c r="W40" s="123"/>
      <c r="X40" s="123"/>
      <c r="Y40" s="124"/>
      <c r="Z40" s="124"/>
      <c r="AA40" s="124"/>
      <c r="AB40" s="124"/>
      <c r="AC40" s="124"/>
      <c r="AD40" s="124"/>
      <c r="AE40" s="124"/>
      <c r="AF40" s="124"/>
      <c r="AG40" s="124"/>
      <c r="AH40" s="124"/>
      <c r="AI40" s="124"/>
      <c r="AJ40" s="124"/>
      <c r="AK40" s="124"/>
      <c r="AL40" s="124"/>
    </row>
    <row r="41" spans="1:38" x14ac:dyDescent="0.25">
      <c r="A41" s="123"/>
      <c r="B41" s="123"/>
      <c r="C41" s="123"/>
      <c r="D41" s="123"/>
      <c r="E41" s="123"/>
      <c r="F41" s="123"/>
      <c r="G41" s="123"/>
      <c r="H41" s="123"/>
      <c r="I41" s="123"/>
      <c r="J41" s="123"/>
      <c r="K41" s="123"/>
      <c r="L41" s="123"/>
      <c r="M41" s="123"/>
      <c r="N41" s="123"/>
      <c r="O41" s="123"/>
      <c r="P41" s="123"/>
      <c r="Q41" s="123"/>
      <c r="R41" s="123"/>
      <c r="S41" s="123"/>
      <c r="T41" s="123"/>
      <c r="U41" s="123"/>
      <c r="V41" s="123"/>
      <c r="W41" s="123"/>
      <c r="X41" s="123"/>
      <c r="Y41" s="124"/>
      <c r="Z41" s="124"/>
      <c r="AA41" s="124"/>
      <c r="AB41" s="124"/>
      <c r="AC41" s="124"/>
      <c r="AD41" s="124"/>
      <c r="AE41" s="124"/>
      <c r="AF41" s="124"/>
      <c r="AG41" s="124"/>
      <c r="AH41" s="124"/>
      <c r="AI41" s="124"/>
      <c r="AJ41" s="124"/>
      <c r="AK41" s="124"/>
      <c r="AL41" s="124"/>
    </row>
    <row r="42" spans="1:38" x14ac:dyDescent="0.25">
      <c r="A42" s="123"/>
      <c r="B42" s="123"/>
      <c r="C42" s="123"/>
      <c r="D42" s="123"/>
      <c r="E42" s="123"/>
      <c r="F42" s="123"/>
      <c r="G42" s="123"/>
      <c r="H42" s="123"/>
      <c r="I42" s="123"/>
      <c r="J42" s="123"/>
      <c r="K42" s="123"/>
      <c r="L42" s="123"/>
      <c r="M42" s="123"/>
      <c r="N42" s="123"/>
      <c r="O42" s="123"/>
      <c r="P42" s="123"/>
      <c r="Q42" s="123"/>
      <c r="R42" s="123"/>
      <c r="S42" s="123"/>
      <c r="T42" s="123"/>
      <c r="U42" s="123"/>
      <c r="V42" s="123"/>
      <c r="W42" s="123"/>
      <c r="X42" s="123"/>
      <c r="Y42" s="124"/>
      <c r="Z42" s="124"/>
      <c r="AA42" s="124"/>
      <c r="AB42" s="124"/>
      <c r="AC42" s="124"/>
      <c r="AD42" s="124"/>
      <c r="AE42" s="124"/>
      <c r="AF42" s="124"/>
      <c r="AG42" s="124"/>
      <c r="AH42" s="124"/>
      <c r="AI42" s="124"/>
      <c r="AJ42" s="124"/>
      <c r="AK42" s="124"/>
      <c r="AL42" s="124"/>
    </row>
    <row r="43" spans="1:38" ht="12.75" customHeight="1" x14ac:dyDescent="0.25">
      <c r="A43" s="123"/>
      <c r="X43" s="123"/>
      <c r="Y43" s="124"/>
      <c r="Z43" s="124"/>
      <c r="AA43" s="124"/>
      <c r="AB43" s="124"/>
      <c r="AC43" s="124"/>
      <c r="AD43" s="124"/>
      <c r="AE43" s="124"/>
      <c r="AF43" s="124"/>
      <c r="AG43" s="124"/>
      <c r="AH43" s="124"/>
      <c r="AI43" s="124"/>
      <c r="AJ43" s="124"/>
      <c r="AK43" s="124"/>
      <c r="AL43" s="124"/>
    </row>
    <row r="44" spans="1:38" ht="41.25" customHeight="1" x14ac:dyDescent="0.25">
      <c r="A44" s="123"/>
      <c r="B44" s="182" t="s">
        <v>110</v>
      </c>
      <c r="C44" s="182"/>
      <c r="D44" s="182"/>
      <c r="E44" s="182"/>
      <c r="F44" s="182"/>
      <c r="G44" s="182"/>
      <c r="H44" s="182"/>
      <c r="I44" s="182"/>
      <c r="J44" s="182"/>
      <c r="K44" s="182"/>
      <c r="L44" s="182"/>
      <c r="M44" s="182"/>
      <c r="N44" s="182"/>
      <c r="O44" s="182"/>
      <c r="P44" s="182"/>
      <c r="Q44" s="182"/>
      <c r="R44" s="182"/>
      <c r="S44" s="182"/>
      <c r="T44" s="182"/>
      <c r="U44" s="182"/>
      <c r="V44" s="182"/>
      <c r="W44" s="182"/>
      <c r="X44" s="123"/>
      <c r="Y44" s="124"/>
      <c r="Z44" s="124"/>
      <c r="AA44" s="124"/>
      <c r="AB44" s="124"/>
      <c r="AC44" s="124"/>
      <c r="AD44" s="124"/>
      <c r="AE44" s="124"/>
      <c r="AF44" s="124"/>
      <c r="AG44" s="124"/>
      <c r="AH44" s="124"/>
      <c r="AI44" s="124"/>
      <c r="AJ44" s="124"/>
      <c r="AK44" s="124"/>
      <c r="AL44" s="124"/>
    </row>
    <row r="45" spans="1:38" x14ac:dyDescent="0.25">
      <c r="A45" s="123"/>
      <c r="B45" s="123"/>
      <c r="C45" s="123"/>
      <c r="D45" s="123"/>
      <c r="E45" s="123"/>
      <c r="F45" s="123"/>
      <c r="G45" s="123"/>
      <c r="H45" s="123"/>
      <c r="I45" s="123"/>
      <c r="J45" s="123"/>
      <c r="K45" s="123"/>
      <c r="L45" s="123"/>
      <c r="M45" s="123"/>
      <c r="N45" s="123"/>
      <c r="O45" s="123"/>
      <c r="P45" s="123"/>
      <c r="Q45" s="123"/>
      <c r="R45" s="123"/>
      <c r="S45" s="123"/>
      <c r="T45" s="123"/>
      <c r="U45" s="123"/>
      <c r="V45" s="123"/>
      <c r="W45" s="123"/>
      <c r="X45" s="123"/>
      <c r="Y45" s="124"/>
      <c r="Z45" s="124"/>
      <c r="AA45" s="124"/>
      <c r="AB45" s="124"/>
      <c r="AC45" s="124"/>
      <c r="AD45" s="124"/>
      <c r="AE45" s="124"/>
      <c r="AF45" s="124"/>
      <c r="AG45" s="124"/>
      <c r="AH45" s="124"/>
      <c r="AI45" s="124"/>
      <c r="AJ45" s="124"/>
      <c r="AK45" s="124"/>
      <c r="AL45" s="124"/>
    </row>
    <row r="46" spans="1:38" x14ac:dyDescent="0.25">
      <c r="A46" s="124"/>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c r="Z46" s="124"/>
      <c r="AA46" s="124"/>
      <c r="AB46" s="124"/>
      <c r="AC46" s="124"/>
      <c r="AD46" s="124"/>
      <c r="AE46" s="124"/>
      <c r="AF46" s="124"/>
      <c r="AG46" s="124"/>
      <c r="AH46" s="124"/>
      <c r="AI46" s="124"/>
      <c r="AJ46" s="124"/>
      <c r="AK46" s="124"/>
      <c r="AL46" s="124"/>
    </row>
    <row r="47" spans="1:38" x14ac:dyDescent="0.25">
      <c r="A47" s="124"/>
      <c r="B47" s="124"/>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c r="AA47" s="124"/>
      <c r="AB47" s="124"/>
      <c r="AC47" s="124"/>
      <c r="AD47" s="124"/>
      <c r="AE47" s="124"/>
      <c r="AF47" s="124"/>
      <c r="AG47" s="124"/>
      <c r="AH47" s="124"/>
      <c r="AI47" s="124"/>
      <c r="AJ47" s="124"/>
      <c r="AK47" s="124"/>
      <c r="AL47" s="124"/>
    </row>
    <row r="48" spans="1:38" x14ac:dyDescent="0.25">
      <c r="A48" s="124"/>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c r="AA48" s="124"/>
      <c r="AB48" s="124"/>
      <c r="AC48" s="124"/>
      <c r="AD48" s="124"/>
      <c r="AE48" s="124"/>
      <c r="AF48" s="124"/>
      <c r="AG48" s="124"/>
      <c r="AH48" s="124"/>
      <c r="AI48" s="124"/>
      <c r="AJ48" s="124"/>
      <c r="AK48" s="124"/>
      <c r="AL48" s="124"/>
    </row>
    <row r="49" spans="1:38" x14ac:dyDescent="0.25">
      <c r="A49" s="124"/>
      <c r="B49" s="124"/>
      <c r="C49" s="124"/>
      <c r="D49" s="124"/>
      <c r="E49" s="124"/>
      <c r="F49" s="124"/>
      <c r="G49" s="124"/>
      <c r="H49" s="124"/>
      <c r="I49" s="124"/>
      <c r="J49" s="124"/>
      <c r="K49" s="124"/>
      <c r="L49" s="124"/>
      <c r="M49" s="124"/>
      <c r="N49" s="124"/>
      <c r="O49" s="124"/>
      <c r="P49" s="124"/>
      <c r="Q49" s="124"/>
      <c r="R49" s="124"/>
      <c r="S49" s="124"/>
      <c r="T49" s="124"/>
      <c r="U49" s="124"/>
      <c r="V49" s="124"/>
      <c r="W49" s="124"/>
      <c r="X49" s="124"/>
      <c r="Y49" s="124"/>
      <c r="Z49" s="124"/>
      <c r="AA49" s="124"/>
      <c r="AB49" s="124"/>
      <c r="AC49" s="124"/>
      <c r="AD49" s="124"/>
      <c r="AE49" s="124"/>
      <c r="AF49" s="124"/>
      <c r="AG49" s="124"/>
      <c r="AH49" s="124"/>
      <c r="AI49" s="124"/>
      <c r="AJ49" s="124"/>
      <c r="AK49" s="124"/>
      <c r="AL49" s="124"/>
    </row>
    <row r="50" spans="1:38" x14ac:dyDescent="0.25">
      <c r="A50" s="124"/>
      <c r="B50" s="124"/>
      <c r="C50" s="124"/>
      <c r="D50" s="124"/>
      <c r="E50" s="124"/>
      <c r="F50" s="124"/>
      <c r="G50" s="124"/>
      <c r="H50" s="124"/>
      <c r="I50" s="124"/>
      <c r="J50" s="124"/>
      <c r="K50" s="124"/>
      <c r="L50" s="124"/>
      <c r="M50" s="124"/>
      <c r="N50" s="124"/>
      <c r="O50" s="124"/>
      <c r="P50" s="124"/>
      <c r="Q50" s="124"/>
      <c r="R50" s="124"/>
      <c r="S50" s="124"/>
      <c r="T50" s="124"/>
      <c r="U50" s="124"/>
      <c r="V50" s="124"/>
      <c r="W50" s="124"/>
      <c r="X50" s="124"/>
      <c r="Y50" s="124"/>
      <c r="Z50" s="124"/>
      <c r="AA50" s="124"/>
      <c r="AB50" s="124"/>
      <c r="AC50" s="124"/>
      <c r="AD50" s="124"/>
      <c r="AE50" s="124"/>
      <c r="AF50" s="124"/>
      <c r="AG50" s="124"/>
      <c r="AH50" s="124"/>
      <c r="AI50" s="124"/>
      <c r="AJ50" s="124"/>
      <c r="AK50" s="124"/>
      <c r="AL50" s="124"/>
    </row>
    <row r="51" spans="1:38" x14ac:dyDescent="0.25">
      <c r="A51" s="124"/>
      <c r="B51" s="124"/>
      <c r="C51" s="124"/>
      <c r="D51" s="124"/>
      <c r="E51" s="124"/>
      <c r="F51" s="124"/>
      <c r="G51" s="124"/>
      <c r="H51" s="124"/>
      <c r="I51" s="124"/>
      <c r="J51" s="124"/>
      <c r="K51" s="124"/>
      <c r="L51" s="124"/>
      <c r="M51" s="124"/>
      <c r="N51" s="124"/>
      <c r="O51" s="124"/>
      <c r="P51" s="124"/>
      <c r="Q51" s="124"/>
      <c r="R51" s="124"/>
      <c r="S51" s="124"/>
      <c r="T51" s="124"/>
      <c r="U51" s="124"/>
      <c r="V51" s="124"/>
      <c r="W51" s="124"/>
      <c r="X51" s="124"/>
      <c r="Y51" s="124"/>
      <c r="Z51" s="124"/>
      <c r="AA51" s="124"/>
      <c r="AB51" s="124"/>
      <c r="AC51" s="124"/>
      <c r="AD51" s="124"/>
      <c r="AE51" s="124"/>
      <c r="AF51" s="124"/>
      <c r="AG51" s="124"/>
      <c r="AH51" s="124"/>
      <c r="AI51" s="124"/>
      <c r="AJ51" s="124"/>
      <c r="AK51" s="124"/>
      <c r="AL51" s="124"/>
    </row>
    <row r="52" spans="1:38" x14ac:dyDescent="0.25">
      <c r="A52" s="124"/>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c r="AA52" s="124"/>
      <c r="AB52" s="124"/>
      <c r="AC52" s="124"/>
      <c r="AD52" s="124"/>
      <c r="AE52" s="124"/>
      <c r="AF52" s="124"/>
      <c r="AG52" s="124"/>
      <c r="AH52" s="124"/>
      <c r="AI52" s="124"/>
      <c r="AJ52" s="124"/>
      <c r="AK52" s="124"/>
      <c r="AL52" s="124"/>
    </row>
    <row r="53" spans="1:38" x14ac:dyDescent="0.25">
      <c r="A53" s="124"/>
      <c r="B53" s="124"/>
      <c r="C53" s="124"/>
      <c r="D53" s="124"/>
      <c r="E53" s="124"/>
      <c r="F53" s="124"/>
      <c r="G53" s="124"/>
      <c r="H53" s="124"/>
      <c r="I53" s="124"/>
      <c r="J53" s="124"/>
      <c r="K53" s="124"/>
      <c r="L53" s="124"/>
      <c r="M53" s="124"/>
      <c r="N53" s="124"/>
      <c r="O53" s="124"/>
      <c r="P53" s="124"/>
      <c r="Q53" s="124"/>
      <c r="R53" s="124"/>
      <c r="S53" s="124"/>
      <c r="T53" s="124"/>
      <c r="U53" s="124"/>
      <c r="V53" s="124"/>
      <c r="W53" s="124"/>
      <c r="X53" s="124"/>
      <c r="Y53" s="124"/>
      <c r="Z53" s="124"/>
      <c r="AA53" s="124"/>
      <c r="AB53" s="124"/>
      <c r="AC53" s="124"/>
      <c r="AD53" s="124"/>
      <c r="AE53" s="124"/>
      <c r="AF53" s="124"/>
      <c r="AG53" s="124"/>
      <c r="AH53" s="124"/>
      <c r="AI53" s="124"/>
      <c r="AJ53" s="124"/>
      <c r="AK53" s="124"/>
      <c r="AL53" s="124"/>
    </row>
    <row r="54" spans="1:38" x14ac:dyDescent="0.25">
      <c r="A54" s="124"/>
      <c r="B54" s="124"/>
      <c r="C54" s="124"/>
      <c r="D54" s="124"/>
      <c r="E54" s="124"/>
      <c r="F54" s="124"/>
      <c r="G54" s="124"/>
      <c r="H54" s="124"/>
      <c r="I54" s="124"/>
      <c r="J54" s="124"/>
      <c r="K54" s="124"/>
      <c r="L54" s="124"/>
      <c r="M54" s="124"/>
      <c r="N54" s="124"/>
      <c r="O54" s="124"/>
      <c r="P54" s="124"/>
      <c r="Q54" s="124"/>
      <c r="R54" s="124"/>
      <c r="S54" s="124"/>
      <c r="T54" s="124"/>
      <c r="U54" s="124"/>
      <c r="V54" s="124"/>
      <c r="W54" s="124"/>
      <c r="X54" s="124"/>
      <c r="Y54" s="124"/>
      <c r="Z54" s="124"/>
      <c r="AA54" s="124"/>
      <c r="AB54" s="124"/>
      <c r="AC54" s="124"/>
      <c r="AD54" s="124"/>
      <c r="AE54" s="124"/>
      <c r="AF54" s="124"/>
      <c r="AG54" s="124"/>
      <c r="AH54" s="124"/>
      <c r="AI54" s="124"/>
      <c r="AJ54" s="124"/>
      <c r="AK54" s="124"/>
      <c r="AL54" s="124"/>
    </row>
    <row r="55" spans="1:38" x14ac:dyDescent="0.25">
      <c r="A55" s="124"/>
      <c r="B55" s="124"/>
      <c r="C55" s="124"/>
      <c r="D55" s="124"/>
      <c r="E55" s="124"/>
      <c r="F55" s="124"/>
      <c r="G55" s="124"/>
      <c r="H55" s="124"/>
      <c r="I55" s="124"/>
      <c r="J55" s="124"/>
      <c r="K55" s="124"/>
      <c r="L55" s="124"/>
      <c r="M55" s="124"/>
      <c r="N55" s="124"/>
      <c r="O55" s="124"/>
      <c r="P55" s="124"/>
      <c r="Q55" s="124"/>
      <c r="R55" s="124"/>
      <c r="S55" s="124"/>
      <c r="T55" s="124"/>
      <c r="U55" s="124"/>
      <c r="V55" s="124"/>
      <c r="W55" s="124"/>
      <c r="X55" s="124"/>
      <c r="Y55" s="124"/>
      <c r="Z55" s="124"/>
      <c r="AA55" s="124"/>
      <c r="AB55" s="124"/>
      <c r="AC55" s="124"/>
      <c r="AD55" s="124"/>
      <c r="AE55" s="124"/>
      <c r="AF55" s="124"/>
      <c r="AG55" s="124"/>
      <c r="AH55" s="124"/>
      <c r="AI55" s="124"/>
      <c r="AJ55" s="124"/>
      <c r="AK55" s="124"/>
      <c r="AL55" s="124"/>
    </row>
    <row r="56" spans="1:38" x14ac:dyDescent="0.25">
      <c r="A56" s="124"/>
      <c r="B56" s="124"/>
      <c r="C56" s="124"/>
      <c r="D56" s="124"/>
      <c r="E56" s="124"/>
      <c r="F56" s="124"/>
      <c r="G56" s="124"/>
      <c r="H56" s="124"/>
      <c r="I56" s="124"/>
      <c r="J56" s="124"/>
      <c r="K56" s="124"/>
      <c r="L56" s="124"/>
      <c r="M56" s="124"/>
      <c r="N56" s="124"/>
      <c r="O56" s="124"/>
      <c r="P56" s="124"/>
      <c r="Q56" s="124"/>
      <c r="R56" s="124"/>
      <c r="S56" s="124"/>
      <c r="T56" s="124"/>
      <c r="U56" s="124"/>
      <c r="V56" s="124"/>
      <c r="W56" s="124"/>
      <c r="X56" s="124"/>
      <c r="Y56" s="124"/>
      <c r="Z56" s="124"/>
      <c r="AA56" s="124"/>
      <c r="AB56" s="124"/>
      <c r="AC56" s="124"/>
      <c r="AD56" s="124"/>
      <c r="AE56" s="124"/>
      <c r="AF56" s="124"/>
      <c r="AG56" s="124"/>
      <c r="AH56" s="124"/>
      <c r="AI56" s="124"/>
      <c r="AJ56" s="124"/>
      <c r="AK56" s="124"/>
      <c r="AL56" s="124"/>
    </row>
    <row r="57" spans="1:38" x14ac:dyDescent="0.25">
      <c r="A57" s="124"/>
      <c r="B57" s="124"/>
      <c r="C57" s="124"/>
      <c r="D57" s="124"/>
      <c r="E57" s="124"/>
      <c r="F57" s="124"/>
      <c r="G57" s="124"/>
      <c r="H57" s="124"/>
      <c r="I57" s="124"/>
      <c r="J57" s="124"/>
      <c r="K57" s="124"/>
      <c r="L57" s="124"/>
      <c r="M57" s="124"/>
      <c r="N57" s="124"/>
      <c r="O57" s="124"/>
      <c r="P57" s="124"/>
      <c r="Q57" s="124"/>
      <c r="R57" s="124"/>
      <c r="S57" s="124"/>
      <c r="T57" s="124"/>
      <c r="U57" s="124"/>
      <c r="V57" s="124"/>
      <c r="W57" s="124"/>
      <c r="X57" s="124"/>
      <c r="Y57" s="124"/>
      <c r="Z57" s="124"/>
      <c r="AA57" s="124"/>
      <c r="AB57" s="124"/>
      <c r="AC57" s="124"/>
      <c r="AD57" s="124"/>
      <c r="AE57" s="124"/>
      <c r="AF57" s="124"/>
      <c r="AG57" s="124"/>
      <c r="AH57" s="124"/>
      <c r="AI57" s="124"/>
      <c r="AJ57" s="124"/>
      <c r="AK57" s="124"/>
      <c r="AL57" s="124"/>
    </row>
    <row r="58" spans="1:38" x14ac:dyDescent="0.25">
      <c r="A58" s="124"/>
      <c r="B58" s="124"/>
      <c r="C58" s="124"/>
      <c r="D58" s="124"/>
      <c r="E58" s="124"/>
      <c r="F58" s="124"/>
      <c r="G58" s="124"/>
      <c r="H58" s="124"/>
      <c r="I58" s="124"/>
      <c r="J58" s="124"/>
      <c r="K58" s="124"/>
      <c r="L58" s="124"/>
      <c r="M58" s="124"/>
      <c r="N58" s="124"/>
      <c r="O58" s="124"/>
      <c r="P58" s="124"/>
      <c r="Q58" s="124"/>
      <c r="R58" s="124"/>
      <c r="S58" s="124"/>
      <c r="T58" s="124"/>
      <c r="U58" s="124"/>
      <c r="V58" s="124"/>
      <c r="W58" s="124"/>
      <c r="X58" s="124"/>
      <c r="Y58" s="124"/>
      <c r="Z58" s="124"/>
      <c r="AA58" s="124"/>
      <c r="AB58" s="124"/>
      <c r="AC58" s="124"/>
      <c r="AD58" s="124"/>
      <c r="AE58" s="124"/>
      <c r="AF58" s="124"/>
      <c r="AG58" s="124"/>
      <c r="AH58" s="124"/>
      <c r="AI58" s="124"/>
      <c r="AJ58" s="124"/>
      <c r="AK58" s="124"/>
      <c r="AL58" s="124"/>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A18" zoomScale="80" zoomScaleNormal="80" workbookViewId="0">
      <selection activeCell="W35" sqref="W35"/>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79" t="s">
        <v>108</v>
      </c>
      <c r="B1" s="79" t="s">
        <v>133</v>
      </c>
    </row>
    <row r="2" spans="1:57" ht="54" x14ac:dyDescent="0.4">
      <c r="A2" s="80" t="s">
        <v>107</v>
      </c>
      <c r="B2" s="80" t="s">
        <v>134</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97" t="s">
        <v>5</v>
      </c>
      <c r="E4" s="198"/>
      <c r="G4" s="191" t="s">
        <v>6</v>
      </c>
      <c r="H4" s="192"/>
      <c r="I4" s="192"/>
      <c r="J4" s="192"/>
      <c r="K4" s="192"/>
      <c r="L4" s="192"/>
      <c r="M4" s="192"/>
      <c r="N4" s="192"/>
      <c r="O4" s="192"/>
      <c r="P4" s="192"/>
      <c r="Q4" s="192"/>
      <c r="R4" s="192"/>
      <c r="T4" s="191" t="s">
        <v>7</v>
      </c>
      <c r="U4" s="192"/>
      <c r="V4" s="192"/>
      <c r="W4" s="192"/>
      <c r="X4" s="192"/>
      <c r="Y4" s="192"/>
      <c r="Z4" s="192"/>
      <c r="AA4" s="192"/>
      <c r="AB4" s="192"/>
      <c r="AC4" s="192"/>
      <c r="AD4" s="192"/>
      <c r="AE4" s="192"/>
      <c r="AF4" s="4"/>
      <c r="AG4" s="191" t="s">
        <v>34</v>
      </c>
      <c r="AH4" s="192"/>
      <c r="AI4" s="192"/>
      <c r="AJ4" s="192"/>
      <c r="AK4" s="192"/>
      <c r="AL4" s="192"/>
      <c r="AM4" s="192"/>
      <c r="AN4" s="192"/>
      <c r="AO4" s="192"/>
      <c r="AP4" s="192"/>
      <c r="AQ4" s="192"/>
      <c r="AR4" s="192"/>
      <c r="AT4" s="191" t="s">
        <v>35</v>
      </c>
      <c r="AU4" s="192"/>
      <c r="AV4" s="192"/>
      <c r="AW4" s="192"/>
      <c r="AX4" s="192"/>
      <c r="AY4" s="192"/>
      <c r="AZ4" s="192"/>
      <c r="BA4" s="192"/>
      <c r="BB4" s="192"/>
      <c r="BC4" s="192"/>
      <c r="BD4" s="192"/>
      <c r="BE4" s="192"/>
    </row>
    <row r="5" spans="1:57" ht="13" x14ac:dyDescent="0.25">
      <c r="A5" s="32"/>
      <c r="B5" s="32"/>
      <c r="C5" s="3"/>
      <c r="D5" s="199" t="s">
        <v>8</v>
      </c>
      <c r="E5" s="201" t="s">
        <v>9</v>
      </c>
      <c r="F5" s="5"/>
      <c r="G5" s="189" t="s">
        <v>0</v>
      </c>
      <c r="H5" s="185" t="s">
        <v>1</v>
      </c>
      <c r="I5" s="185" t="s">
        <v>10</v>
      </c>
      <c r="J5" s="185" t="s">
        <v>2</v>
      </c>
      <c r="K5" s="185" t="s">
        <v>11</v>
      </c>
      <c r="L5" s="187" t="s">
        <v>12</v>
      </c>
      <c r="M5" s="5"/>
      <c r="N5" s="189" t="s">
        <v>3</v>
      </c>
      <c r="O5" s="185" t="s">
        <v>4</v>
      </c>
      <c r="P5" s="187" t="s">
        <v>13</v>
      </c>
      <c r="Q5" s="2"/>
      <c r="R5" s="193" t="s">
        <v>14</v>
      </c>
      <c r="S5" s="2"/>
      <c r="T5" s="189" t="s">
        <v>0</v>
      </c>
      <c r="U5" s="185" t="s">
        <v>1</v>
      </c>
      <c r="V5" s="185" t="s">
        <v>10</v>
      </c>
      <c r="W5" s="185" t="s">
        <v>2</v>
      </c>
      <c r="X5" s="185" t="s">
        <v>11</v>
      </c>
      <c r="Y5" s="187" t="s">
        <v>12</v>
      </c>
      <c r="Z5" s="2"/>
      <c r="AA5" s="189" t="s">
        <v>3</v>
      </c>
      <c r="AB5" s="185" t="s">
        <v>4</v>
      </c>
      <c r="AC5" s="187" t="s">
        <v>13</v>
      </c>
      <c r="AD5" s="1"/>
      <c r="AE5" s="195" t="s">
        <v>14</v>
      </c>
      <c r="AF5" s="38"/>
      <c r="AG5" s="189" t="s">
        <v>0</v>
      </c>
      <c r="AH5" s="185" t="s">
        <v>1</v>
      </c>
      <c r="AI5" s="185" t="s">
        <v>10</v>
      </c>
      <c r="AJ5" s="185" t="s">
        <v>2</v>
      </c>
      <c r="AK5" s="185" t="s">
        <v>11</v>
      </c>
      <c r="AL5" s="187" t="s">
        <v>12</v>
      </c>
      <c r="AM5" s="5"/>
      <c r="AN5" s="189" t="s">
        <v>3</v>
      </c>
      <c r="AO5" s="185" t="s">
        <v>4</v>
      </c>
      <c r="AP5" s="187" t="s">
        <v>13</v>
      </c>
      <c r="AQ5" s="2"/>
      <c r="AR5" s="193" t="s">
        <v>14</v>
      </c>
      <c r="AS5" s="2"/>
      <c r="AT5" s="189" t="s">
        <v>0</v>
      </c>
      <c r="AU5" s="185" t="s">
        <v>1</v>
      </c>
      <c r="AV5" s="185" t="s">
        <v>10</v>
      </c>
      <c r="AW5" s="185" t="s">
        <v>2</v>
      </c>
      <c r="AX5" s="185" t="s">
        <v>11</v>
      </c>
      <c r="AY5" s="187" t="s">
        <v>12</v>
      </c>
      <c r="AZ5" s="2"/>
      <c r="BA5" s="189" t="s">
        <v>3</v>
      </c>
      <c r="BB5" s="185" t="s">
        <v>4</v>
      </c>
      <c r="BC5" s="187" t="s">
        <v>13</v>
      </c>
      <c r="BD5" s="1"/>
      <c r="BE5" s="195" t="s">
        <v>14</v>
      </c>
    </row>
    <row r="6" spans="1:57" ht="13" x14ac:dyDescent="0.25">
      <c r="A6" s="32"/>
      <c r="B6" s="32"/>
      <c r="C6" s="3"/>
      <c r="D6" s="200"/>
      <c r="E6" s="202"/>
      <c r="F6" s="5"/>
      <c r="G6" s="190"/>
      <c r="H6" s="186"/>
      <c r="I6" s="186"/>
      <c r="J6" s="186"/>
      <c r="K6" s="186"/>
      <c r="L6" s="188"/>
      <c r="M6" s="5"/>
      <c r="N6" s="190"/>
      <c r="O6" s="186"/>
      <c r="P6" s="188"/>
      <c r="Q6" s="2"/>
      <c r="R6" s="194"/>
      <c r="S6" s="2"/>
      <c r="T6" s="190"/>
      <c r="U6" s="186"/>
      <c r="V6" s="186"/>
      <c r="W6" s="186"/>
      <c r="X6" s="186"/>
      <c r="Y6" s="188"/>
      <c r="Z6" s="2"/>
      <c r="AA6" s="190"/>
      <c r="AB6" s="186"/>
      <c r="AC6" s="188"/>
      <c r="AD6" s="1"/>
      <c r="AE6" s="196"/>
      <c r="AF6" s="39"/>
      <c r="AG6" s="190"/>
      <c r="AH6" s="186"/>
      <c r="AI6" s="186"/>
      <c r="AJ6" s="186"/>
      <c r="AK6" s="186"/>
      <c r="AL6" s="188"/>
      <c r="AM6" s="5"/>
      <c r="AN6" s="190"/>
      <c r="AO6" s="186"/>
      <c r="AP6" s="188"/>
      <c r="AQ6" s="2"/>
      <c r="AR6" s="194"/>
      <c r="AS6" s="2"/>
      <c r="AT6" s="190"/>
      <c r="AU6" s="186"/>
      <c r="AV6" s="186"/>
      <c r="AW6" s="186"/>
      <c r="AX6" s="186"/>
      <c r="AY6" s="188"/>
      <c r="AZ6" s="2"/>
      <c r="BA6" s="190"/>
      <c r="BB6" s="186"/>
      <c r="BC6" s="188"/>
      <c r="BD6" s="1"/>
      <c r="BE6" s="196"/>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7">
        <v>53.305445028029702</v>
      </c>
      <c r="H8" s="128">
        <v>64.656440841145795</v>
      </c>
      <c r="I8" s="128">
        <v>69.818311080928297</v>
      </c>
      <c r="J8" s="128">
        <v>69.882231727596306</v>
      </c>
      <c r="K8" s="128">
        <v>66.311626281618601</v>
      </c>
      <c r="L8" s="129">
        <v>64.794775626107494</v>
      </c>
      <c r="M8" s="130"/>
      <c r="N8" s="131">
        <v>69.816351365714596</v>
      </c>
      <c r="O8" s="132">
        <v>69.209350841179898</v>
      </c>
      <c r="P8" s="133">
        <v>69.512852713673695</v>
      </c>
      <c r="Q8" s="130"/>
      <c r="R8" s="134">
        <v>66.142789068832997</v>
      </c>
      <c r="S8" s="135"/>
      <c r="T8" s="127">
        <v>2.34409452630464</v>
      </c>
      <c r="U8" s="128">
        <v>3.74969828475728</v>
      </c>
      <c r="V8" s="128">
        <v>3.6767053331489801</v>
      </c>
      <c r="W8" s="128">
        <v>3.2202913665608</v>
      </c>
      <c r="X8" s="128">
        <v>2.1267815378508601</v>
      </c>
      <c r="Y8" s="129">
        <v>3.0519088914493699</v>
      </c>
      <c r="Z8" s="130"/>
      <c r="AA8" s="131">
        <v>0.256288761191374</v>
      </c>
      <c r="AB8" s="132">
        <v>-0.67063452593026796</v>
      </c>
      <c r="AC8" s="133">
        <v>-0.20729970036840201</v>
      </c>
      <c r="AD8" s="130"/>
      <c r="AE8" s="134">
        <v>2.0510131616506801</v>
      </c>
      <c r="AF8" s="29"/>
      <c r="AG8" s="127">
        <v>51.325981609151398</v>
      </c>
      <c r="AH8" s="128">
        <v>62.004546571667298</v>
      </c>
      <c r="AI8" s="128">
        <v>67.142820136453196</v>
      </c>
      <c r="AJ8" s="128">
        <v>67.779293667208506</v>
      </c>
      <c r="AK8" s="128">
        <v>65.833284363504802</v>
      </c>
      <c r="AL8" s="129">
        <v>62.819646473124799</v>
      </c>
      <c r="AM8" s="130"/>
      <c r="AN8" s="131">
        <v>72.311485410625707</v>
      </c>
      <c r="AO8" s="132">
        <v>73.788377999525594</v>
      </c>
      <c r="AP8" s="133">
        <v>73.049934750897407</v>
      </c>
      <c r="AQ8" s="130"/>
      <c r="AR8" s="134">
        <v>65.744670498194594</v>
      </c>
      <c r="AS8" s="135"/>
      <c r="AT8" s="127">
        <v>-0.71687968085159204</v>
      </c>
      <c r="AU8" s="128">
        <v>8.2428787101867601E-2</v>
      </c>
      <c r="AV8" s="128">
        <v>0.24832474736864801</v>
      </c>
      <c r="AW8" s="128">
        <v>0.34280294743519701</v>
      </c>
      <c r="AX8" s="128">
        <v>6.7739894233346101E-2</v>
      </c>
      <c r="AY8" s="129">
        <v>3.6972941393109603E-2</v>
      </c>
      <c r="AZ8" s="130"/>
      <c r="BA8" s="131">
        <v>-0.28208324187025102</v>
      </c>
      <c r="BB8" s="132">
        <v>-0.48251751326284997</v>
      </c>
      <c r="BC8" s="133">
        <v>-0.38341546542468602</v>
      </c>
      <c r="BD8" s="130"/>
      <c r="BE8" s="134">
        <v>-9.5117848079564998E-2</v>
      </c>
    </row>
    <row r="9" spans="1:57" x14ac:dyDescent="0.25">
      <c r="A9" s="20" t="s">
        <v>18</v>
      </c>
      <c r="B9" s="3" t="str">
        <f>TRIM(A9)</f>
        <v>Virginia</v>
      </c>
      <c r="C9" s="10"/>
      <c r="D9" s="24" t="s">
        <v>16</v>
      </c>
      <c r="E9" s="27" t="s">
        <v>17</v>
      </c>
      <c r="F9" s="3"/>
      <c r="G9" s="136">
        <v>51.683868991429001</v>
      </c>
      <c r="H9" s="130">
        <v>66.243849986558999</v>
      </c>
      <c r="I9" s="130">
        <v>72.275395570114796</v>
      </c>
      <c r="J9" s="130">
        <v>75.098619021124094</v>
      </c>
      <c r="K9" s="130">
        <v>72.534837051994501</v>
      </c>
      <c r="L9" s="137">
        <v>67.567314124244305</v>
      </c>
      <c r="M9" s="130"/>
      <c r="N9" s="138">
        <v>74.677886208340794</v>
      </c>
      <c r="O9" s="139">
        <v>72.261016885576893</v>
      </c>
      <c r="P9" s="140">
        <v>73.469451546958894</v>
      </c>
      <c r="Q9" s="130"/>
      <c r="R9" s="141">
        <v>69.253639102162694</v>
      </c>
      <c r="S9" s="135"/>
      <c r="T9" s="136">
        <v>-0.239856667839937</v>
      </c>
      <c r="U9" s="130">
        <v>3.7718295871570202</v>
      </c>
      <c r="V9" s="130">
        <v>2.8645464197056199</v>
      </c>
      <c r="W9" s="130">
        <v>0.37389702698668598</v>
      </c>
      <c r="X9" s="130">
        <v>-1.2179711400008399</v>
      </c>
      <c r="Y9" s="137">
        <v>1.10178547235503</v>
      </c>
      <c r="Z9" s="130"/>
      <c r="AA9" s="138">
        <v>-1.36624243098231</v>
      </c>
      <c r="AB9" s="139">
        <v>-2.06691874426877</v>
      </c>
      <c r="AC9" s="140">
        <v>-1.71206672245911</v>
      </c>
      <c r="AD9" s="130"/>
      <c r="AE9" s="141">
        <v>0.232028662531198</v>
      </c>
      <c r="AF9" s="30"/>
      <c r="AG9" s="136">
        <v>51.384895376489801</v>
      </c>
      <c r="AH9" s="130">
        <v>65.012766210272602</v>
      </c>
      <c r="AI9" s="130">
        <v>70.677623400389905</v>
      </c>
      <c r="AJ9" s="130">
        <v>72.020503457105406</v>
      </c>
      <c r="AK9" s="130">
        <v>69.275922819709905</v>
      </c>
      <c r="AL9" s="137">
        <v>65.674709290144094</v>
      </c>
      <c r="AM9" s="130"/>
      <c r="AN9" s="138">
        <v>73.476348958960202</v>
      </c>
      <c r="AO9" s="139">
        <v>73.631422376531305</v>
      </c>
      <c r="AP9" s="140">
        <v>73.553885667745803</v>
      </c>
      <c r="AQ9" s="130"/>
      <c r="AR9" s="141">
        <v>67.926080523681705</v>
      </c>
      <c r="AS9" s="135"/>
      <c r="AT9" s="136">
        <v>-0.49478551212227601</v>
      </c>
      <c r="AU9" s="130">
        <v>2.54851094978115</v>
      </c>
      <c r="AV9" s="130">
        <v>2.27243265267504</v>
      </c>
      <c r="AW9" s="130">
        <v>1.2665576571256101</v>
      </c>
      <c r="AX9" s="130">
        <v>-0.126577329177644</v>
      </c>
      <c r="AY9" s="137">
        <v>1.15169993175312</v>
      </c>
      <c r="AZ9" s="130"/>
      <c r="BA9" s="138">
        <v>-1.2904602658636499</v>
      </c>
      <c r="BB9" s="139">
        <v>-2.1192122098895601</v>
      </c>
      <c r="BC9" s="140">
        <v>-1.7070198974158699</v>
      </c>
      <c r="BD9" s="130"/>
      <c r="BE9" s="141">
        <v>0.24915638733338399</v>
      </c>
    </row>
    <row r="10" spans="1:57" x14ac:dyDescent="0.25">
      <c r="A10" s="21" t="s">
        <v>19</v>
      </c>
      <c r="B10" s="3" t="str">
        <f t="shared" ref="B10:B45" si="0">TRIM(A10)</f>
        <v>Norfolk/Virginia Beach, VA</v>
      </c>
      <c r="C10" s="3"/>
      <c r="D10" s="24" t="s">
        <v>16</v>
      </c>
      <c r="E10" s="27" t="s">
        <v>17</v>
      </c>
      <c r="F10" s="3"/>
      <c r="G10" s="136">
        <v>51.222581805106003</v>
      </c>
      <c r="H10" s="130">
        <v>58.303796167873799</v>
      </c>
      <c r="I10" s="130">
        <v>62.4107463913289</v>
      </c>
      <c r="J10" s="130">
        <v>62.6213592233009</v>
      </c>
      <c r="K10" s="130">
        <v>59.585452303898897</v>
      </c>
      <c r="L10" s="137">
        <v>58.828787178301702</v>
      </c>
      <c r="M10" s="130"/>
      <c r="N10" s="138">
        <v>68.644372527867603</v>
      </c>
      <c r="O10" s="139">
        <v>71.983356449375805</v>
      </c>
      <c r="P10" s="140">
        <v>70.313864488621704</v>
      </c>
      <c r="Q10" s="130"/>
      <c r="R10" s="141">
        <v>62.110237838393097</v>
      </c>
      <c r="S10" s="135"/>
      <c r="T10" s="136">
        <v>-2.7082818439105099</v>
      </c>
      <c r="U10" s="130">
        <v>-4.4215049725870301</v>
      </c>
      <c r="V10" s="130">
        <v>-1.7605329539867101</v>
      </c>
      <c r="W10" s="130">
        <v>-0.79523143439464905</v>
      </c>
      <c r="X10" s="130">
        <v>-4.7725803165006804</v>
      </c>
      <c r="Y10" s="137">
        <v>-2.8822888075789201</v>
      </c>
      <c r="Z10" s="130"/>
      <c r="AA10" s="138">
        <v>-3.4330429456676201</v>
      </c>
      <c r="AB10" s="139">
        <v>-6.5084043187470204</v>
      </c>
      <c r="AC10" s="140">
        <v>-5.0320912657518297</v>
      </c>
      <c r="AD10" s="130"/>
      <c r="AE10" s="141">
        <v>-3.5881335622309698</v>
      </c>
      <c r="AF10" s="30"/>
      <c r="AG10" s="136">
        <v>51.451173781270803</v>
      </c>
      <c r="AH10" s="130">
        <v>58.360944161915</v>
      </c>
      <c r="AI10" s="130">
        <v>62.549442646529997</v>
      </c>
      <c r="AJ10" s="130">
        <v>63.854214825088597</v>
      </c>
      <c r="AK10" s="130">
        <v>64.418631530281999</v>
      </c>
      <c r="AL10" s="137">
        <v>60.126881389017299</v>
      </c>
      <c r="AM10" s="130"/>
      <c r="AN10" s="138">
        <v>73.962346535161998</v>
      </c>
      <c r="AO10" s="139">
        <v>75.188138901731094</v>
      </c>
      <c r="AP10" s="140">
        <v>74.575242718446603</v>
      </c>
      <c r="AQ10" s="130"/>
      <c r="AR10" s="141">
        <v>64.254984625997096</v>
      </c>
      <c r="AS10" s="135"/>
      <c r="AT10" s="136">
        <v>-1.0275861965289499</v>
      </c>
      <c r="AU10" s="130">
        <v>-0.62062561698485297</v>
      </c>
      <c r="AV10" s="130">
        <v>0.38376542393100399</v>
      </c>
      <c r="AW10" s="130">
        <v>0.23933332977173899</v>
      </c>
      <c r="AX10" s="130">
        <v>-2.2529564167763301</v>
      </c>
      <c r="AY10" s="137">
        <v>-0.65817650371750602</v>
      </c>
      <c r="AZ10" s="130"/>
      <c r="BA10" s="138">
        <v>-3.8700727279952698</v>
      </c>
      <c r="BB10" s="139">
        <v>-4.9313095886073803</v>
      </c>
      <c r="BC10" s="140">
        <v>-4.4079968763009303</v>
      </c>
      <c r="BD10" s="130"/>
      <c r="BE10" s="141">
        <v>-1.9337884617574099</v>
      </c>
    </row>
    <row r="11" spans="1:57" x14ac:dyDescent="0.25">
      <c r="A11" s="21" t="s">
        <v>20</v>
      </c>
      <c r="B11" s="2" t="s">
        <v>71</v>
      </c>
      <c r="C11" s="3"/>
      <c r="D11" s="24" t="s">
        <v>16</v>
      </c>
      <c r="E11" s="27" t="s">
        <v>17</v>
      </c>
      <c r="F11" s="3"/>
      <c r="G11" s="136">
        <v>49.075177680660303</v>
      </c>
      <c r="H11" s="130">
        <v>61.987374740652399</v>
      </c>
      <c r="I11" s="130">
        <v>67.500993245927603</v>
      </c>
      <c r="J11" s="130">
        <v>68.957753939875502</v>
      </c>
      <c r="K11" s="130">
        <v>66.176665342338694</v>
      </c>
      <c r="L11" s="137">
        <v>62.739592989890902</v>
      </c>
      <c r="M11" s="130"/>
      <c r="N11" s="138">
        <v>77.071469562530297</v>
      </c>
      <c r="O11" s="139">
        <v>76.969937756588493</v>
      </c>
      <c r="P11" s="140">
        <v>77.020703659559402</v>
      </c>
      <c r="Q11" s="130"/>
      <c r="R11" s="141">
        <v>66.819910324081903</v>
      </c>
      <c r="S11" s="135"/>
      <c r="T11" s="136">
        <v>-12.561664712893799</v>
      </c>
      <c r="U11" s="130">
        <v>-3.3293681348800299</v>
      </c>
      <c r="V11" s="130">
        <v>-4.5866074537105801</v>
      </c>
      <c r="W11" s="130">
        <v>-3.1601595162474201</v>
      </c>
      <c r="X11" s="130">
        <v>-2.74478595998964</v>
      </c>
      <c r="Y11" s="137">
        <v>-5.0107966771707302</v>
      </c>
      <c r="Z11" s="130"/>
      <c r="AA11" s="138">
        <v>-0.76497210773523405</v>
      </c>
      <c r="AB11" s="139">
        <v>1.08428176377998</v>
      </c>
      <c r="AC11" s="140">
        <v>0.15050972134923801</v>
      </c>
      <c r="AD11" s="130"/>
      <c r="AE11" s="141">
        <v>-3.3707790924666798</v>
      </c>
      <c r="AF11" s="30"/>
      <c r="AG11" s="136">
        <v>48.268441266057401</v>
      </c>
      <c r="AH11" s="130">
        <v>61.880324901778998</v>
      </c>
      <c r="AI11" s="130">
        <v>67.823246369134296</v>
      </c>
      <c r="AJ11" s="130">
        <v>67.155564384408194</v>
      </c>
      <c r="AK11" s="130">
        <v>63.218999690990103</v>
      </c>
      <c r="AL11" s="137">
        <v>61.6693153224738</v>
      </c>
      <c r="AM11" s="130"/>
      <c r="AN11" s="138">
        <v>71.652761223678894</v>
      </c>
      <c r="AO11" s="139">
        <v>75.145676069394696</v>
      </c>
      <c r="AP11" s="140">
        <v>73.399218646536795</v>
      </c>
      <c r="AQ11" s="130"/>
      <c r="AR11" s="141">
        <v>65.020716272206101</v>
      </c>
      <c r="AS11" s="135"/>
      <c r="AT11" s="136">
        <v>-7.6012417169637603</v>
      </c>
      <c r="AU11" s="130">
        <v>-2.7904929337696802</v>
      </c>
      <c r="AV11" s="130">
        <v>-2.6208419773983098</v>
      </c>
      <c r="AW11" s="130">
        <v>-3.6942791207829702</v>
      </c>
      <c r="AX11" s="130">
        <v>-5.5766893470718504</v>
      </c>
      <c r="AY11" s="137">
        <v>-4.3082338646756</v>
      </c>
      <c r="AZ11" s="130"/>
      <c r="BA11" s="138">
        <v>-4.7152646700107397</v>
      </c>
      <c r="BB11" s="139">
        <v>-3.19422791476509</v>
      </c>
      <c r="BC11" s="140">
        <v>-3.9426703184132901</v>
      </c>
      <c r="BD11" s="130"/>
      <c r="BE11" s="141">
        <v>-4.1906326011397796</v>
      </c>
    </row>
    <row r="12" spans="1:57" x14ac:dyDescent="0.25">
      <c r="A12" s="21" t="s">
        <v>21</v>
      </c>
      <c r="B12" s="3" t="str">
        <f t="shared" si="0"/>
        <v>Virginia Area</v>
      </c>
      <c r="C12" s="3"/>
      <c r="D12" s="24" t="s">
        <v>16</v>
      </c>
      <c r="E12" s="27" t="s">
        <v>17</v>
      </c>
      <c r="F12" s="3"/>
      <c r="G12" s="136">
        <v>43.964307890439898</v>
      </c>
      <c r="H12" s="130">
        <v>58.020375779040002</v>
      </c>
      <c r="I12" s="130">
        <v>63.4385851942138</v>
      </c>
      <c r="J12" s="130">
        <v>72.255824115171393</v>
      </c>
      <c r="K12" s="130">
        <v>77.929305705678004</v>
      </c>
      <c r="L12" s="137">
        <v>63.121679736908597</v>
      </c>
      <c r="M12" s="130"/>
      <c r="N12" s="138">
        <v>79.458639008348001</v>
      </c>
      <c r="O12" s="139">
        <v>67.964491870386098</v>
      </c>
      <c r="P12" s="140">
        <v>73.711565439367106</v>
      </c>
      <c r="Q12" s="130"/>
      <c r="R12" s="141">
        <v>66.147361366182494</v>
      </c>
      <c r="S12" s="135"/>
      <c r="T12" s="136">
        <v>-0.43088384486498299</v>
      </c>
      <c r="U12" s="130">
        <v>4.8509701785679997</v>
      </c>
      <c r="V12" s="130">
        <v>3.3577696866811002</v>
      </c>
      <c r="W12" s="130">
        <v>-2.6228872916294499</v>
      </c>
      <c r="X12" s="130">
        <v>0.949293224717071</v>
      </c>
      <c r="Y12" s="137">
        <v>1.0701057621930099</v>
      </c>
      <c r="Z12" s="130"/>
      <c r="AA12" s="138">
        <v>2.3765542238822701</v>
      </c>
      <c r="AB12" s="139">
        <v>0.53153175858866497</v>
      </c>
      <c r="AC12" s="140">
        <v>1.51762525006503</v>
      </c>
      <c r="AD12" s="130"/>
      <c r="AE12" s="141">
        <v>1.21216133203529</v>
      </c>
      <c r="AF12" s="30"/>
      <c r="AG12" s="136">
        <v>44.7243414423492</v>
      </c>
      <c r="AH12" s="130">
        <v>57.606448826831702</v>
      </c>
      <c r="AI12" s="130">
        <v>61.613876105236898</v>
      </c>
      <c r="AJ12" s="130">
        <v>64.893292595213794</v>
      </c>
      <c r="AK12" s="130">
        <v>66.370912522368499</v>
      </c>
      <c r="AL12" s="137">
        <v>59.043564878382803</v>
      </c>
      <c r="AM12" s="130"/>
      <c r="AN12" s="138">
        <v>73.502960418428799</v>
      </c>
      <c r="AO12" s="139">
        <v>70.262898966011207</v>
      </c>
      <c r="AP12" s="140">
        <v>71.882929692220003</v>
      </c>
      <c r="AQ12" s="130"/>
      <c r="AR12" s="141">
        <v>62.713022588097999</v>
      </c>
      <c r="AS12" s="135"/>
      <c r="AT12" s="136">
        <v>-0.76016897022965402</v>
      </c>
      <c r="AU12" s="130">
        <v>3.3176257217266398</v>
      </c>
      <c r="AV12" s="130">
        <v>3.17055374767906</v>
      </c>
      <c r="AW12" s="130">
        <v>1.3083469730119801</v>
      </c>
      <c r="AX12" s="130">
        <v>2.9494205918110699</v>
      </c>
      <c r="AY12" s="137">
        <v>2.1220275534481901</v>
      </c>
      <c r="AZ12" s="130"/>
      <c r="BA12" s="138">
        <v>4.2110822509943304</v>
      </c>
      <c r="BB12" s="139">
        <v>2.9638447484232602</v>
      </c>
      <c r="BC12" s="140">
        <v>3.5977651191413198</v>
      </c>
      <c r="BD12" s="130"/>
      <c r="BE12" s="141">
        <v>2.59929420022431</v>
      </c>
    </row>
    <row r="13" spans="1:57" x14ac:dyDescent="0.25">
      <c r="A13" s="34" t="s">
        <v>22</v>
      </c>
      <c r="B13" s="2" t="s">
        <v>87</v>
      </c>
      <c r="C13" s="3"/>
      <c r="D13" s="24" t="s">
        <v>16</v>
      </c>
      <c r="E13" s="27" t="s">
        <v>17</v>
      </c>
      <c r="F13" s="3"/>
      <c r="G13" s="136">
        <v>61.526936872626003</v>
      </c>
      <c r="H13" s="130">
        <v>80.565617040777596</v>
      </c>
      <c r="I13" s="130">
        <v>89.009332945562207</v>
      </c>
      <c r="J13" s="130">
        <v>88.507874397412493</v>
      </c>
      <c r="K13" s="130">
        <v>78.899963866782898</v>
      </c>
      <c r="L13" s="137">
        <v>79.701945024632195</v>
      </c>
      <c r="M13" s="130"/>
      <c r="N13" s="138">
        <v>75.466426953617201</v>
      </c>
      <c r="O13" s="139">
        <v>75.569538816769295</v>
      </c>
      <c r="P13" s="140">
        <v>75.517982885193305</v>
      </c>
      <c r="Q13" s="130"/>
      <c r="R13" s="141">
        <v>78.506527270506794</v>
      </c>
      <c r="S13" s="135"/>
      <c r="T13" s="136">
        <v>6.4238023423671304</v>
      </c>
      <c r="U13" s="130">
        <v>8.1364432506368303</v>
      </c>
      <c r="V13" s="130">
        <v>7.7841436475793602</v>
      </c>
      <c r="W13" s="130">
        <v>5.79129594873279</v>
      </c>
      <c r="X13" s="130">
        <v>-1.2605007146810701</v>
      </c>
      <c r="Y13" s="137">
        <v>5.2952382824947097</v>
      </c>
      <c r="Z13" s="130"/>
      <c r="AA13" s="138">
        <v>-6.6396419492399499</v>
      </c>
      <c r="AB13" s="139">
        <v>-5.95369564271732</v>
      </c>
      <c r="AC13" s="140">
        <v>-6.29769000278809</v>
      </c>
      <c r="AD13" s="130"/>
      <c r="AE13" s="141">
        <v>1.8325366752894201</v>
      </c>
      <c r="AF13" s="30"/>
      <c r="AG13" s="136">
        <v>60.220632948206102</v>
      </c>
      <c r="AH13" s="130">
        <v>77.516326044999005</v>
      </c>
      <c r="AI13" s="130">
        <v>85.3470992077131</v>
      </c>
      <c r="AJ13" s="130">
        <v>85.266680767434195</v>
      </c>
      <c r="AK13" s="130">
        <v>77.320457569908896</v>
      </c>
      <c r="AL13" s="137">
        <v>77.134239307652294</v>
      </c>
      <c r="AM13" s="130"/>
      <c r="AN13" s="138">
        <v>74.788708810335805</v>
      </c>
      <c r="AO13" s="139">
        <v>76.240206576245399</v>
      </c>
      <c r="AP13" s="140">
        <v>75.514457693290595</v>
      </c>
      <c r="AQ13" s="130"/>
      <c r="AR13" s="141">
        <v>76.671444560691796</v>
      </c>
      <c r="AS13" s="135"/>
      <c r="AT13" s="136">
        <v>3.2608495289712498</v>
      </c>
      <c r="AU13" s="130">
        <v>5.4506287319603697</v>
      </c>
      <c r="AV13" s="130">
        <v>4.52601748975344</v>
      </c>
      <c r="AW13" s="130">
        <v>3.3861904384694999</v>
      </c>
      <c r="AX13" s="130">
        <v>1.5236294091011</v>
      </c>
      <c r="AY13" s="137">
        <v>3.6420659964715401</v>
      </c>
      <c r="AZ13" s="130"/>
      <c r="BA13" s="138">
        <v>-1.6733119889597901</v>
      </c>
      <c r="BB13" s="139">
        <v>-2.8385898609735798</v>
      </c>
      <c r="BC13" s="140">
        <v>-2.26502302052348</v>
      </c>
      <c r="BD13" s="130"/>
      <c r="BE13" s="141">
        <v>1.90875527478201</v>
      </c>
    </row>
    <row r="14" spans="1:57" x14ac:dyDescent="0.25">
      <c r="A14" s="21" t="s">
        <v>23</v>
      </c>
      <c r="B14" s="3" t="str">
        <f t="shared" si="0"/>
        <v>Arlington, VA</v>
      </c>
      <c r="C14" s="3"/>
      <c r="D14" s="24" t="s">
        <v>16</v>
      </c>
      <c r="E14" s="27" t="s">
        <v>17</v>
      </c>
      <c r="F14" s="3"/>
      <c r="G14" s="136">
        <v>70.470491126702399</v>
      </c>
      <c r="H14" s="130">
        <v>94.686339248864996</v>
      </c>
      <c r="I14" s="130">
        <v>97.430870821295898</v>
      </c>
      <c r="J14" s="130">
        <v>96.811803549318995</v>
      </c>
      <c r="K14" s="130">
        <v>86.442426743706093</v>
      </c>
      <c r="L14" s="137">
        <v>89.168386297977705</v>
      </c>
      <c r="M14" s="130"/>
      <c r="N14" s="138">
        <v>75.856376392901296</v>
      </c>
      <c r="O14" s="139">
        <v>74.989682212133701</v>
      </c>
      <c r="P14" s="140">
        <v>75.423029302517506</v>
      </c>
      <c r="Q14" s="130"/>
      <c r="R14" s="141">
        <v>85.241141442131905</v>
      </c>
      <c r="S14" s="135"/>
      <c r="T14" s="136">
        <v>10.120796487299801</v>
      </c>
      <c r="U14" s="130">
        <v>8.4143480233371406</v>
      </c>
      <c r="V14" s="130">
        <v>3.7022339914715898</v>
      </c>
      <c r="W14" s="130">
        <v>2.5589129105609798</v>
      </c>
      <c r="X14" s="130">
        <v>-1.57143182767184</v>
      </c>
      <c r="Y14" s="137">
        <v>4.2898808964881097</v>
      </c>
      <c r="Z14" s="130"/>
      <c r="AA14" s="138">
        <v>-9.4991027767527392</v>
      </c>
      <c r="AB14" s="139">
        <v>-7.4449088478441299</v>
      </c>
      <c r="AC14" s="140">
        <v>-8.4894316732742698</v>
      </c>
      <c r="AD14" s="130"/>
      <c r="AE14" s="141">
        <v>0.73359043903637999</v>
      </c>
      <c r="AF14" s="30"/>
      <c r="AG14" s="136">
        <v>65.536009079653297</v>
      </c>
      <c r="AH14" s="130">
        <v>88.926434172513396</v>
      </c>
      <c r="AI14" s="130">
        <v>94.255571605447699</v>
      </c>
      <c r="AJ14" s="130">
        <v>92.821399092034596</v>
      </c>
      <c r="AK14" s="130">
        <v>85.591209244737897</v>
      </c>
      <c r="AL14" s="137">
        <v>85.426124638877397</v>
      </c>
      <c r="AM14" s="130"/>
      <c r="AN14" s="138">
        <v>76.390321914981399</v>
      </c>
      <c r="AO14" s="139">
        <v>75.526207181180297</v>
      </c>
      <c r="AP14" s="140">
        <v>75.958264548080805</v>
      </c>
      <c r="AQ14" s="130"/>
      <c r="AR14" s="141">
        <v>82.721021755792705</v>
      </c>
      <c r="AS14" s="135"/>
      <c r="AT14" s="136">
        <v>3.6214290579816701</v>
      </c>
      <c r="AU14" s="130">
        <v>3.3395871117892799</v>
      </c>
      <c r="AV14" s="130">
        <v>1.4536505256083401</v>
      </c>
      <c r="AW14" s="130">
        <v>1.59712608175939</v>
      </c>
      <c r="AX14" s="130">
        <v>-0.70589714985956398</v>
      </c>
      <c r="AY14" s="137">
        <v>1.7546478203234399</v>
      </c>
      <c r="AZ14" s="130"/>
      <c r="BA14" s="138">
        <v>-2.61515335400999</v>
      </c>
      <c r="BB14" s="139">
        <v>-1.87719412943116</v>
      </c>
      <c r="BC14" s="140">
        <v>-2.2496651985917402</v>
      </c>
      <c r="BD14" s="130"/>
      <c r="BE14" s="141">
        <v>0.67268455847418096</v>
      </c>
    </row>
    <row r="15" spans="1:57" x14ac:dyDescent="0.25">
      <c r="A15" s="21" t="s">
        <v>24</v>
      </c>
      <c r="B15" s="3" t="str">
        <f t="shared" si="0"/>
        <v>Suburban Virginia Area</v>
      </c>
      <c r="C15" s="3"/>
      <c r="D15" s="24" t="s">
        <v>16</v>
      </c>
      <c r="E15" s="27" t="s">
        <v>17</v>
      </c>
      <c r="F15" s="3"/>
      <c r="G15" s="136">
        <v>52.350346565847502</v>
      </c>
      <c r="H15" s="130">
        <v>69.918084436042804</v>
      </c>
      <c r="I15" s="130">
        <v>79.420289855072397</v>
      </c>
      <c r="J15" s="130">
        <v>79.684940138626303</v>
      </c>
      <c r="K15" s="130">
        <v>71.379962192816606</v>
      </c>
      <c r="L15" s="137">
        <v>70.5507246376811</v>
      </c>
      <c r="M15" s="130"/>
      <c r="N15" s="138">
        <v>66.490233144297406</v>
      </c>
      <c r="O15" s="139">
        <v>75.425330812854398</v>
      </c>
      <c r="P15" s="140">
        <v>70.957781978575895</v>
      </c>
      <c r="Q15" s="130"/>
      <c r="R15" s="141">
        <v>70.667026735079602</v>
      </c>
      <c r="S15" s="135"/>
      <c r="T15" s="136">
        <v>-4.9894118992306398</v>
      </c>
      <c r="U15" s="130">
        <v>3.1982661116398901</v>
      </c>
      <c r="V15" s="130">
        <v>7.1677703870118297</v>
      </c>
      <c r="W15" s="130">
        <v>3.0359800400911099</v>
      </c>
      <c r="X15" s="130">
        <v>-5.32825263356054</v>
      </c>
      <c r="Y15" s="137">
        <v>0.875114618470896</v>
      </c>
      <c r="Z15" s="130"/>
      <c r="AA15" s="138">
        <v>-7.5315953609327</v>
      </c>
      <c r="AB15" s="139">
        <v>1.2981207605915701</v>
      </c>
      <c r="AC15" s="140">
        <v>-3.0397339619014598</v>
      </c>
      <c r="AD15" s="130"/>
      <c r="AE15" s="141">
        <v>-0.27998298485995798</v>
      </c>
      <c r="AF15" s="30"/>
      <c r="AG15" s="136">
        <v>51.572148708254502</v>
      </c>
      <c r="AH15" s="130">
        <v>67.829237555135407</v>
      </c>
      <c r="AI15" s="130">
        <v>75</v>
      </c>
      <c r="AJ15" s="130">
        <v>76.288594833018195</v>
      </c>
      <c r="AK15" s="130">
        <v>69.943289224952693</v>
      </c>
      <c r="AL15" s="137">
        <v>68.126654064272202</v>
      </c>
      <c r="AM15" s="130"/>
      <c r="AN15" s="138">
        <v>69.461247637051002</v>
      </c>
      <c r="AO15" s="139">
        <v>74.480151228733405</v>
      </c>
      <c r="AP15" s="140">
        <v>71.970699432892204</v>
      </c>
      <c r="AQ15" s="130"/>
      <c r="AR15" s="141">
        <v>69.224952741020701</v>
      </c>
      <c r="AS15" s="135"/>
      <c r="AT15" s="136">
        <v>-6.5989461173662303</v>
      </c>
      <c r="AU15" s="130">
        <v>6.3416450910557198E-2</v>
      </c>
      <c r="AV15" s="130">
        <v>4.0362762237762198</v>
      </c>
      <c r="AW15" s="130">
        <v>2.67789418643543</v>
      </c>
      <c r="AX15" s="130">
        <v>-1.19903358458473</v>
      </c>
      <c r="AY15" s="137">
        <v>0.118812117604323</v>
      </c>
      <c r="AZ15" s="130"/>
      <c r="BA15" s="138">
        <v>-5.7356190402904996</v>
      </c>
      <c r="BB15" s="139">
        <v>-5.8001498486673002</v>
      </c>
      <c r="BC15" s="140">
        <v>-5.7690204987052898</v>
      </c>
      <c r="BD15" s="130"/>
      <c r="BE15" s="141">
        <v>-1.70726004244695</v>
      </c>
    </row>
    <row r="16" spans="1:57" x14ac:dyDescent="0.25">
      <c r="A16" s="21" t="s">
        <v>25</v>
      </c>
      <c r="B16" s="3" t="str">
        <f t="shared" si="0"/>
        <v>Alexandria, VA</v>
      </c>
      <c r="C16" s="3"/>
      <c r="D16" s="24" t="s">
        <v>16</v>
      </c>
      <c r="E16" s="27" t="s">
        <v>17</v>
      </c>
      <c r="F16" s="3"/>
      <c r="G16" s="136">
        <v>61.128747795414398</v>
      </c>
      <c r="H16" s="130">
        <v>82.292768959435605</v>
      </c>
      <c r="I16" s="130">
        <v>90.052910052909994</v>
      </c>
      <c r="J16" s="130">
        <v>90.358612580834802</v>
      </c>
      <c r="K16" s="130">
        <v>79.259259259259196</v>
      </c>
      <c r="L16" s="137">
        <v>80.618459729570802</v>
      </c>
      <c r="M16" s="130"/>
      <c r="N16" s="138">
        <v>70.676072898295104</v>
      </c>
      <c r="O16" s="139">
        <v>70.452674897119294</v>
      </c>
      <c r="P16" s="140">
        <v>70.564373897707199</v>
      </c>
      <c r="Q16" s="130"/>
      <c r="R16" s="141">
        <v>77.745863777609799</v>
      </c>
      <c r="S16" s="135"/>
      <c r="T16" s="136">
        <v>12.4299740902441</v>
      </c>
      <c r="U16" s="130">
        <v>15.781671023338999</v>
      </c>
      <c r="V16" s="130">
        <v>7.6193408307567303</v>
      </c>
      <c r="W16" s="130">
        <v>1.79357347816129</v>
      </c>
      <c r="X16" s="130">
        <v>-3.2422345923619602</v>
      </c>
      <c r="Y16" s="137">
        <v>6.1313157968497096</v>
      </c>
      <c r="Z16" s="130"/>
      <c r="AA16" s="138">
        <v>-9.4934969090418999</v>
      </c>
      <c r="AB16" s="139">
        <v>-10.786145968503799</v>
      </c>
      <c r="AC16" s="140">
        <v>-10.1434471152018</v>
      </c>
      <c r="AD16" s="130"/>
      <c r="AE16" s="141">
        <v>1.37013056833589</v>
      </c>
      <c r="AF16" s="30"/>
      <c r="AG16" s="136">
        <v>58.592004703115798</v>
      </c>
      <c r="AH16" s="130">
        <v>77.798353909465007</v>
      </c>
      <c r="AI16" s="130">
        <v>85.7760141093474</v>
      </c>
      <c r="AJ16" s="130">
        <v>86.122868900646594</v>
      </c>
      <c r="AK16" s="130">
        <v>77.007642563198104</v>
      </c>
      <c r="AL16" s="137">
        <v>77.059376837154602</v>
      </c>
      <c r="AM16" s="130"/>
      <c r="AN16" s="138">
        <v>69.5590828924162</v>
      </c>
      <c r="AO16" s="139">
        <v>71.128747795414398</v>
      </c>
      <c r="AP16" s="140">
        <v>70.343915343915299</v>
      </c>
      <c r="AQ16" s="130"/>
      <c r="AR16" s="141">
        <v>75.140673553371897</v>
      </c>
      <c r="AS16" s="135"/>
      <c r="AT16" s="136">
        <v>4.6996761066346497</v>
      </c>
      <c r="AU16" s="130">
        <v>6.0780432573649197</v>
      </c>
      <c r="AV16" s="130">
        <v>2.1543418068798799</v>
      </c>
      <c r="AW16" s="130">
        <v>8.7014770896362101E-2</v>
      </c>
      <c r="AX16" s="130">
        <v>-1.8625411264787399</v>
      </c>
      <c r="AY16" s="137">
        <v>1.9875522975900499</v>
      </c>
      <c r="AZ16" s="130"/>
      <c r="BA16" s="138">
        <v>-5.7947719072131898</v>
      </c>
      <c r="BB16" s="139">
        <v>-6.9064099710586504</v>
      </c>
      <c r="BC16" s="140">
        <v>-6.3600904696583704</v>
      </c>
      <c r="BD16" s="130"/>
      <c r="BE16" s="141">
        <v>-0.38764118961841398</v>
      </c>
    </row>
    <row r="17" spans="1:57" x14ac:dyDescent="0.25">
      <c r="A17" s="21" t="s">
        <v>26</v>
      </c>
      <c r="B17" s="3" t="str">
        <f t="shared" si="0"/>
        <v>Fairfax/Tysons Corner, VA</v>
      </c>
      <c r="C17" s="3"/>
      <c r="D17" s="24" t="s">
        <v>16</v>
      </c>
      <c r="E17" s="27" t="s">
        <v>17</v>
      </c>
      <c r="F17" s="3"/>
      <c r="G17" s="136">
        <v>54.673599075678702</v>
      </c>
      <c r="H17" s="130">
        <v>78.359329867128807</v>
      </c>
      <c r="I17" s="130">
        <v>93.587521663778105</v>
      </c>
      <c r="J17" s="130">
        <v>94.038128249566697</v>
      </c>
      <c r="K17" s="130">
        <v>83.778162911611702</v>
      </c>
      <c r="L17" s="137">
        <v>80.887348353552795</v>
      </c>
      <c r="M17" s="130"/>
      <c r="N17" s="138">
        <v>82.114384748700104</v>
      </c>
      <c r="O17" s="139">
        <v>80.704794916233297</v>
      </c>
      <c r="P17" s="140">
        <v>81.409589832466693</v>
      </c>
      <c r="Q17" s="130"/>
      <c r="R17" s="141">
        <v>81.036560204671105</v>
      </c>
      <c r="S17" s="135"/>
      <c r="T17" s="136">
        <v>6.76895306859205</v>
      </c>
      <c r="U17" s="130">
        <v>9.3341931323553098</v>
      </c>
      <c r="V17" s="130">
        <v>9.5334685598377202</v>
      </c>
      <c r="W17" s="130">
        <v>6.96543566828755</v>
      </c>
      <c r="X17" s="130">
        <v>5.4844340995053802</v>
      </c>
      <c r="Y17" s="137">
        <v>7.6615507643096601</v>
      </c>
      <c r="Z17" s="130"/>
      <c r="AA17" s="138">
        <v>1.5140694186544701</v>
      </c>
      <c r="AB17" s="139">
        <v>0.460232992952682</v>
      </c>
      <c r="AC17" s="140">
        <v>0.98896373799627302</v>
      </c>
      <c r="AD17" s="130"/>
      <c r="AE17" s="141">
        <v>5.6577786386037401</v>
      </c>
      <c r="AF17" s="30"/>
      <c r="AG17" s="136">
        <v>55.103986135181898</v>
      </c>
      <c r="AH17" s="130">
        <v>77.492778740612295</v>
      </c>
      <c r="AI17" s="130">
        <v>90.285961871750402</v>
      </c>
      <c r="AJ17" s="130">
        <v>90.4072790294627</v>
      </c>
      <c r="AK17" s="130">
        <v>78.902368573079102</v>
      </c>
      <c r="AL17" s="137">
        <v>78.438474870017302</v>
      </c>
      <c r="AM17" s="130"/>
      <c r="AN17" s="138">
        <v>74.309647602541801</v>
      </c>
      <c r="AO17" s="139">
        <v>75.551704217215402</v>
      </c>
      <c r="AP17" s="140">
        <v>74.930675909878602</v>
      </c>
      <c r="AQ17" s="130"/>
      <c r="AR17" s="141">
        <v>77.436246595691998</v>
      </c>
      <c r="AS17" s="135"/>
      <c r="AT17" s="136">
        <v>3.1914318169524498</v>
      </c>
      <c r="AU17" s="130">
        <v>7.6046847424995896</v>
      </c>
      <c r="AV17" s="130">
        <v>6.7629880110667004</v>
      </c>
      <c r="AW17" s="130">
        <v>6.8444049976104298</v>
      </c>
      <c r="AX17" s="130">
        <v>7.54754124178117</v>
      </c>
      <c r="AY17" s="137">
        <v>6.5845559663707203</v>
      </c>
      <c r="AZ17" s="130"/>
      <c r="BA17" s="138">
        <v>-0.75994290784245599</v>
      </c>
      <c r="BB17" s="139">
        <v>-2.6137463697966998</v>
      </c>
      <c r="BC17" s="140">
        <v>-1.7032644322767601</v>
      </c>
      <c r="BD17" s="130"/>
      <c r="BE17" s="141">
        <v>4.1566298495865004</v>
      </c>
    </row>
    <row r="18" spans="1:57" x14ac:dyDescent="0.25">
      <c r="A18" s="21" t="s">
        <v>27</v>
      </c>
      <c r="B18" s="3" t="str">
        <f t="shared" si="0"/>
        <v>I-95 Fredericksburg, VA</v>
      </c>
      <c r="C18" s="3"/>
      <c r="D18" s="24" t="s">
        <v>16</v>
      </c>
      <c r="E18" s="27" t="s">
        <v>17</v>
      </c>
      <c r="F18" s="3"/>
      <c r="G18" s="136">
        <v>55.6880515144288</v>
      </c>
      <c r="H18" s="130">
        <v>67.672310994514604</v>
      </c>
      <c r="I18" s="130">
        <v>72.668733603625</v>
      </c>
      <c r="J18" s="130">
        <v>74.230860958740706</v>
      </c>
      <c r="K18" s="130">
        <v>71.690913427140401</v>
      </c>
      <c r="L18" s="137">
        <v>68.390174099689901</v>
      </c>
      <c r="M18" s="130"/>
      <c r="N18" s="138">
        <v>79.489625566420202</v>
      </c>
      <c r="O18" s="139">
        <v>75.757214404960607</v>
      </c>
      <c r="P18" s="140">
        <v>77.623419985690404</v>
      </c>
      <c r="Q18" s="130"/>
      <c r="R18" s="141">
        <v>71.0282443528329</v>
      </c>
      <c r="S18" s="135"/>
      <c r="T18" s="136">
        <v>1.8622264094379199</v>
      </c>
      <c r="U18" s="130">
        <v>6.2704991308260096</v>
      </c>
      <c r="V18" s="130">
        <v>7.2740988128117197</v>
      </c>
      <c r="W18" s="130">
        <v>3.8765964077289201</v>
      </c>
      <c r="X18" s="130">
        <v>-4.9545482444501099</v>
      </c>
      <c r="Y18" s="137">
        <v>2.6943944060769902</v>
      </c>
      <c r="Z18" s="130"/>
      <c r="AA18" s="138">
        <v>4.9902743172197201</v>
      </c>
      <c r="AB18" s="139">
        <v>6.3111597010127101</v>
      </c>
      <c r="AC18" s="140">
        <v>5.6307132415541501</v>
      </c>
      <c r="AD18" s="130"/>
      <c r="AE18" s="141">
        <v>3.5935594255171499</v>
      </c>
      <c r="AF18" s="30"/>
      <c r="AG18" s="136">
        <v>54.582041497734302</v>
      </c>
      <c r="AH18" s="130">
        <v>63.176723109945101</v>
      </c>
      <c r="AI18" s="130">
        <v>68.837944192702096</v>
      </c>
      <c r="AJ18" s="130">
        <v>71.112568566658695</v>
      </c>
      <c r="AK18" s="130">
        <v>67.943596470307597</v>
      </c>
      <c r="AL18" s="137">
        <v>65.130574767469497</v>
      </c>
      <c r="AM18" s="130"/>
      <c r="AN18" s="138">
        <v>76.7886954447889</v>
      </c>
      <c r="AO18" s="139">
        <v>77.981159074648204</v>
      </c>
      <c r="AP18" s="140">
        <v>77.384927259718495</v>
      </c>
      <c r="AQ18" s="130"/>
      <c r="AR18" s="141">
        <v>68.631818336683494</v>
      </c>
      <c r="AS18" s="135"/>
      <c r="AT18" s="136">
        <v>-7.4511577105069504E-2</v>
      </c>
      <c r="AU18" s="130">
        <v>0.83747983756604705</v>
      </c>
      <c r="AV18" s="130">
        <v>0.46330335481548701</v>
      </c>
      <c r="AW18" s="130">
        <v>-2.09268958487581</v>
      </c>
      <c r="AX18" s="130">
        <v>-5.3049751490108497</v>
      </c>
      <c r="AY18" s="137">
        <v>-1.3704235624715</v>
      </c>
      <c r="AZ18" s="130"/>
      <c r="BA18" s="138">
        <v>-2.0228306256998101</v>
      </c>
      <c r="BB18" s="139">
        <v>-1.70822500324515</v>
      </c>
      <c r="BC18" s="140">
        <v>-1.8645679687707599</v>
      </c>
      <c r="BD18" s="130"/>
      <c r="BE18" s="141">
        <v>-1.5301563689173101</v>
      </c>
    </row>
    <row r="19" spans="1:57" x14ac:dyDescent="0.25">
      <c r="A19" s="21" t="s">
        <v>28</v>
      </c>
      <c r="B19" s="3" t="str">
        <f t="shared" si="0"/>
        <v>Dulles Airport Area, VA</v>
      </c>
      <c r="C19" s="3"/>
      <c r="D19" s="24" t="s">
        <v>16</v>
      </c>
      <c r="E19" s="27" t="s">
        <v>17</v>
      </c>
      <c r="F19" s="3"/>
      <c r="G19" s="136">
        <v>61.639157655093904</v>
      </c>
      <c r="H19" s="130">
        <v>87.118193891102194</v>
      </c>
      <c r="I19" s="130">
        <v>96.366913299184205</v>
      </c>
      <c r="J19" s="130">
        <v>97.173211914247702</v>
      </c>
      <c r="K19" s="130">
        <v>86.397268070574796</v>
      </c>
      <c r="L19" s="137">
        <v>85.738948966040496</v>
      </c>
      <c r="M19" s="130"/>
      <c r="N19" s="138">
        <v>73.866439005881205</v>
      </c>
      <c r="O19" s="139">
        <v>72.652248150256099</v>
      </c>
      <c r="P19" s="140">
        <v>73.259343578068595</v>
      </c>
      <c r="Q19" s="130"/>
      <c r="R19" s="141">
        <v>82.173347426619998</v>
      </c>
      <c r="S19" s="135"/>
      <c r="T19" s="136">
        <v>9.4860994102780101</v>
      </c>
      <c r="U19" s="130">
        <v>17.217613273771502</v>
      </c>
      <c r="V19" s="130">
        <v>11.6619037151022</v>
      </c>
      <c r="W19" s="130">
        <v>8.5169491525423702</v>
      </c>
      <c r="X19" s="130">
        <v>4.7619047619047601</v>
      </c>
      <c r="Y19" s="137">
        <v>10.221452612067701</v>
      </c>
      <c r="Z19" s="130"/>
      <c r="AA19" s="138">
        <v>1.34044768349817</v>
      </c>
      <c r="AB19" s="139">
        <v>0.84265964450296205</v>
      </c>
      <c r="AC19" s="140">
        <v>1.0930034688134</v>
      </c>
      <c r="AD19" s="130"/>
      <c r="AE19" s="141">
        <v>7.7432881434231797</v>
      </c>
      <c r="AF19" s="30"/>
      <c r="AG19" s="136">
        <v>61.947448302029898</v>
      </c>
      <c r="AH19" s="130">
        <v>84.775184974388097</v>
      </c>
      <c r="AI19" s="130">
        <v>93.691899070385105</v>
      </c>
      <c r="AJ19" s="130">
        <v>94.839688863593196</v>
      </c>
      <c r="AK19" s="130">
        <v>83.892999430847993</v>
      </c>
      <c r="AL19" s="137">
        <v>83.829444128248895</v>
      </c>
      <c r="AM19" s="130"/>
      <c r="AN19" s="138">
        <v>77.075033200531195</v>
      </c>
      <c r="AO19" s="139">
        <v>76.460823373173895</v>
      </c>
      <c r="AP19" s="140">
        <v>76.767928286852495</v>
      </c>
      <c r="AQ19" s="130"/>
      <c r="AR19" s="141">
        <v>81.811868173564207</v>
      </c>
      <c r="AS19" s="135"/>
      <c r="AT19" s="136">
        <v>6.6595892368625202</v>
      </c>
      <c r="AU19" s="130">
        <v>13.5037307509128</v>
      </c>
      <c r="AV19" s="130">
        <v>10.6263825497717</v>
      </c>
      <c r="AW19" s="130">
        <v>10.3288457294195</v>
      </c>
      <c r="AX19" s="130">
        <v>5.0387481813593</v>
      </c>
      <c r="AY19" s="137">
        <v>9.3549305186046698</v>
      </c>
      <c r="AZ19" s="130"/>
      <c r="BA19" s="138">
        <v>1.89998432356168</v>
      </c>
      <c r="BB19" s="139">
        <v>-1.0890572752093699</v>
      </c>
      <c r="BC19" s="140">
        <v>0.38919555913911802</v>
      </c>
      <c r="BD19" s="130"/>
      <c r="BE19" s="141">
        <v>6.7977781512307702</v>
      </c>
    </row>
    <row r="20" spans="1:57" x14ac:dyDescent="0.25">
      <c r="A20" s="21" t="s">
        <v>29</v>
      </c>
      <c r="B20" s="3" t="str">
        <f t="shared" si="0"/>
        <v>Williamsburg, VA</v>
      </c>
      <c r="C20" s="3"/>
      <c r="D20" s="24" t="s">
        <v>16</v>
      </c>
      <c r="E20" s="27" t="s">
        <v>17</v>
      </c>
      <c r="F20" s="3"/>
      <c r="G20" s="136">
        <v>40.955497382198899</v>
      </c>
      <c r="H20" s="130">
        <v>40.405759162303603</v>
      </c>
      <c r="I20" s="130">
        <v>45.562827225130803</v>
      </c>
      <c r="J20" s="130">
        <v>51.701570680628201</v>
      </c>
      <c r="K20" s="130">
        <v>51.596858638743399</v>
      </c>
      <c r="L20" s="137">
        <v>46.044502617801001</v>
      </c>
      <c r="M20" s="130"/>
      <c r="N20" s="138">
        <v>60.261780104712003</v>
      </c>
      <c r="O20" s="139">
        <v>62.212041884816699</v>
      </c>
      <c r="P20" s="140">
        <v>61.236910994764301</v>
      </c>
      <c r="Q20" s="130"/>
      <c r="R20" s="141">
        <v>50.385190725504799</v>
      </c>
      <c r="S20" s="135"/>
      <c r="T20" s="136">
        <v>7.3604209815198303</v>
      </c>
      <c r="U20" s="130">
        <v>-5.3028352358881898</v>
      </c>
      <c r="V20" s="130">
        <v>3.18129251335009</v>
      </c>
      <c r="W20" s="130">
        <v>8.5493950651210895</v>
      </c>
      <c r="X20" s="130">
        <v>-0.69116213136388005</v>
      </c>
      <c r="Y20" s="137">
        <v>2.5217928615090202</v>
      </c>
      <c r="Z20" s="130"/>
      <c r="AA20" s="138">
        <v>-6.1108087975021199</v>
      </c>
      <c r="AB20" s="139">
        <v>-7.2645369085179796</v>
      </c>
      <c r="AC20" s="140">
        <v>-6.70042374588885</v>
      </c>
      <c r="AD20" s="130"/>
      <c r="AE20" s="141">
        <v>-0.88038926806397</v>
      </c>
      <c r="AF20" s="30"/>
      <c r="AG20" s="136">
        <v>42.0287958115183</v>
      </c>
      <c r="AH20" s="130">
        <v>41.816099476439703</v>
      </c>
      <c r="AI20" s="130">
        <v>45.215968586387397</v>
      </c>
      <c r="AJ20" s="130">
        <v>49.496073298429302</v>
      </c>
      <c r="AK20" s="130">
        <v>54.5353403141361</v>
      </c>
      <c r="AL20" s="137">
        <v>46.618455497382101</v>
      </c>
      <c r="AM20" s="130"/>
      <c r="AN20" s="138">
        <v>66.816099476439703</v>
      </c>
      <c r="AO20" s="139">
        <v>68.239528795811495</v>
      </c>
      <c r="AP20" s="140">
        <v>67.527814136125599</v>
      </c>
      <c r="AQ20" s="130"/>
      <c r="AR20" s="141">
        <v>52.592557965594601</v>
      </c>
      <c r="AS20" s="135"/>
      <c r="AT20" s="136">
        <v>5.7828033792228997</v>
      </c>
      <c r="AU20" s="130">
        <v>-5.5044894378001601</v>
      </c>
      <c r="AV20" s="130">
        <v>-3.2585664832228902</v>
      </c>
      <c r="AW20" s="130">
        <v>-1.58787306319635</v>
      </c>
      <c r="AX20" s="130">
        <v>-5.6606739734175298</v>
      </c>
      <c r="AY20" s="137">
        <v>-2.4001745271690198</v>
      </c>
      <c r="AZ20" s="130"/>
      <c r="BA20" s="138">
        <v>-6.1163420015260996</v>
      </c>
      <c r="BB20" s="139">
        <v>-3.2756518307784899</v>
      </c>
      <c r="BC20" s="140">
        <v>-4.7021958949998703</v>
      </c>
      <c r="BD20" s="130"/>
      <c r="BE20" s="141">
        <v>-3.2574772802527998</v>
      </c>
    </row>
    <row r="21" spans="1:57" x14ac:dyDescent="0.25">
      <c r="A21" s="21" t="s">
        <v>30</v>
      </c>
      <c r="B21" s="3" t="str">
        <f t="shared" si="0"/>
        <v>Virginia Beach, VA</v>
      </c>
      <c r="C21" s="3"/>
      <c r="D21" s="24" t="s">
        <v>16</v>
      </c>
      <c r="E21" s="27" t="s">
        <v>17</v>
      </c>
      <c r="F21" s="3"/>
      <c r="G21" s="136">
        <v>49.496855345911897</v>
      </c>
      <c r="H21" s="130">
        <v>55.849056603773498</v>
      </c>
      <c r="I21" s="130">
        <v>60.275157232704402</v>
      </c>
      <c r="J21" s="130">
        <v>60.251572327044002</v>
      </c>
      <c r="K21" s="130">
        <v>56.069182389937097</v>
      </c>
      <c r="L21" s="137">
        <v>56.388364779874202</v>
      </c>
      <c r="M21" s="130"/>
      <c r="N21" s="138">
        <v>68.176100628930797</v>
      </c>
      <c r="O21" s="139">
        <v>75.566037735848994</v>
      </c>
      <c r="P21" s="140">
        <v>71.871069182389903</v>
      </c>
      <c r="Q21" s="130"/>
      <c r="R21" s="141">
        <v>60.811994609164401</v>
      </c>
      <c r="S21" s="135"/>
      <c r="T21" s="136">
        <v>3.51434676625956</v>
      </c>
      <c r="U21" s="130">
        <v>1.93666940114848</v>
      </c>
      <c r="V21" s="130">
        <v>2.4157218279383699</v>
      </c>
      <c r="W21" s="130">
        <v>3.0569471528986001</v>
      </c>
      <c r="X21" s="130">
        <v>-5.4578547303698004</v>
      </c>
      <c r="Y21" s="137">
        <v>0.97182876041287702</v>
      </c>
      <c r="Z21" s="130"/>
      <c r="AA21" s="138">
        <v>-4.1730121293800497</v>
      </c>
      <c r="AB21" s="139">
        <v>-4.6127413806471802</v>
      </c>
      <c r="AC21" s="140">
        <v>-4.4046844502277098</v>
      </c>
      <c r="AD21" s="130"/>
      <c r="AE21" s="141">
        <v>-0.91004527004570901</v>
      </c>
      <c r="AF21" s="30"/>
      <c r="AG21" s="136">
        <v>49.0742924528301</v>
      </c>
      <c r="AH21" s="130">
        <v>55.102201257861601</v>
      </c>
      <c r="AI21" s="130">
        <v>59.819182389937097</v>
      </c>
      <c r="AJ21" s="130">
        <v>61.920204402515701</v>
      </c>
      <c r="AK21" s="130">
        <v>61.2165880503144</v>
      </c>
      <c r="AL21" s="137">
        <v>57.426493710691801</v>
      </c>
      <c r="AM21" s="130"/>
      <c r="AN21" s="138">
        <v>74.147012578616298</v>
      </c>
      <c r="AO21" s="139">
        <v>77.205188679245197</v>
      </c>
      <c r="AP21" s="140">
        <v>75.676100628930797</v>
      </c>
      <c r="AQ21" s="130"/>
      <c r="AR21" s="141">
        <v>62.6406671159029</v>
      </c>
      <c r="AS21" s="135"/>
      <c r="AT21" s="136">
        <v>-0.62041499422038904</v>
      </c>
      <c r="AU21" s="130">
        <v>2.4366554936171498</v>
      </c>
      <c r="AV21" s="130">
        <v>2.4077731283718999</v>
      </c>
      <c r="AW21" s="130">
        <v>2.86546026187614</v>
      </c>
      <c r="AX21" s="130">
        <v>-1.8383358918181301</v>
      </c>
      <c r="AY21" s="137">
        <v>1.0520136638888899</v>
      </c>
      <c r="AZ21" s="130"/>
      <c r="BA21" s="138">
        <v>-4.1536038166745097</v>
      </c>
      <c r="BB21" s="139">
        <v>-5.3908247608635396</v>
      </c>
      <c r="BC21" s="140">
        <v>-4.7887301377867404</v>
      </c>
      <c r="BD21" s="130"/>
      <c r="BE21" s="141">
        <v>-1.04334859593632</v>
      </c>
    </row>
    <row r="22" spans="1:57" x14ac:dyDescent="0.25">
      <c r="A22" s="34" t="s">
        <v>31</v>
      </c>
      <c r="B22" s="3" t="str">
        <f t="shared" si="0"/>
        <v>Norfolk/Portsmouth, VA</v>
      </c>
      <c r="C22" s="3"/>
      <c r="D22" s="24" t="s">
        <v>16</v>
      </c>
      <c r="E22" s="27" t="s">
        <v>17</v>
      </c>
      <c r="F22" s="3"/>
      <c r="G22" s="136">
        <v>56.467486818980603</v>
      </c>
      <c r="H22" s="130">
        <v>64.604569420035105</v>
      </c>
      <c r="I22" s="130">
        <v>67.908611599297004</v>
      </c>
      <c r="J22" s="130">
        <v>66.467486818980603</v>
      </c>
      <c r="K22" s="130">
        <v>62.3550087873462</v>
      </c>
      <c r="L22" s="137">
        <v>63.560632688927903</v>
      </c>
      <c r="M22" s="130"/>
      <c r="N22" s="138">
        <v>68.664323374340896</v>
      </c>
      <c r="O22" s="139">
        <v>70.158172231985901</v>
      </c>
      <c r="P22" s="140">
        <v>69.411247803163405</v>
      </c>
      <c r="Q22" s="130"/>
      <c r="R22" s="141">
        <v>65.232237007280901</v>
      </c>
      <c r="S22" s="135"/>
      <c r="T22" s="136">
        <v>-12.070732368583901</v>
      </c>
      <c r="U22" s="130">
        <v>-11.6729554014745</v>
      </c>
      <c r="V22" s="130">
        <v>-10.4046985319124</v>
      </c>
      <c r="W22" s="130">
        <v>-9.1696105471778804</v>
      </c>
      <c r="X22" s="130">
        <v>-6.5577612460220998</v>
      </c>
      <c r="Y22" s="137">
        <v>-9.9873925626699496</v>
      </c>
      <c r="Z22" s="130"/>
      <c r="AA22" s="138">
        <v>-2.9528319339317202</v>
      </c>
      <c r="AB22" s="139">
        <v>-11.615296632729301</v>
      </c>
      <c r="AC22" s="140">
        <v>-7.5328808369230096</v>
      </c>
      <c r="AD22" s="130"/>
      <c r="AE22" s="141">
        <v>-9.2550746333943206</v>
      </c>
      <c r="AF22" s="30"/>
      <c r="AG22" s="136">
        <v>59.349736379613297</v>
      </c>
      <c r="AH22" s="130">
        <v>65.114235500878706</v>
      </c>
      <c r="AI22" s="130">
        <v>70.114235500878706</v>
      </c>
      <c r="AJ22" s="130">
        <v>70.742530755711698</v>
      </c>
      <c r="AK22" s="130">
        <v>70.404217926186206</v>
      </c>
      <c r="AL22" s="137">
        <v>67.144991212653693</v>
      </c>
      <c r="AM22" s="130"/>
      <c r="AN22" s="138">
        <v>76.884885764499103</v>
      </c>
      <c r="AO22" s="139">
        <v>75.716168717047395</v>
      </c>
      <c r="AP22" s="140">
        <v>76.300527240773206</v>
      </c>
      <c r="AQ22" s="130"/>
      <c r="AR22" s="141">
        <v>69.760858649259305</v>
      </c>
      <c r="AS22" s="135"/>
      <c r="AT22" s="136">
        <v>-5.8507699870041501</v>
      </c>
      <c r="AU22" s="130">
        <v>-4.14497570456974</v>
      </c>
      <c r="AV22" s="130">
        <v>-3.5728124878602099</v>
      </c>
      <c r="AW22" s="130">
        <v>-4.38904917982856</v>
      </c>
      <c r="AX22" s="130">
        <v>-2.4552901791728901</v>
      </c>
      <c r="AY22" s="137">
        <v>-4.0364429503714296</v>
      </c>
      <c r="AZ22" s="130"/>
      <c r="BA22" s="138">
        <v>-2.0299581092734602</v>
      </c>
      <c r="BB22" s="139">
        <v>-6.7390418636626599</v>
      </c>
      <c r="BC22" s="140">
        <v>-4.4244557701317797</v>
      </c>
      <c r="BD22" s="130"/>
      <c r="BE22" s="141">
        <v>-4.1580343015657002</v>
      </c>
    </row>
    <row r="23" spans="1:57" x14ac:dyDescent="0.25">
      <c r="A23" s="35" t="s">
        <v>32</v>
      </c>
      <c r="B23" s="3" t="str">
        <f t="shared" si="0"/>
        <v>Newport News/Hampton, VA</v>
      </c>
      <c r="C23" s="3"/>
      <c r="D23" s="24" t="s">
        <v>16</v>
      </c>
      <c r="E23" s="27" t="s">
        <v>17</v>
      </c>
      <c r="F23" s="3"/>
      <c r="G23" s="136">
        <v>55.043146130994401</v>
      </c>
      <c r="H23" s="130">
        <v>66.770405998019498</v>
      </c>
      <c r="I23" s="130">
        <v>70.434290564436196</v>
      </c>
      <c r="J23" s="130">
        <v>66.628943273447405</v>
      </c>
      <c r="K23" s="130">
        <v>63.304569246003602</v>
      </c>
      <c r="L23" s="137">
        <v>64.436271042580202</v>
      </c>
      <c r="M23" s="130"/>
      <c r="N23" s="138">
        <v>76.828405715093993</v>
      </c>
      <c r="O23" s="139">
        <v>77.450841703211196</v>
      </c>
      <c r="P23" s="140">
        <v>77.139623709152602</v>
      </c>
      <c r="Q23" s="130"/>
      <c r="R23" s="141">
        <v>68.065800375886596</v>
      </c>
      <c r="S23" s="135"/>
      <c r="T23" s="136">
        <v>-8.0231410971260999</v>
      </c>
      <c r="U23" s="130">
        <v>-3.7508753372946799</v>
      </c>
      <c r="V23" s="130">
        <v>1.04841025019682</v>
      </c>
      <c r="W23" s="130">
        <v>-3.06995438360283</v>
      </c>
      <c r="X23" s="130">
        <v>-6.2973695949651498</v>
      </c>
      <c r="Y23" s="137">
        <v>-3.8892251934550202</v>
      </c>
      <c r="Z23" s="130"/>
      <c r="AA23" s="138">
        <v>3.8186452112746801E-2</v>
      </c>
      <c r="AB23" s="139">
        <v>-2.8122723218509198</v>
      </c>
      <c r="AC23" s="140">
        <v>-1.4133899510360399</v>
      </c>
      <c r="AD23" s="130"/>
      <c r="AE23" s="141">
        <v>-3.1012683795333098</v>
      </c>
      <c r="AF23" s="30"/>
      <c r="AG23" s="136">
        <v>52.963644079784899</v>
      </c>
      <c r="AH23" s="130">
        <v>65.872117696986805</v>
      </c>
      <c r="AI23" s="130">
        <v>69.497100014146199</v>
      </c>
      <c r="AJ23" s="130">
        <v>66.940161267505999</v>
      </c>
      <c r="AK23" s="130">
        <v>68.538690055170406</v>
      </c>
      <c r="AL23" s="137">
        <v>64.762342622718904</v>
      </c>
      <c r="AM23" s="130"/>
      <c r="AN23" s="138">
        <v>75.325364266515706</v>
      </c>
      <c r="AO23" s="139">
        <v>76.053897298061898</v>
      </c>
      <c r="AP23" s="140">
        <v>75.689630782288802</v>
      </c>
      <c r="AQ23" s="130"/>
      <c r="AR23" s="141">
        <v>67.884424954024595</v>
      </c>
      <c r="AS23" s="135"/>
      <c r="AT23" s="136">
        <v>0.98556505662623906</v>
      </c>
      <c r="AU23" s="130">
        <v>4.8280975168723197</v>
      </c>
      <c r="AV23" s="130">
        <v>7.1428082095275496</v>
      </c>
      <c r="AW23" s="130">
        <v>4.0143666524950801</v>
      </c>
      <c r="AX23" s="130">
        <v>0.65137511298797801</v>
      </c>
      <c r="AY23" s="137">
        <v>3.5863524811001599</v>
      </c>
      <c r="AZ23" s="130"/>
      <c r="BA23" s="138">
        <v>-4.1244550632009904</v>
      </c>
      <c r="BB23" s="139">
        <v>-4.8958419029139204</v>
      </c>
      <c r="BC23" s="140">
        <v>-4.5135624738369398</v>
      </c>
      <c r="BD23" s="130"/>
      <c r="BE23" s="141">
        <v>0.86077050402300703</v>
      </c>
    </row>
    <row r="24" spans="1:57" x14ac:dyDescent="0.25">
      <c r="A24" s="36" t="s">
        <v>33</v>
      </c>
      <c r="B24" s="3" t="str">
        <f t="shared" si="0"/>
        <v>Chesapeake/Suffolk, VA</v>
      </c>
      <c r="C24" s="3"/>
      <c r="D24" s="25" t="s">
        <v>16</v>
      </c>
      <c r="E24" s="28" t="s">
        <v>17</v>
      </c>
      <c r="F24" s="3"/>
      <c r="G24" s="142">
        <v>58.710232158211497</v>
      </c>
      <c r="H24" s="143">
        <v>70.730868443680095</v>
      </c>
      <c r="I24" s="143">
        <v>74.084264832330106</v>
      </c>
      <c r="J24" s="143">
        <v>73.516766981943206</v>
      </c>
      <c r="K24" s="143">
        <v>70.541702493551099</v>
      </c>
      <c r="L24" s="144">
        <v>69.516766981943206</v>
      </c>
      <c r="M24" s="130"/>
      <c r="N24" s="145">
        <v>70.713671539122899</v>
      </c>
      <c r="O24" s="146">
        <v>72.123817712811601</v>
      </c>
      <c r="P24" s="147">
        <v>71.418744625967307</v>
      </c>
      <c r="Q24" s="130"/>
      <c r="R24" s="148">
        <v>70.060189165950106</v>
      </c>
      <c r="S24" s="135"/>
      <c r="T24" s="142">
        <v>-6.1946416172285597</v>
      </c>
      <c r="U24" s="143">
        <v>-8.3171725627065296</v>
      </c>
      <c r="V24" s="143">
        <v>-7.6686969191498502</v>
      </c>
      <c r="W24" s="143">
        <v>-5.0712260431535299</v>
      </c>
      <c r="X24" s="143">
        <v>-4.5161119875756297</v>
      </c>
      <c r="Y24" s="144">
        <v>-6.3859176378486504</v>
      </c>
      <c r="Z24" s="130"/>
      <c r="AA24" s="145">
        <v>-3.9883364379902302</v>
      </c>
      <c r="AB24" s="146">
        <v>-9.6361618811479808</v>
      </c>
      <c r="AC24" s="147">
        <v>-6.9256683415826803</v>
      </c>
      <c r="AD24" s="130"/>
      <c r="AE24" s="148">
        <v>-6.5436796569590499</v>
      </c>
      <c r="AF24" s="31"/>
      <c r="AG24" s="142">
        <v>59.462596732588104</v>
      </c>
      <c r="AH24" s="143">
        <v>71.487532244196004</v>
      </c>
      <c r="AI24" s="143">
        <v>75.447119518486602</v>
      </c>
      <c r="AJ24" s="143">
        <v>76.457437661220894</v>
      </c>
      <c r="AK24" s="143">
        <v>73.542562338779007</v>
      </c>
      <c r="AL24" s="144">
        <v>71.279449699054098</v>
      </c>
      <c r="AM24" s="130"/>
      <c r="AN24" s="145">
        <v>78.4307824591573</v>
      </c>
      <c r="AO24" s="146">
        <v>78.336199484092802</v>
      </c>
      <c r="AP24" s="147">
        <v>78.383490971625093</v>
      </c>
      <c r="AQ24" s="130"/>
      <c r="AR24" s="148">
        <v>73.309175776931497</v>
      </c>
      <c r="AS24" s="75"/>
      <c r="AT24" s="142">
        <v>-5.1380715543058502</v>
      </c>
      <c r="AU24" s="143">
        <v>-4.6111269711129301</v>
      </c>
      <c r="AV24" s="143">
        <v>-3.8038729878927802</v>
      </c>
      <c r="AW24" s="143">
        <v>-2.5536623633589999</v>
      </c>
      <c r="AX24" s="143">
        <v>-2.8576739265629199</v>
      </c>
      <c r="AY24" s="144">
        <v>-3.7347187966525501</v>
      </c>
      <c r="AZ24" s="130"/>
      <c r="BA24" s="145">
        <v>-2.3196533528074501</v>
      </c>
      <c r="BB24" s="146">
        <v>-4.36104303633957</v>
      </c>
      <c r="BC24" s="147">
        <v>-3.3505106479251401</v>
      </c>
      <c r="BD24" s="130"/>
      <c r="BE24" s="148">
        <v>-3.6176074476783202</v>
      </c>
    </row>
    <row r="25" spans="1:57" ht="13" x14ac:dyDescent="0.3">
      <c r="A25" s="35" t="s">
        <v>109</v>
      </c>
      <c r="B25" s="3" t="s">
        <v>109</v>
      </c>
      <c r="C25" s="9"/>
      <c r="D25" s="23" t="s">
        <v>16</v>
      </c>
      <c r="E25" s="26" t="s">
        <v>17</v>
      </c>
      <c r="F25" s="3"/>
      <c r="G25" s="127">
        <v>41.771742644681503</v>
      </c>
      <c r="H25" s="128">
        <v>56.514710636921997</v>
      </c>
      <c r="I25" s="128">
        <v>67.7012609117361</v>
      </c>
      <c r="J25" s="128">
        <v>70.740381506627799</v>
      </c>
      <c r="K25" s="128">
        <v>77.465244099579607</v>
      </c>
      <c r="L25" s="129">
        <v>62.838667959909401</v>
      </c>
      <c r="M25" s="130"/>
      <c r="N25" s="131">
        <v>88.748787584869007</v>
      </c>
      <c r="O25" s="132">
        <v>83.317167798254104</v>
      </c>
      <c r="P25" s="133">
        <v>86.032977691561499</v>
      </c>
      <c r="Q25" s="130"/>
      <c r="R25" s="134">
        <v>69.465613597524296</v>
      </c>
      <c r="S25" s="135"/>
      <c r="T25" s="127">
        <v>-10.588235294117601</v>
      </c>
      <c r="U25" s="128">
        <v>6.58536585365853</v>
      </c>
      <c r="V25" s="128">
        <v>3.4074074074073999</v>
      </c>
      <c r="W25" s="128">
        <v>10.4492680464411</v>
      </c>
      <c r="X25" s="128">
        <v>21.562658548959899</v>
      </c>
      <c r="Y25" s="129">
        <v>7.2390200838666896</v>
      </c>
      <c r="Z25" s="130"/>
      <c r="AA25" s="131">
        <v>12.731006160164201</v>
      </c>
      <c r="AB25" s="132">
        <v>14.6352313167259</v>
      </c>
      <c r="AC25" s="133">
        <v>13.645099295323501</v>
      </c>
      <c r="AD25" s="130"/>
      <c r="AE25" s="134">
        <v>9.4216078574026891</v>
      </c>
      <c r="AF25" s="29"/>
      <c r="AG25" s="127">
        <v>43.695441319107601</v>
      </c>
      <c r="AH25" s="128">
        <v>63.853863562883902</v>
      </c>
      <c r="AI25" s="128">
        <v>73.464274167474898</v>
      </c>
      <c r="AJ25" s="128">
        <v>68.161978661493606</v>
      </c>
      <c r="AK25" s="128">
        <v>68.323634012285794</v>
      </c>
      <c r="AL25" s="129">
        <v>63.499838344649199</v>
      </c>
      <c r="AM25" s="130"/>
      <c r="AN25" s="131">
        <v>80.326543808599993</v>
      </c>
      <c r="AO25" s="132">
        <v>77.562237310054897</v>
      </c>
      <c r="AP25" s="133">
        <v>78.944390559327502</v>
      </c>
      <c r="AQ25" s="130"/>
      <c r="AR25" s="134">
        <v>67.912567548843001</v>
      </c>
      <c r="AS25" s="135"/>
      <c r="AT25" s="127">
        <v>-6.0806115357887398</v>
      </c>
      <c r="AU25" s="128">
        <v>3.5522348931707901</v>
      </c>
      <c r="AV25" s="128">
        <v>0.809671694764862</v>
      </c>
      <c r="AW25" s="128">
        <v>-0.33093015010046001</v>
      </c>
      <c r="AX25" s="128">
        <v>7.9152304353376701</v>
      </c>
      <c r="AY25" s="129">
        <v>1.5144075461945901</v>
      </c>
      <c r="AZ25" s="130"/>
      <c r="BA25" s="131">
        <v>5.1084082496033796</v>
      </c>
      <c r="BB25" s="132">
        <v>1.0211601221181099</v>
      </c>
      <c r="BC25" s="133">
        <v>3.0600400970771302</v>
      </c>
      <c r="BD25" s="130"/>
      <c r="BE25" s="134">
        <v>2.0225849537719598</v>
      </c>
    </row>
    <row r="26" spans="1:57" x14ac:dyDescent="0.25">
      <c r="A26" s="35" t="s">
        <v>43</v>
      </c>
      <c r="B26" s="3" t="str">
        <f t="shared" si="0"/>
        <v>Richmond North/Glen Allen, VA</v>
      </c>
      <c r="C26" s="10"/>
      <c r="D26" s="24" t="s">
        <v>16</v>
      </c>
      <c r="E26" s="27" t="s">
        <v>17</v>
      </c>
      <c r="F26" s="3"/>
      <c r="G26" s="136">
        <v>43.631110040934203</v>
      </c>
      <c r="H26" s="130">
        <v>58.740669395617601</v>
      </c>
      <c r="I26" s="130">
        <v>65.446665061401305</v>
      </c>
      <c r="J26" s="130">
        <v>66.361666265350294</v>
      </c>
      <c r="K26" s="130">
        <v>60.6790272092463</v>
      </c>
      <c r="L26" s="137">
        <v>58.971827594509897</v>
      </c>
      <c r="M26" s="130"/>
      <c r="N26" s="138">
        <v>78.497471707199594</v>
      </c>
      <c r="O26" s="139">
        <v>83.554057307970098</v>
      </c>
      <c r="P26" s="140">
        <v>81.025764507584796</v>
      </c>
      <c r="Q26" s="130"/>
      <c r="R26" s="141">
        <v>65.272952426817099</v>
      </c>
      <c r="S26" s="135"/>
      <c r="T26" s="136">
        <v>-25.1475736225776</v>
      </c>
      <c r="U26" s="130">
        <v>-14.3034370125315</v>
      </c>
      <c r="V26" s="130">
        <v>-14.234153728199599</v>
      </c>
      <c r="W26" s="130">
        <v>-10.735343305526699</v>
      </c>
      <c r="X26" s="130">
        <v>-13.172780631958201</v>
      </c>
      <c r="Y26" s="137">
        <v>-15.1167919019219</v>
      </c>
      <c r="Z26" s="130"/>
      <c r="AA26" s="138">
        <v>0.75229975147800099</v>
      </c>
      <c r="AB26" s="139">
        <v>5.4294045917916796</v>
      </c>
      <c r="AC26" s="140">
        <v>3.1107888387495501</v>
      </c>
      <c r="AD26" s="130"/>
      <c r="AE26" s="141">
        <v>-9.4388815009448592</v>
      </c>
      <c r="AF26" s="30"/>
      <c r="AG26" s="136">
        <v>43.023115819889199</v>
      </c>
      <c r="AH26" s="130">
        <v>57.738381892607698</v>
      </c>
      <c r="AI26" s="130">
        <v>65.904165663375807</v>
      </c>
      <c r="AJ26" s="130">
        <v>65.139658078497405</v>
      </c>
      <c r="AK26" s="130">
        <v>59.065735612810002</v>
      </c>
      <c r="AL26" s="137">
        <v>58.174211413435998</v>
      </c>
      <c r="AM26" s="130"/>
      <c r="AN26" s="138">
        <v>71.3580544184926</v>
      </c>
      <c r="AO26" s="139">
        <v>78.485432217673903</v>
      </c>
      <c r="AP26" s="140">
        <v>74.921743318083301</v>
      </c>
      <c r="AQ26" s="130"/>
      <c r="AR26" s="141">
        <v>62.959220529049503</v>
      </c>
      <c r="AS26" s="135"/>
      <c r="AT26" s="136">
        <v>-15.399789981499399</v>
      </c>
      <c r="AU26" s="130">
        <v>-11.6415219326692</v>
      </c>
      <c r="AV26" s="130">
        <v>-9.6152040206560603</v>
      </c>
      <c r="AW26" s="130">
        <v>-9.6238169883806695</v>
      </c>
      <c r="AX26" s="130">
        <v>-13.600336183917699</v>
      </c>
      <c r="AY26" s="137">
        <v>-11.7381945327481</v>
      </c>
      <c r="AZ26" s="130"/>
      <c r="BA26" s="138">
        <v>-7.4405453224375897</v>
      </c>
      <c r="BB26" s="139">
        <v>-3.0982627928196398</v>
      </c>
      <c r="BC26" s="140">
        <v>-5.2158349087978797</v>
      </c>
      <c r="BD26" s="130"/>
      <c r="BE26" s="141">
        <v>-9.6237128124917906</v>
      </c>
    </row>
    <row r="27" spans="1:57" x14ac:dyDescent="0.25">
      <c r="A27" s="21" t="s">
        <v>44</v>
      </c>
      <c r="B27" s="3" t="str">
        <f t="shared" si="0"/>
        <v>Richmond West/Midlothian, VA</v>
      </c>
      <c r="C27" s="3"/>
      <c r="D27" s="24" t="s">
        <v>16</v>
      </c>
      <c r="E27" s="27" t="s">
        <v>17</v>
      </c>
      <c r="F27" s="3"/>
      <c r="G27" s="136">
        <v>47.6082004555808</v>
      </c>
      <c r="H27" s="130">
        <v>56.520501138952099</v>
      </c>
      <c r="I27" s="130">
        <v>61.275626423690198</v>
      </c>
      <c r="J27" s="130">
        <v>61.133257403188999</v>
      </c>
      <c r="K27" s="130">
        <v>59.823462414578501</v>
      </c>
      <c r="L27" s="137">
        <v>57.272209567198097</v>
      </c>
      <c r="M27" s="130"/>
      <c r="N27" s="138">
        <v>66.543280182232294</v>
      </c>
      <c r="O27" s="139">
        <v>68.251708428246005</v>
      </c>
      <c r="P27" s="140">
        <v>67.397494305239107</v>
      </c>
      <c r="Q27" s="130"/>
      <c r="R27" s="141">
        <v>60.165148063781302</v>
      </c>
      <c r="S27" s="135"/>
      <c r="T27" s="136">
        <v>-12.2309711286089</v>
      </c>
      <c r="U27" s="130">
        <v>-6.9385841537740198</v>
      </c>
      <c r="V27" s="130">
        <v>-7.7582511787398101</v>
      </c>
      <c r="W27" s="130">
        <v>-12.188139059304699</v>
      </c>
      <c r="X27" s="130">
        <v>-10.671768707482901</v>
      </c>
      <c r="Y27" s="137">
        <v>-9.9480659025787901</v>
      </c>
      <c r="Z27" s="130"/>
      <c r="AA27" s="138">
        <v>-14.301430143014301</v>
      </c>
      <c r="AB27" s="139">
        <v>-11.057513914656701</v>
      </c>
      <c r="AC27" s="140">
        <v>-12.689044632976699</v>
      </c>
      <c r="AD27" s="130"/>
      <c r="AE27" s="141">
        <v>-10.843881856539999</v>
      </c>
      <c r="AF27" s="30"/>
      <c r="AG27" s="136">
        <v>46.889236902050101</v>
      </c>
      <c r="AH27" s="130">
        <v>56.648633257403098</v>
      </c>
      <c r="AI27" s="130">
        <v>60.457004555808602</v>
      </c>
      <c r="AJ27" s="130">
        <v>60.321753986332503</v>
      </c>
      <c r="AK27" s="130">
        <v>58.285876993166198</v>
      </c>
      <c r="AL27" s="137">
        <v>56.520501138952099</v>
      </c>
      <c r="AM27" s="130"/>
      <c r="AN27" s="138">
        <v>67.525626423690198</v>
      </c>
      <c r="AO27" s="139">
        <v>72.971241457858696</v>
      </c>
      <c r="AP27" s="140">
        <v>70.248433940774405</v>
      </c>
      <c r="AQ27" s="130"/>
      <c r="AR27" s="141">
        <v>60.442767653758501</v>
      </c>
      <c r="AS27" s="135"/>
      <c r="AT27" s="136">
        <v>-8.3228949199721605</v>
      </c>
      <c r="AU27" s="130">
        <v>-3.7261069441083898</v>
      </c>
      <c r="AV27" s="130">
        <v>-5.0212480429434097</v>
      </c>
      <c r="AW27" s="130">
        <v>-8.03125678315606</v>
      </c>
      <c r="AX27" s="130">
        <v>-9.37465412285556</v>
      </c>
      <c r="AY27" s="137">
        <v>-6.8993011584822401</v>
      </c>
      <c r="AZ27" s="130"/>
      <c r="BA27" s="138">
        <v>-9.3203326641812403</v>
      </c>
      <c r="BB27" s="139">
        <v>-7.1299148396448597</v>
      </c>
      <c r="BC27" s="140">
        <v>-8.1957300339550603</v>
      </c>
      <c r="BD27" s="130"/>
      <c r="BE27" s="141">
        <v>-7.3338426279602702</v>
      </c>
    </row>
    <row r="28" spans="1:57" x14ac:dyDescent="0.25">
      <c r="A28" s="21" t="s">
        <v>45</v>
      </c>
      <c r="B28" s="3" t="str">
        <f t="shared" si="0"/>
        <v>Petersburg/Chester, VA</v>
      </c>
      <c r="C28" s="3"/>
      <c r="D28" s="24" t="s">
        <v>16</v>
      </c>
      <c r="E28" s="27" t="s">
        <v>17</v>
      </c>
      <c r="F28" s="3"/>
      <c r="G28" s="136">
        <v>62.037923769392798</v>
      </c>
      <c r="H28" s="130">
        <v>72.974525952882502</v>
      </c>
      <c r="I28" s="130">
        <v>74.066270829342997</v>
      </c>
      <c r="J28" s="130">
        <v>75.023941773606495</v>
      </c>
      <c r="K28" s="130">
        <v>70.388814403371001</v>
      </c>
      <c r="L28" s="137">
        <v>70.898295345719205</v>
      </c>
      <c r="M28" s="130"/>
      <c r="N28" s="138">
        <v>73.223520398391102</v>
      </c>
      <c r="O28" s="139">
        <v>71.825320819766304</v>
      </c>
      <c r="P28" s="140">
        <v>72.524420609078703</v>
      </c>
      <c r="Q28" s="130"/>
      <c r="R28" s="141">
        <v>71.362902563821905</v>
      </c>
      <c r="S28" s="135"/>
      <c r="T28" s="136">
        <v>0.74101781328092597</v>
      </c>
      <c r="U28" s="130">
        <v>7.1619103430745996</v>
      </c>
      <c r="V28" s="130">
        <v>4.8360023889880104</v>
      </c>
      <c r="W28" s="130">
        <v>6.0174390308997996</v>
      </c>
      <c r="X28" s="130">
        <v>0.92901250186715301</v>
      </c>
      <c r="Y28" s="137">
        <v>4.0066892239788201</v>
      </c>
      <c r="Z28" s="130"/>
      <c r="AA28" s="138">
        <v>-6.1664897174234703</v>
      </c>
      <c r="AB28" s="139">
        <v>-3.98538142159952</v>
      </c>
      <c r="AC28" s="140">
        <v>-5.0989744743440397</v>
      </c>
      <c r="AD28" s="130"/>
      <c r="AE28" s="141">
        <v>1.18758173425014</v>
      </c>
      <c r="AF28" s="30"/>
      <c r="AG28" s="136">
        <v>60.117793526144403</v>
      </c>
      <c r="AH28" s="130">
        <v>71.092702547404699</v>
      </c>
      <c r="AI28" s="130">
        <v>72.845240375407002</v>
      </c>
      <c r="AJ28" s="130">
        <v>73.190001915341796</v>
      </c>
      <c r="AK28" s="130">
        <v>69.440720168550001</v>
      </c>
      <c r="AL28" s="137">
        <v>69.337291706569602</v>
      </c>
      <c r="AM28" s="130"/>
      <c r="AN28" s="138">
        <v>72.021643363340303</v>
      </c>
      <c r="AO28" s="139">
        <v>73.1085998850794</v>
      </c>
      <c r="AP28" s="140">
        <v>72.565121624209894</v>
      </c>
      <c r="AQ28" s="130"/>
      <c r="AR28" s="141">
        <v>70.259528825895401</v>
      </c>
      <c r="AS28" s="135"/>
      <c r="AT28" s="136">
        <v>2.6423134826174501</v>
      </c>
      <c r="AU28" s="130">
        <v>6.3229834671227199</v>
      </c>
      <c r="AV28" s="130">
        <v>6.0909773239296099</v>
      </c>
      <c r="AW28" s="130">
        <v>4.3021808655089098</v>
      </c>
      <c r="AX28" s="130">
        <v>1.9002425058138801</v>
      </c>
      <c r="AY28" s="137">
        <v>4.2932885579113202</v>
      </c>
      <c r="AZ28" s="130"/>
      <c r="BA28" s="138">
        <v>-1.3059708617085899</v>
      </c>
      <c r="BB28" s="139">
        <v>-1.0745820902266701</v>
      </c>
      <c r="BC28" s="140">
        <v>-1.1895454379217401</v>
      </c>
      <c r="BD28" s="130"/>
      <c r="BE28" s="141">
        <v>2.6130937759779602</v>
      </c>
    </row>
    <row r="29" spans="1:57" x14ac:dyDescent="0.25">
      <c r="A29" s="77" t="s">
        <v>97</v>
      </c>
      <c r="B29" s="37" t="s">
        <v>70</v>
      </c>
      <c r="C29" s="3"/>
      <c r="D29" s="24" t="s">
        <v>16</v>
      </c>
      <c r="E29" s="27" t="s">
        <v>17</v>
      </c>
      <c r="F29" s="3"/>
      <c r="G29" s="136">
        <v>42.804502549088802</v>
      </c>
      <c r="H29" s="130">
        <v>56.120337186411497</v>
      </c>
      <c r="I29" s="130">
        <v>60.1887840088839</v>
      </c>
      <c r="J29" s="130">
        <v>66.816415122911494</v>
      </c>
      <c r="K29" s="130">
        <v>69.744081570844401</v>
      </c>
      <c r="L29" s="137">
        <v>59.134824087627997</v>
      </c>
      <c r="M29" s="130"/>
      <c r="N29" s="138">
        <v>72.454696885568595</v>
      </c>
      <c r="O29" s="139">
        <v>63.585886628640601</v>
      </c>
      <c r="P29" s="140">
        <v>68.020291757104602</v>
      </c>
      <c r="Q29" s="130"/>
      <c r="R29" s="141">
        <v>61.673529136049901</v>
      </c>
      <c r="S29" s="135"/>
      <c r="T29" s="136">
        <v>0.75560428013889003</v>
      </c>
      <c r="U29" s="130">
        <v>5.82494068136132</v>
      </c>
      <c r="V29" s="130">
        <v>5.2084250430130599</v>
      </c>
      <c r="W29" s="130">
        <v>1.63573210302285</v>
      </c>
      <c r="X29" s="130">
        <v>2.2483790624504598</v>
      </c>
      <c r="Y29" s="137">
        <v>3.1389922097920402</v>
      </c>
      <c r="Z29" s="130"/>
      <c r="AA29" s="138">
        <v>2.8484548465797399</v>
      </c>
      <c r="AB29" s="139">
        <v>2.5550474170622199</v>
      </c>
      <c r="AC29" s="140">
        <v>2.7111064101839499</v>
      </c>
      <c r="AD29" s="130"/>
      <c r="AE29" s="141">
        <v>3.0037739791801399</v>
      </c>
      <c r="AF29" s="30"/>
      <c r="AG29" s="136">
        <v>43.359033765049901</v>
      </c>
      <c r="AH29" s="130">
        <v>55.728157798118602</v>
      </c>
      <c r="AI29" s="130">
        <v>59.163330233140798</v>
      </c>
      <c r="AJ29" s="130">
        <v>61.831742620567603</v>
      </c>
      <c r="AK29" s="130">
        <v>62.417040642184404</v>
      </c>
      <c r="AL29" s="137">
        <v>56.503220036705798</v>
      </c>
      <c r="AM29" s="130"/>
      <c r="AN29" s="138">
        <v>69.7086151317868</v>
      </c>
      <c r="AO29" s="139">
        <v>67.710005688641601</v>
      </c>
      <c r="AP29" s="140">
        <v>68.709310410214201</v>
      </c>
      <c r="AQ29" s="130"/>
      <c r="AR29" s="141">
        <v>59.992905367414302</v>
      </c>
      <c r="AS29" s="135"/>
      <c r="AT29" s="136">
        <v>-1.26047083149907</v>
      </c>
      <c r="AU29" s="130">
        <v>2.40998995311107</v>
      </c>
      <c r="AV29" s="130">
        <v>2.5909470676569102</v>
      </c>
      <c r="AW29" s="130">
        <v>1.6392702030130599</v>
      </c>
      <c r="AX29" s="130">
        <v>2.8745736942192002</v>
      </c>
      <c r="AY29" s="137">
        <v>1.8043253340465299</v>
      </c>
      <c r="AZ29" s="130"/>
      <c r="BA29" s="138">
        <v>5.0469091504027501</v>
      </c>
      <c r="BB29" s="139">
        <v>3.9625825242407</v>
      </c>
      <c r="BC29" s="140">
        <v>4.5098187104265701</v>
      </c>
      <c r="BD29" s="130"/>
      <c r="BE29" s="141">
        <v>2.6732429181062298</v>
      </c>
    </row>
    <row r="30" spans="1:57" x14ac:dyDescent="0.25">
      <c r="A30" s="21" t="s">
        <v>47</v>
      </c>
      <c r="B30" s="3" t="str">
        <f t="shared" si="0"/>
        <v>Roanoke, VA</v>
      </c>
      <c r="C30" s="3"/>
      <c r="D30" s="24" t="s">
        <v>16</v>
      </c>
      <c r="E30" s="27" t="s">
        <v>17</v>
      </c>
      <c r="F30" s="3"/>
      <c r="G30" s="136">
        <v>47.406866325785202</v>
      </c>
      <c r="H30" s="130">
        <v>62.929145361577703</v>
      </c>
      <c r="I30" s="130">
        <v>74.105186267348401</v>
      </c>
      <c r="J30" s="130">
        <v>85.445580715850895</v>
      </c>
      <c r="K30" s="130">
        <v>88.476990504017493</v>
      </c>
      <c r="L30" s="137">
        <v>71.672753834915895</v>
      </c>
      <c r="M30" s="130"/>
      <c r="N30" s="138">
        <v>88.075237399561701</v>
      </c>
      <c r="O30" s="139">
        <v>72.972972972972897</v>
      </c>
      <c r="P30" s="140">
        <v>80.524105186267306</v>
      </c>
      <c r="Q30" s="130"/>
      <c r="R30" s="141">
        <v>74.2017113638735</v>
      </c>
      <c r="S30" s="135"/>
      <c r="T30" s="136">
        <v>9.7079201004015001</v>
      </c>
      <c r="U30" s="130">
        <v>13.941613048842999</v>
      </c>
      <c r="V30" s="130">
        <v>7.5041579376705903</v>
      </c>
      <c r="W30" s="130">
        <v>-0.210993054752351</v>
      </c>
      <c r="X30" s="130">
        <v>-0.70635544941726602</v>
      </c>
      <c r="Y30" s="137">
        <v>4.7521942638633901</v>
      </c>
      <c r="Z30" s="130"/>
      <c r="AA30" s="138">
        <v>-0.40764813826972102</v>
      </c>
      <c r="AB30" s="139">
        <v>-3.9847622485351999</v>
      </c>
      <c r="AC30" s="140">
        <v>-2.0609593667025998</v>
      </c>
      <c r="AD30" s="130"/>
      <c r="AE30" s="141">
        <v>2.54046701357731</v>
      </c>
      <c r="AF30" s="30"/>
      <c r="AG30" s="136">
        <v>48.511687363038703</v>
      </c>
      <c r="AH30" s="130">
        <v>63.696128560993401</v>
      </c>
      <c r="AI30" s="130">
        <v>70.777027027027003</v>
      </c>
      <c r="AJ30" s="130">
        <v>72.854273192110995</v>
      </c>
      <c r="AK30" s="130">
        <v>72.411431701972205</v>
      </c>
      <c r="AL30" s="137">
        <v>65.650109569028402</v>
      </c>
      <c r="AM30" s="130"/>
      <c r="AN30" s="138">
        <v>76.638970051132205</v>
      </c>
      <c r="AO30" s="139">
        <v>72.557523739956096</v>
      </c>
      <c r="AP30" s="140">
        <v>74.598246895544094</v>
      </c>
      <c r="AQ30" s="130"/>
      <c r="AR30" s="141">
        <v>68.206720233747205</v>
      </c>
      <c r="AS30" s="135"/>
      <c r="AT30" s="136">
        <v>-2.2922840693581201</v>
      </c>
      <c r="AU30" s="130">
        <v>3.77010374105109</v>
      </c>
      <c r="AV30" s="130">
        <v>6.8288151212281498</v>
      </c>
      <c r="AW30" s="130">
        <v>3.98088144298156</v>
      </c>
      <c r="AX30" s="130">
        <v>2.4443851590718402</v>
      </c>
      <c r="AY30" s="137">
        <v>3.1873136949682999</v>
      </c>
      <c r="AZ30" s="130"/>
      <c r="BA30" s="138">
        <v>2.5486745797614598</v>
      </c>
      <c r="BB30" s="139">
        <v>2.4319424348795802</v>
      </c>
      <c r="BC30" s="140">
        <v>2.49187196627885</v>
      </c>
      <c r="BD30" s="130"/>
      <c r="BE30" s="141">
        <v>2.9657325922760398</v>
      </c>
    </row>
    <row r="31" spans="1:57" x14ac:dyDescent="0.25">
      <c r="A31" s="21" t="s">
        <v>48</v>
      </c>
      <c r="B31" s="3" t="str">
        <f t="shared" si="0"/>
        <v>Charlottesville, VA</v>
      </c>
      <c r="C31" s="3"/>
      <c r="D31" s="24" t="s">
        <v>16</v>
      </c>
      <c r="E31" s="27" t="s">
        <v>17</v>
      </c>
      <c r="F31" s="3"/>
      <c r="G31" s="136">
        <v>48.694826767916403</v>
      </c>
      <c r="H31" s="130">
        <v>69.435215946843797</v>
      </c>
      <c r="I31" s="130">
        <v>72.306597057427595</v>
      </c>
      <c r="J31" s="130">
        <v>78.191741813004199</v>
      </c>
      <c r="K31" s="130">
        <v>90.365448504983306</v>
      </c>
      <c r="L31" s="137">
        <v>71.798766018035096</v>
      </c>
      <c r="M31" s="130"/>
      <c r="N31" s="138">
        <v>89.416231608922601</v>
      </c>
      <c r="O31" s="139">
        <v>79.520645467489302</v>
      </c>
      <c r="P31" s="140">
        <v>84.468438538205902</v>
      </c>
      <c r="Q31" s="130"/>
      <c r="R31" s="141">
        <v>75.418672452369606</v>
      </c>
      <c r="S31" s="135"/>
      <c r="T31" s="136">
        <v>-6.39965767061494</v>
      </c>
      <c r="U31" s="130">
        <v>4.5664184090872002</v>
      </c>
      <c r="V31" s="130">
        <v>8.7762527661266692</v>
      </c>
      <c r="W31" s="130">
        <v>-10.667701671373599</v>
      </c>
      <c r="X31" s="130">
        <v>7.3792362937292202</v>
      </c>
      <c r="Y31" s="137">
        <v>0.675680655590157</v>
      </c>
      <c r="Z31" s="130"/>
      <c r="AA31" s="138">
        <v>9.8973301272946799</v>
      </c>
      <c r="AB31" s="139">
        <v>0.19927710913781899</v>
      </c>
      <c r="AC31" s="140">
        <v>5.1086707693136297</v>
      </c>
      <c r="AD31" s="130"/>
      <c r="AE31" s="141">
        <v>2.0529899883958498</v>
      </c>
      <c r="AF31" s="30"/>
      <c r="AG31" s="136">
        <v>52.040816326530603</v>
      </c>
      <c r="AH31" s="130">
        <v>66.445182724252405</v>
      </c>
      <c r="AI31" s="130">
        <v>71.292121499762601</v>
      </c>
      <c r="AJ31" s="130">
        <v>73.908400569530102</v>
      </c>
      <c r="AK31" s="130">
        <v>81.229235880398605</v>
      </c>
      <c r="AL31" s="137">
        <v>68.983151400094897</v>
      </c>
      <c r="AM31" s="130"/>
      <c r="AN31" s="138">
        <v>86.236355007119101</v>
      </c>
      <c r="AO31" s="139">
        <v>83.892975794969104</v>
      </c>
      <c r="AP31" s="140">
        <v>85.064665401044095</v>
      </c>
      <c r="AQ31" s="130"/>
      <c r="AR31" s="141">
        <v>73.577869686080405</v>
      </c>
      <c r="AS31" s="135"/>
      <c r="AT31" s="136">
        <v>3.1694781233526599</v>
      </c>
      <c r="AU31" s="130">
        <v>5.6925963541218296</v>
      </c>
      <c r="AV31" s="130">
        <v>6.4675254364072501</v>
      </c>
      <c r="AW31" s="130">
        <v>-1.10264456792013</v>
      </c>
      <c r="AX31" s="130">
        <v>5.65885021228826</v>
      </c>
      <c r="AY31" s="137">
        <v>3.9275057285198902</v>
      </c>
      <c r="AZ31" s="130"/>
      <c r="BA31" s="138">
        <v>6.0118280502246702</v>
      </c>
      <c r="BB31" s="139">
        <v>3.8813050898235102</v>
      </c>
      <c r="BC31" s="140">
        <v>4.9504271825146802</v>
      </c>
      <c r="BD31" s="130"/>
      <c r="BE31" s="141">
        <v>4.2631838247610903</v>
      </c>
    </row>
    <row r="32" spans="1:57" x14ac:dyDescent="0.25">
      <c r="A32" s="21" t="s">
        <v>49</v>
      </c>
      <c r="B32" t="s">
        <v>72</v>
      </c>
      <c r="C32" s="3"/>
      <c r="D32" s="24" t="s">
        <v>16</v>
      </c>
      <c r="E32" s="27" t="s">
        <v>17</v>
      </c>
      <c r="F32" s="3"/>
      <c r="G32" s="136">
        <v>42.675159235668701</v>
      </c>
      <c r="H32" s="130">
        <v>58.183972744778501</v>
      </c>
      <c r="I32" s="130">
        <v>60.924307509998499</v>
      </c>
      <c r="J32" s="130">
        <v>62.524070508072803</v>
      </c>
      <c r="K32" s="130">
        <v>56.702710709524503</v>
      </c>
      <c r="L32" s="137">
        <v>56.202044141608603</v>
      </c>
      <c r="M32" s="130"/>
      <c r="N32" s="138">
        <v>54.747444822989102</v>
      </c>
      <c r="O32" s="139">
        <v>51.696045030365802</v>
      </c>
      <c r="P32" s="140">
        <v>53.221744926677502</v>
      </c>
      <c r="Q32" s="130"/>
      <c r="R32" s="141">
        <v>55.350530080199697</v>
      </c>
      <c r="S32" s="135"/>
      <c r="T32" s="136">
        <v>-0.52770854487830299</v>
      </c>
      <c r="U32" s="130">
        <v>5.3142379129097304</v>
      </c>
      <c r="V32" s="130">
        <v>-4.0243243400093203</v>
      </c>
      <c r="W32" s="130">
        <v>-7.2980473481052899</v>
      </c>
      <c r="X32" s="130">
        <v>-3.1292840559337098</v>
      </c>
      <c r="Y32" s="137">
        <v>-2.2944183198047998</v>
      </c>
      <c r="Z32" s="130"/>
      <c r="AA32" s="138">
        <v>-1.82665522184975</v>
      </c>
      <c r="AB32" s="139">
        <v>-4.4839211761155697</v>
      </c>
      <c r="AC32" s="140">
        <v>-3.1354204554205198</v>
      </c>
      <c r="AD32" s="130"/>
      <c r="AE32" s="141">
        <v>-2.52691464592582</v>
      </c>
      <c r="AF32" s="30"/>
      <c r="AG32" s="136">
        <v>43.3491334617093</v>
      </c>
      <c r="AH32" s="130">
        <v>59.028292104873302</v>
      </c>
      <c r="AI32" s="130">
        <v>64.275662864760704</v>
      </c>
      <c r="AJ32" s="130">
        <v>66.401273885350307</v>
      </c>
      <c r="AK32" s="130">
        <v>62.790697674418603</v>
      </c>
      <c r="AL32" s="137">
        <v>59.169011998222402</v>
      </c>
      <c r="AM32" s="130"/>
      <c r="AN32" s="138">
        <v>65.3125462894386</v>
      </c>
      <c r="AO32" s="139">
        <v>61.0094800770256</v>
      </c>
      <c r="AP32" s="140">
        <v>63.1610131832321</v>
      </c>
      <c r="AQ32" s="130"/>
      <c r="AR32" s="141">
        <v>60.309583765367996</v>
      </c>
      <c r="AS32" s="135"/>
      <c r="AT32" s="136">
        <v>-0.67891239418406202</v>
      </c>
      <c r="AU32" s="130">
        <v>4.3606917930823696</v>
      </c>
      <c r="AV32" s="130">
        <v>1.9206813735819299</v>
      </c>
      <c r="AW32" s="130">
        <v>0.57528002590759597</v>
      </c>
      <c r="AX32" s="130">
        <v>3.0556187306560498</v>
      </c>
      <c r="AY32" s="137">
        <v>1.93748273304417</v>
      </c>
      <c r="AZ32" s="130"/>
      <c r="BA32" s="138">
        <v>-2.51643369935198</v>
      </c>
      <c r="BB32" s="139">
        <v>-5.1072903706405404</v>
      </c>
      <c r="BC32" s="140">
        <v>-3.7851683602011699</v>
      </c>
      <c r="BD32" s="130"/>
      <c r="BE32" s="141">
        <v>0.155011048806522</v>
      </c>
    </row>
    <row r="33" spans="1:57" x14ac:dyDescent="0.25">
      <c r="A33" s="21" t="s">
        <v>50</v>
      </c>
      <c r="B33" s="3" t="str">
        <f t="shared" si="0"/>
        <v>Staunton &amp; Harrisonburg, VA</v>
      </c>
      <c r="C33" s="3"/>
      <c r="D33" s="24" t="s">
        <v>16</v>
      </c>
      <c r="E33" s="27" t="s">
        <v>17</v>
      </c>
      <c r="F33" s="3"/>
      <c r="G33" s="136">
        <v>40.414788097384999</v>
      </c>
      <c r="H33" s="130">
        <v>54.030658250676197</v>
      </c>
      <c r="I33" s="130">
        <v>57.096483318304699</v>
      </c>
      <c r="J33" s="130">
        <v>69.125338142470596</v>
      </c>
      <c r="K33" s="130">
        <v>80.7033363390441</v>
      </c>
      <c r="L33" s="137">
        <v>60.274120829576098</v>
      </c>
      <c r="M33" s="130"/>
      <c r="N33" s="138">
        <v>81.947700631199197</v>
      </c>
      <c r="O33" s="139">
        <v>69.594229035166805</v>
      </c>
      <c r="P33" s="140">
        <v>75.770964833183001</v>
      </c>
      <c r="Q33" s="130"/>
      <c r="R33" s="141">
        <v>64.701790544892404</v>
      </c>
      <c r="S33" s="135"/>
      <c r="T33" s="136">
        <v>-11.6324921135646</v>
      </c>
      <c r="U33" s="130">
        <v>-1.3500164636154</v>
      </c>
      <c r="V33" s="130">
        <v>-7.2370348666861899</v>
      </c>
      <c r="W33" s="130">
        <v>-7.6608046253914699</v>
      </c>
      <c r="X33" s="130">
        <v>-1.0831122900088399</v>
      </c>
      <c r="Y33" s="137">
        <v>-5.37908385708623</v>
      </c>
      <c r="Z33" s="130"/>
      <c r="AA33" s="138">
        <v>2.2732388026108401</v>
      </c>
      <c r="AB33" s="139">
        <v>0.39021852237252802</v>
      </c>
      <c r="AC33" s="140">
        <v>1.3997827923253201</v>
      </c>
      <c r="AD33" s="130"/>
      <c r="AE33" s="141">
        <v>-3.2141205487898801</v>
      </c>
      <c r="AF33" s="30"/>
      <c r="AG33" s="136">
        <v>41.573489630297502</v>
      </c>
      <c r="AH33" s="130">
        <v>53.336339044183902</v>
      </c>
      <c r="AI33" s="130">
        <v>54.846708746618503</v>
      </c>
      <c r="AJ33" s="130">
        <v>60.225428313796201</v>
      </c>
      <c r="AK33" s="130">
        <v>65.027051397655498</v>
      </c>
      <c r="AL33" s="137">
        <v>55.0018034265103</v>
      </c>
      <c r="AM33" s="130"/>
      <c r="AN33" s="138">
        <v>75.401262398557193</v>
      </c>
      <c r="AO33" s="139">
        <v>71.302975653742095</v>
      </c>
      <c r="AP33" s="140">
        <v>73.352119026149595</v>
      </c>
      <c r="AQ33" s="130"/>
      <c r="AR33" s="141">
        <v>60.244750740693</v>
      </c>
      <c r="AS33" s="135"/>
      <c r="AT33" s="136">
        <v>-7.3740799023662804</v>
      </c>
      <c r="AU33" s="130">
        <v>1.82685685479576</v>
      </c>
      <c r="AV33" s="130">
        <v>-2.5732403360927201</v>
      </c>
      <c r="AW33" s="130">
        <v>-3.7370435876847501</v>
      </c>
      <c r="AX33" s="130">
        <v>2.7910060207674401</v>
      </c>
      <c r="AY33" s="137">
        <v>-1.57572018413933</v>
      </c>
      <c r="AZ33" s="130"/>
      <c r="BA33" s="138">
        <v>4.7772675123924504</v>
      </c>
      <c r="BB33" s="139">
        <v>2.0450706897688198</v>
      </c>
      <c r="BC33" s="140">
        <v>3.4312928067081998</v>
      </c>
      <c r="BD33" s="130"/>
      <c r="BE33" s="141">
        <v>0.10748952617096801</v>
      </c>
    </row>
    <row r="34" spans="1:57" x14ac:dyDescent="0.25">
      <c r="A34" s="21" t="s">
        <v>51</v>
      </c>
      <c r="B34" s="3" t="str">
        <f t="shared" si="0"/>
        <v>Blacksburg &amp; Wytheville, VA</v>
      </c>
      <c r="C34" s="3"/>
      <c r="D34" s="24" t="s">
        <v>16</v>
      </c>
      <c r="E34" s="27" t="s">
        <v>17</v>
      </c>
      <c r="F34" s="3"/>
      <c r="G34" s="136">
        <v>44.297832233741701</v>
      </c>
      <c r="H34" s="130">
        <v>54.043355325164903</v>
      </c>
      <c r="I34" s="130">
        <v>64.957587181903804</v>
      </c>
      <c r="J34" s="130">
        <v>76.003770028275198</v>
      </c>
      <c r="K34" s="130">
        <v>79.905749293119598</v>
      </c>
      <c r="L34" s="137">
        <v>63.841658812440997</v>
      </c>
      <c r="M34" s="130"/>
      <c r="N34" s="138">
        <v>82.016965127238393</v>
      </c>
      <c r="O34" s="139">
        <v>69.085768143261006</v>
      </c>
      <c r="P34" s="140">
        <v>75.551366635249707</v>
      </c>
      <c r="Q34" s="130"/>
      <c r="R34" s="141">
        <v>67.187289618957806</v>
      </c>
      <c r="S34" s="135"/>
      <c r="T34" s="136">
        <v>6.5878382772323398</v>
      </c>
      <c r="U34" s="130">
        <v>3.89591756925314</v>
      </c>
      <c r="V34" s="130">
        <v>3.5008037004383499</v>
      </c>
      <c r="W34" s="130">
        <v>1.81196440919529</v>
      </c>
      <c r="X34" s="130">
        <v>-3.7118234157315899</v>
      </c>
      <c r="Y34" s="137">
        <v>1.66698649777135</v>
      </c>
      <c r="Z34" s="130"/>
      <c r="AA34" s="138">
        <v>-0.27179344942251099</v>
      </c>
      <c r="AB34" s="139">
        <v>-1.0980697434595801</v>
      </c>
      <c r="AC34" s="140">
        <v>-0.65128233559790905</v>
      </c>
      <c r="AD34" s="130"/>
      <c r="AE34" s="141">
        <v>0.91045873574158398</v>
      </c>
      <c r="AF34" s="30"/>
      <c r="AG34" s="136">
        <v>44.288407163053698</v>
      </c>
      <c r="AH34" s="130">
        <v>53.209236569274204</v>
      </c>
      <c r="AI34" s="130">
        <v>56.974552309142297</v>
      </c>
      <c r="AJ34" s="130">
        <v>62.808671065032897</v>
      </c>
      <c r="AK34" s="130">
        <v>62.813383600377001</v>
      </c>
      <c r="AL34" s="137">
        <v>56.018850141375999</v>
      </c>
      <c r="AM34" s="130"/>
      <c r="AN34" s="138">
        <v>70.4335532516493</v>
      </c>
      <c r="AO34" s="139">
        <v>65.240339302544697</v>
      </c>
      <c r="AP34" s="140">
        <v>67.836946277096999</v>
      </c>
      <c r="AQ34" s="130"/>
      <c r="AR34" s="141">
        <v>59.395449037296302</v>
      </c>
      <c r="AS34" s="135"/>
      <c r="AT34" s="136">
        <v>5.6298451475819098</v>
      </c>
      <c r="AU34" s="130">
        <v>2.9164416690233601</v>
      </c>
      <c r="AV34" s="130">
        <v>1.5015353355890899</v>
      </c>
      <c r="AW34" s="130">
        <v>4.5179444381064204</v>
      </c>
      <c r="AX34" s="130">
        <v>-1.43927720627758</v>
      </c>
      <c r="AY34" s="137">
        <v>2.3791091237796</v>
      </c>
      <c r="AZ34" s="130"/>
      <c r="BA34" s="138">
        <v>-0.65711707195741198</v>
      </c>
      <c r="BB34" s="139">
        <v>-1.52295054346798</v>
      </c>
      <c r="BC34" s="140">
        <v>-1.0753553401415199</v>
      </c>
      <c r="BD34" s="130"/>
      <c r="BE34" s="141">
        <v>1.2256246025775701</v>
      </c>
    </row>
    <row r="35" spans="1:57" x14ac:dyDescent="0.25">
      <c r="A35" s="21" t="s">
        <v>52</v>
      </c>
      <c r="B35" s="3" t="str">
        <f t="shared" si="0"/>
        <v>Lynchburg, VA</v>
      </c>
      <c r="C35" s="3"/>
      <c r="D35" s="24" t="s">
        <v>16</v>
      </c>
      <c r="E35" s="27" t="s">
        <v>17</v>
      </c>
      <c r="F35" s="3"/>
      <c r="G35" s="136">
        <v>44.6360153256704</v>
      </c>
      <c r="H35" s="130">
        <v>59.897828863346099</v>
      </c>
      <c r="I35" s="130">
        <v>62.068965517241303</v>
      </c>
      <c r="J35" s="130">
        <v>74.808429118773901</v>
      </c>
      <c r="K35" s="130">
        <v>86.270753512132799</v>
      </c>
      <c r="L35" s="137">
        <v>65.536398467432903</v>
      </c>
      <c r="M35" s="130"/>
      <c r="N35" s="138">
        <v>86.558109833971898</v>
      </c>
      <c r="O35" s="139">
        <v>66.570881226053601</v>
      </c>
      <c r="P35" s="140">
        <v>76.564495530012707</v>
      </c>
      <c r="Q35" s="130"/>
      <c r="R35" s="141">
        <v>68.6872833424557</v>
      </c>
      <c r="S35" s="135"/>
      <c r="T35" s="136">
        <v>-5.28014819292983</v>
      </c>
      <c r="U35" s="130">
        <v>-2.5344015341519102</v>
      </c>
      <c r="V35" s="130">
        <v>-4.2964064268698499</v>
      </c>
      <c r="W35" s="130">
        <v>-14.423072905568199</v>
      </c>
      <c r="X35" s="130">
        <v>0.182310443794093</v>
      </c>
      <c r="Y35" s="137">
        <v>-5.5577223294204998</v>
      </c>
      <c r="Z35" s="130"/>
      <c r="AA35" s="138">
        <v>-3.7294808253365598E-2</v>
      </c>
      <c r="AB35" s="139">
        <v>1.79716385733275</v>
      </c>
      <c r="AC35" s="140">
        <v>0.75202485174584599</v>
      </c>
      <c r="AD35" s="130"/>
      <c r="AE35" s="141">
        <v>-3.63570470316151</v>
      </c>
      <c r="AF35" s="30"/>
      <c r="AG35" s="136">
        <v>43.183269476372899</v>
      </c>
      <c r="AH35" s="130">
        <v>61.9173052362707</v>
      </c>
      <c r="AI35" s="130">
        <v>67.871966794380498</v>
      </c>
      <c r="AJ35" s="130">
        <v>69.971264367816005</v>
      </c>
      <c r="AK35" s="130">
        <v>69.189016602809701</v>
      </c>
      <c r="AL35" s="137">
        <v>62.426564495530002</v>
      </c>
      <c r="AM35" s="130"/>
      <c r="AN35" s="138">
        <v>76.684227330778995</v>
      </c>
      <c r="AO35" s="139">
        <v>70.697637292464805</v>
      </c>
      <c r="AP35" s="140">
        <v>73.690932311621907</v>
      </c>
      <c r="AQ35" s="130"/>
      <c r="AR35" s="141">
        <v>65.644955300127705</v>
      </c>
      <c r="AS35" s="135"/>
      <c r="AT35" s="136">
        <v>1.30283193600118</v>
      </c>
      <c r="AU35" s="130">
        <v>7.8924471641993597</v>
      </c>
      <c r="AV35" s="130">
        <v>7.0776184995190903</v>
      </c>
      <c r="AW35" s="130">
        <v>2.1097004245384801</v>
      </c>
      <c r="AX35" s="130">
        <v>8.1255544377614601</v>
      </c>
      <c r="AY35" s="137">
        <v>5.47994548587004</v>
      </c>
      <c r="AZ35" s="130"/>
      <c r="BA35" s="138">
        <v>7.0059919786993303</v>
      </c>
      <c r="BB35" s="139">
        <v>5.9959335680738297</v>
      </c>
      <c r="BC35" s="140">
        <v>6.51908548414736</v>
      </c>
      <c r="BD35" s="130"/>
      <c r="BE35" s="141">
        <v>5.8110172723224904</v>
      </c>
    </row>
    <row r="36" spans="1:57" x14ac:dyDescent="0.25">
      <c r="A36" s="21" t="s">
        <v>77</v>
      </c>
      <c r="B36" s="3" t="str">
        <f t="shared" si="0"/>
        <v>Central Virginia</v>
      </c>
      <c r="C36" s="3"/>
      <c r="D36" s="24" t="s">
        <v>16</v>
      </c>
      <c r="E36" s="27" t="s">
        <v>17</v>
      </c>
      <c r="F36" s="3"/>
      <c r="G36" s="136">
        <v>48.193594482930003</v>
      </c>
      <c r="H36" s="130">
        <v>62.542325494703398</v>
      </c>
      <c r="I36" s="130">
        <v>67.615171942468294</v>
      </c>
      <c r="J36" s="130">
        <v>71.333602559721598</v>
      </c>
      <c r="K36" s="130">
        <v>72.072939641514694</v>
      </c>
      <c r="L36" s="137">
        <v>64.351526824267594</v>
      </c>
      <c r="M36" s="130"/>
      <c r="N36" s="138">
        <v>79.919853375166895</v>
      </c>
      <c r="O36" s="139">
        <v>75.632940884098005</v>
      </c>
      <c r="P36" s="140">
        <v>77.7763971296325</v>
      </c>
      <c r="Q36" s="130"/>
      <c r="R36" s="141">
        <v>68.187204054371804</v>
      </c>
      <c r="S36" s="135"/>
      <c r="T36" s="136">
        <v>-10.425856006748599</v>
      </c>
      <c r="U36" s="130">
        <v>-1.52529769942168</v>
      </c>
      <c r="V36" s="130">
        <v>-1.7161550590831001</v>
      </c>
      <c r="W36" s="130">
        <v>-5.0333113307433903</v>
      </c>
      <c r="X36" s="130">
        <v>-0.19034405290735501</v>
      </c>
      <c r="Y36" s="137">
        <v>-3.5020321834913801</v>
      </c>
      <c r="Z36" s="130"/>
      <c r="AA36" s="138">
        <v>1.14985169463484</v>
      </c>
      <c r="AB36" s="139">
        <v>0.80392212860329904</v>
      </c>
      <c r="AC36" s="140">
        <v>0.98135762195224396</v>
      </c>
      <c r="AD36" s="130"/>
      <c r="AE36" s="141">
        <v>-2.0852922990153799</v>
      </c>
      <c r="AF36" s="30"/>
      <c r="AG36" s="136">
        <v>47.958280264670201</v>
      </c>
      <c r="AH36" s="130">
        <v>62.209157839147501</v>
      </c>
      <c r="AI36" s="130">
        <v>67.994159858345498</v>
      </c>
      <c r="AJ36" s="130">
        <v>68.286943555652201</v>
      </c>
      <c r="AK36" s="130">
        <v>66.409866111646096</v>
      </c>
      <c r="AL36" s="137">
        <v>62.571681525892302</v>
      </c>
      <c r="AM36" s="130"/>
      <c r="AN36" s="138">
        <v>74.3321114597247</v>
      </c>
      <c r="AO36" s="139">
        <v>75.774284737970206</v>
      </c>
      <c r="AP36" s="140">
        <v>75.053198098847503</v>
      </c>
      <c r="AQ36" s="130"/>
      <c r="AR36" s="141">
        <v>66.1378291181652</v>
      </c>
      <c r="AS36" s="135"/>
      <c r="AT36" s="136">
        <v>-5.3100015395584599</v>
      </c>
      <c r="AU36" s="130">
        <v>-0.55631154804730698</v>
      </c>
      <c r="AV36" s="130">
        <v>-0.29355638761059</v>
      </c>
      <c r="AW36" s="130">
        <v>-2.6371962935580102</v>
      </c>
      <c r="AX36" s="130">
        <v>-2.27220569484644</v>
      </c>
      <c r="AY36" s="137">
        <v>-2.0755868283105698</v>
      </c>
      <c r="AZ36" s="130"/>
      <c r="BA36" s="138">
        <v>-1.6851186236861799</v>
      </c>
      <c r="BB36" s="139">
        <v>-1.1598031502508499</v>
      </c>
      <c r="BC36" s="140">
        <v>-1.4206371563478799</v>
      </c>
      <c r="BD36" s="130"/>
      <c r="BE36" s="141">
        <v>-1.8641889320993701</v>
      </c>
    </row>
    <row r="37" spans="1:57" x14ac:dyDescent="0.25">
      <c r="A37" s="21" t="s">
        <v>78</v>
      </c>
      <c r="B37" s="3" t="str">
        <f t="shared" si="0"/>
        <v>Chesapeake Bay</v>
      </c>
      <c r="C37" s="3"/>
      <c r="D37" s="24" t="s">
        <v>16</v>
      </c>
      <c r="E37" s="27" t="s">
        <v>17</v>
      </c>
      <c r="F37" s="3"/>
      <c r="G37" s="136">
        <v>37.432744043043797</v>
      </c>
      <c r="H37" s="130">
        <v>57.109915449654103</v>
      </c>
      <c r="I37" s="130">
        <v>60.107609531129903</v>
      </c>
      <c r="J37" s="130">
        <v>62.797847809377402</v>
      </c>
      <c r="K37" s="130">
        <v>59.108378170637899</v>
      </c>
      <c r="L37" s="137">
        <v>55.311299000768599</v>
      </c>
      <c r="M37" s="130"/>
      <c r="N37" s="138">
        <v>68.485780169100593</v>
      </c>
      <c r="O37" s="139">
        <v>55.265180630284299</v>
      </c>
      <c r="P37" s="140">
        <v>61.875480399692499</v>
      </c>
      <c r="Q37" s="130"/>
      <c r="R37" s="141">
        <v>57.186779400461099</v>
      </c>
      <c r="S37" s="135"/>
      <c r="T37" s="136">
        <v>-22.8209191759112</v>
      </c>
      <c r="U37" s="130">
        <v>-8.8343558282208505</v>
      </c>
      <c r="V37" s="130">
        <v>-10.1149425287356</v>
      </c>
      <c r="W37" s="130">
        <v>-18.0541624874623</v>
      </c>
      <c r="X37" s="130">
        <v>-12.8117913832199</v>
      </c>
      <c r="Y37" s="137">
        <v>-14.2312276519666</v>
      </c>
      <c r="Z37" s="130"/>
      <c r="AA37" s="138">
        <v>5.8194774346793299</v>
      </c>
      <c r="AB37" s="139">
        <v>-10.124999999999901</v>
      </c>
      <c r="AC37" s="140">
        <v>-1.94884287454323</v>
      </c>
      <c r="AD37" s="130"/>
      <c r="AE37" s="141">
        <v>-10.7760836045913</v>
      </c>
      <c r="AF37" s="30"/>
      <c r="AG37" s="136">
        <v>45.272867025365102</v>
      </c>
      <c r="AH37" s="130">
        <v>63.816295157570998</v>
      </c>
      <c r="AI37" s="130">
        <v>67.198308993082193</v>
      </c>
      <c r="AJ37" s="130">
        <v>67.544196771713999</v>
      </c>
      <c r="AK37" s="130">
        <v>63.239815526518001</v>
      </c>
      <c r="AL37" s="137">
        <v>61.414296694850101</v>
      </c>
      <c r="AM37" s="130"/>
      <c r="AN37" s="138">
        <v>66.775557263643293</v>
      </c>
      <c r="AO37" s="139">
        <v>64.181398923904595</v>
      </c>
      <c r="AP37" s="140">
        <v>65.478478093774001</v>
      </c>
      <c r="AQ37" s="130"/>
      <c r="AR37" s="141">
        <v>62.575491380256899</v>
      </c>
      <c r="AS37" s="135"/>
      <c r="AT37" s="136">
        <v>-2.5237898220934998</v>
      </c>
      <c r="AU37" s="130">
        <v>5.3616751269035499</v>
      </c>
      <c r="AV37" s="130">
        <v>3.55344980752146</v>
      </c>
      <c r="AW37" s="130">
        <v>-1.1529808773903201</v>
      </c>
      <c r="AX37" s="130">
        <v>1.7310664605873201</v>
      </c>
      <c r="AY37" s="137">
        <v>1.5441316642307901</v>
      </c>
      <c r="AZ37" s="130"/>
      <c r="BA37" s="138">
        <v>1.9958908130319899</v>
      </c>
      <c r="BB37" s="139">
        <v>-3.2725166521864999</v>
      </c>
      <c r="BC37" s="140">
        <v>-0.65597667638483903</v>
      </c>
      <c r="BD37" s="130"/>
      <c r="BE37" s="141">
        <v>0.87622250741248797</v>
      </c>
    </row>
    <row r="38" spans="1:57" x14ac:dyDescent="0.25">
      <c r="A38" s="21" t="s">
        <v>79</v>
      </c>
      <c r="B38" s="3" t="str">
        <f t="shared" si="0"/>
        <v>Coastal Virginia - Eastern Shore</v>
      </c>
      <c r="C38" s="3"/>
      <c r="D38" s="24" t="s">
        <v>16</v>
      </c>
      <c r="E38" s="27" t="s">
        <v>17</v>
      </c>
      <c r="F38" s="3"/>
      <c r="G38" s="136">
        <v>42.1326397919375</v>
      </c>
      <c r="H38" s="130">
        <v>55.396618985695703</v>
      </c>
      <c r="I38" s="130">
        <v>58.582574772431698</v>
      </c>
      <c r="J38" s="130">
        <v>64.499349804941403</v>
      </c>
      <c r="K38" s="130">
        <v>66.384915474642298</v>
      </c>
      <c r="L38" s="137">
        <v>57.399219765929701</v>
      </c>
      <c r="M38" s="130"/>
      <c r="N38" s="138">
        <v>71.261378413524</v>
      </c>
      <c r="O38" s="139">
        <v>65.799739921976496</v>
      </c>
      <c r="P38" s="140">
        <v>68.530559167750297</v>
      </c>
      <c r="Q38" s="130"/>
      <c r="R38" s="141">
        <v>60.579602452164202</v>
      </c>
      <c r="S38" s="135"/>
      <c r="T38" s="136">
        <v>4.0128410914927697</v>
      </c>
      <c r="U38" s="130">
        <v>4.7970479704797002</v>
      </c>
      <c r="V38" s="130">
        <v>7.2619047619047601</v>
      </c>
      <c r="W38" s="130">
        <v>7.4756229685807103</v>
      </c>
      <c r="X38" s="130">
        <v>-0.195503421309872</v>
      </c>
      <c r="Y38" s="137">
        <v>4.5476077688299297</v>
      </c>
      <c r="Z38" s="130"/>
      <c r="AA38" s="138">
        <v>-1.7040358744394599</v>
      </c>
      <c r="AB38" s="139">
        <v>-1.65208940719144</v>
      </c>
      <c r="AC38" s="140">
        <v>-1.6791044776119399</v>
      </c>
      <c r="AD38" s="130"/>
      <c r="AE38" s="141">
        <v>2.45051837888784</v>
      </c>
      <c r="AF38" s="30"/>
      <c r="AG38" s="136">
        <v>41.139760223353498</v>
      </c>
      <c r="AH38" s="130">
        <v>53.292823123665599</v>
      </c>
      <c r="AI38" s="130">
        <v>57.185087863360103</v>
      </c>
      <c r="AJ38" s="130">
        <v>58.297872340425499</v>
      </c>
      <c r="AK38" s="130">
        <v>58.396072013093203</v>
      </c>
      <c r="AL38" s="137">
        <v>53.668776855708899</v>
      </c>
      <c r="AM38" s="130"/>
      <c r="AN38" s="138">
        <v>68.510638297872305</v>
      </c>
      <c r="AO38" s="139">
        <v>67.315875613747906</v>
      </c>
      <c r="AP38" s="140">
        <v>67.913256955810098</v>
      </c>
      <c r="AQ38" s="130"/>
      <c r="AR38" s="141">
        <v>57.744632027536397</v>
      </c>
      <c r="AS38" s="135"/>
      <c r="AT38" s="136">
        <v>2.2866476112698999</v>
      </c>
      <c r="AU38" s="130">
        <v>5.8235779283708</v>
      </c>
      <c r="AV38" s="130">
        <v>8.3749649023357797</v>
      </c>
      <c r="AW38" s="130">
        <v>6.0750446694460898</v>
      </c>
      <c r="AX38" s="130">
        <v>5.25073746312684</v>
      </c>
      <c r="AY38" s="137">
        <v>5.7203567317034301</v>
      </c>
      <c r="AZ38" s="130"/>
      <c r="BA38" s="138">
        <v>5.5737704918032698</v>
      </c>
      <c r="BB38" s="139">
        <v>2.2117296222663998</v>
      </c>
      <c r="BC38" s="140">
        <v>3.88033546125923</v>
      </c>
      <c r="BD38" s="130"/>
      <c r="BE38" s="141">
        <v>5.1017701087902401</v>
      </c>
    </row>
    <row r="39" spans="1:57" x14ac:dyDescent="0.25">
      <c r="A39" s="21" t="s">
        <v>80</v>
      </c>
      <c r="B39" s="3" t="str">
        <f t="shared" si="0"/>
        <v>Coastal Virginia - Hampton Roads</v>
      </c>
      <c r="C39" s="3"/>
      <c r="D39" s="24" t="s">
        <v>16</v>
      </c>
      <c r="E39" s="27" t="s">
        <v>17</v>
      </c>
      <c r="F39" s="3"/>
      <c r="G39" s="136">
        <v>51.159216088126001</v>
      </c>
      <c r="H39" s="130">
        <v>58.183681311643298</v>
      </c>
      <c r="I39" s="130">
        <v>62.297937748174697</v>
      </c>
      <c r="J39" s="130">
        <v>62.508005635967699</v>
      </c>
      <c r="K39" s="130">
        <v>59.487639298065801</v>
      </c>
      <c r="L39" s="137">
        <v>58.727296016395499</v>
      </c>
      <c r="M39" s="130"/>
      <c r="N39" s="138">
        <v>68.553861918790801</v>
      </c>
      <c r="O39" s="139">
        <v>71.948251569104599</v>
      </c>
      <c r="P39" s="140">
        <v>70.2510567439477</v>
      </c>
      <c r="Q39" s="130"/>
      <c r="R39" s="141">
        <v>62.019799081410397</v>
      </c>
      <c r="S39" s="135"/>
      <c r="T39" s="136">
        <v>-2.6991449214456402</v>
      </c>
      <c r="U39" s="130">
        <v>-4.47058267755577</v>
      </c>
      <c r="V39" s="130">
        <v>-1.8498103901690599</v>
      </c>
      <c r="W39" s="130">
        <v>-0.87052295611007102</v>
      </c>
      <c r="X39" s="130">
        <v>-4.8025948051624701</v>
      </c>
      <c r="Y39" s="137">
        <v>-2.9309207462930398</v>
      </c>
      <c r="Z39" s="130"/>
      <c r="AA39" s="138">
        <v>-3.5575875364021701</v>
      </c>
      <c r="AB39" s="139">
        <v>-6.4356690941694099</v>
      </c>
      <c r="AC39" s="140">
        <v>-5.0531709257366</v>
      </c>
      <c r="AD39" s="130"/>
      <c r="AE39" s="141">
        <v>-3.6279775768447799</v>
      </c>
      <c r="AF39" s="30"/>
      <c r="AG39" s="136">
        <v>51.354553605738403</v>
      </c>
      <c r="AH39" s="130">
        <v>58.225951069552899</v>
      </c>
      <c r="AI39" s="130">
        <v>62.433072883309798</v>
      </c>
      <c r="AJ39" s="130">
        <v>63.730626360958098</v>
      </c>
      <c r="AK39" s="130">
        <v>64.263481490969596</v>
      </c>
      <c r="AL39" s="137">
        <v>60.001537082105799</v>
      </c>
      <c r="AM39" s="130"/>
      <c r="AN39" s="138">
        <v>73.852312027667395</v>
      </c>
      <c r="AO39" s="139">
        <v>75.122966568464093</v>
      </c>
      <c r="AP39" s="140">
        <v>74.487639298065801</v>
      </c>
      <c r="AQ39" s="130"/>
      <c r="AR39" s="141">
        <v>64.140423429522897</v>
      </c>
      <c r="AS39" s="135"/>
      <c r="AT39" s="136">
        <v>-1.1374180604591499</v>
      </c>
      <c r="AU39" s="130">
        <v>-0.81102972365519299</v>
      </c>
      <c r="AV39" s="130">
        <v>0.27868341314210898</v>
      </c>
      <c r="AW39" s="130">
        <v>0.167312886342985</v>
      </c>
      <c r="AX39" s="130">
        <v>-2.36494759473532</v>
      </c>
      <c r="AY39" s="137">
        <v>-0.775106794915848</v>
      </c>
      <c r="AZ39" s="130"/>
      <c r="BA39" s="138">
        <v>-3.8916330306837099</v>
      </c>
      <c r="BB39" s="139">
        <v>-4.8877311162179797</v>
      </c>
      <c r="BC39" s="140">
        <v>-4.3965241932031001</v>
      </c>
      <c r="BD39" s="130"/>
      <c r="BE39" s="141">
        <v>-2.0067238942438799</v>
      </c>
    </row>
    <row r="40" spans="1:57" x14ac:dyDescent="0.25">
      <c r="A40" s="20" t="s">
        <v>81</v>
      </c>
      <c r="B40" s="3" t="str">
        <f t="shared" si="0"/>
        <v>Northern Virginia</v>
      </c>
      <c r="C40" s="3"/>
      <c r="D40" s="24" t="s">
        <v>16</v>
      </c>
      <c r="E40" s="27" t="s">
        <v>17</v>
      </c>
      <c r="F40" s="3"/>
      <c r="G40" s="136">
        <v>59.824601627880298</v>
      </c>
      <c r="H40" s="130">
        <v>81.189575451870496</v>
      </c>
      <c r="I40" s="130">
        <v>89.562077266995203</v>
      </c>
      <c r="J40" s="130">
        <v>89.969047346096502</v>
      </c>
      <c r="K40" s="130">
        <v>80.702357751538003</v>
      </c>
      <c r="L40" s="137">
        <v>80.249531888876106</v>
      </c>
      <c r="M40" s="130"/>
      <c r="N40" s="138">
        <v>75.033436508846293</v>
      </c>
      <c r="O40" s="139">
        <v>74.918797049944502</v>
      </c>
      <c r="P40" s="140">
        <v>74.976116779395397</v>
      </c>
      <c r="Q40" s="130"/>
      <c r="R40" s="141">
        <v>78.742841857595906</v>
      </c>
      <c r="S40" s="135"/>
      <c r="T40" s="136">
        <v>6.8832075552835699</v>
      </c>
      <c r="U40" s="130">
        <v>10.800386882890001</v>
      </c>
      <c r="V40" s="130">
        <v>8.1953010228968797</v>
      </c>
      <c r="W40" s="130">
        <v>4.8227192303411996</v>
      </c>
      <c r="X40" s="130">
        <v>-0.22281544157643601</v>
      </c>
      <c r="Y40" s="137">
        <v>5.9433531766238596</v>
      </c>
      <c r="Z40" s="130"/>
      <c r="AA40" s="138">
        <v>-2.99012741527291</v>
      </c>
      <c r="AB40" s="139">
        <v>-1.62208394570116</v>
      </c>
      <c r="AC40" s="140">
        <v>-2.3114178948638302</v>
      </c>
      <c r="AD40" s="130"/>
      <c r="AE40" s="141">
        <v>3.5626342178027</v>
      </c>
      <c r="AF40" s="30"/>
      <c r="AG40" s="136">
        <v>58.429343880163501</v>
      </c>
      <c r="AH40" s="130">
        <v>77.789082502197203</v>
      </c>
      <c r="AI40" s="130">
        <v>85.871642019183</v>
      </c>
      <c r="AJ40" s="130">
        <v>86.477798158126006</v>
      </c>
      <c r="AK40" s="130">
        <v>78.076636478275802</v>
      </c>
      <c r="AL40" s="137">
        <v>77.328900607589105</v>
      </c>
      <c r="AM40" s="130"/>
      <c r="AN40" s="138">
        <v>74.163609614429205</v>
      </c>
      <c r="AO40" s="139">
        <v>75.128491726852303</v>
      </c>
      <c r="AP40" s="140">
        <v>74.646050670640804</v>
      </c>
      <c r="AQ40" s="130"/>
      <c r="AR40" s="141">
        <v>76.562372054175299</v>
      </c>
      <c r="AS40" s="135"/>
      <c r="AT40" s="136">
        <v>2.5508855442384499</v>
      </c>
      <c r="AU40" s="130">
        <v>5.8599254177114801</v>
      </c>
      <c r="AV40" s="130">
        <v>4.5834857088814704</v>
      </c>
      <c r="AW40" s="130">
        <v>3.7097969362724501</v>
      </c>
      <c r="AX40" s="130">
        <v>0.95196643842011497</v>
      </c>
      <c r="AY40" s="137">
        <v>3.5742724557229599</v>
      </c>
      <c r="AZ40" s="130"/>
      <c r="BA40" s="138">
        <v>-2.1214911588917902</v>
      </c>
      <c r="BB40" s="139">
        <v>-3.02818734710418</v>
      </c>
      <c r="BC40" s="140">
        <v>-2.5798786750179299</v>
      </c>
      <c r="BD40" s="130"/>
      <c r="BE40" s="141">
        <v>1.78311595507912</v>
      </c>
    </row>
    <row r="41" spans="1:57" x14ac:dyDescent="0.25">
      <c r="A41" s="22" t="s">
        <v>82</v>
      </c>
      <c r="B41" s="3" t="str">
        <f t="shared" si="0"/>
        <v>Shenandoah Valley</v>
      </c>
      <c r="C41" s="3"/>
      <c r="D41" s="25" t="s">
        <v>16</v>
      </c>
      <c r="E41" s="28" t="s">
        <v>17</v>
      </c>
      <c r="F41" s="3"/>
      <c r="G41" s="142">
        <v>42.9702475206267</v>
      </c>
      <c r="H41" s="143">
        <v>54.054504542045102</v>
      </c>
      <c r="I41" s="143">
        <v>57.579798316526301</v>
      </c>
      <c r="J41" s="143">
        <v>67.422285190432504</v>
      </c>
      <c r="K41" s="143">
        <v>76.581381781815097</v>
      </c>
      <c r="L41" s="144">
        <v>59.721643470289102</v>
      </c>
      <c r="M41" s="130"/>
      <c r="N41" s="145">
        <v>78.3648637386448</v>
      </c>
      <c r="O41" s="146">
        <v>69.305775481290098</v>
      </c>
      <c r="P41" s="147">
        <v>73.835319609967399</v>
      </c>
      <c r="Q41" s="130"/>
      <c r="R41" s="148">
        <v>63.754122367340102</v>
      </c>
      <c r="S41" s="135"/>
      <c r="T41" s="142">
        <v>-6.9953749880734302</v>
      </c>
      <c r="U41" s="143">
        <v>1.61943838930416</v>
      </c>
      <c r="V41" s="143">
        <v>-0.60610450737446997</v>
      </c>
      <c r="W41" s="143">
        <v>-2.9925814439170502</v>
      </c>
      <c r="X41" s="143">
        <v>-1.06291896716379</v>
      </c>
      <c r="Y41" s="144">
        <v>-1.8487065591067999</v>
      </c>
      <c r="Z41" s="130"/>
      <c r="AA41" s="145">
        <v>0.67024898027875301</v>
      </c>
      <c r="AB41" s="146">
        <v>0.89577081702827199</v>
      </c>
      <c r="AC41" s="147">
        <v>0.77596672332118999</v>
      </c>
      <c r="AD41" s="130"/>
      <c r="AE41" s="148">
        <v>-0.99548638602226702</v>
      </c>
      <c r="AF41" s="31"/>
      <c r="AG41" s="142">
        <v>43.931216267101703</v>
      </c>
      <c r="AH41" s="143">
        <v>53.964269277436003</v>
      </c>
      <c r="AI41" s="143">
        <v>56.457888791263898</v>
      </c>
      <c r="AJ41" s="143">
        <v>60.955343535355603</v>
      </c>
      <c r="AK41" s="143">
        <v>65.700745318273803</v>
      </c>
      <c r="AL41" s="144">
        <v>56.207672112506401</v>
      </c>
      <c r="AM41" s="130"/>
      <c r="AN41" s="145">
        <v>75.437900582475606</v>
      </c>
      <c r="AO41" s="146">
        <v>72.402346604313195</v>
      </c>
      <c r="AP41" s="147">
        <v>73.920123593394393</v>
      </c>
      <c r="AQ41" s="130"/>
      <c r="AR41" s="148">
        <v>61.272768520784901</v>
      </c>
      <c r="AS41" s="75"/>
      <c r="AT41" s="142">
        <v>-2.9389953364391301</v>
      </c>
      <c r="AU41" s="143">
        <v>2.7584499421699702</v>
      </c>
      <c r="AV41" s="143">
        <v>0.91600993364488503</v>
      </c>
      <c r="AW41" s="143">
        <v>0.79350535962181901</v>
      </c>
      <c r="AX41" s="143">
        <v>4.09365762068441</v>
      </c>
      <c r="AY41" s="144">
        <v>1.33816909097603</v>
      </c>
      <c r="AZ41" s="130"/>
      <c r="BA41" s="145">
        <v>5.3205523071071301</v>
      </c>
      <c r="BB41" s="146">
        <v>2.8378869629516701</v>
      </c>
      <c r="BC41" s="147">
        <v>4.0899049831310199</v>
      </c>
      <c r="BD41" s="130"/>
      <c r="BE41" s="148">
        <v>2.26525269294233</v>
      </c>
    </row>
    <row r="42" spans="1:57" ht="13" x14ac:dyDescent="0.3">
      <c r="A42" s="19" t="s">
        <v>83</v>
      </c>
      <c r="B42" s="3" t="str">
        <f t="shared" si="0"/>
        <v>Southern Virginia</v>
      </c>
      <c r="C42" s="9"/>
      <c r="D42" s="23" t="s">
        <v>16</v>
      </c>
      <c r="E42" s="26" t="s">
        <v>17</v>
      </c>
      <c r="F42" s="3"/>
      <c r="G42" s="127">
        <v>46.712720343020401</v>
      </c>
      <c r="H42" s="128">
        <v>63.530252501191001</v>
      </c>
      <c r="I42" s="128">
        <v>65.817055740828906</v>
      </c>
      <c r="J42" s="128">
        <v>70.747975226298195</v>
      </c>
      <c r="K42" s="128">
        <v>70.724154359218602</v>
      </c>
      <c r="L42" s="129">
        <v>63.506431634111401</v>
      </c>
      <c r="M42" s="130"/>
      <c r="N42" s="131">
        <v>70.271557884706993</v>
      </c>
      <c r="O42" s="132">
        <v>62.601238685088099</v>
      </c>
      <c r="P42" s="133">
        <v>66.436398284897507</v>
      </c>
      <c r="Q42" s="130"/>
      <c r="R42" s="134">
        <v>64.343564962907493</v>
      </c>
      <c r="S42" s="135"/>
      <c r="T42" s="127">
        <v>3.8114886280654501</v>
      </c>
      <c r="U42" s="128">
        <v>4.2358536972697003</v>
      </c>
      <c r="V42" s="128">
        <v>8.3488421109852398E-2</v>
      </c>
      <c r="W42" s="128">
        <v>0.41189518052643298</v>
      </c>
      <c r="X42" s="128">
        <v>1.5686093440761499</v>
      </c>
      <c r="Y42" s="129">
        <v>1.83905602594386</v>
      </c>
      <c r="Z42" s="130"/>
      <c r="AA42" s="131">
        <v>4.2755120151919703</v>
      </c>
      <c r="AB42" s="132">
        <v>5.4886876928045796</v>
      </c>
      <c r="AC42" s="133">
        <v>4.8435881330835597</v>
      </c>
      <c r="AD42" s="130"/>
      <c r="AE42" s="134">
        <v>2.7073552967239198</v>
      </c>
      <c r="AF42" s="29"/>
      <c r="AG42" s="127">
        <v>46.796093377798897</v>
      </c>
      <c r="AH42" s="128">
        <v>63.0776560266793</v>
      </c>
      <c r="AI42" s="128">
        <v>65.418056217246303</v>
      </c>
      <c r="AJ42" s="128">
        <v>67.424964268699298</v>
      </c>
      <c r="AK42" s="128">
        <v>64.232968080038106</v>
      </c>
      <c r="AL42" s="129">
        <v>61.389947594092398</v>
      </c>
      <c r="AM42" s="130"/>
      <c r="AN42" s="131">
        <v>69.306812767984695</v>
      </c>
      <c r="AO42" s="132">
        <v>68.842305859933305</v>
      </c>
      <c r="AP42" s="133">
        <v>69.074559313959</v>
      </c>
      <c r="AQ42" s="130"/>
      <c r="AR42" s="134">
        <v>63.585550942625702</v>
      </c>
      <c r="AS42" s="135"/>
      <c r="AT42" s="127">
        <v>-4.6873272929895604</v>
      </c>
      <c r="AU42" s="128">
        <v>-1.2109733033750201</v>
      </c>
      <c r="AV42" s="128">
        <v>-1.5301998761534801</v>
      </c>
      <c r="AW42" s="128">
        <v>-0.53189502367140296</v>
      </c>
      <c r="AX42" s="128">
        <v>-0.74044896145796701</v>
      </c>
      <c r="AY42" s="129">
        <v>-1.5810108175662201</v>
      </c>
      <c r="AZ42" s="130"/>
      <c r="BA42" s="131">
        <v>4.3974666823242901</v>
      </c>
      <c r="BB42" s="132">
        <v>5.9670179730853796</v>
      </c>
      <c r="BC42" s="133">
        <v>5.17374855079116</v>
      </c>
      <c r="BD42" s="130"/>
      <c r="BE42" s="134">
        <v>0.420775610627797</v>
      </c>
    </row>
    <row r="43" spans="1:57" x14ac:dyDescent="0.25">
      <c r="A43" s="20" t="s">
        <v>84</v>
      </c>
      <c r="B43" s="3" t="str">
        <f t="shared" si="0"/>
        <v>Southwest Virginia - Blue Ridge Highlands</v>
      </c>
      <c r="C43" s="10"/>
      <c r="D43" s="24" t="s">
        <v>16</v>
      </c>
      <c r="E43" s="27" t="s">
        <v>17</v>
      </c>
      <c r="F43" s="3"/>
      <c r="G43" s="136">
        <v>44.050056882821302</v>
      </c>
      <c r="H43" s="130">
        <v>54.960182025028402</v>
      </c>
      <c r="I43" s="130">
        <v>62.354948805460701</v>
      </c>
      <c r="J43" s="130">
        <v>70.716723549487995</v>
      </c>
      <c r="K43" s="130">
        <v>74.709897610921502</v>
      </c>
      <c r="L43" s="137">
        <v>61.358361774743997</v>
      </c>
      <c r="M43" s="130"/>
      <c r="N43" s="138">
        <v>72.696245733788302</v>
      </c>
      <c r="O43" s="139">
        <v>62.366325369738298</v>
      </c>
      <c r="P43" s="140">
        <v>67.531285551763304</v>
      </c>
      <c r="Q43" s="130"/>
      <c r="R43" s="141">
        <v>63.1220542824638</v>
      </c>
      <c r="S43" s="135"/>
      <c r="T43" s="136">
        <v>7.1242397529297996</v>
      </c>
      <c r="U43" s="130">
        <v>7.7476344821312297</v>
      </c>
      <c r="V43" s="130">
        <v>3.58469607424085</v>
      </c>
      <c r="W43" s="130">
        <v>0.88518521411110496</v>
      </c>
      <c r="X43" s="130">
        <v>-1.26166166745565</v>
      </c>
      <c r="Y43" s="137">
        <v>2.9203562228477198</v>
      </c>
      <c r="Z43" s="130"/>
      <c r="AA43" s="138">
        <v>-2.2202446040214001</v>
      </c>
      <c r="AB43" s="139">
        <v>-3.2640327302157002</v>
      </c>
      <c r="AC43" s="140">
        <v>-2.7050082047225601</v>
      </c>
      <c r="AD43" s="130"/>
      <c r="AE43" s="141">
        <v>1.1330089015133999</v>
      </c>
      <c r="AF43" s="30"/>
      <c r="AG43" s="136">
        <v>44.243458475540301</v>
      </c>
      <c r="AH43" s="130">
        <v>54.2633674630261</v>
      </c>
      <c r="AI43" s="130">
        <v>57.841296928327601</v>
      </c>
      <c r="AJ43" s="130">
        <v>62.6592718998862</v>
      </c>
      <c r="AK43" s="130">
        <v>63.125711035267301</v>
      </c>
      <c r="AL43" s="137">
        <v>56.426621160409503</v>
      </c>
      <c r="AM43" s="130"/>
      <c r="AN43" s="138">
        <v>68.137087599544898</v>
      </c>
      <c r="AO43" s="139">
        <v>63.4783845278725</v>
      </c>
      <c r="AP43" s="140">
        <v>65.807736063708703</v>
      </c>
      <c r="AQ43" s="130"/>
      <c r="AR43" s="141">
        <v>59.106939704209303</v>
      </c>
      <c r="AS43" s="135"/>
      <c r="AT43" s="136">
        <v>5.6516841517144902</v>
      </c>
      <c r="AU43" s="130">
        <v>5.3228823522082296</v>
      </c>
      <c r="AV43" s="130">
        <v>3.6045025068890602</v>
      </c>
      <c r="AW43" s="130">
        <v>4.73311153199732</v>
      </c>
      <c r="AX43" s="130">
        <v>2.17175816704931</v>
      </c>
      <c r="AY43" s="137">
        <v>4.1703874968123502</v>
      </c>
      <c r="AZ43" s="130"/>
      <c r="BA43" s="138">
        <v>-0.14683279707371599</v>
      </c>
      <c r="BB43" s="139">
        <v>-1.68327223117485</v>
      </c>
      <c r="BC43" s="140">
        <v>-0.89381065239408897</v>
      </c>
      <c r="BD43" s="130"/>
      <c r="BE43" s="141">
        <v>2.5042070457035002</v>
      </c>
    </row>
    <row r="44" spans="1:57" x14ac:dyDescent="0.25">
      <c r="A44" s="21" t="s">
        <v>85</v>
      </c>
      <c r="B44" s="3" t="str">
        <f t="shared" si="0"/>
        <v>Southwest Virginia - Heart of Appalachia</v>
      </c>
      <c r="C44" s="3"/>
      <c r="D44" s="24" t="s">
        <v>16</v>
      </c>
      <c r="E44" s="27" t="s">
        <v>17</v>
      </c>
      <c r="F44" s="3"/>
      <c r="G44" s="136">
        <v>36.692506459948298</v>
      </c>
      <c r="H44" s="130">
        <v>49.7416020671834</v>
      </c>
      <c r="I44" s="130">
        <v>52.131782945736397</v>
      </c>
      <c r="J44" s="130">
        <v>55.620155038759599</v>
      </c>
      <c r="K44" s="130">
        <v>56.718346253229903</v>
      </c>
      <c r="L44" s="137">
        <v>50.1808785529715</v>
      </c>
      <c r="M44" s="130"/>
      <c r="N44" s="138">
        <v>63.307493540051603</v>
      </c>
      <c r="O44" s="139">
        <v>51.162790697674403</v>
      </c>
      <c r="P44" s="140">
        <v>57.235142118863003</v>
      </c>
      <c r="Q44" s="130"/>
      <c r="R44" s="141">
        <v>52.196382428940503</v>
      </c>
      <c r="S44" s="135"/>
      <c r="T44" s="136">
        <v>-1.8154477231953701</v>
      </c>
      <c r="U44" s="130">
        <v>-8.1644881783766508</v>
      </c>
      <c r="V44" s="130">
        <v>-11.8189981139056</v>
      </c>
      <c r="W44" s="130">
        <v>-10.601675584825401</v>
      </c>
      <c r="X44" s="130">
        <v>-3.8369228635435699</v>
      </c>
      <c r="Y44" s="137">
        <v>-7.7052955221927801</v>
      </c>
      <c r="Z44" s="130"/>
      <c r="AA44" s="138">
        <v>-4.6779397785543102</v>
      </c>
      <c r="AB44" s="139">
        <v>-4.3249229295740896</v>
      </c>
      <c r="AC44" s="140">
        <v>-4.5204804836876997</v>
      </c>
      <c r="AD44" s="130"/>
      <c r="AE44" s="141">
        <v>-6.7306033582651903</v>
      </c>
      <c r="AF44" s="30"/>
      <c r="AG44" s="136">
        <v>36.934754521963796</v>
      </c>
      <c r="AH44" s="130">
        <v>49.3055555555555</v>
      </c>
      <c r="AI44" s="130">
        <v>52.7777777777777</v>
      </c>
      <c r="AJ44" s="130">
        <v>53.439922480620098</v>
      </c>
      <c r="AK44" s="130">
        <v>50.855943152454699</v>
      </c>
      <c r="AL44" s="137">
        <v>48.662790697674403</v>
      </c>
      <c r="AM44" s="130"/>
      <c r="AN44" s="138">
        <v>55.717054263565799</v>
      </c>
      <c r="AO44" s="139">
        <v>51.243540051679503</v>
      </c>
      <c r="AP44" s="140">
        <v>53.480297157622701</v>
      </c>
      <c r="AQ44" s="130"/>
      <c r="AR44" s="141">
        <v>50.039221114802501</v>
      </c>
      <c r="AS44" s="135"/>
      <c r="AT44" s="136">
        <v>3.0192582317682501E-2</v>
      </c>
      <c r="AU44" s="130">
        <v>-4.8592666371550797</v>
      </c>
      <c r="AV44" s="130">
        <v>-2.7134651302110799</v>
      </c>
      <c r="AW44" s="130">
        <v>-3.9304579469952499</v>
      </c>
      <c r="AX44" s="130">
        <v>-4.2359958719247998E-2</v>
      </c>
      <c r="AY44" s="137">
        <v>-2.4797808651528399</v>
      </c>
      <c r="AZ44" s="130"/>
      <c r="BA44" s="138">
        <v>-4.0226676408284003</v>
      </c>
      <c r="BB44" s="139">
        <v>-4.0813350143762399</v>
      </c>
      <c r="BC44" s="140">
        <v>-4.0507834295096901</v>
      </c>
      <c r="BD44" s="130"/>
      <c r="BE44" s="141">
        <v>-2.9649346122676201</v>
      </c>
    </row>
    <row r="45" spans="1:57" x14ac:dyDescent="0.25">
      <c r="A45" s="22" t="s">
        <v>86</v>
      </c>
      <c r="B45" s="3" t="str">
        <f t="shared" si="0"/>
        <v>Virginia Mountains</v>
      </c>
      <c r="C45" s="3"/>
      <c r="D45" s="25" t="s">
        <v>16</v>
      </c>
      <c r="E45" s="28" t="s">
        <v>17</v>
      </c>
      <c r="F45" s="3"/>
      <c r="G45" s="136">
        <v>45.420586607636899</v>
      </c>
      <c r="H45" s="130">
        <v>60.736026563364597</v>
      </c>
      <c r="I45" s="130">
        <v>70.904814609850504</v>
      </c>
      <c r="J45" s="130">
        <v>80.879911455450994</v>
      </c>
      <c r="K45" s="130">
        <v>84.020475926950695</v>
      </c>
      <c r="L45" s="137">
        <v>68.392363032650806</v>
      </c>
      <c r="M45" s="130"/>
      <c r="N45" s="138">
        <v>84.407858328721602</v>
      </c>
      <c r="O45" s="139">
        <v>70.766463752075197</v>
      </c>
      <c r="P45" s="140">
        <v>77.587161040398399</v>
      </c>
      <c r="Q45" s="130"/>
      <c r="R45" s="141">
        <v>71.0194481777215</v>
      </c>
      <c r="S45" s="135"/>
      <c r="T45" s="136">
        <v>11.9953338028877</v>
      </c>
      <c r="U45" s="130">
        <v>17.542645657374301</v>
      </c>
      <c r="V45" s="130">
        <v>11.8019734054238</v>
      </c>
      <c r="W45" s="130">
        <v>3.0527741226421501</v>
      </c>
      <c r="X45" s="130">
        <v>3.8858376446683001</v>
      </c>
      <c r="Y45" s="137">
        <v>8.5562247542009509</v>
      </c>
      <c r="Z45" s="130"/>
      <c r="AA45" s="138">
        <v>4.0638945372248196</v>
      </c>
      <c r="AB45" s="139">
        <v>1.3399182454363801</v>
      </c>
      <c r="AC45" s="140">
        <v>2.8036955163427502</v>
      </c>
      <c r="AD45" s="130"/>
      <c r="AE45" s="141">
        <v>6.6927245830234998</v>
      </c>
      <c r="AF45" s="31"/>
      <c r="AG45" s="136">
        <v>45.607360265633602</v>
      </c>
      <c r="AH45" s="130">
        <v>59.878251245157699</v>
      </c>
      <c r="AI45" s="130">
        <v>66.377282789153199</v>
      </c>
      <c r="AJ45" s="130">
        <v>68.4871333702268</v>
      </c>
      <c r="AK45" s="130">
        <v>68.580520199225205</v>
      </c>
      <c r="AL45" s="137">
        <v>61.786109573879301</v>
      </c>
      <c r="AM45" s="130"/>
      <c r="AN45" s="138">
        <v>74.135307138904196</v>
      </c>
      <c r="AO45" s="139">
        <v>69.894853348090706</v>
      </c>
      <c r="AP45" s="140">
        <v>72.015080243497493</v>
      </c>
      <c r="AQ45" s="130"/>
      <c r="AR45" s="141">
        <v>64.708672622341595</v>
      </c>
      <c r="AS45" s="135"/>
      <c r="AT45" s="136">
        <v>6.6686952067519503E-3</v>
      </c>
      <c r="AU45" s="130">
        <v>5.5714388736248601</v>
      </c>
      <c r="AV45" s="130">
        <v>7.26920113092695</v>
      </c>
      <c r="AW45" s="130">
        <v>2.9145269886059202</v>
      </c>
      <c r="AX45" s="130">
        <v>3.2162425423637302</v>
      </c>
      <c r="AY45" s="137">
        <v>3.9290403101964801</v>
      </c>
      <c r="AZ45" s="130"/>
      <c r="BA45" s="138">
        <v>5.7943563368089297</v>
      </c>
      <c r="BB45" s="139">
        <v>4.5992116543212198</v>
      </c>
      <c r="BC45" s="140">
        <v>5.2109852333681301</v>
      </c>
      <c r="BD45" s="130"/>
      <c r="BE45" s="141">
        <v>4.3306503167165902</v>
      </c>
    </row>
    <row r="46" spans="1:57" x14ac:dyDescent="0.25">
      <c r="A46" s="86" t="s">
        <v>111</v>
      </c>
      <c r="B46" s="3" t="s">
        <v>117</v>
      </c>
      <c r="D46" s="25" t="s">
        <v>16</v>
      </c>
      <c r="E46" s="28" t="s">
        <v>17</v>
      </c>
      <c r="G46" s="136">
        <v>43.551344743276204</v>
      </c>
      <c r="H46" s="130">
        <v>64.242053789731003</v>
      </c>
      <c r="I46" s="130">
        <v>75.947432762836101</v>
      </c>
      <c r="J46" s="130">
        <v>74.297066014669895</v>
      </c>
      <c r="K46" s="130">
        <v>65.800733496332498</v>
      </c>
      <c r="L46" s="137">
        <v>64.767726161369097</v>
      </c>
      <c r="M46" s="130"/>
      <c r="N46" s="138">
        <v>65.311735941320194</v>
      </c>
      <c r="O46" s="139">
        <v>71.6381418092909</v>
      </c>
      <c r="P46" s="140">
        <v>68.474938875305597</v>
      </c>
      <c r="Q46" s="130"/>
      <c r="R46" s="141">
        <v>65.826929793922403</v>
      </c>
      <c r="S46" s="135"/>
      <c r="T46" s="136">
        <v>-10.489949748743699</v>
      </c>
      <c r="U46" s="130">
        <v>0.23843586075345699</v>
      </c>
      <c r="V46" s="130">
        <v>10.8385370205173</v>
      </c>
      <c r="W46" s="130">
        <v>5.5579678679982596</v>
      </c>
      <c r="X46" s="130">
        <v>-4.0979955456570103</v>
      </c>
      <c r="Y46" s="137">
        <v>1.1165187517892901</v>
      </c>
      <c r="Z46" s="130"/>
      <c r="AA46" s="138">
        <v>-12.166050143855299</v>
      </c>
      <c r="AB46" s="139">
        <v>-7.2417886822318902</v>
      </c>
      <c r="AC46" s="140">
        <v>-9.6572580645161192</v>
      </c>
      <c r="AD46" s="130"/>
      <c r="AE46" s="141">
        <v>-2.3447114450417699</v>
      </c>
      <c r="AG46" s="136">
        <v>42.168398533007299</v>
      </c>
      <c r="AH46" s="130">
        <v>57.762836185818998</v>
      </c>
      <c r="AI46" s="130">
        <v>68.505501222493805</v>
      </c>
      <c r="AJ46" s="130">
        <v>71.042176039119795</v>
      </c>
      <c r="AK46" s="130">
        <v>67.007946210268898</v>
      </c>
      <c r="AL46" s="137">
        <v>61.297371638141797</v>
      </c>
      <c r="AM46" s="130"/>
      <c r="AN46" s="138">
        <v>69.047982885085503</v>
      </c>
      <c r="AO46" s="139">
        <v>72.318154034229806</v>
      </c>
      <c r="AP46" s="140">
        <v>70.683068459657704</v>
      </c>
      <c r="AQ46" s="130"/>
      <c r="AR46" s="141">
        <v>63.978999301431998</v>
      </c>
      <c r="AS46" s="135"/>
      <c r="AT46" s="136">
        <v>-7.46005983516116</v>
      </c>
      <c r="AU46" s="130">
        <v>-4.9441053410930103</v>
      </c>
      <c r="AV46" s="130">
        <v>2.5740761926553</v>
      </c>
      <c r="AW46" s="130">
        <v>5.52718193167631</v>
      </c>
      <c r="AX46" s="130">
        <v>2.7774522442282898</v>
      </c>
      <c r="AY46" s="137">
        <v>0.27637026283618499</v>
      </c>
      <c r="AZ46" s="130"/>
      <c r="BA46" s="138">
        <v>-3.5024025627335802</v>
      </c>
      <c r="BB46" s="139">
        <v>-4.8169750603378896</v>
      </c>
      <c r="BC46" s="140">
        <v>-4.1793982080894896</v>
      </c>
      <c r="BD46" s="130"/>
      <c r="BE46" s="141">
        <v>-1.1744577719605001</v>
      </c>
    </row>
    <row r="47" spans="1:57" x14ac:dyDescent="0.25">
      <c r="A47" s="86" t="s">
        <v>112</v>
      </c>
      <c r="B47" s="3" t="s">
        <v>118</v>
      </c>
      <c r="D47" s="25" t="s">
        <v>16</v>
      </c>
      <c r="E47" s="28" t="s">
        <v>17</v>
      </c>
      <c r="G47" s="136">
        <v>55.740747614981899</v>
      </c>
      <c r="H47" s="130">
        <v>79.965848769442005</v>
      </c>
      <c r="I47" s="130">
        <v>87.575633839414905</v>
      </c>
      <c r="J47" s="130">
        <v>88.874865436727404</v>
      </c>
      <c r="K47" s="130">
        <v>78.466164297115697</v>
      </c>
      <c r="L47" s="137">
        <v>78.124651991536396</v>
      </c>
      <c r="M47" s="130"/>
      <c r="N47" s="138">
        <v>77.085266713686394</v>
      </c>
      <c r="O47" s="139">
        <v>77.575262630387101</v>
      </c>
      <c r="P47" s="140">
        <v>77.330264672036805</v>
      </c>
      <c r="Q47" s="130"/>
      <c r="R47" s="141">
        <v>77.897684185965105</v>
      </c>
      <c r="S47" s="135"/>
      <c r="T47" s="136">
        <v>2.4676285954583101</v>
      </c>
      <c r="U47" s="130">
        <v>12.0170220821564</v>
      </c>
      <c r="V47" s="130">
        <v>8.0830651070906008</v>
      </c>
      <c r="W47" s="130">
        <v>6.5210000051633799</v>
      </c>
      <c r="X47" s="130">
        <v>3.50912912588878</v>
      </c>
      <c r="Y47" s="137">
        <v>6.7125005132615101</v>
      </c>
      <c r="Z47" s="130"/>
      <c r="AA47" s="138">
        <v>-9.2364217446066002E-2</v>
      </c>
      <c r="AB47" s="139">
        <v>-0.410285607200503</v>
      </c>
      <c r="AC47" s="140">
        <v>-0.25208184990028798</v>
      </c>
      <c r="AD47" s="130"/>
      <c r="AE47" s="141">
        <v>4.6402282119301397</v>
      </c>
      <c r="AG47" s="136">
        <v>53.9084435023521</v>
      </c>
      <c r="AH47" s="130">
        <v>76.522377791413305</v>
      </c>
      <c r="AI47" s="130">
        <v>85.191796359308995</v>
      </c>
      <c r="AJ47" s="130">
        <v>84.984070073101094</v>
      </c>
      <c r="AK47" s="130">
        <v>77.606145329233897</v>
      </c>
      <c r="AL47" s="137">
        <v>75.644604872826207</v>
      </c>
      <c r="AM47" s="130"/>
      <c r="AN47" s="138">
        <v>76.927149611272597</v>
      </c>
      <c r="AO47" s="139">
        <v>76.925291893850002</v>
      </c>
      <c r="AP47" s="140">
        <v>76.926220752561306</v>
      </c>
      <c r="AQ47" s="130"/>
      <c r="AR47" s="141">
        <v>76.010922288211404</v>
      </c>
      <c r="AS47" s="135"/>
      <c r="AT47" s="136">
        <v>1.3889508286048999</v>
      </c>
      <c r="AU47" s="130">
        <v>6.9094012088624499</v>
      </c>
      <c r="AV47" s="130">
        <v>5.1643900254758703</v>
      </c>
      <c r="AW47" s="130">
        <v>4.5580709071855301</v>
      </c>
      <c r="AX47" s="130">
        <v>1.9730890033477699</v>
      </c>
      <c r="AY47" s="137">
        <v>4.1538343351929097</v>
      </c>
      <c r="AZ47" s="130"/>
      <c r="BA47" s="138">
        <v>-0.38830346035881902</v>
      </c>
      <c r="BB47" s="139">
        <v>-2.3918748495326501</v>
      </c>
      <c r="BC47" s="140">
        <v>-1.4002542781462901</v>
      </c>
      <c r="BD47" s="130"/>
      <c r="BE47" s="141">
        <v>2.4833862706464598</v>
      </c>
    </row>
    <row r="48" spans="1:57" x14ac:dyDescent="0.25">
      <c r="A48" s="86" t="s">
        <v>113</v>
      </c>
      <c r="B48" s="3" t="s">
        <v>119</v>
      </c>
      <c r="D48" s="25" t="s">
        <v>16</v>
      </c>
      <c r="E48" s="28" t="s">
        <v>17</v>
      </c>
      <c r="G48" s="136">
        <v>53.7764892249753</v>
      </c>
      <c r="H48" s="130">
        <v>71.820545775174097</v>
      </c>
      <c r="I48" s="130">
        <v>80.356875990076801</v>
      </c>
      <c r="J48" s="130">
        <v>81.435872911498294</v>
      </c>
      <c r="K48" s="130">
        <v>77.876079744149195</v>
      </c>
      <c r="L48" s="137">
        <v>73.053172729174705</v>
      </c>
      <c r="M48" s="130"/>
      <c r="N48" s="138">
        <v>79.176256089906403</v>
      </c>
      <c r="O48" s="139">
        <v>76.761215889051599</v>
      </c>
      <c r="P48" s="140">
        <v>77.968735989479001</v>
      </c>
      <c r="Q48" s="130"/>
      <c r="R48" s="141">
        <v>74.457619374975906</v>
      </c>
      <c r="S48" s="135"/>
      <c r="T48" s="136">
        <v>-0.27675434583470399</v>
      </c>
      <c r="U48" s="130">
        <v>0.64566028392647101</v>
      </c>
      <c r="V48" s="130">
        <v>1.6650050826187399</v>
      </c>
      <c r="W48" s="130">
        <v>-0.48941560783407501</v>
      </c>
      <c r="X48" s="130">
        <v>6.0141645911264197E-2</v>
      </c>
      <c r="Y48" s="137">
        <v>0.350000183400412</v>
      </c>
      <c r="Z48" s="130"/>
      <c r="AA48" s="138">
        <v>-1.0740479330946899</v>
      </c>
      <c r="AB48" s="139">
        <v>-3.4349332201409899</v>
      </c>
      <c r="AC48" s="140">
        <v>-2.2504638764431402</v>
      </c>
      <c r="AD48" s="130"/>
      <c r="AE48" s="141">
        <v>-0.44237158069378701</v>
      </c>
      <c r="AG48" s="136">
        <v>54.222584212571299</v>
      </c>
      <c r="AH48" s="130">
        <v>71.343067220611502</v>
      </c>
      <c r="AI48" s="130">
        <v>79.378754819619203</v>
      </c>
      <c r="AJ48" s="130">
        <v>79.5551005768598</v>
      </c>
      <c r="AK48" s="130">
        <v>75.156917834832697</v>
      </c>
      <c r="AL48" s="137">
        <v>71.931284932898905</v>
      </c>
      <c r="AM48" s="130"/>
      <c r="AN48" s="138">
        <v>78.588935050960899</v>
      </c>
      <c r="AO48" s="139">
        <v>79.144125295154893</v>
      </c>
      <c r="AP48" s="140">
        <v>78.866530173057896</v>
      </c>
      <c r="AQ48" s="130"/>
      <c r="AR48" s="141">
        <v>73.912783572944306</v>
      </c>
      <c r="AS48" s="135"/>
      <c r="AT48" s="136">
        <v>0.57976243770568103</v>
      </c>
      <c r="AU48" s="130">
        <v>2.2383232469503</v>
      </c>
      <c r="AV48" s="130">
        <v>1.79935903131679</v>
      </c>
      <c r="AW48" s="130">
        <v>0.32236380030745698</v>
      </c>
      <c r="AX48" s="130">
        <v>-0.29137018973004503</v>
      </c>
      <c r="AY48" s="137">
        <v>0.92988508362157296</v>
      </c>
      <c r="AZ48" s="130"/>
      <c r="BA48" s="138">
        <v>-2.3247322310020602</v>
      </c>
      <c r="BB48" s="139">
        <v>-3.0825132096246302</v>
      </c>
      <c r="BC48" s="140">
        <v>-2.7064317751651701</v>
      </c>
      <c r="BD48" s="130"/>
      <c r="BE48" s="141">
        <v>-0.207155334111645</v>
      </c>
    </row>
    <row r="49" spans="1:57" x14ac:dyDescent="0.25">
      <c r="A49" s="86" t="s">
        <v>114</v>
      </c>
      <c r="B49" s="3" t="s">
        <v>120</v>
      </c>
      <c r="D49" s="25" t="s">
        <v>16</v>
      </c>
      <c r="E49" s="28" t="s">
        <v>17</v>
      </c>
      <c r="G49" s="136">
        <v>51.781360402049998</v>
      </c>
      <c r="H49" s="130">
        <v>68.477882270985702</v>
      </c>
      <c r="I49" s="130">
        <v>75.334627058764895</v>
      </c>
      <c r="J49" s="130">
        <v>79.026720406030705</v>
      </c>
      <c r="K49" s="130">
        <v>77.230432402846105</v>
      </c>
      <c r="L49" s="137">
        <v>70.370204508135501</v>
      </c>
      <c r="M49" s="130"/>
      <c r="N49" s="138">
        <v>79.340200029855197</v>
      </c>
      <c r="O49" s="139">
        <v>75.956610439369001</v>
      </c>
      <c r="P49" s="140">
        <v>77.648405234612099</v>
      </c>
      <c r="Q49" s="130"/>
      <c r="R49" s="141">
        <v>72.449690429985907</v>
      </c>
      <c r="S49" s="135"/>
      <c r="T49" s="136">
        <v>1.2564000617478599</v>
      </c>
      <c r="U49" s="130">
        <v>4.2703953503899497</v>
      </c>
      <c r="V49" s="130">
        <v>1.45648703270546</v>
      </c>
      <c r="W49" s="130">
        <v>-1.7377974685395099</v>
      </c>
      <c r="X49" s="130">
        <v>-2.6089637342170899</v>
      </c>
      <c r="Y49" s="137">
        <v>0.30274774972375701</v>
      </c>
      <c r="Z49" s="130"/>
      <c r="AA49" s="138">
        <v>-0.44137923868630702</v>
      </c>
      <c r="AB49" s="139">
        <v>-2.1659750198570098</v>
      </c>
      <c r="AC49" s="140">
        <v>-1.2924211291641901</v>
      </c>
      <c r="AD49" s="130"/>
      <c r="AE49" s="141">
        <v>-0.191168259197115</v>
      </c>
      <c r="AG49" s="136">
        <v>51.943076081007099</v>
      </c>
      <c r="AH49" s="130">
        <v>67.452231676369607</v>
      </c>
      <c r="AI49" s="130">
        <v>73.419540229885001</v>
      </c>
      <c r="AJ49" s="130">
        <v>75.590884211573794</v>
      </c>
      <c r="AK49" s="130">
        <v>72.862243120863795</v>
      </c>
      <c r="AL49" s="137">
        <v>68.253595063939798</v>
      </c>
      <c r="AM49" s="130"/>
      <c r="AN49" s="138">
        <v>78.176469124744898</v>
      </c>
      <c r="AO49" s="139">
        <v>78.085659551176704</v>
      </c>
      <c r="AP49" s="140">
        <v>78.131064337960794</v>
      </c>
      <c r="AQ49" s="130"/>
      <c r="AR49" s="141">
        <v>71.075729142231594</v>
      </c>
      <c r="AS49" s="135"/>
      <c r="AT49" s="136">
        <v>-0.14609104139360499</v>
      </c>
      <c r="AU49" s="130">
        <v>2.9857874785574201</v>
      </c>
      <c r="AV49" s="130">
        <v>1.8235724604050001</v>
      </c>
      <c r="AW49" s="130">
        <v>1.1631235778618201</v>
      </c>
      <c r="AX49" s="130">
        <v>-0.372086167840878</v>
      </c>
      <c r="AY49" s="137">
        <v>1.1198787208644501</v>
      </c>
      <c r="AZ49" s="130"/>
      <c r="BA49" s="138">
        <v>4.5251812750772002E-2</v>
      </c>
      <c r="BB49" s="139">
        <v>-1.0342877215305899</v>
      </c>
      <c r="BC49" s="140">
        <v>-0.49713227636956098</v>
      </c>
      <c r="BD49" s="130"/>
      <c r="BE49" s="141">
        <v>0.60588575305594705</v>
      </c>
    </row>
    <row r="50" spans="1:57" x14ac:dyDescent="0.25">
      <c r="A50" s="86" t="s">
        <v>115</v>
      </c>
      <c r="B50" s="3" t="s">
        <v>121</v>
      </c>
      <c r="D50" s="25" t="s">
        <v>16</v>
      </c>
      <c r="E50" s="28" t="s">
        <v>17</v>
      </c>
      <c r="G50" s="136">
        <v>51.307295778572403</v>
      </c>
      <c r="H50" s="130">
        <v>61.463799749222098</v>
      </c>
      <c r="I50" s="130">
        <v>66.646542516137998</v>
      </c>
      <c r="J50" s="130">
        <v>71.745692657781007</v>
      </c>
      <c r="K50" s="130">
        <v>71.132680072446902</v>
      </c>
      <c r="L50" s="137">
        <v>64.459202154832099</v>
      </c>
      <c r="M50" s="130"/>
      <c r="N50" s="138">
        <v>74.1234384433195</v>
      </c>
      <c r="O50" s="139">
        <v>70.018111735475699</v>
      </c>
      <c r="P50" s="140">
        <v>72.0707750893976</v>
      </c>
      <c r="Q50" s="130"/>
      <c r="R50" s="141">
        <v>66.633937278993699</v>
      </c>
      <c r="S50" s="135"/>
      <c r="T50" s="136">
        <v>0.40485607273795898</v>
      </c>
      <c r="U50" s="130">
        <v>4.3535320356947302</v>
      </c>
      <c r="V50" s="130">
        <v>5.2542427427204998</v>
      </c>
      <c r="W50" s="130">
        <v>3.5245489160572498</v>
      </c>
      <c r="X50" s="130">
        <v>-0.52553524108311001</v>
      </c>
      <c r="Y50" s="137">
        <v>2.5991942285211702</v>
      </c>
      <c r="Z50" s="130"/>
      <c r="AA50" s="138">
        <v>2.83265647533868</v>
      </c>
      <c r="AB50" s="139">
        <v>2.6480484607600099</v>
      </c>
      <c r="AC50" s="140">
        <v>2.7428985358365301</v>
      </c>
      <c r="AD50" s="130"/>
      <c r="AE50" s="141">
        <v>2.6435597253957002</v>
      </c>
      <c r="AG50" s="136">
        <v>51.678304616063798</v>
      </c>
      <c r="AH50" s="130">
        <v>61.195087662224402</v>
      </c>
      <c r="AI50" s="130">
        <v>64.847970814114205</v>
      </c>
      <c r="AJ50" s="130">
        <v>67.353931931699293</v>
      </c>
      <c r="AK50" s="130">
        <v>66.612847020559798</v>
      </c>
      <c r="AL50" s="137">
        <v>62.338081772915999</v>
      </c>
      <c r="AM50" s="130"/>
      <c r="AN50" s="138">
        <v>71.672668137995103</v>
      </c>
      <c r="AO50" s="139">
        <v>71.359042862121001</v>
      </c>
      <c r="AP50" s="140">
        <v>71.515855500057995</v>
      </c>
      <c r="AQ50" s="130"/>
      <c r="AR50" s="141">
        <v>64.960576998076505</v>
      </c>
      <c r="AS50" s="135"/>
      <c r="AT50" s="136">
        <v>0.80235297506541803</v>
      </c>
      <c r="AU50" s="130">
        <v>3.4807674430952802</v>
      </c>
      <c r="AV50" s="130">
        <v>4.3710243834976303</v>
      </c>
      <c r="AW50" s="130">
        <v>3.0210695956835298</v>
      </c>
      <c r="AX50" s="130">
        <v>2.1347793163260702</v>
      </c>
      <c r="AY50" s="137">
        <v>2.8215028638203998</v>
      </c>
      <c r="AZ50" s="130"/>
      <c r="BA50" s="138">
        <v>2.2347633164335301</v>
      </c>
      <c r="BB50" s="139">
        <v>1.7008943577665301</v>
      </c>
      <c r="BC50" s="140">
        <v>1.96771535382808</v>
      </c>
      <c r="BD50" s="130"/>
      <c r="BE50" s="141">
        <v>2.55169031823884</v>
      </c>
    </row>
    <row r="51" spans="1:57" x14ac:dyDescent="0.25">
      <c r="A51" s="87" t="s">
        <v>116</v>
      </c>
      <c r="B51" s="3" t="s">
        <v>122</v>
      </c>
      <c r="D51" s="25" t="s">
        <v>16</v>
      </c>
      <c r="E51" s="28" t="s">
        <v>17</v>
      </c>
      <c r="G51" s="142">
        <v>47.3874551556532</v>
      </c>
      <c r="H51" s="143">
        <v>50.720402731165301</v>
      </c>
      <c r="I51" s="143">
        <v>52.129383173243802</v>
      </c>
      <c r="J51" s="143">
        <v>55.823978706168198</v>
      </c>
      <c r="K51" s="143">
        <v>58.792385140608701</v>
      </c>
      <c r="L51" s="144">
        <v>52.970720981367798</v>
      </c>
      <c r="M51" s="130"/>
      <c r="N51" s="145">
        <v>64.2576090730239</v>
      </c>
      <c r="O51" s="146">
        <v>60.921768313852503</v>
      </c>
      <c r="P51" s="147">
        <v>62.589688693438198</v>
      </c>
      <c r="Q51" s="130"/>
      <c r="R51" s="148">
        <v>55.718997470530802</v>
      </c>
      <c r="S51" s="135"/>
      <c r="T51" s="142">
        <v>-3.7767598361650698</v>
      </c>
      <c r="U51" s="143">
        <v>-1.73670038356482</v>
      </c>
      <c r="V51" s="143">
        <v>-2.1836492600881101</v>
      </c>
      <c r="W51" s="143">
        <v>-4.9448587769190997</v>
      </c>
      <c r="X51" s="143">
        <v>-5.4953040868337304</v>
      </c>
      <c r="Y51" s="144">
        <v>-3.72335802908901</v>
      </c>
      <c r="Z51" s="130"/>
      <c r="AA51" s="145">
        <v>-5.8205126903451898</v>
      </c>
      <c r="AB51" s="146">
        <v>-4.5118644833878703</v>
      </c>
      <c r="AC51" s="147">
        <v>-5.1881359324131902</v>
      </c>
      <c r="AD51" s="130"/>
      <c r="AE51" s="148">
        <v>-4.1983796776656197</v>
      </c>
      <c r="AG51" s="142">
        <v>46.7155132507811</v>
      </c>
      <c r="AH51" s="143">
        <v>50.156955213516902</v>
      </c>
      <c r="AI51" s="143">
        <v>51.603547043166301</v>
      </c>
      <c r="AJ51" s="143">
        <v>53.4790533503066</v>
      </c>
      <c r="AK51" s="143">
        <v>54.799068394861699</v>
      </c>
      <c r="AL51" s="144">
        <v>51.350827450526502</v>
      </c>
      <c r="AM51" s="130"/>
      <c r="AN51" s="145">
        <v>61.917023492651303</v>
      </c>
      <c r="AO51" s="146">
        <v>62.089891216294397</v>
      </c>
      <c r="AP51" s="147">
        <v>62.0034573544728</v>
      </c>
      <c r="AQ51" s="130"/>
      <c r="AR51" s="148">
        <v>54.394435994511198</v>
      </c>
      <c r="AS51" s="135"/>
      <c r="AT51" s="142">
        <v>-3.8973975202053599</v>
      </c>
      <c r="AU51" s="143">
        <v>-2.25503504112582</v>
      </c>
      <c r="AV51" s="143">
        <v>-1.42695115115385</v>
      </c>
      <c r="AW51" s="143">
        <v>-2.8665072455631102</v>
      </c>
      <c r="AX51" s="143">
        <v>-3.71409746703634</v>
      </c>
      <c r="AY51" s="144">
        <v>-2.8366891373855698</v>
      </c>
      <c r="AZ51" s="130"/>
      <c r="BA51" s="145">
        <v>-4.9496590175294699</v>
      </c>
      <c r="BB51" s="146">
        <v>-4.5564936415953401</v>
      </c>
      <c r="BC51" s="147">
        <v>-4.7532080226676499</v>
      </c>
      <c r="BD51" s="130"/>
      <c r="BE51" s="148">
        <v>-3.47033652725974</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zoomScale="80" zoomScaleNormal="80" workbookViewId="0">
      <selection activeCell="W35" sqref="W35"/>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97" t="s">
        <v>5</v>
      </c>
      <c r="E2" s="198"/>
      <c r="G2" s="191" t="s">
        <v>36</v>
      </c>
      <c r="H2" s="192"/>
      <c r="I2" s="192"/>
      <c r="J2" s="192"/>
      <c r="K2" s="192"/>
      <c r="L2" s="192"/>
      <c r="M2" s="192"/>
      <c r="N2" s="192"/>
      <c r="O2" s="192"/>
      <c r="P2" s="192"/>
      <c r="Q2" s="192"/>
      <c r="R2" s="192"/>
      <c r="T2" s="191" t="s">
        <v>37</v>
      </c>
      <c r="U2" s="192"/>
      <c r="V2" s="192"/>
      <c r="W2" s="192"/>
      <c r="X2" s="192"/>
      <c r="Y2" s="192"/>
      <c r="Z2" s="192"/>
      <c r="AA2" s="192"/>
      <c r="AB2" s="192"/>
      <c r="AC2" s="192"/>
      <c r="AD2" s="192"/>
      <c r="AE2" s="192"/>
      <c r="AF2" s="4"/>
      <c r="AG2" s="191" t="s">
        <v>38</v>
      </c>
      <c r="AH2" s="192"/>
      <c r="AI2" s="192"/>
      <c r="AJ2" s="192"/>
      <c r="AK2" s="192"/>
      <c r="AL2" s="192"/>
      <c r="AM2" s="192"/>
      <c r="AN2" s="192"/>
      <c r="AO2" s="192"/>
      <c r="AP2" s="192"/>
      <c r="AQ2" s="192"/>
      <c r="AR2" s="192"/>
      <c r="AT2" s="191" t="s">
        <v>39</v>
      </c>
      <c r="AU2" s="192"/>
      <c r="AV2" s="192"/>
      <c r="AW2" s="192"/>
      <c r="AX2" s="192"/>
      <c r="AY2" s="192"/>
      <c r="AZ2" s="192"/>
      <c r="BA2" s="192"/>
      <c r="BB2" s="192"/>
      <c r="BC2" s="192"/>
      <c r="BD2" s="192"/>
      <c r="BE2" s="192"/>
    </row>
    <row r="3" spans="1:57" ht="13" x14ac:dyDescent="0.25">
      <c r="A3" s="32"/>
      <c r="B3" s="32"/>
      <c r="C3" s="3"/>
      <c r="D3" s="199" t="s">
        <v>8</v>
      </c>
      <c r="E3" s="201" t="s">
        <v>9</v>
      </c>
      <c r="F3" s="5"/>
      <c r="G3" s="189" t="s">
        <v>0</v>
      </c>
      <c r="H3" s="185" t="s">
        <v>1</v>
      </c>
      <c r="I3" s="185" t="s">
        <v>10</v>
      </c>
      <c r="J3" s="185" t="s">
        <v>2</v>
      </c>
      <c r="K3" s="185" t="s">
        <v>11</v>
      </c>
      <c r="L3" s="187" t="s">
        <v>12</v>
      </c>
      <c r="M3" s="5"/>
      <c r="N3" s="189" t="s">
        <v>3</v>
      </c>
      <c r="O3" s="185" t="s">
        <v>4</v>
      </c>
      <c r="P3" s="187" t="s">
        <v>13</v>
      </c>
      <c r="Q3" s="2"/>
      <c r="R3" s="193" t="s">
        <v>14</v>
      </c>
      <c r="S3" s="2"/>
      <c r="T3" s="189" t="s">
        <v>0</v>
      </c>
      <c r="U3" s="185" t="s">
        <v>1</v>
      </c>
      <c r="V3" s="185" t="s">
        <v>10</v>
      </c>
      <c r="W3" s="185" t="s">
        <v>2</v>
      </c>
      <c r="X3" s="185" t="s">
        <v>11</v>
      </c>
      <c r="Y3" s="187" t="s">
        <v>12</v>
      </c>
      <c r="Z3" s="2"/>
      <c r="AA3" s="189" t="s">
        <v>3</v>
      </c>
      <c r="AB3" s="185" t="s">
        <v>4</v>
      </c>
      <c r="AC3" s="187" t="s">
        <v>13</v>
      </c>
      <c r="AD3" s="1"/>
      <c r="AE3" s="195" t="s">
        <v>14</v>
      </c>
      <c r="AF3" s="38"/>
      <c r="AG3" s="189" t="s">
        <v>0</v>
      </c>
      <c r="AH3" s="185" t="s">
        <v>1</v>
      </c>
      <c r="AI3" s="185" t="s">
        <v>10</v>
      </c>
      <c r="AJ3" s="185" t="s">
        <v>2</v>
      </c>
      <c r="AK3" s="185" t="s">
        <v>11</v>
      </c>
      <c r="AL3" s="187" t="s">
        <v>12</v>
      </c>
      <c r="AM3" s="5"/>
      <c r="AN3" s="189" t="s">
        <v>3</v>
      </c>
      <c r="AO3" s="185" t="s">
        <v>4</v>
      </c>
      <c r="AP3" s="187" t="s">
        <v>13</v>
      </c>
      <c r="AQ3" s="2"/>
      <c r="AR3" s="193" t="s">
        <v>14</v>
      </c>
      <c r="AS3" s="2"/>
      <c r="AT3" s="189" t="s">
        <v>0</v>
      </c>
      <c r="AU3" s="185" t="s">
        <v>1</v>
      </c>
      <c r="AV3" s="185" t="s">
        <v>10</v>
      </c>
      <c r="AW3" s="185" t="s">
        <v>2</v>
      </c>
      <c r="AX3" s="185" t="s">
        <v>11</v>
      </c>
      <c r="AY3" s="187" t="s">
        <v>12</v>
      </c>
      <c r="AZ3" s="2"/>
      <c r="BA3" s="189" t="s">
        <v>3</v>
      </c>
      <c r="BB3" s="185" t="s">
        <v>4</v>
      </c>
      <c r="BC3" s="187" t="s">
        <v>13</v>
      </c>
      <c r="BD3" s="1"/>
      <c r="BE3" s="195" t="s">
        <v>14</v>
      </c>
    </row>
    <row r="4" spans="1:57" ht="13" x14ac:dyDescent="0.25">
      <c r="A4" s="32"/>
      <c r="B4" s="32"/>
      <c r="C4" s="3"/>
      <c r="D4" s="200"/>
      <c r="E4" s="202"/>
      <c r="F4" s="5"/>
      <c r="G4" s="190"/>
      <c r="H4" s="186"/>
      <c r="I4" s="186"/>
      <c r="J4" s="186"/>
      <c r="K4" s="186"/>
      <c r="L4" s="188"/>
      <c r="M4" s="5"/>
      <c r="N4" s="190"/>
      <c r="O4" s="186"/>
      <c r="P4" s="188"/>
      <c r="Q4" s="2"/>
      <c r="R4" s="194"/>
      <c r="S4" s="2"/>
      <c r="T4" s="190"/>
      <c r="U4" s="186"/>
      <c r="V4" s="186"/>
      <c r="W4" s="186"/>
      <c r="X4" s="186"/>
      <c r="Y4" s="188"/>
      <c r="Z4" s="2"/>
      <c r="AA4" s="190"/>
      <c r="AB4" s="186"/>
      <c r="AC4" s="188"/>
      <c r="AD4" s="1"/>
      <c r="AE4" s="196"/>
      <c r="AF4" s="39"/>
      <c r="AG4" s="190"/>
      <c r="AH4" s="186"/>
      <c r="AI4" s="186"/>
      <c r="AJ4" s="186"/>
      <c r="AK4" s="186"/>
      <c r="AL4" s="188"/>
      <c r="AM4" s="5"/>
      <c r="AN4" s="190"/>
      <c r="AO4" s="186"/>
      <c r="AP4" s="188"/>
      <c r="AQ4" s="2"/>
      <c r="AR4" s="194"/>
      <c r="AS4" s="2"/>
      <c r="AT4" s="190"/>
      <c r="AU4" s="186"/>
      <c r="AV4" s="186"/>
      <c r="AW4" s="186"/>
      <c r="AX4" s="186"/>
      <c r="AY4" s="188"/>
      <c r="AZ4" s="2"/>
      <c r="BA4" s="190"/>
      <c r="BB4" s="186"/>
      <c r="BC4" s="188"/>
      <c r="BD4" s="1"/>
      <c r="BE4" s="196"/>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9">
        <v>152.849012326288</v>
      </c>
      <c r="H6" s="150">
        <v>161.188676569151</v>
      </c>
      <c r="I6" s="150">
        <v>167.063326295835</v>
      </c>
      <c r="J6" s="150">
        <v>163.488495070841</v>
      </c>
      <c r="K6" s="150">
        <v>155.74518903178</v>
      </c>
      <c r="L6" s="151">
        <v>160.464399654423</v>
      </c>
      <c r="M6" s="152"/>
      <c r="N6" s="153">
        <v>165.90679496233</v>
      </c>
      <c r="O6" s="154">
        <v>166.171989436996</v>
      </c>
      <c r="P6" s="155">
        <v>166.038812562994</v>
      </c>
      <c r="Q6" s="152"/>
      <c r="R6" s="156">
        <v>162.13822805734</v>
      </c>
      <c r="S6" s="135"/>
      <c r="T6" s="127">
        <v>4.1710184764306204</v>
      </c>
      <c r="U6" s="128">
        <v>7.9822758675480001</v>
      </c>
      <c r="V6" s="128">
        <v>7.9908630931684996</v>
      </c>
      <c r="W6" s="128">
        <v>7.0245858793556799</v>
      </c>
      <c r="X6" s="128">
        <v>4.2696576771533401</v>
      </c>
      <c r="Y6" s="129">
        <v>6.4197759861426702</v>
      </c>
      <c r="Z6" s="130"/>
      <c r="AA6" s="131">
        <v>0.87721624410953203</v>
      </c>
      <c r="AB6" s="132">
        <v>5.6206256256996802E-2</v>
      </c>
      <c r="AC6" s="133">
        <v>0.46421498240123898</v>
      </c>
      <c r="AD6" s="130"/>
      <c r="AE6" s="134">
        <v>4.4482641035634503</v>
      </c>
      <c r="AF6" s="29"/>
      <c r="AG6" s="149">
        <v>146.025971621747</v>
      </c>
      <c r="AH6" s="150">
        <v>152.16210265734401</v>
      </c>
      <c r="AI6" s="150">
        <v>157.661874321141</v>
      </c>
      <c r="AJ6" s="150">
        <v>156.919642228752</v>
      </c>
      <c r="AK6" s="150">
        <v>154.92546694430499</v>
      </c>
      <c r="AL6" s="151">
        <v>153.94226604397801</v>
      </c>
      <c r="AM6" s="152"/>
      <c r="AN6" s="153">
        <v>168.409319567539</v>
      </c>
      <c r="AO6" s="154">
        <v>170.41030849868801</v>
      </c>
      <c r="AP6" s="155">
        <v>169.41993194610799</v>
      </c>
      <c r="AQ6" s="152"/>
      <c r="AR6" s="156">
        <v>158.859335159084</v>
      </c>
      <c r="AS6" s="135"/>
      <c r="AT6" s="127">
        <v>0.57850687932628098</v>
      </c>
      <c r="AU6" s="128">
        <v>1.782478168928</v>
      </c>
      <c r="AV6" s="128">
        <v>2.11773173018425</v>
      </c>
      <c r="AW6" s="128">
        <v>2.5739625331913198</v>
      </c>
      <c r="AX6" s="128">
        <v>2.2418091166189602</v>
      </c>
      <c r="AY6" s="129">
        <v>1.94269574225243</v>
      </c>
      <c r="AZ6" s="130"/>
      <c r="BA6" s="131">
        <v>0.97695319718957196</v>
      </c>
      <c r="BB6" s="132">
        <v>0.53632959287765103</v>
      </c>
      <c r="BC6" s="133">
        <v>0.75181027787204102</v>
      </c>
      <c r="BD6" s="130"/>
      <c r="BE6" s="134">
        <v>1.52727498916488</v>
      </c>
    </row>
    <row r="7" spans="1:57" x14ac:dyDescent="0.25">
      <c r="A7" s="20" t="s">
        <v>18</v>
      </c>
      <c r="B7" s="3" t="str">
        <f>TRIM(A7)</f>
        <v>Virginia</v>
      </c>
      <c r="C7" s="10"/>
      <c r="D7" s="24" t="s">
        <v>16</v>
      </c>
      <c r="E7" s="27" t="s">
        <v>17</v>
      </c>
      <c r="F7" s="3"/>
      <c r="G7" s="157">
        <v>123.83115109044</v>
      </c>
      <c r="H7" s="152">
        <v>139.19726801902499</v>
      </c>
      <c r="I7" s="152">
        <v>147.46050586362799</v>
      </c>
      <c r="J7" s="152">
        <v>151.652761005435</v>
      </c>
      <c r="K7" s="152">
        <v>153.91428150328301</v>
      </c>
      <c r="L7" s="158">
        <v>144.54285539526199</v>
      </c>
      <c r="M7" s="152"/>
      <c r="N7" s="159">
        <v>163.772378362382</v>
      </c>
      <c r="O7" s="160">
        <v>157.70976496695101</v>
      </c>
      <c r="P7" s="161">
        <v>160.790930973613</v>
      </c>
      <c r="Q7" s="152"/>
      <c r="R7" s="162">
        <v>149.467762970667</v>
      </c>
      <c r="S7" s="135"/>
      <c r="T7" s="136">
        <v>1.7737293920133601</v>
      </c>
      <c r="U7" s="130">
        <v>4.9897685802897103</v>
      </c>
      <c r="V7" s="130">
        <v>5.7713861000015703</v>
      </c>
      <c r="W7" s="130">
        <v>4.27548771465759</v>
      </c>
      <c r="X7" s="130">
        <v>2.1363166977660799</v>
      </c>
      <c r="Y7" s="137">
        <v>3.8492601141515399</v>
      </c>
      <c r="Z7" s="130"/>
      <c r="AA7" s="138">
        <v>0.13454072271189799</v>
      </c>
      <c r="AB7" s="139">
        <v>-1.1096715138739399</v>
      </c>
      <c r="AC7" s="140">
        <v>-0.46502145544094498</v>
      </c>
      <c r="AD7" s="130"/>
      <c r="AE7" s="141">
        <v>2.3080519382125102</v>
      </c>
      <c r="AF7" s="30"/>
      <c r="AG7" s="157">
        <v>121.786390623982</v>
      </c>
      <c r="AH7" s="152">
        <v>135.790388217398</v>
      </c>
      <c r="AI7" s="152">
        <v>143.34676239131699</v>
      </c>
      <c r="AJ7" s="152">
        <v>144.084536609342</v>
      </c>
      <c r="AK7" s="152">
        <v>139.67129136037801</v>
      </c>
      <c r="AL7" s="158">
        <v>137.86358833984599</v>
      </c>
      <c r="AM7" s="152"/>
      <c r="AN7" s="159">
        <v>148.35858453447199</v>
      </c>
      <c r="AO7" s="160">
        <v>146.746579065768</v>
      </c>
      <c r="AP7" s="161">
        <v>147.55173215364999</v>
      </c>
      <c r="AQ7" s="152"/>
      <c r="AR7" s="162">
        <v>140.86120388317201</v>
      </c>
      <c r="AS7" s="135"/>
      <c r="AT7" s="136">
        <v>5.6047931332306199E-2</v>
      </c>
      <c r="AU7" s="130">
        <v>3.2604747361865098</v>
      </c>
      <c r="AV7" s="130">
        <v>3.9786972945475299</v>
      </c>
      <c r="AW7" s="130">
        <v>4.0942096386204296</v>
      </c>
      <c r="AX7" s="130">
        <v>1.3471244361894601</v>
      </c>
      <c r="AY7" s="137">
        <v>2.75712212705296</v>
      </c>
      <c r="AZ7" s="130"/>
      <c r="BA7" s="138">
        <v>-1.8212045531280501</v>
      </c>
      <c r="BB7" s="139">
        <v>-2.84766448134372</v>
      </c>
      <c r="BC7" s="140">
        <v>-2.3347836014943</v>
      </c>
      <c r="BD7" s="130"/>
      <c r="BE7" s="141">
        <v>0.97378008908805502</v>
      </c>
    </row>
    <row r="8" spans="1:57" x14ac:dyDescent="0.25">
      <c r="A8" s="21" t="s">
        <v>19</v>
      </c>
      <c r="B8" s="3" t="str">
        <f t="shared" ref="B8:B43" si="0">TRIM(A8)</f>
        <v>Norfolk/Virginia Beach, VA</v>
      </c>
      <c r="C8" s="3"/>
      <c r="D8" s="24" t="s">
        <v>16</v>
      </c>
      <c r="E8" s="27" t="s">
        <v>17</v>
      </c>
      <c r="F8" s="3"/>
      <c r="G8" s="157">
        <v>108.876896209196</v>
      </c>
      <c r="H8" s="152">
        <v>110.854829894273</v>
      </c>
      <c r="I8" s="152">
        <v>115.55897490020099</v>
      </c>
      <c r="J8" s="152">
        <v>115.77511936754</v>
      </c>
      <c r="K8" s="152">
        <v>114.596263877753</v>
      </c>
      <c r="L8" s="158">
        <v>113.313913674228</v>
      </c>
      <c r="M8" s="152"/>
      <c r="N8" s="159">
        <v>147.30353429619001</v>
      </c>
      <c r="O8" s="160">
        <v>156.45266577106901</v>
      </c>
      <c r="P8" s="161">
        <v>151.98671589165599</v>
      </c>
      <c r="Q8" s="152"/>
      <c r="R8" s="162">
        <v>125.822705733308</v>
      </c>
      <c r="S8" s="135"/>
      <c r="T8" s="136">
        <v>0.94883860355721406</v>
      </c>
      <c r="U8" s="130">
        <v>0.892660388210056</v>
      </c>
      <c r="V8" s="130">
        <v>2.0528767645504602</v>
      </c>
      <c r="W8" s="130">
        <v>2.0834257974132</v>
      </c>
      <c r="X8" s="130">
        <v>0.22502142998057201</v>
      </c>
      <c r="Y8" s="137">
        <v>1.2748646119910401</v>
      </c>
      <c r="Z8" s="130"/>
      <c r="AA8" s="138">
        <v>-1.60909583782298</v>
      </c>
      <c r="AB8" s="139">
        <v>-1.95696356491185</v>
      </c>
      <c r="AC8" s="140">
        <v>-1.8432616799472199</v>
      </c>
      <c r="AD8" s="130"/>
      <c r="AE8" s="141">
        <v>-0.13426977794192599</v>
      </c>
      <c r="AF8" s="30"/>
      <c r="AG8" s="157">
        <v>107.600555767022</v>
      </c>
      <c r="AH8" s="152">
        <v>109.17308512911301</v>
      </c>
      <c r="AI8" s="152">
        <v>113.343906043403</v>
      </c>
      <c r="AJ8" s="152">
        <v>116.137500204134</v>
      </c>
      <c r="AK8" s="152">
        <v>118.898232791084</v>
      </c>
      <c r="AL8" s="158">
        <v>113.33482434899</v>
      </c>
      <c r="AM8" s="152"/>
      <c r="AN8" s="159">
        <v>149.804086780511</v>
      </c>
      <c r="AO8" s="160">
        <v>152.75501885477601</v>
      </c>
      <c r="AP8" s="161">
        <v>151.291678926386</v>
      </c>
      <c r="AQ8" s="152"/>
      <c r="AR8" s="162">
        <v>125.9214705031</v>
      </c>
      <c r="AS8" s="135"/>
      <c r="AT8" s="136">
        <v>-5.73871276425497</v>
      </c>
      <c r="AU8" s="130">
        <v>0.90534574029694204</v>
      </c>
      <c r="AV8" s="130">
        <v>1.0973817555456</v>
      </c>
      <c r="AW8" s="130">
        <v>2.1186735222141202</v>
      </c>
      <c r="AX8" s="130">
        <v>-3.5866543073146802</v>
      </c>
      <c r="AY8" s="137">
        <v>-1.00334702085351</v>
      </c>
      <c r="AZ8" s="130"/>
      <c r="BA8" s="138">
        <v>-8.5293295887040497</v>
      </c>
      <c r="BB8" s="139">
        <v>-9.8451156990902806</v>
      </c>
      <c r="BC8" s="140">
        <v>-9.2123717085198997</v>
      </c>
      <c r="BD8" s="130"/>
      <c r="BE8" s="141">
        <v>-4.7691323219249702</v>
      </c>
    </row>
    <row r="9" spans="1:57" ht="16" x14ac:dyDescent="0.45">
      <c r="A9" s="21" t="s">
        <v>20</v>
      </c>
      <c r="B9" s="81" t="s">
        <v>71</v>
      </c>
      <c r="C9" s="3"/>
      <c r="D9" s="24" t="s">
        <v>16</v>
      </c>
      <c r="E9" s="27" t="s">
        <v>17</v>
      </c>
      <c r="F9" s="3"/>
      <c r="G9" s="157">
        <v>101.754920662049</v>
      </c>
      <c r="H9" s="152">
        <v>109.516856039025</v>
      </c>
      <c r="I9" s="152">
        <v>113.993143175724</v>
      </c>
      <c r="J9" s="152">
        <v>113.261335125792</v>
      </c>
      <c r="K9" s="152">
        <v>112.548191581615</v>
      </c>
      <c r="L9" s="158">
        <v>110.728371757057</v>
      </c>
      <c r="M9" s="152"/>
      <c r="N9" s="159">
        <v>138.08395539836101</v>
      </c>
      <c r="O9" s="160">
        <v>138.97036603005199</v>
      </c>
      <c r="P9" s="161">
        <v>138.52686858862299</v>
      </c>
      <c r="Q9" s="152"/>
      <c r="R9" s="162">
        <v>119.883298254952</v>
      </c>
      <c r="S9" s="135"/>
      <c r="T9" s="136">
        <v>-2.0695302846768802</v>
      </c>
      <c r="U9" s="130">
        <v>2.4401523311346698</v>
      </c>
      <c r="V9" s="130">
        <v>3.5172630878054401</v>
      </c>
      <c r="W9" s="130">
        <v>3.1894274950408699</v>
      </c>
      <c r="X9" s="130">
        <v>3.69448535808014</v>
      </c>
      <c r="Y9" s="137">
        <v>2.4913854617366802</v>
      </c>
      <c r="Z9" s="130"/>
      <c r="AA9" s="138">
        <v>8.0959091678303903</v>
      </c>
      <c r="AB9" s="139">
        <v>9.05001903851241</v>
      </c>
      <c r="AC9" s="140">
        <v>8.57088265922647</v>
      </c>
      <c r="AD9" s="130"/>
      <c r="AE9" s="141">
        <v>4.93047157036992</v>
      </c>
      <c r="AF9" s="30"/>
      <c r="AG9" s="157">
        <v>101.46266312047</v>
      </c>
      <c r="AH9" s="152">
        <v>110.181547673485</v>
      </c>
      <c r="AI9" s="152">
        <v>115.225162129002</v>
      </c>
      <c r="AJ9" s="152">
        <v>113.991332017551</v>
      </c>
      <c r="AK9" s="152">
        <v>111.179983168074</v>
      </c>
      <c r="AL9" s="158">
        <v>110.960527133955</v>
      </c>
      <c r="AM9" s="152"/>
      <c r="AN9" s="159">
        <v>126.660282544743</v>
      </c>
      <c r="AO9" s="160">
        <v>128.368472861317</v>
      </c>
      <c r="AP9" s="161">
        <v>127.534700001503</v>
      </c>
      <c r="AQ9" s="152"/>
      <c r="AR9" s="162">
        <v>116.306213897617</v>
      </c>
      <c r="AS9" s="135"/>
      <c r="AT9" s="136">
        <v>1.05573901551487</v>
      </c>
      <c r="AU9" s="130">
        <v>2.1276230906387998</v>
      </c>
      <c r="AV9" s="130">
        <v>2.8191829720127299</v>
      </c>
      <c r="AW9" s="130">
        <v>3.0779842209266599</v>
      </c>
      <c r="AX9" s="130">
        <v>2.8820712462165599</v>
      </c>
      <c r="AY9" s="137">
        <v>2.5530333134850198</v>
      </c>
      <c r="AZ9" s="130"/>
      <c r="BA9" s="138">
        <v>2.94796053077072</v>
      </c>
      <c r="BB9" s="139">
        <v>2.3551882572948299</v>
      </c>
      <c r="BC9" s="140">
        <v>2.6494697585294298</v>
      </c>
      <c r="BD9" s="130"/>
      <c r="BE9" s="141">
        <v>2.5992082610658098</v>
      </c>
    </row>
    <row r="10" spans="1:57" x14ac:dyDescent="0.25">
      <c r="A10" s="21" t="s">
        <v>21</v>
      </c>
      <c r="B10" s="3" t="str">
        <f t="shared" si="0"/>
        <v>Virginia Area</v>
      </c>
      <c r="C10" s="3"/>
      <c r="D10" s="24" t="s">
        <v>16</v>
      </c>
      <c r="E10" s="27" t="s">
        <v>17</v>
      </c>
      <c r="F10" s="3"/>
      <c r="G10" s="157">
        <v>102.193346759428</v>
      </c>
      <c r="H10" s="152">
        <v>110.25589797455299</v>
      </c>
      <c r="I10" s="152">
        <v>117.95895414174301</v>
      </c>
      <c r="J10" s="152">
        <v>143.07221203730199</v>
      </c>
      <c r="K10" s="152">
        <v>184.553772649471</v>
      </c>
      <c r="L10" s="158">
        <v>136.53960316535</v>
      </c>
      <c r="M10" s="152"/>
      <c r="N10" s="159">
        <v>208.67143816387301</v>
      </c>
      <c r="O10" s="160">
        <v>181.594121408994</v>
      </c>
      <c r="P10" s="161">
        <v>196.18834908898</v>
      </c>
      <c r="Q10" s="152"/>
      <c r="R10" s="162">
        <v>155.53097700407201</v>
      </c>
      <c r="S10" s="135"/>
      <c r="T10" s="136">
        <v>-3.4579005346402498</v>
      </c>
      <c r="U10" s="130">
        <v>0.756123804260173</v>
      </c>
      <c r="V10" s="130">
        <v>2.91841523215315</v>
      </c>
      <c r="W10" s="130">
        <v>1.7784225993652001</v>
      </c>
      <c r="X10" s="130">
        <v>3.1033422152729302</v>
      </c>
      <c r="Y10" s="137">
        <v>1.4851491135795301</v>
      </c>
      <c r="Z10" s="130"/>
      <c r="AA10" s="138">
        <v>1.5978211981766</v>
      </c>
      <c r="AB10" s="139">
        <v>-2.04473719829828</v>
      </c>
      <c r="AC10" s="140">
        <v>5.6984752965990398E-2</v>
      </c>
      <c r="AD10" s="130"/>
      <c r="AE10" s="141">
        <v>0.94531275278985105</v>
      </c>
      <c r="AF10" s="30"/>
      <c r="AG10" s="157">
        <v>105.329933440617</v>
      </c>
      <c r="AH10" s="152">
        <v>109.867563969294</v>
      </c>
      <c r="AI10" s="152">
        <v>113.13721193657901</v>
      </c>
      <c r="AJ10" s="152">
        <v>121.10757279659499</v>
      </c>
      <c r="AK10" s="152">
        <v>138.498827027776</v>
      </c>
      <c r="AL10" s="158">
        <v>118.77376573749299</v>
      </c>
      <c r="AM10" s="152"/>
      <c r="AN10" s="159">
        <v>164.07617536773</v>
      </c>
      <c r="AO10" s="160">
        <v>155.626973843684</v>
      </c>
      <c r="AP10" s="161">
        <v>159.946784735146</v>
      </c>
      <c r="AQ10" s="152"/>
      <c r="AR10" s="162">
        <v>132.26150297520701</v>
      </c>
      <c r="AS10" s="135"/>
      <c r="AT10" s="136">
        <v>0.266289752761665</v>
      </c>
      <c r="AU10" s="130">
        <v>2.4285540808580599</v>
      </c>
      <c r="AV10" s="130">
        <v>2.69821503585286</v>
      </c>
      <c r="AW10" s="130">
        <v>2.4557223846354401</v>
      </c>
      <c r="AX10" s="130">
        <v>3.2885270707921399</v>
      </c>
      <c r="AY10" s="137">
        <v>2.4557242206663301</v>
      </c>
      <c r="AZ10" s="130"/>
      <c r="BA10" s="138">
        <v>1.3380482064897601</v>
      </c>
      <c r="BB10" s="139">
        <v>-0.12481102965997801</v>
      </c>
      <c r="BC10" s="140">
        <v>0.64870647335083897</v>
      </c>
      <c r="BD10" s="130"/>
      <c r="BE10" s="141">
        <v>1.83548967017762</v>
      </c>
    </row>
    <row r="11" spans="1:57" x14ac:dyDescent="0.25">
      <c r="A11" s="34" t="s">
        <v>22</v>
      </c>
      <c r="B11" s="3" t="str">
        <f t="shared" si="0"/>
        <v>Washington, DC</v>
      </c>
      <c r="C11" s="3"/>
      <c r="D11" s="24" t="s">
        <v>16</v>
      </c>
      <c r="E11" s="27" t="s">
        <v>17</v>
      </c>
      <c r="F11" s="3"/>
      <c r="G11" s="157">
        <v>197.34156859655599</v>
      </c>
      <c r="H11" s="152">
        <v>230.00158296596899</v>
      </c>
      <c r="I11" s="152">
        <v>247.51615546842501</v>
      </c>
      <c r="J11" s="152">
        <v>241.73222027502001</v>
      </c>
      <c r="K11" s="152">
        <v>204.75997855395499</v>
      </c>
      <c r="L11" s="158">
        <v>226.47891327664499</v>
      </c>
      <c r="M11" s="152"/>
      <c r="N11" s="159">
        <v>181.23803902792201</v>
      </c>
      <c r="O11" s="160">
        <v>180.71002553995399</v>
      </c>
      <c r="P11" s="161">
        <v>180.97385204721601</v>
      </c>
      <c r="Q11" s="152"/>
      <c r="R11" s="162">
        <v>213.972399288605</v>
      </c>
      <c r="S11" s="135"/>
      <c r="T11" s="136">
        <v>1.3093431884678901</v>
      </c>
      <c r="U11" s="130">
        <v>4.9834256168608704</v>
      </c>
      <c r="V11" s="130">
        <v>7.8649866231923502</v>
      </c>
      <c r="W11" s="130">
        <v>6.1495046703802796</v>
      </c>
      <c r="X11" s="130">
        <v>-0.66013090962675003</v>
      </c>
      <c r="Y11" s="137">
        <v>4.4582839752780998</v>
      </c>
      <c r="Z11" s="130"/>
      <c r="AA11" s="138">
        <v>-8.6151558068120302</v>
      </c>
      <c r="AB11" s="139">
        <v>-8.8366389540359194</v>
      </c>
      <c r="AC11" s="140">
        <v>-8.7260278189977001</v>
      </c>
      <c r="AD11" s="130"/>
      <c r="AE11" s="141">
        <v>1.2763652936566801</v>
      </c>
      <c r="AF11" s="30"/>
      <c r="AG11" s="157">
        <v>192.063466031529</v>
      </c>
      <c r="AH11" s="152">
        <v>222.77278440033101</v>
      </c>
      <c r="AI11" s="152">
        <v>238.772263185068</v>
      </c>
      <c r="AJ11" s="152">
        <v>237.03024309763401</v>
      </c>
      <c r="AK11" s="152">
        <v>208.65651523484101</v>
      </c>
      <c r="AL11" s="158">
        <v>221.84034323943999</v>
      </c>
      <c r="AM11" s="152"/>
      <c r="AN11" s="159">
        <v>183.89842084796399</v>
      </c>
      <c r="AO11" s="160">
        <v>182.33439795281399</v>
      </c>
      <c r="AP11" s="161">
        <v>183.10889370138401</v>
      </c>
      <c r="AQ11" s="152"/>
      <c r="AR11" s="162">
        <v>210.94120480978</v>
      </c>
      <c r="AS11" s="135"/>
      <c r="AT11" s="136">
        <v>1.11887893207483</v>
      </c>
      <c r="AU11" s="130">
        <v>2.9335636587324099</v>
      </c>
      <c r="AV11" s="130">
        <v>4.9971935193172197</v>
      </c>
      <c r="AW11" s="130">
        <v>6.1690895407650199</v>
      </c>
      <c r="AX11" s="130">
        <v>3.09357655470816</v>
      </c>
      <c r="AY11" s="137">
        <v>3.9905219189955798</v>
      </c>
      <c r="AZ11" s="130"/>
      <c r="BA11" s="138">
        <v>-1.3271582778775599</v>
      </c>
      <c r="BB11" s="139">
        <v>-1.9996519319185899</v>
      </c>
      <c r="BC11" s="140">
        <v>-1.66585159281942</v>
      </c>
      <c r="BD11" s="130"/>
      <c r="BE11" s="141">
        <v>2.71249147441157</v>
      </c>
    </row>
    <row r="12" spans="1:57" x14ac:dyDescent="0.25">
      <c r="A12" s="21" t="s">
        <v>23</v>
      </c>
      <c r="B12" s="3" t="str">
        <f t="shared" si="0"/>
        <v>Arlington, VA</v>
      </c>
      <c r="C12" s="3"/>
      <c r="D12" s="24" t="s">
        <v>16</v>
      </c>
      <c r="E12" s="27" t="s">
        <v>17</v>
      </c>
      <c r="F12" s="3"/>
      <c r="G12" s="157">
        <v>220.43768521229799</v>
      </c>
      <c r="H12" s="152">
        <v>260.25568377465402</v>
      </c>
      <c r="I12" s="152">
        <v>270.54759292597601</v>
      </c>
      <c r="J12" s="152">
        <v>262.736243205797</v>
      </c>
      <c r="K12" s="152">
        <v>229.07744330389099</v>
      </c>
      <c r="L12" s="158">
        <v>250.70472125153299</v>
      </c>
      <c r="M12" s="152"/>
      <c r="N12" s="159">
        <v>186.90622687704001</v>
      </c>
      <c r="O12" s="160">
        <v>184.59374931205201</v>
      </c>
      <c r="P12" s="161">
        <v>185.75663132694899</v>
      </c>
      <c r="Q12" s="152"/>
      <c r="R12" s="162">
        <v>234.285481143331</v>
      </c>
      <c r="S12" s="135"/>
      <c r="T12" s="136">
        <v>4.0838515271070097</v>
      </c>
      <c r="U12" s="130">
        <v>8.8794558016491099</v>
      </c>
      <c r="V12" s="130">
        <v>6.8440532563663696</v>
      </c>
      <c r="W12" s="130">
        <v>4.7470823468659997</v>
      </c>
      <c r="X12" s="130">
        <v>-2.6268816003329598</v>
      </c>
      <c r="Y12" s="137">
        <v>4.5035527150733401</v>
      </c>
      <c r="Z12" s="130"/>
      <c r="AA12" s="138">
        <v>-8.0390213744094208</v>
      </c>
      <c r="AB12" s="139">
        <v>-8.1602849861265092</v>
      </c>
      <c r="AC12" s="140">
        <v>-8.1047053841758103</v>
      </c>
      <c r="AD12" s="130"/>
      <c r="AE12" s="141">
        <v>2.1331125021943702</v>
      </c>
      <c r="AF12" s="30"/>
      <c r="AG12" s="157">
        <v>211.671995119455</v>
      </c>
      <c r="AH12" s="152">
        <v>246.256847570703</v>
      </c>
      <c r="AI12" s="152">
        <v>261.01519526011799</v>
      </c>
      <c r="AJ12" s="152">
        <v>257.54850215367497</v>
      </c>
      <c r="AK12" s="152">
        <v>225.66313694171501</v>
      </c>
      <c r="AL12" s="158">
        <v>242.53426239507201</v>
      </c>
      <c r="AM12" s="152"/>
      <c r="AN12" s="159">
        <v>179.44387945297899</v>
      </c>
      <c r="AO12" s="160">
        <v>175.10998394808701</v>
      </c>
      <c r="AP12" s="161">
        <v>177.28925749214699</v>
      </c>
      <c r="AQ12" s="152"/>
      <c r="AR12" s="162">
        <v>225.416840011582</v>
      </c>
      <c r="AS12" s="135"/>
      <c r="AT12" s="136">
        <v>4.9176668829676302</v>
      </c>
      <c r="AU12" s="130">
        <v>4.9081100500769503</v>
      </c>
      <c r="AV12" s="130">
        <v>5.4131645065887604</v>
      </c>
      <c r="AW12" s="130">
        <v>5.84113692964225</v>
      </c>
      <c r="AX12" s="130">
        <v>1.7631818276116</v>
      </c>
      <c r="AY12" s="137">
        <v>4.6212142695196103</v>
      </c>
      <c r="AZ12" s="130"/>
      <c r="BA12" s="138">
        <v>-2.3528574050837201</v>
      </c>
      <c r="BB12" s="139">
        <v>-2.7570430043888798</v>
      </c>
      <c r="BC12" s="140">
        <v>-2.55548247891632</v>
      </c>
      <c r="BD12" s="130"/>
      <c r="BE12" s="141">
        <v>3.23976359369335</v>
      </c>
    </row>
    <row r="13" spans="1:57" x14ac:dyDescent="0.25">
      <c r="A13" s="21" t="s">
        <v>24</v>
      </c>
      <c r="B13" s="3" t="str">
        <f t="shared" si="0"/>
        <v>Suburban Virginia Area</v>
      </c>
      <c r="C13" s="3"/>
      <c r="D13" s="24" t="s">
        <v>16</v>
      </c>
      <c r="E13" s="27" t="s">
        <v>17</v>
      </c>
      <c r="F13" s="3"/>
      <c r="G13" s="157">
        <v>137.300322580645</v>
      </c>
      <c r="H13" s="152">
        <v>154.235461427541</v>
      </c>
      <c r="I13" s="152">
        <v>159.483340209457</v>
      </c>
      <c r="J13" s="152">
        <v>155.272384943855</v>
      </c>
      <c r="K13" s="152">
        <v>144.04317266949101</v>
      </c>
      <c r="L13" s="158">
        <v>151.07554964095601</v>
      </c>
      <c r="M13" s="152"/>
      <c r="N13" s="159">
        <v>152.553197498104</v>
      </c>
      <c r="O13" s="160">
        <v>167.483954887218</v>
      </c>
      <c r="P13" s="161">
        <v>160.48860136755101</v>
      </c>
      <c r="Q13" s="152"/>
      <c r="R13" s="162">
        <v>153.77605854478699</v>
      </c>
      <c r="S13" s="135"/>
      <c r="T13" s="136">
        <v>-4.6757010636784404</v>
      </c>
      <c r="U13" s="130">
        <v>4.1783286785065004</v>
      </c>
      <c r="V13" s="130">
        <v>7.5792325523625799</v>
      </c>
      <c r="W13" s="130">
        <v>2.83205411720059</v>
      </c>
      <c r="X13" s="130">
        <v>-1.2546048361745601</v>
      </c>
      <c r="Y13" s="137">
        <v>2.3260638202946202</v>
      </c>
      <c r="Z13" s="130"/>
      <c r="AA13" s="138">
        <v>-6.4754034112302303</v>
      </c>
      <c r="AB13" s="139">
        <v>0.60102019019776598</v>
      </c>
      <c r="AC13" s="140">
        <v>-2.6331810274174199</v>
      </c>
      <c r="AD13" s="130"/>
      <c r="AE13" s="141">
        <v>0.69638426773022</v>
      </c>
      <c r="AF13" s="30"/>
      <c r="AG13" s="157">
        <v>131.45648237522099</v>
      </c>
      <c r="AH13" s="152">
        <v>144.44786148915401</v>
      </c>
      <c r="AI13" s="152">
        <v>152.2901352657</v>
      </c>
      <c r="AJ13" s="152">
        <v>152.15438589245801</v>
      </c>
      <c r="AK13" s="152">
        <v>144.65936216216201</v>
      </c>
      <c r="AL13" s="158">
        <v>145.97704320319599</v>
      </c>
      <c r="AM13" s="152"/>
      <c r="AN13" s="159">
        <v>154.11601714518901</v>
      </c>
      <c r="AO13" s="160">
        <v>159.716710236886</v>
      </c>
      <c r="AP13" s="161">
        <v>157.01400529691099</v>
      </c>
      <c r="AQ13" s="152"/>
      <c r="AR13" s="162">
        <v>149.25553847754199</v>
      </c>
      <c r="AS13" s="135"/>
      <c r="AT13" s="136">
        <v>-3.3727004686218298</v>
      </c>
      <c r="AU13" s="130">
        <v>0.37460894010680001</v>
      </c>
      <c r="AV13" s="130">
        <v>5.6475170042277503</v>
      </c>
      <c r="AW13" s="130">
        <v>4.4408946735479802</v>
      </c>
      <c r="AX13" s="130">
        <v>1.1269751051277801</v>
      </c>
      <c r="AY13" s="137">
        <v>2.1562261231654598</v>
      </c>
      <c r="AZ13" s="130"/>
      <c r="BA13" s="138">
        <v>-0.12621905491739299</v>
      </c>
      <c r="BB13" s="139">
        <v>-6.6971322748909795E-2</v>
      </c>
      <c r="BC13" s="140">
        <v>-9.56425621065526E-2</v>
      </c>
      <c r="BD13" s="130"/>
      <c r="BE13" s="141">
        <v>1.31436758456109</v>
      </c>
    </row>
    <row r="14" spans="1:57" x14ac:dyDescent="0.25">
      <c r="A14" s="21" t="s">
        <v>25</v>
      </c>
      <c r="B14" s="3" t="str">
        <f t="shared" si="0"/>
        <v>Alexandria, VA</v>
      </c>
      <c r="C14" s="3"/>
      <c r="D14" s="24" t="s">
        <v>16</v>
      </c>
      <c r="E14" s="27" t="s">
        <v>17</v>
      </c>
      <c r="F14" s="3"/>
      <c r="G14" s="157">
        <v>163.438711290632</v>
      </c>
      <c r="H14" s="152">
        <v>188.48791398771201</v>
      </c>
      <c r="I14" s="152">
        <v>199.172696174435</v>
      </c>
      <c r="J14" s="152">
        <v>196.23424853610899</v>
      </c>
      <c r="K14" s="152">
        <v>176.77751075507999</v>
      </c>
      <c r="L14" s="158">
        <v>186.51010267479501</v>
      </c>
      <c r="M14" s="152"/>
      <c r="N14" s="159">
        <v>157.35180668773901</v>
      </c>
      <c r="O14" s="160">
        <v>160.687740320427</v>
      </c>
      <c r="P14" s="161">
        <v>159.01713321669499</v>
      </c>
      <c r="Q14" s="152"/>
      <c r="R14" s="162">
        <v>179.380557836062</v>
      </c>
      <c r="S14" s="135"/>
      <c r="T14" s="136">
        <v>6.1910547861681202</v>
      </c>
      <c r="U14" s="130">
        <v>5.0764121789178196</v>
      </c>
      <c r="V14" s="130">
        <v>4.5183227313662604</v>
      </c>
      <c r="W14" s="130">
        <v>3.2915315499558702</v>
      </c>
      <c r="X14" s="130">
        <v>2.3262184471421099</v>
      </c>
      <c r="Y14" s="137">
        <v>4.0517408172762401</v>
      </c>
      <c r="Z14" s="130"/>
      <c r="AA14" s="138">
        <v>-6.3140356159151203</v>
      </c>
      <c r="AB14" s="139">
        <v>-7.5814050173692404</v>
      </c>
      <c r="AC14" s="140">
        <v>-6.96925374091414</v>
      </c>
      <c r="AD14" s="130"/>
      <c r="AE14" s="141">
        <v>1.4515095973905501</v>
      </c>
      <c r="AF14" s="30"/>
      <c r="AG14" s="157">
        <v>160.744295891235</v>
      </c>
      <c r="AH14" s="152">
        <v>186.977506706464</v>
      </c>
      <c r="AI14" s="152">
        <v>197.086623145197</v>
      </c>
      <c r="AJ14" s="152">
        <v>192.65180040274399</v>
      </c>
      <c r="AK14" s="152">
        <v>174.970595847011</v>
      </c>
      <c r="AL14" s="158">
        <v>184.10731961122301</v>
      </c>
      <c r="AM14" s="152"/>
      <c r="AN14" s="159">
        <v>154.799375845165</v>
      </c>
      <c r="AO14" s="160">
        <v>154.905049177617</v>
      </c>
      <c r="AP14" s="161">
        <v>154.852802014123</v>
      </c>
      <c r="AQ14" s="152"/>
      <c r="AR14" s="162">
        <v>176.282463674974</v>
      </c>
      <c r="AS14" s="135"/>
      <c r="AT14" s="136">
        <v>2.2097525675021599</v>
      </c>
      <c r="AU14" s="130">
        <v>3.3425486847385701</v>
      </c>
      <c r="AV14" s="130">
        <v>3.7099379281827298</v>
      </c>
      <c r="AW14" s="130">
        <v>3.6900167006827802</v>
      </c>
      <c r="AX14" s="130">
        <v>1.8291445387685601</v>
      </c>
      <c r="AY14" s="137">
        <v>3.0450294241216098</v>
      </c>
      <c r="AZ14" s="130"/>
      <c r="BA14" s="138">
        <v>-2.7761888477468002</v>
      </c>
      <c r="BB14" s="139">
        <v>-2.9660436269597401</v>
      </c>
      <c r="BC14" s="140">
        <v>-2.8730604257832</v>
      </c>
      <c r="BD14" s="130"/>
      <c r="BE14" s="141">
        <v>1.78313124664161</v>
      </c>
    </row>
    <row r="15" spans="1:57" x14ac:dyDescent="0.25">
      <c r="A15" s="21" t="s">
        <v>26</v>
      </c>
      <c r="B15" s="3" t="str">
        <f t="shared" si="0"/>
        <v>Fairfax/Tysons Corner, VA</v>
      </c>
      <c r="C15" s="3"/>
      <c r="D15" s="24" t="s">
        <v>16</v>
      </c>
      <c r="E15" s="27" t="s">
        <v>17</v>
      </c>
      <c r="F15" s="3"/>
      <c r="G15" s="157">
        <v>160.09929205409901</v>
      </c>
      <c r="H15" s="152">
        <v>192.366738425243</v>
      </c>
      <c r="I15" s="152">
        <v>211.221077777777</v>
      </c>
      <c r="J15" s="152">
        <v>209.62974566900101</v>
      </c>
      <c r="K15" s="152">
        <v>179.65718107847101</v>
      </c>
      <c r="L15" s="158">
        <v>193.748786424408</v>
      </c>
      <c r="M15" s="152"/>
      <c r="N15" s="159">
        <v>157.88209230336199</v>
      </c>
      <c r="O15" s="160">
        <v>154.88149033643501</v>
      </c>
      <c r="P15" s="161">
        <v>156.39478001703</v>
      </c>
      <c r="Q15" s="152"/>
      <c r="R15" s="162">
        <v>183.02708489489899</v>
      </c>
      <c r="S15" s="135"/>
      <c r="T15" s="136">
        <v>3.05553810600333</v>
      </c>
      <c r="U15" s="130">
        <v>5.6798728122552404</v>
      </c>
      <c r="V15" s="130">
        <v>7.8146508750725703</v>
      </c>
      <c r="W15" s="130">
        <v>7.7978674942148496</v>
      </c>
      <c r="X15" s="130">
        <v>4.3245294341670499</v>
      </c>
      <c r="Y15" s="137">
        <v>6.2310089532475503</v>
      </c>
      <c r="Z15" s="130"/>
      <c r="AA15" s="138">
        <v>3.8532732028560202</v>
      </c>
      <c r="AB15" s="139">
        <v>3.6273784983598598</v>
      </c>
      <c r="AC15" s="140">
        <v>3.7468676970732999</v>
      </c>
      <c r="AD15" s="130"/>
      <c r="AE15" s="141">
        <v>5.8672539099831598</v>
      </c>
      <c r="AF15" s="30"/>
      <c r="AG15" s="157">
        <v>155.61029721654299</v>
      </c>
      <c r="AH15" s="152">
        <v>190.81381914417699</v>
      </c>
      <c r="AI15" s="152">
        <v>208.51645455417901</v>
      </c>
      <c r="AJ15" s="152">
        <v>203.622033291798</v>
      </c>
      <c r="AK15" s="152">
        <v>172.61558463903901</v>
      </c>
      <c r="AL15" s="158">
        <v>189.234280695552</v>
      </c>
      <c r="AM15" s="152"/>
      <c r="AN15" s="159">
        <v>146.830105729612</v>
      </c>
      <c r="AO15" s="160">
        <v>144.98044081663801</v>
      </c>
      <c r="AP15" s="161">
        <v>145.89760822635901</v>
      </c>
      <c r="AQ15" s="152"/>
      <c r="AR15" s="162">
        <v>177.25301019402201</v>
      </c>
      <c r="AS15" s="135"/>
      <c r="AT15" s="136">
        <v>2.3630206345096898</v>
      </c>
      <c r="AU15" s="130">
        <v>4.2844900609463696</v>
      </c>
      <c r="AV15" s="130">
        <v>5.3347293583128899</v>
      </c>
      <c r="AW15" s="130">
        <v>4.9497301031219401</v>
      </c>
      <c r="AX15" s="130">
        <v>2.45647874923297</v>
      </c>
      <c r="AY15" s="137">
        <v>4.2186810147415503</v>
      </c>
      <c r="AZ15" s="130"/>
      <c r="BA15" s="138">
        <v>0.54394414241631295</v>
      </c>
      <c r="BB15" s="139">
        <v>0.35566982741012798</v>
      </c>
      <c r="BC15" s="140">
        <v>0.45465039242288202</v>
      </c>
      <c r="BD15" s="130"/>
      <c r="BE15" s="141">
        <v>3.6996110635862198</v>
      </c>
    </row>
    <row r="16" spans="1:57" x14ac:dyDescent="0.25">
      <c r="A16" s="21" t="s">
        <v>27</v>
      </c>
      <c r="B16" s="3" t="str">
        <f t="shared" si="0"/>
        <v>I-95 Fredericksburg, VA</v>
      </c>
      <c r="C16" s="3"/>
      <c r="D16" s="24" t="s">
        <v>16</v>
      </c>
      <c r="E16" s="27" t="s">
        <v>17</v>
      </c>
      <c r="F16" s="3"/>
      <c r="G16" s="157">
        <v>97.523698072805104</v>
      </c>
      <c r="H16" s="152">
        <v>103.68813744493301</v>
      </c>
      <c r="I16" s="152">
        <v>108.221332458155</v>
      </c>
      <c r="J16" s="152">
        <v>108.986570281124</v>
      </c>
      <c r="K16" s="152">
        <v>105.764000332667</v>
      </c>
      <c r="L16" s="158">
        <v>105.232989956758</v>
      </c>
      <c r="M16" s="152"/>
      <c r="N16" s="159">
        <v>120.462781278127</v>
      </c>
      <c r="O16" s="160">
        <v>118.623495986148</v>
      </c>
      <c r="P16" s="161">
        <v>119.56524848298599</v>
      </c>
      <c r="Q16" s="152"/>
      <c r="R16" s="162">
        <v>109.708147020026</v>
      </c>
      <c r="S16" s="135"/>
      <c r="T16" s="136">
        <v>3.6270659134016001</v>
      </c>
      <c r="U16" s="130">
        <v>4.8315084462240598</v>
      </c>
      <c r="V16" s="130">
        <v>5.4829512831408396</v>
      </c>
      <c r="W16" s="130">
        <v>5.8958293737512202</v>
      </c>
      <c r="X16" s="130">
        <v>3.3459241132359798</v>
      </c>
      <c r="Y16" s="137">
        <v>4.7001227659881097</v>
      </c>
      <c r="Z16" s="130"/>
      <c r="AA16" s="138">
        <v>6.4976330499539001</v>
      </c>
      <c r="AB16" s="139">
        <v>5.3946370706604601</v>
      </c>
      <c r="AC16" s="140">
        <v>5.9591186708983601</v>
      </c>
      <c r="AD16" s="130"/>
      <c r="AE16" s="141">
        <v>5.2000439361713404</v>
      </c>
      <c r="AF16" s="30"/>
      <c r="AG16" s="157">
        <v>96.5155961548964</v>
      </c>
      <c r="AH16" s="152">
        <v>100.844905624764</v>
      </c>
      <c r="AI16" s="152">
        <v>104.04895673639</v>
      </c>
      <c r="AJ16" s="152">
        <v>104.841878510941</v>
      </c>
      <c r="AK16" s="152">
        <v>103.6227431881</v>
      </c>
      <c r="AL16" s="158">
        <v>102.24894367293101</v>
      </c>
      <c r="AM16" s="152"/>
      <c r="AN16" s="159">
        <v>116.75201684913399</v>
      </c>
      <c r="AO16" s="160">
        <v>118.56706170196399</v>
      </c>
      <c r="AP16" s="161">
        <v>117.666531512443</v>
      </c>
      <c r="AQ16" s="152"/>
      <c r="AR16" s="162">
        <v>107.21577327136301</v>
      </c>
      <c r="AS16" s="135"/>
      <c r="AT16" s="136">
        <v>3.39588847532288</v>
      </c>
      <c r="AU16" s="130">
        <v>5.0855295809067096</v>
      </c>
      <c r="AV16" s="130">
        <v>4.5161328637605198</v>
      </c>
      <c r="AW16" s="130">
        <v>3.1617544392901502</v>
      </c>
      <c r="AX16" s="130">
        <v>3.1087735680129498</v>
      </c>
      <c r="AY16" s="137">
        <v>3.7983988161690601</v>
      </c>
      <c r="AZ16" s="130"/>
      <c r="BA16" s="138">
        <v>1.56819156563539</v>
      </c>
      <c r="BB16" s="139">
        <v>2.28921154256515</v>
      </c>
      <c r="BC16" s="140">
        <v>1.9336670050221401</v>
      </c>
      <c r="BD16" s="130"/>
      <c r="BE16" s="141">
        <v>3.1129359583987601</v>
      </c>
    </row>
    <row r="17" spans="1:57" x14ac:dyDescent="0.25">
      <c r="A17" s="21" t="s">
        <v>28</v>
      </c>
      <c r="B17" s="3" t="str">
        <f t="shared" si="0"/>
        <v>Dulles Airport Area, VA</v>
      </c>
      <c r="C17" s="3"/>
      <c r="D17" s="24" t="s">
        <v>16</v>
      </c>
      <c r="E17" s="27" t="s">
        <v>17</v>
      </c>
      <c r="F17" s="3"/>
      <c r="G17" s="157">
        <v>123.27439365958701</v>
      </c>
      <c r="H17" s="152">
        <v>152.406542900696</v>
      </c>
      <c r="I17" s="152">
        <v>169.48715621616299</v>
      </c>
      <c r="J17" s="152">
        <v>167.55148086684801</v>
      </c>
      <c r="K17" s="152">
        <v>143.89470136144001</v>
      </c>
      <c r="L17" s="158">
        <v>153.77489943132699</v>
      </c>
      <c r="M17" s="152"/>
      <c r="N17" s="159">
        <v>117.96945678695199</v>
      </c>
      <c r="O17" s="160">
        <v>116.134467946207</v>
      </c>
      <c r="P17" s="161">
        <v>117.059565583322</v>
      </c>
      <c r="Q17" s="152"/>
      <c r="R17" s="162">
        <v>144.422749055888</v>
      </c>
      <c r="S17" s="135"/>
      <c r="T17" s="136">
        <v>2.1436530435790302</v>
      </c>
      <c r="U17" s="130">
        <v>5.6330271758549397</v>
      </c>
      <c r="V17" s="130">
        <v>9.7917563774799401</v>
      </c>
      <c r="W17" s="130">
        <v>8.4771296870603194</v>
      </c>
      <c r="X17" s="130">
        <v>1.9202613759934599</v>
      </c>
      <c r="Y17" s="137">
        <v>6.2049010663591497</v>
      </c>
      <c r="Z17" s="130"/>
      <c r="AA17" s="138">
        <v>-2.0872849869960302</v>
      </c>
      <c r="AB17" s="139">
        <v>-3.0200331715947999</v>
      </c>
      <c r="AC17" s="140">
        <v>-2.5476384437195598</v>
      </c>
      <c r="AD17" s="130"/>
      <c r="AE17" s="141">
        <v>4.5835592225185096</v>
      </c>
      <c r="AF17" s="30"/>
      <c r="AG17" s="157">
        <v>120.781269428068</v>
      </c>
      <c r="AH17" s="152">
        <v>149.30271763455201</v>
      </c>
      <c r="AI17" s="152">
        <v>164.13783537511301</v>
      </c>
      <c r="AJ17" s="152">
        <v>162.15739022804499</v>
      </c>
      <c r="AK17" s="152">
        <v>140.27586188376301</v>
      </c>
      <c r="AL17" s="158">
        <v>149.505373304063</v>
      </c>
      <c r="AM17" s="152"/>
      <c r="AN17" s="159">
        <v>118.306932402079</v>
      </c>
      <c r="AO17" s="160">
        <v>116.729317970349</v>
      </c>
      <c r="AP17" s="161">
        <v>117.52128075621999</v>
      </c>
      <c r="AQ17" s="152"/>
      <c r="AR17" s="162">
        <v>140.93046470025499</v>
      </c>
      <c r="AS17" s="135"/>
      <c r="AT17" s="136">
        <v>-1.5186964498241999</v>
      </c>
      <c r="AU17" s="130">
        <v>3.83832163132627</v>
      </c>
      <c r="AV17" s="130">
        <v>6.6574215340601901</v>
      </c>
      <c r="AW17" s="130">
        <v>6.5531637696707499</v>
      </c>
      <c r="AX17" s="130">
        <v>0.98107787124124601</v>
      </c>
      <c r="AY17" s="137">
        <v>4.0520837533824601</v>
      </c>
      <c r="AZ17" s="130"/>
      <c r="BA17" s="138">
        <v>-0.57662483527084396</v>
      </c>
      <c r="BB17" s="139">
        <v>-0.42584119580590502</v>
      </c>
      <c r="BC17" s="140">
        <v>-0.49103337304945799</v>
      </c>
      <c r="BD17" s="130"/>
      <c r="BE17" s="141">
        <v>3.3314068037310101</v>
      </c>
    </row>
    <row r="18" spans="1:57" x14ac:dyDescent="0.25">
      <c r="A18" s="21" t="s">
        <v>29</v>
      </c>
      <c r="B18" s="3" t="str">
        <f t="shared" si="0"/>
        <v>Williamsburg, VA</v>
      </c>
      <c r="C18" s="3"/>
      <c r="D18" s="24" t="s">
        <v>16</v>
      </c>
      <c r="E18" s="27" t="s">
        <v>17</v>
      </c>
      <c r="F18" s="3"/>
      <c r="G18" s="157">
        <v>115.72916586768901</v>
      </c>
      <c r="H18" s="152">
        <v>111.157687074829</v>
      </c>
      <c r="I18" s="152">
        <v>119.356182131571</v>
      </c>
      <c r="J18" s="152">
        <v>125.535551898734</v>
      </c>
      <c r="K18" s="152">
        <v>126.78671486555</v>
      </c>
      <c r="L18" s="158">
        <v>120.325082153618</v>
      </c>
      <c r="M18" s="152"/>
      <c r="N18" s="159">
        <v>149.541594265855</v>
      </c>
      <c r="O18" s="160">
        <v>153.987917104986</v>
      </c>
      <c r="P18" s="161">
        <v>151.80015710163499</v>
      </c>
      <c r="Q18" s="152"/>
      <c r="R18" s="162">
        <v>131.25480368143599</v>
      </c>
      <c r="S18" s="135"/>
      <c r="T18" s="136">
        <v>3.2374861337796998</v>
      </c>
      <c r="U18" s="130">
        <v>-0.61734435346634597</v>
      </c>
      <c r="V18" s="130">
        <v>4.3882565454511004</v>
      </c>
      <c r="W18" s="130">
        <v>4.3144353779796001</v>
      </c>
      <c r="X18" s="130">
        <v>5.4059628137233098</v>
      </c>
      <c r="Y18" s="137">
        <v>3.60849873471436</v>
      </c>
      <c r="Z18" s="130"/>
      <c r="AA18" s="138">
        <v>-3.9046684489754599</v>
      </c>
      <c r="AB18" s="139">
        <v>-7.2480318771940597</v>
      </c>
      <c r="AC18" s="140">
        <v>-5.6758421760581497</v>
      </c>
      <c r="AD18" s="130"/>
      <c r="AE18" s="141">
        <v>-1.0604961514845901</v>
      </c>
      <c r="AF18" s="30"/>
      <c r="AG18" s="157">
        <v>120.239832606664</v>
      </c>
      <c r="AH18" s="152">
        <v>113.780603333594</v>
      </c>
      <c r="AI18" s="152">
        <v>117.045467506151</v>
      </c>
      <c r="AJ18" s="152">
        <v>121.643086738066</v>
      </c>
      <c r="AK18" s="152">
        <v>126.318013320532</v>
      </c>
      <c r="AL18" s="158">
        <v>120.181465753232</v>
      </c>
      <c r="AM18" s="152"/>
      <c r="AN18" s="159">
        <v>156.14337822616099</v>
      </c>
      <c r="AO18" s="160">
        <v>162.46702982641199</v>
      </c>
      <c r="AP18" s="161">
        <v>159.33852833571501</v>
      </c>
      <c r="AQ18" s="152"/>
      <c r="AR18" s="162">
        <v>134.54629468650501</v>
      </c>
      <c r="AS18" s="135"/>
      <c r="AT18" s="136">
        <v>2.6431827943015298</v>
      </c>
      <c r="AU18" s="130">
        <v>-0.17574246844254099</v>
      </c>
      <c r="AV18" s="130">
        <v>0.88884973965102099</v>
      </c>
      <c r="AW18" s="130">
        <v>1.49081369475546</v>
      </c>
      <c r="AX18" s="130">
        <v>8.2235447225479597E-2</v>
      </c>
      <c r="AY18" s="137">
        <v>0.90517508534679003</v>
      </c>
      <c r="AZ18" s="130"/>
      <c r="BA18" s="138">
        <v>-5.8743837799364202</v>
      </c>
      <c r="BB18" s="139">
        <v>-6.5336829232380502</v>
      </c>
      <c r="BC18" s="140">
        <v>-6.1825498460861503</v>
      </c>
      <c r="BD18" s="130"/>
      <c r="BE18" s="141">
        <v>-2.5012329285218899</v>
      </c>
    </row>
    <row r="19" spans="1:57" x14ac:dyDescent="0.25">
      <c r="A19" s="21" t="s">
        <v>30</v>
      </c>
      <c r="B19" s="3" t="str">
        <f t="shared" si="0"/>
        <v>Virginia Beach, VA</v>
      </c>
      <c r="C19" s="3"/>
      <c r="D19" s="24" t="s">
        <v>16</v>
      </c>
      <c r="E19" s="27" t="s">
        <v>17</v>
      </c>
      <c r="F19" s="3"/>
      <c r="G19" s="157">
        <v>123.750315136594</v>
      </c>
      <c r="H19" s="152">
        <v>123.826147958896</v>
      </c>
      <c r="I19" s="152">
        <v>128.90265218468701</v>
      </c>
      <c r="J19" s="152">
        <v>128.49394634655499</v>
      </c>
      <c r="K19" s="152">
        <v>127.52031103477201</v>
      </c>
      <c r="L19" s="158">
        <v>126.63028850347099</v>
      </c>
      <c r="M19" s="152"/>
      <c r="N19" s="159">
        <v>177.51925774907701</v>
      </c>
      <c r="O19" s="160">
        <v>188.77829760715699</v>
      </c>
      <c r="P19" s="161">
        <v>183.43819732006099</v>
      </c>
      <c r="Q19" s="152"/>
      <c r="R19" s="162">
        <v>145.81280655253201</v>
      </c>
      <c r="S19" s="135"/>
      <c r="T19" s="136">
        <v>-1.3382191391148901</v>
      </c>
      <c r="U19" s="130">
        <v>-1.2279792921266801</v>
      </c>
      <c r="V19" s="130">
        <v>0.34891300229880401</v>
      </c>
      <c r="W19" s="130">
        <v>-0.87766212354369</v>
      </c>
      <c r="X19" s="130">
        <v>-4.2898377866709696</v>
      </c>
      <c r="Y19" s="137">
        <v>-1.52575722250136</v>
      </c>
      <c r="Z19" s="130"/>
      <c r="AA19" s="138">
        <v>-2.1213741943876299</v>
      </c>
      <c r="AB19" s="139">
        <v>-1.1531619439362399</v>
      </c>
      <c r="AC19" s="140">
        <v>-1.60574822447592</v>
      </c>
      <c r="AD19" s="130"/>
      <c r="AE19" s="141">
        <v>-2.03197842757042</v>
      </c>
      <c r="AF19" s="30"/>
      <c r="AG19" s="157">
        <v>119.60905613360499</v>
      </c>
      <c r="AH19" s="152">
        <v>119.70351609716</v>
      </c>
      <c r="AI19" s="152">
        <v>123.392421543566</v>
      </c>
      <c r="AJ19" s="152">
        <v>126.780179339787</v>
      </c>
      <c r="AK19" s="152">
        <v>128.54702718720901</v>
      </c>
      <c r="AL19" s="158">
        <v>123.867412181966</v>
      </c>
      <c r="AM19" s="152"/>
      <c r="AN19" s="159">
        <v>175.41743592482601</v>
      </c>
      <c r="AO19" s="160">
        <v>181.029657973117</v>
      </c>
      <c r="AP19" s="161">
        <v>178.28024636661101</v>
      </c>
      <c r="AQ19" s="152"/>
      <c r="AR19" s="162">
        <v>142.649145723685</v>
      </c>
      <c r="AS19" s="135"/>
      <c r="AT19" s="136">
        <v>-17.519626654015699</v>
      </c>
      <c r="AU19" s="130">
        <v>-3.4032746519085899</v>
      </c>
      <c r="AV19" s="130">
        <v>-3.8176735398539501</v>
      </c>
      <c r="AW19" s="130">
        <v>-4.0300968358198297</v>
      </c>
      <c r="AX19" s="130">
        <v>-13.0021748963704</v>
      </c>
      <c r="AY19" s="137">
        <v>-8.5515489371073503</v>
      </c>
      <c r="AZ19" s="130"/>
      <c r="BA19" s="138">
        <v>-14.2894308356057</v>
      </c>
      <c r="BB19" s="139">
        <v>-14.6826672173476</v>
      </c>
      <c r="BC19" s="140">
        <v>-14.503578971676101</v>
      </c>
      <c r="BD19" s="130"/>
      <c r="BE19" s="141">
        <v>-11.762751025837501</v>
      </c>
    </row>
    <row r="20" spans="1:57" x14ac:dyDescent="0.25">
      <c r="A20" s="34" t="s">
        <v>31</v>
      </c>
      <c r="B20" s="3" t="str">
        <f t="shared" si="0"/>
        <v>Norfolk/Portsmouth, VA</v>
      </c>
      <c r="C20" s="3"/>
      <c r="D20" s="24" t="s">
        <v>16</v>
      </c>
      <c r="E20" s="27" t="s">
        <v>17</v>
      </c>
      <c r="F20" s="3"/>
      <c r="G20" s="157">
        <v>114.705609119203</v>
      </c>
      <c r="H20" s="152">
        <v>119.902806120783</v>
      </c>
      <c r="I20" s="152">
        <v>125.430702044513</v>
      </c>
      <c r="J20" s="152">
        <v>124.515694024325</v>
      </c>
      <c r="K20" s="152">
        <v>116.266792953776</v>
      </c>
      <c r="L20" s="158">
        <v>120.411934208925</v>
      </c>
      <c r="M20" s="152"/>
      <c r="N20" s="159">
        <v>130.614280931661</v>
      </c>
      <c r="O20" s="160">
        <v>136.84083023547001</v>
      </c>
      <c r="P20" s="161">
        <v>133.76105708317499</v>
      </c>
      <c r="Q20" s="152"/>
      <c r="R20" s="162">
        <v>124.470310068508</v>
      </c>
      <c r="S20" s="135"/>
      <c r="T20" s="136">
        <v>1.2686579884932601</v>
      </c>
      <c r="U20" s="130">
        <v>7.1286165804163399</v>
      </c>
      <c r="V20" s="130">
        <v>4.9705425168391599</v>
      </c>
      <c r="W20" s="130">
        <v>7.6959767187278896</v>
      </c>
      <c r="X20" s="130">
        <v>5.46645572066019</v>
      </c>
      <c r="Y20" s="137">
        <v>5.4021048093019104</v>
      </c>
      <c r="Z20" s="130"/>
      <c r="AA20" s="138">
        <v>-1.7375012667797001</v>
      </c>
      <c r="AB20" s="139">
        <v>-4.91986928621548</v>
      </c>
      <c r="AC20" s="140">
        <v>-3.5877154017811201</v>
      </c>
      <c r="AD20" s="130"/>
      <c r="AE20" s="141">
        <v>2.4028275827313501</v>
      </c>
      <c r="AF20" s="30"/>
      <c r="AG20" s="157">
        <v>112.073717678412</v>
      </c>
      <c r="AH20" s="152">
        <v>116.209823272604</v>
      </c>
      <c r="AI20" s="152">
        <v>125.02605686802799</v>
      </c>
      <c r="AJ20" s="152">
        <v>130.213175784112</v>
      </c>
      <c r="AK20" s="152">
        <v>128.76839523215099</v>
      </c>
      <c r="AL20" s="158">
        <v>122.904219069243</v>
      </c>
      <c r="AM20" s="152"/>
      <c r="AN20" s="159">
        <v>148.793325772901</v>
      </c>
      <c r="AO20" s="160">
        <v>143.85373369697601</v>
      </c>
      <c r="AP20" s="161">
        <v>146.34244502188099</v>
      </c>
      <c r="AQ20" s="152"/>
      <c r="AR20" s="162">
        <v>130.22862513878499</v>
      </c>
      <c r="AS20" s="135"/>
      <c r="AT20" s="136">
        <v>2.0365140948834899</v>
      </c>
      <c r="AU20" s="130">
        <v>6.1770204831212201</v>
      </c>
      <c r="AV20" s="130">
        <v>7.2371995959691198</v>
      </c>
      <c r="AW20" s="130">
        <v>11.3826036585215</v>
      </c>
      <c r="AX20" s="130">
        <v>4.3807557992753203</v>
      </c>
      <c r="AY20" s="137">
        <v>6.4560103485545302</v>
      </c>
      <c r="AZ20" s="130"/>
      <c r="BA20" s="138">
        <v>-2.0240225084279002</v>
      </c>
      <c r="BB20" s="139">
        <v>-6.5533330280227702</v>
      </c>
      <c r="BC20" s="140">
        <v>-4.3026913627723502</v>
      </c>
      <c r="BD20" s="130"/>
      <c r="BE20" s="141">
        <v>2.3865215981560999</v>
      </c>
    </row>
    <row r="21" spans="1:57" x14ac:dyDescent="0.25">
      <c r="A21" s="35" t="s">
        <v>32</v>
      </c>
      <c r="B21" s="3" t="str">
        <f t="shared" si="0"/>
        <v>Newport News/Hampton, VA</v>
      </c>
      <c r="C21" s="3"/>
      <c r="D21" s="24" t="s">
        <v>16</v>
      </c>
      <c r="E21" s="27" t="s">
        <v>17</v>
      </c>
      <c r="F21" s="3"/>
      <c r="G21" s="157">
        <v>86.889370367514701</v>
      </c>
      <c r="H21" s="152">
        <v>93.711968665254204</v>
      </c>
      <c r="I21" s="152">
        <v>94.801830688893304</v>
      </c>
      <c r="J21" s="152">
        <v>91.819124798301402</v>
      </c>
      <c r="K21" s="152">
        <v>94.0512267262569</v>
      </c>
      <c r="L21" s="158">
        <v>92.459831596048204</v>
      </c>
      <c r="M21" s="152"/>
      <c r="N21" s="159">
        <v>135.28877214140999</v>
      </c>
      <c r="O21" s="160">
        <v>147.38764398173501</v>
      </c>
      <c r="P21" s="161">
        <v>141.36261436823699</v>
      </c>
      <c r="Q21" s="152"/>
      <c r="R21" s="162">
        <v>108.294686526528</v>
      </c>
      <c r="S21" s="135"/>
      <c r="T21" s="136">
        <v>1.8986774974101399</v>
      </c>
      <c r="U21" s="130">
        <v>1.9311776266156</v>
      </c>
      <c r="V21" s="130">
        <v>1.57457376714352</v>
      </c>
      <c r="W21" s="130">
        <v>-0.45275168668710097</v>
      </c>
      <c r="X21" s="130">
        <v>-1.39076302988746</v>
      </c>
      <c r="Y21" s="137">
        <v>0.72781740261163697</v>
      </c>
      <c r="Z21" s="130"/>
      <c r="AA21" s="138">
        <v>1.5115823427722099</v>
      </c>
      <c r="AB21" s="139">
        <v>1.4964064173015099</v>
      </c>
      <c r="AC21" s="140">
        <v>1.44079392824636</v>
      </c>
      <c r="AD21" s="130"/>
      <c r="AE21" s="141">
        <v>1.2770751629118899</v>
      </c>
      <c r="AF21" s="30"/>
      <c r="AG21" s="157">
        <v>85.710334929219997</v>
      </c>
      <c r="AH21" s="152">
        <v>92.826327692472802</v>
      </c>
      <c r="AI21" s="152">
        <v>94.9118179939952</v>
      </c>
      <c r="AJ21" s="152">
        <v>93.765893496407401</v>
      </c>
      <c r="AK21" s="152">
        <v>103.35182362745</v>
      </c>
      <c r="AL21" s="158">
        <v>94.532087514334705</v>
      </c>
      <c r="AM21" s="152"/>
      <c r="AN21" s="159">
        <v>124.956197605521</v>
      </c>
      <c r="AO21" s="160">
        <v>127.346026640316</v>
      </c>
      <c r="AP21" s="161">
        <v>126.15686280955001</v>
      </c>
      <c r="AQ21" s="152"/>
      <c r="AR21" s="162">
        <v>104.606637298403</v>
      </c>
      <c r="AS21" s="135"/>
      <c r="AT21" s="136">
        <v>4.58704862669211</v>
      </c>
      <c r="AU21" s="130">
        <v>5.7636586255662401</v>
      </c>
      <c r="AV21" s="130">
        <v>5.5424491106253999</v>
      </c>
      <c r="AW21" s="130">
        <v>7.1891521775756999</v>
      </c>
      <c r="AX21" s="130">
        <v>3.1311821605919601</v>
      </c>
      <c r="AY21" s="137">
        <v>5.1625617622932696</v>
      </c>
      <c r="AZ21" s="130"/>
      <c r="BA21" s="138">
        <v>-4.3738842944623597</v>
      </c>
      <c r="BB21" s="139">
        <v>-5.3996978352235603</v>
      </c>
      <c r="BC21" s="140">
        <v>-4.9025912860360403</v>
      </c>
      <c r="BD21" s="130"/>
      <c r="BE21" s="141">
        <v>0.31030176861900699</v>
      </c>
    </row>
    <row r="22" spans="1:57" x14ac:dyDescent="0.25">
      <c r="A22" s="36" t="s">
        <v>33</v>
      </c>
      <c r="B22" s="3" t="str">
        <f t="shared" si="0"/>
        <v>Chesapeake/Suffolk, VA</v>
      </c>
      <c r="C22" s="3"/>
      <c r="D22" s="25" t="s">
        <v>16</v>
      </c>
      <c r="E22" s="28" t="s">
        <v>17</v>
      </c>
      <c r="F22" s="3"/>
      <c r="G22" s="163">
        <v>94.741574340949001</v>
      </c>
      <c r="H22" s="164">
        <v>99.809554121079501</v>
      </c>
      <c r="I22" s="164">
        <v>103.878709168987</v>
      </c>
      <c r="J22" s="164">
        <v>102.616074362573</v>
      </c>
      <c r="K22" s="164">
        <v>101.379038615309</v>
      </c>
      <c r="L22" s="165">
        <v>100.73295291411</v>
      </c>
      <c r="M22" s="152"/>
      <c r="N22" s="166">
        <v>112.80020362354</v>
      </c>
      <c r="O22" s="167">
        <v>115.66163547925601</v>
      </c>
      <c r="P22" s="168">
        <v>114.24504412472901</v>
      </c>
      <c r="Q22" s="152"/>
      <c r="R22" s="169">
        <v>104.66841225892399</v>
      </c>
      <c r="S22" s="135"/>
      <c r="T22" s="142">
        <v>-0.80770197069765604</v>
      </c>
      <c r="U22" s="143">
        <v>-2.0002223431414099</v>
      </c>
      <c r="V22" s="143">
        <v>0.88520872725312505</v>
      </c>
      <c r="W22" s="143">
        <v>1.12663992474235</v>
      </c>
      <c r="X22" s="143">
        <v>1.3180081290463601</v>
      </c>
      <c r="Y22" s="144">
        <v>0.14430880139549601</v>
      </c>
      <c r="Z22" s="130"/>
      <c r="AA22" s="145">
        <v>0.38960117769068198</v>
      </c>
      <c r="AB22" s="146">
        <v>-0.80218651812620501</v>
      </c>
      <c r="AC22" s="147">
        <v>-0.27904976245065899</v>
      </c>
      <c r="AD22" s="130"/>
      <c r="AE22" s="148">
        <v>-6.2403170234212602E-3</v>
      </c>
      <c r="AF22" s="31"/>
      <c r="AG22" s="163">
        <v>93.518085865085595</v>
      </c>
      <c r="AH22" s="164">
        <v>99.9163860055328</v>
      </c>
      <c r="AI22" s="164">
        <v>103.01855447603801</v>
      </c>
      <c r="AJ22" s="164">
        <v>103.667988911381</v>
      </c>
      <c r="AK22" s="164">
        <v>102.46779114930401</v>
      </c>
      <c r="AL22" s="165">
        <v>100.836889608916</v>
      </c>
      <c r="AM22" s="152"/>
      <c r="AN22" s="166">
        <v>119.72083822288</v>
      </c>
      <c r="AO22" s="167">
        <v>119.090432610723</v>
      </c>
      <c r="AP22" s="168">
        <v>119.405825589622</v>
      </c>
      <c r="AQ22" s="152"/>
      <c r="AR22" s="169">
        <v>106.509529826075</v>
      </c>
      <c r="AS22" s="135"/>
      <c r="AT22" s="142">
        <v>-1.69379277152338</v>
      </c>
      <c r="AU22" s="143">
        <v>1.5292176158350499</v>
      </c>
      <c r="AV22" s="143">
        <v>2.37898767579938</v>
      </c>
      <c r="AW22" s="143">
        <v>3.0747701525759399</v>
      </c>
      <c r="AX22" s="143">
        <v>1.1992391641758999</v>
      </c>
      <c r="AY22" s="144">
        <v>1.4819021412715501</v>
      </c>
      <c r="AZ22" s="130"/>
      <c r="BA22" s="145">
        <v>-4.5880064300333299</v>
      </c>
      <c r="BB22" s="146">
        <v>-6.37758923321765</v>
      </c>
      <c r="BC22" s="147">
        <v>-5.4951804543097502</v>
      </c>
      <c r="BD22" s="130"/>
      <c r="BE22" s="148">
        <v>-0.99959568256185205</v>
      </c>
    </row>
    <row r="23" spans="1:57" ht="13" x14ac:dyDescent="0.3">
      <c r="A23" s="35" t="s">
        <v>109</v>
      </c>
      <c r="B23" s="3" t="s">
        <v>109</v>
      </c>
      <c r="C23" s="9"/>
      <c r="D23" s="23" t="s">
        <v>16</v>
      </c>
      <c r="E23" s="26" t="s">
        <v>17</v>
      </c>
      <c r="F23" s="3"/>
      <c r="G23" s="149">
        <v>157.99962848297201</v>
      </c>
      <c r="H23" s="150">
        <v>170.58211098398101</v>
      </c>
      <c r="I23" s="150">
        <v>178.543920725883</v>
      </c>
      <c r="J23" s="150">
        <v>172.31741316270501</v>
      </c>
      <c r="K23" s="150">
        <v>179.946681969949</v>
      </c>
      <c r="L23" s="151">
        <v>173.32442580777899</v>
      </c>
      <c r="M23" s="152"/>
      <c r="N23" s="153">
        <v>227.16715846994501</v>
      </c>
      <c r="O23" s="154">
        <v>222.61783081102001</v>
      </c>
      <c r="P23" s="155">
        <v>224.964299135663</v>
      </c>
      <c r="Q23" s="152"/>
      <c r="R23" s="156">
        <v>191.59752460106299</v>
      </c>
      <c r="S23" s="135"/>
      <c r="T23" s="127">
        <v>-6.8237858779793399</v>
      </c>
      <c r="U23" s="128">
        <v>-1.5199566653738099</v>
      </c>
      <c r="V23" s="128">
        <v>3.2600896872395602</v>
      </c>
      <c r="W23" s="128">
        <v>-0.80865184019050895</v>
      </c>
      <c r="X23" s="128">
        <v>-0.53701746797531302</v>
      </c>
      <c r="Y23" s="129">
        <v>-0.58903009802482698</v>
      </c>
      <c r="Z23" s="130"/>
      <c r="AA23" s="131">
        <v>1.8020939728278</v>
      </c>
      <c r="AB23" s="132">
        <v>3.9726332304491798</v>
      </c>
      <c r="AC23" s="133">
        <v>2.8129635706568199</v>
      </c>
      <c r="AD23" s="130"/>
      <c r="AE23" s="134">
        <v>1.10769646468871</v>
      </c>
      <c r="AF23" s="29"/>
      <c r="AG23" s="149">
        <v>160.97234554198999</v>
      </c>
      <c r="AH23" s="150">
        <v>173.71334050632899</v>
      </c>
      <c r="AI23" s="150">
        <v>181.90823082847299</v>
      </c>
      <c r="AJ23" s="150">
        <v>180.20923396181601</v>
      </c>
      <c r="AK23" s="150">
        <v>178.58214361764999</v>
      </c>
      <c r="AL23" s="151">
        <v>176.29834092818399</v>
      </c>
      <c r="AM23" s="152"/>
      <c r="AN23" s="153">
        <v>202.397777218756</v>
      </c>
      <c r="AO23" s="154">
        <v>205.74313776573501</v>
      </c>
      <c r="AP23" s="155">
        <v>204.041172314938</v>
      </c>
      <c r="AQ23" s="152"/>
      <c r="AR23" s="156">
        <v>185.512460936835</v>
      </c>
      <c r="AS23" s="135"/>
      <c r="AT23" s="127">
        <v>-1.3153205050730401</v>
      </c>
      <c r="AU23" s="128">
        <v>-0.429806347477317</v>
      </c>
      <c r="AV23" s="128">
        <v>1.5607747707417099</v>
      </c>
      <c r="AW23" s="128">
        <v>2.95407111342073</v>
      </c>
      <c r="AX23" s="128">
        <v>3.0282288331864402</v>
      </c>
      <c r="AY23" s="129">
        <v>1.46320771725298</v>
      </c>
      <c r="AZ23" s="130"/>
      <c r="BA23" s="131">
        <v>0.613716361860144</v>
      </c>
      <c r="BB23" s="132">
        <v>-0.14483806234272001</v>
      </c>
      <c r="BC23" s="133">
        <v>0.21272486164167001</v>
      </c>
      <c r="BD23" s="130"/>
      <c r="BE23" s="134">
        <v>1.0577213718890199</v>
      </c>
    </row>
    <row r="24" spans="1:57" x14ac:dyDescent="0.25">
      <c r="A24" s="35" t="s">
        <v>43</v>
      </c>
      <c r="B24" s="3" t="str">
        <f t="shared" si="0"/>
        <v>Richmond North/Glen Allen, VA</v>
      </c>
      <c r="C24" s="10"/>
      <c r="D24" s="24" t="s">
        <v>16</v>
      </c>
      <c r="E24" s="27" t="s">
        <v>17</v>
      </c>
      <c r="F24" s="3"/>
      <c r="G24" s="157">
        <v>99.936404525386294</v>
      </c>
      <c r="H24" s="152">
        <v>106.71745644599299</v>
      </c>
      <c r="I24" s="152">
        <v>110.986620676968</v>
      </c>
      <c r="J24" s="152">
        <v>110.729459361393</v>
      </c>
      <c r="K24" s="152">
        <v>104.40881944444401</v>
      </c>
      <c r="L24" s="158">
        <v>107.089481850475</v>
      </c>
      <c r="M24" s="152"/>
      <c r="N24" s="159">
        <v>137.41031595091999</v>
      </c>
      <c r="O24" s="160">
        <v>144.624521613832</v>
      </c>
      <c r="P24" s="161">
        <v>141.129973254086</v>
      </c>
      <c r="Q24" s="152"/>
      <c r="R24" s="162">
        <v>119.162550130431</v>
      </c>
      <c r="S24" s="135"/>
      <c r="T24" s="136">
        <v>-7.0203675295117698</v>
      </c>
      <c r="U24" s="130">
        <v>-0.93587517027318401</v>
      </c>
      <c r="V24" s="130">
        <v>-0.32007604187281602</v>
      </c>
      <c r="W24" s="130">
        <v>-0.29373269392095902</v>
      </c>
      <c r="X24" s="130">
        <v>-3.4582998686097102</v>
      </c>
      <c r="Y24" s="137">
        <v>-2.0020269040912502</v>
      </c>
      <c r="Z24" s="130"/>
      <c r="AA24" s="138">
        <v>7.9694393325308601</v>
      </c>
      <c r="AB24" s="139">
        <v>11.606954132870699</v>
      </c>
      <c r="AC24" s="140">
        <v>9.8837910446920301</v>
      </c>
      <c r="AD24" s="130"/>
      <c r="AE24" s="141">
        <v>3.3992253161196002</v>
      </c>
      <c r="AF24" s="30"/>
      <c r="AG24" s="157">
        <v>97.122615782845898</v>
      </c>
      <c r="AH24" s="152">
        <v>106.14135536673</v>
      </c>
      <c r="AI24" s="152">
        <v>111.64850109609</v>
      </c>
      <c r="AJ24" s="152">
        <v>111.055204694575</v>
      </c>
      <c r="AK24" s="152">
        <v>104.905074908275</v>
      </c>
      <c r="AL24" s="158">
        <v>106.904560270698</v>
      </c>
      <c r="AM24" s="152"/>
      <c r="AN24" s="159">
        <v>124.55500337438799</v>
      </c>
      <c r="AO24" s="160">
        <v>128.899354195428</v>
      </c>
      <c r="AP24" s="161">
        <v>126.830499357223</v>
      </c>
      <c r="AQ24" s="152"/>
      <c r="AR24" s="162">
        <v>113.679404055373</v>
      </c>
      <c r="AS24" s="135"/>
      <c r="AT24" s="136">
        <v>-2.90907966613617</v>
      </c>
      <c r="AU24" s="130">
        <v>-0.33928393606521701</v>
      </c>
      <c r="AV24" s="130">
        <v>0.63051321051007703</v>
      </c>
      <c r="AW24" s="130">
        <v>1.1178125762356199</v>
      </c>
      <c r="AX24" s="130">
        <v>-1.8327181595466899</v>
      </c>
      <c r="AY24" s="137">
        <v>-0.35930992442982501</v>
      </c>
      <c r="AZ24" s="130"/>
      <c r="BA24" s="138">
        <v>0.385852478060351</v>
      </c>
      <c r="BB24" s="139">
        <v>1.3489046348274401</v>
      </c>
      <c r="BC24" s="140">
        <v>0.924778477533722</v>
      </c>
      <c r="BD24" s="130"/>
      <c r="BE24" s="141">
        <v>0.38083693739236502</v>
      </c>
    </row>
    <row r="25" spans="1:57" x14ac:dyDescent="0.25">
      <c r="A25" s="35" t="s">
        <v>44</v>
      </c>
      <c r="B25" s="3" t="str">
        <f t="shared" si="0"/>
        <v>Richmond West/Midlothian, VA</v>
      </c>
      <c r="C25" s="3"/>
      <c r="D25" s="24" t="s">
        <v>16</v>
      </c>
      <c r="E25" s="27" t="s">
        <v>17</v>
      </c>
      <c r="F25" s="3"/>
      <c r="G25" s="157">
        <v>84.7097823564593</v>
      </c>
      <c r="H25" s="152">
        <v>90.316688916876501</v>
      </c>
      <c r="I25" s="152">
        <v>92.114522955390299</v>
      </c>
      <c r="J25" s="152">
        <v>90.336694550535597</v>
      </c>
      <c r="K25" s="152">
        <v>90.049959400285502</v>
      </c>
      <c r="L25" s="158">
        <v>89.717777160186898</v>
      </c>
      <c r="M25" s="152"/>
      <c r="N25" s="159">
        <v>104.884153230637</v>
      </c>
      <c r="O25" s="160">
        <v>106.497889820609</v>
      </c>
      <c r="P25" s="161">
        <v>105.70124799324</v>
      </c>
      <c r="Q25" s="152"/>
      <c r="R25" s="162">
        <v>94.833438773578493</v>
      </c>
      <c r="S25" s="135"/>
      <c r="T25" s="136">
        <v>-0.36198315122559499</v>
      </c>
      <c r="U25" s="130">
        <v>1.2198569099004899</v>
      </c>
      <c r="V25" s="130">
        <v>0.76368484381802604</v>
      </c>
      <c r="W25" s="130">
        <v>0.48012119594858299</v>
      </c>
      <c r="X25" s="130">
        <v>3.3829199550081399</v>
      </c>
      <c r="Y25" s="137">
        <v>1.1842199758548499</v>
      </c>
      <c r="Z25" s="130"/>
      <c r="AA25" s="138">
        <v>0.97685811237670095</v>
      </c>
      <c r="AB25" s="139">
        <v>-1.2014928705589001</v>
      </c>
      <c r="AC25" s="140">
        <v>-0.111916196736257</v>
      </c>
      <c r="AD25" s="130"/>
      <c r="AE25" s="141">
        <v>0.59405281159782797</v>
      </c>
      <c r="AF25" s="30"/>
      <c r="AG25" s="157">
        <v>85.506638302717406</v>
      </c>
      <c r="AH25" s="152">
        <v>89.499189419452094</v>
      </c>
      <c r="AI25" s="152">
        <v>90.784649970563905</v>
      </c>
      <c r="AJ25" s="152">
        <v>90.227590181732296</v>
      </c>
      <c r="AK25" s="152">
        <v>89.019392098192398</v>
      </c>
      <c r="AL25" s="158">
        <v>89.168266745591893</v>
      </c>
      <c r="AM25" s="152"/>
      <c r="AN25" s="159">
        <v>103.620127756694</v>
      </c>
      <c r="AO25" s="160">
        <v>106.89307567066599</v>
      </c>
      <c r="AP25" s="161">
        <v>105.32003093681899</v>
      </c>
      <c r="AQ25" s="152"/>
      <c r="AR25" s="162">
        <v>94.531716614230106</v>
      </c>
      <c r="AS25" s="135"/>
      <c r="AT25" s="136">
        <v>3.3068180482045002</v>
      </c>
      <c r="AU25" s="130">
        <v>2.0951712691002</v>
      </c>
      <c r="AV25" s="130">
        <v>1.4489220612137199</v>
      </c>
      <c r="AW25" s="130">
        <v>0.70859943906823397</v>
      </c>
      <c r="AX25" s="130">
        <v>0.65654852308780698</v>
      </c>
      <c r="AY25" s="137">
        <v>1.5555727462167599</v>
      </c>
      <c r="AZ25" s="130"/>
      <c r="BA25" s="138">
        <v>1.590694722384</v>
      </c>
      <c r="BB25" s="139">
        <v>1.1323211888737901</v>
      </c>
      <c r="BC25" s="140">
        <v>1.3700576022897699</v>
      </c>
      <c r="BD25" s="130"/>
      <c r="BE25" s="141">
        <v>1.4322228460338</v>
      </c>
    </row>
    <row r="26" spans="1:57" x14ac:dyDescent="0.25">
      <c r="A26" s="35" t="s">
        <v>45</v>
      </c>
      <c r="B26" s="3" t="str">
        <f t="shared" si="0"/>
        <v>Petersburg/Chester, VA</v>
      </c>
      <c r="C26" s="3"/>
      <c r="D26" s="24" t="s">
        <v>16</v>
      </c>
      <c r="E26" s="27" t="s">
        <v>17</v>
      </c>
      <c r="F26" s="3"/>
      <c r="G26" s="157">
        <v>90.837550756406202</v>
      </c>
      <c r="H26" s="152">
        <v>96.203872703412003</v>
      </c>
      <c r="I26" s="152">
        <v>97.973369252650599</v>
      </c>
      <c r="J26" s="152">
        <v>97.343960377840105</v>
      </c>
      <c r="K26" s="152">
        <v>96.021598721088395</v>
      </c>
      <c r="L26" s="158">
        <v>95.839543381240503</v>
      </c>
      <c r="M26" s="152"/>
      <c r="N26" s="159">
        <v>103.921687470572</v>
      </c>
      <c r="O26" s="160">
        <v>102.195088053333</v>
      </c>
      <c r="P26" s="161">
        <v>103.06670954707501</v>
      </c>
      <c r="Q26" s="152"/>
      <c r="R26" s="162">
        <v>97.938056834477194</v>
      </c>
      <c r="S26" s="135"/>
      <c r="T26" s="136">
        <v>6.9964044069371303</v>
      </c>
      <c r="U26" s="130">
        <v>8.0504657964269803</v>
      </c>
      <c r="V26" s="130">
        <v>10.6981271137451</v>
      </c>
      <c r="W26" s="130">
        <v>7.9335706192125697</v>
      </c>
      <c r="X26" s="130">
        <v>9.7330105461685807</v>
      </c>
      <c r="Y26" s="137">
        <v>8.7796758596675097</v>
      </c>
      <c r="Z26" s="130"/>
      <c r="AA26" s="138">
        <v>8.0029058806931204</v>
      </c>
      <c r="AB26" s="139">
        <v>6.6886250999713202</v>
      </c>
      <c r="AC26" s="140">
        <v>7.3508010544570199</v>
      </c>
      <c r="AD26" s="130"/>
      <c r="AE26" s="141">
        <v>8.1571174217744105</v>
      </c>
      <c r="AF26" s="30"/>
      <c r="AG26" s="157">
        <v>90.4931310553564</v>
      </c>
      <c r="AH26" s="152">
        <v>94.857819101501903</v>
      </c>
      <c r="AI26" s="152">
        <v>97.092320489055396</v>
      </c>
      <c r="AJ26" s="152">
        <v>96.730767772325805</v>
      </c>
      <c r="AK26" s="152">
        <v>95.891511053647704</v>
      </c>
      <c r="AL26" s="158">
        <v>95.172913053506804</v>
      </c>
      <c r="AM26" s="152"/>
      <c r="AN26" s="159">
        <v>102.02854016355199</v>
      </c>
      <c r="AO26" s="160">
        <v>101.454411638721</v>
      </c>
      <c r="AP26" s="161">
        <v>101.739325926292</v>
      </c>
      <c r="AQ26" s="152"/>
      <c r="AR26" s="162">
        <v>97.110596532016999</v>
      </c>
      <c r="AS26" s="135"/>
      <c r="AT26" s="136">
        <v>6.7924971168938901</v>
      </c>
      <c r="AU26" s="130">
        <v>6.0108569910484002</v>
      </c>
      <c r="AV26" s="130">
        <v>7.6196085903460702</v>
      </c>
      <c r="AW26" s="130">
        <v>6.2849374151931601</v>
      </c>
      <c r="AX26" s="130">
        <v>7.4606150906167903</v>
      </c>
      <c r="AY26" s="137">
        <v>6.8525165311710197</v>
      </c>
      <c r="AZ26" s="130"/>
      <c r="BA26" s="138">
        <v>7.9324883638972796</v>
      </c>
      <c r="BB26" s="139">
        <v>6.6758270583891504</v>
      </c>
      <c r="BC26" s="140">
        <v>7.2979266782700396</v>
      </c>
      <c r="BD26" s="130"/>
      <c r="BE26" s="141">
        <v>6.9129064315095601</v>
      </c>
    </row>
    <row r="27" spans="1:57" x14ac:dyDescent="0.25">
      <c r="A27" s="35" t="s">
        <v>97</v>
      </c>
      <c r="B27" s="3" t="s">
        <v>70</v>
      </c>
      <c r="C27" s="3"/>
      <c r="D27" s="24" t="s">
        <v>16</v>
      </c>
      <c r="E27" s="27" t="s">
        <v>17</v>
      </c>
      <c r="F27" s="3"/>
      <c r="G27" s="157">
        <v>98.135424528301797</v>
      </c>
      <c r="H27" s="152">
        <v>106.732110991185</v>
      </c>
      <c r="I27" s="152">
        <v>110.291374538745</v>
      </c>
      <c r="J27" s="152">
        <v>120.05373422981</v>
      </c>
      <c r="K27" s="152">
        <v>138.24109502786399</v>
      </c>
      <c r="L27" s="158">
        <v>116.654924371756</v>
      </c>
      <c r="M27" s="152"/>
      <c r="N27" s="159">
        <v>156.464930333008</v>
      </c>
      <c r="O27" s="160">
        <v>142.36620941493999</v>
      </c>
      <c r="P27" s="161">
        <v>149.875134503357</v>
      </c>
      <c r="Q27" s="152"/>
      <c r="R27" s="162">
        <v>127.12317279923199</v>
      </c>
      <c r="S27" s="135"/>
      <c r="T27" s="136">
        <v>-5.4435905316877697</v>
      </c>
      <c r="U27" s="130">
        <v>0.55821230786707798</v>
      </c>
      <c r="V27" s="130">
        <v>1.8770698520826099</v>
      </c>
      <c r="W27" s="130">
        <v>1.8966475729393799</v>
      </c>
      <c r="X27" s="130">
        <v>4.6985583627271899</v>
      </c>
      <c r="Y27" s="137">
        <v>1.3914179001219</v>
      </c>
      <c r="Z27" s="130"/>
      <c r="AA27" s="138">
        <v>-0.69687600084122003</v>
      </c>
      <c r="AB27" s="139">
        <v>-4.3805000938267504</v>
      </c>
      <c r="AC27" s="140">
        <v>-2.3628728231916298</v>
      </c>
      <c r="AD27" s="130"/>
      <c r="AE27" s="141">
        <v>-6.3719200879395699E-2</v>
      </c>
      <c r="AF27" s="30"/>
      <c r="AG27" s="157">
        <v>102.808795550105</v>
      </c>
      <c r="AH27" s="152">
        <v>107.35344222817901</v>
      </c>
      <c r="AI27" s="152">
        <v>109.23201511298799</v>
      </c>
      <c r="AJ27" s="152">
        <v>112.529629334314</v>
      </c>
      <c r="AK27" s="152">
        <v>121.513461670886</v>
      </c>
      <c r="AL27" s="158">
        <v>111.31463266907301</v>
      </c>
      <c r="AM27" s="152"/>
      <c r="AN27" s="159">
        <v>141.75176649801401</v>
      </c>
      <c r="AO27" s="160">
        <v>138.671844591314</v>
      </c>
      <c r="AP27" s="161">
        <v>140.23420265857101</v>
      </c>
      <c r="AQ27" s="152"/>
      <c r="AR27" s="162">
        <v>120.783918216045</v>
      </c>
      <c r="AS27" s="135"/>
      <c r="AT27" s="136">
        <v>-1.46270687269676</v>
      </c>
      <c r="AU27" s="130">
        <v>2.5873886180261301</v>
      </c>
      <c r="AV27" s="130">
        <v>2.1918850280637101</v>
      </c>
      <c r="AW27" s="130">
        <v>2.67292501047443</v>
      </c>
      <c r="AX27" s="130">
        <v>4.6962284356136799</v>
      </c>
      <c r="AY27" s="137">
        <v>2.4569667712851899</v>
      </c>
      <c r="AZ27" s="130"/>
      <c r="BA27" s="138">
        <v>0.80914716610466897</v>
      </c>
      <c r="BB27" s="139">
        <v>-0.379015030480857</v>
      </c>
      <c r="BC27" s="140">
        <v>0.22933695376661301</v>
      </c>
      <c r="BD27" s="130"/>
      <c r="BE27" s="141">
        <v>1.7501817383246601</v>
      </c>
    </row>
    <row r="28" spans="1:57" x14ac:dyDescent="0.25">
      <c r="A28" s="35" t="s">
        <v>47</v>
      </c>
      <c r="B28" s="3" t="str">
        <f t="shared" si="0"/>
        <v>Roanoke, VA</v>
      </c>
      <c r="C28" s="3"/>
      <c r="D28" s="24" t="s">
        <v>16</v>
      </c>
      <c r="E28" s="27" t="s">
        <v>17</v>
      </c>
      <c r="F28" s="3"/>
      <c r="G28" s="157">
        <v>97.192033898304999</v>
      </c>
      <c r="H28" s="152">
        <v>107.57683401044601</v>
      </c>
      <c r="I28" s="152">
        <v>117.390852636766</v>
      </c>
      <c r="J28" s="152">
        <v>143.536001282325</v>
      </c>
      <c r="K28" s="152">
        <v>186.17489989680001</v>
      </c>
      <c r="L28" s="158">
        <v>136.211511924174</v>
      </c>
      <c r="M28" s="152"/>
      <c r="N28" s="159">
        <v>185.199338585942</v>
      </c>
      <c r="O28" s="160">
        <v>152.16279529529501</v>
      </c>
      <c r="P28" s="161">
        <v>170.23006463317799</v>
      </c>
      <c r="Q28" s="152"/>
      <c r="R28" s="162">
        <v>146.75926062651601</v>
      </c>
      <c r="S28" s="135"/>
      <c r="T28" s="136">
        <v>2.75331574622018</v>
      </c>
      <c r="U28" s="130">
        <v>6.7297354771729303</v>
      </c>
      <c r="V28" s="130">
        <v>6.1648506787440001</v>
      </c>
      <c r="W28" s="130">
        <v>7.1757788647371301</v>
      </c>
      <c r="X28" s="130">
        <v>0.73794014895543203</v>
      </c>
      <c r="Y28" s="137">
        <v>3.06817894939979</v>
      </c>
      <c r="Z28" s="130"/>
      <c r="AA28" s="138">
        <v>-4.7689949803935603</v>
      </c>
      <c r="AB28" s="139">
        <v>-9.9197311245655495</v>
      </c>
      <c r="AC28" s="140">
        <v>-6.8063033054097604</v>
      </c>
      <c r="AD28" s="130"/>
      <c r="AE28" s="141">
        <v>-1.2069748966904701</v>
      </c>
      <c r="AF28" s="30"/>
      <c r="AG28" s="157">
        <v>98.183825522303707</v>
      </c>
      <c r="AH28" s="152">
        <v>108.65174455275201</v>
      </c>
      <c r="AI28" s="152">
        <v>113.21830677933301</v>
      </c>
      <c r="AJ28" s="152">
        <v>121.17470861010101</v>
      </c>
      <c r="AK28" s="152">
        <v>134.172596305403</v>
      </c>
      <c r="AL28" s="158">
        <v>116.49862906815</v>
      </c>
      <c r="AM28" s="152"/>
      <c r="AN28" s="159">
        <v>142.19079585393399</v>
      </c>
      <c r="AO28" s="160">
        <v>130.53712326181301</v>
      </c>
      <c r="AP28" s="161">
        <v>136.52335954712299</v>
      </c>
      <c r="AQ28" s="152"/>
      <c r="AR28" s="162">
        <v>122.756117995792</v>
      </c>
      <c r="AS28" s="135"/>
      <c r="AT28" s="136">
        <v>-0.83690323524167898</v>
      </c>
      <c r="AU28" s="130">
        <v>1.7502227568840101</v>
      </c>
      <c r="AV28" s="130">
        <v>3.2972447507060099</v>
      </c>
      <c r="AW28" s="130">
        <v>5.76173266156363</v>
      </c>
      <c r="AX28" s="130">
        <v>0.98676696654251805</v>
      </c>
      <c r="AY28" s="137">
        <v>2.4770054352617201</v>
      </c>
      <c r="AZ28" s="130"/>
      <c r="BA28" s="138">
        <v>-3.5499694214780599</v>
      </c>
      <c r="BB28" s="139">
        <v>-5.4536905247379996</v>
      </c>
      <c r="BC28" s="140">
        <v>-4.4428624265618497</v>
      </c>
      <c r="BD28" s="130"/>
      <c r="BE28" s="141">
        <v>-7.8993644579404401E-2</v>
      </c>
    </row>
    <row r="29" spans="1:57" x14ac:dyDescent="0.25">
      <c r="A29" s="35" t="s">
        <v>48</v>
      </c>
      <c r="B29" s="3" t="str">
        <f t="shared" si="0"/>
        <v>Charlottesville, VA</v>
      </c>
      <c r="C29" s="3"/>
      <c r="D29" s="24" t="s">
        <v>16</v>
      </c>
      <c r="E29" s="27" t="s">
        <v>17</v>
      </c>
      <c r="F29" s="3"/>
      <c r="G29" s="157">
        <v>138.58234892787499</v>
      </c>
      <c r="H29" s="152">
        <v>140.01688995215301</v>
      </c>
      <c r="I29" s="152">
        <v>143.05037085658</v>
      </c>
      <c r="J29" s="152">
        <v>146.85979362670699</v>
      </c>
      <c r="K29" s="152">
        <v>170.034175420168</v>
      </c>
      <c r="L29" s="158">
        <v>149.479643046007</v>
      </c>
      <c r="M29" s="152"/>
      <c r="N29" s="159">
        <v>251.81604299362999</v>
      </c>
      <c r="O29" s="160">
        <v>249.239555356609</v>
      </c>
      <c r="P29" s="161">
        <v>250.60325888467401</v>
      </c>
      <c r="Q29" s="152"/>
      <c r="R29" s="162">
        <v>181.839018294601</v>
      </c>
      <c r="S29" s="135"/>
      <c r="T29" s="136">
        <v>-1.10874761872057</v>
      </c>
      <c r="U29" s="130">
        <v>-0.76267042383875605</v>
      </c>
      <c r="V29" s="130">
        <v>-7.16386831673607E-3</v>
      </c>
      <c r="W29" s="130">
        <v>-10.6808668917252</v>
      </c>
      <c r="X29" s="130">
        <v>-1.3078074925505601</v>
      </c>
      <c r="Y29" s="137">
        <v>-3.1920878681242599</v>
      </c>
      <c r="Z29" s="130"/>
      <c r="AA29" s="138">
        <v>0.74320331403988205</v>
      </c>
      <c r="AB29" s="139">
        <v>4.0385491800497899</v>
      </c>
      <c r="AC29" s="140">
        <v>2.3596655790845502</v>
      </c>
      <c r="AD29" s="130"/>
      <c r="AE29" s="141">
        <v>-0.362645602232679</v>
      </c>
      <c r="AF29" s="30"/>
      <c r="AG29" s="157">
        <v>147.947901276789</v>
      </c>
      <c r="AH29" s="152">
        <v>145.94226875000001</v>
      </c>
      <c r="AI29" s="152">
        <v>147.41065407339599</v>
      </c>
      <c r="AJ29" s="152">
        <v>153.12284315299399</v>
      </c>
      <c r="AK29" s="152">
        <v>176.984710780017</v>
      </c>
      <c r="AL29" s="158">
        <v>155.39767230258499</v>
      </c>
      <c r="AM29" s="152"/>
      <c r="AN29" s="159">
        <v>258.44913456246502</v>
      </c>
      <c r="AO29" s="160">
        <v>257.06345802984202</v>
      </c>
      <c r="AP29" s="161">
        <v>257.76583952296198</v>
      </c>
      <c r="AQ29" s="152"/>
      <c r="AR29" s="162">
        <v>189.21185322981901</v>
      </c>
      <c r="AS29" s="135"/>
      <c r="AT29" s="136">
        <v>6.2477417664891304</v>
      </c>
      <c r="AU29" s="130">
        <v>4.9867549624574803</v>
      </c>
      <c r="AV29" s="130">
        <v>4.3700629585861899</v>
      </c>
      <c r="AW29" s="130">
        <v>0.79375676770394099</v>
      </c>
      <c r="AX29" s="130">
        <v>4.3118095499369202</v>
      </c>
      <c r="AY29" s="137">
        <v>3.94200741137427</v>
      </c>
      <c r="AZ29" s="130"/>
      <c r="BA29" s="138">
        <v>5.0909841159113798</v>
      </c>
      <c r="BB29" s="139">
        <v>5.2208872199293301</v>
      </c>
      <c r="BC29" s="140">
        <v>5.1583544850309204</v>
      </c>
      <c r="BD29" s="130"/>
      <c r="BE29" s="141">
        <v>4.6053316509995996</v>
      </c>
    </row>
    <row r="30" spans="1:57" x14ac:dyDescent="0.25">
      <c r="A30" s="21" t="s">
        <v>49</v>
      </c>
      <c r="B30" t="s">
        <v>72</v>
      </c>
      <c r="C30" s="3"/>
      <c r="D30" s="24" t="s">
        <v>16</v>
      </c>
      <c r="E30" s="27" t="s">
        <v>17</v>
      </c>
      <c r="F30" s="3"/>
      <c r="G30" s="157">
        <v>94.797289135716696</v>
      </c>
      <c r="H30" s="152">
        <v>102.09102087576299</v>
      </c>
      <c r="I30" s="152">
        <v>106.012769268174</v>
      </c>
      <c r="J30" s="152">
        <v>106.953063255152</v>
      </c>
      <c r="K30" s="152">
        <v>102.327270114942</v>
      </c>
      <c r="L30" s="158">
        <v>102.963086289599</v>
      </c>
      <c r="M30" s="152"/>
      <c r="N30" s="159">
        <v>102.645844155844</v>
      </c>
      <c r="O30" s="160">
        <v>104.99151575931199</v>
      </c>
      <c r="P30" s="161">
        <v>103.78505844698</v>
      </c>
      <c r="Q30" s="152"/>
      <c r="R30" s="162">
        <v>103.188903161677</v>
      </c>
      <c r="S30" s="135"/>
      <c r="T30" s="136">
        <v>2.29073874337824</v>
      </c>
      <c r="U30" s="130">
        <v>3.3130324490212799</v>
      </c>
      <c r="V30" s="130">
        <v>0.81810690520903495</v>
      </c>
      <c r="W30" s="130">
        <v>-0.15628072491629799</v>
      </c>
      <c r="X30" s="130">
        <v>3.1317157558556601</v>
      </c>
      <c r="Y30" s="137">
        <v>1.6133340093959601</v>
      </c>
      <c r="Z30" s="130"/>
      <c r="AA30" s="138">
        <v>-3.4713773534386299</v>
      </c>
      <c r="AB30" s="139">
        <v>-1.2622258920362599</v>
      </c>
      <c r="AC30" s="140">
        <v>-2.39846244293906</v>
      </c>
      <c r="AD30" s="130"/>
      <c r="AE30" s="141">
        <v>0.46376616552240102</v>
      </c>
      <c r="AF30" s="30"/>
      <c r="AG30" s="157">
        <v>94.052172390227199</v>
      </c>
      <c r="AH30" s="152">
        <v>103.057102885821</v>
      </c>
      <c r="AI30" s="152">
        <v>106.942703232125</v>
      </c>
      <c r="AJ30" s="152">
        <v>107.36824549662499</v>
      </c>
      <c r="AK30" s="152">
        <v>105.022694031611</v>
      </c>
      <c r="AL30" s="158">
        <v>103.96663236950801</v>
      </c>
      <c r="AM30" s="152"/>
      <c r="AN30" s="159">
        <v>114.155736236321</v>
      </c>
      <c r="AO30" s="160">
        <v>112.12409286798101</v>
      </c>
      <c r="AP30" s="161">
        <v>113.174517765009</v>
      </c>
      <c r="AQ30" s="152"/>
      <c r="AR30" s="162">
        <v>106.721841809792</v>
      </c>
      <c r="AS30" s="135"/>
      <c r="AT30" s="136">
        <v>0.929376706690767</v>
      </c>
      <c r="AU30" s="130">
        <v>2.6285362449976</v>
      </c>
      <c r="AV30" s="130">
        <v>1.9886352033646499</v>
      </c>
      <c r="AW30" s="130">
        <v>2.0975780743208601</v>
      </c>
      <c r="AX30" s="130">
        <v>3.8025920718045101</v>
      </c>
      <c r="AY30" s="137">
        <v>2.3965675111211802</v>
      </c>
      <c r="AZ30" s="130"/>
      <c r="BA30" s="138">
        <v>0.60538660978201997</v>
      </c>
      <c r="BB30" s="139">
        <v>-0.138161421474124</v>
      </c>
      <c r="BC30" s="140">
        <v>0.25534196488403799</v>
      </c>
      <c r="BD30" s="130"/>
      <c r="BE30" s="141">
        <v>1.5726209436554499</v>
      </c>
    </row>
    <row r="31" spans="1:57" x14ac:dyDescent="0.25">
      <c r="A31" s="21" t="s">
        <v>50</v>
      </c>
      <c r="B31" s="3" t="str">
        <f t="shared" si="0"/>
        <v>Staunton &amp; Harrisonburg, VA</v>
      </c>
      <c r="C31" s="3"/>
      <c r="D31" s="24" t="s">
        <v>16</v>
      </c>
      <c r="E31" s="27" t="s">
        <v>17</v>
      </c>
      <c r="F31" s="3"/>
      <c r="G31" s="157">
        <v>91.545211958946794</v>
      </c>
      <c r="H31" s="152">
        <v>96.185423898531297</v>
      </c>
      <c r="I31" s="152">
        <v>97.5738787113076</v>
      </c>
      <c r="J31" s="152">
        <v>113.064651708844</v>
      </c>
      <c r="K31" s="152">
        <v>179.29256089385399</v>
      </c>
      <c r="L31" s="158">
        <v>121.952861588175</v>
      </c>
      <c r="M31" s="152"/>
      <c r="N31" s="159">
        <v>208.749711707746</v>
      </c>
      <c r="O31" s="160">
        <v>183.871166105208</v>
      </c>
      <c r="P31" s="161">
        <v>197.324469832202</v>
      </c>
      <c r="Q31" s="152"/>
      <c r="R31" s="162">
        <v>147.17176833638601</v>
      </c>
      <c r="S31" s="135"/>
      <c r="T31" s="136">
        <v>-4.1944520822829201</v>
      </c>
      <c r="U31" s="130">
        <v>-2.1010085018105298</v>
      </c>
      <c r="V31" s="130">
        <v>-3.0349780993708801</v>
      </c>
      <c r="W31" s="130">
        <v>-2.8351766722846898</v>
      </c>
      <c r="X31" s="130">
        <v>0.97010821339720199</v>
      </c>
      <c r="Y31" s="137">
        <v>-0.76908373622967197</v>
      </c>
      <c r="Z31" s="130"/>
      <c r="AA31" s="138">
        <v>5.26331328205291</v>
      </c>
      <c r="AB31" s="139">
        <v>2.1354098920092399</v>
      </c>
      <c r="AC31" s="140">
        <v>3.94786202844096</v>
      </c>
      <c r="AD31" s="130"/>
      <c r="AE31" s="141">
        <v>2.0084119627471102</v>
      </c>
      <c r="AF31" s="30"/>
      <c r="AG31" s="157">
        <v>92.926841991107196</v>
      </c>
      <c r="AH31" s="152">
        <v>95.785670329670296</v>
      </c>
      <c r="AI31" s="152">
        <v>96.104132346896805</v>
      </c>
      <c r="AJ31" s="152">
        <v>101.506879772421</v>
      </c>
      <c r="AK31" s="152">
        <v>124.983810580323</v>
      </c>
      <c r="AL31" s="158">
        <v>103.573947243307</v>
      </c>
      <c r="AM31" s="152"/>
      <c r="AN31" s="159">
        <v>143.228735350394</v>
      </c>
      <c r="AO31" s="160">
        <v>134.21498261144399</v>
      </c>
      <c r="AP31" s="161">
        <v>138.84776176280701</v>
      </c>
      <c r="AQ31" s="152"/>
      <c r="AR31" s="162">
        <v>115.844887316113</v>
      </c>
      <c r="AS31" s="135"/>
      <c r="AT31" s="136">
        <v>-1.11303423837088</v>
      </c>
      <c r="AU31" s="130">
        <v>-0.31202279905871</v>
      </c>
      <c r="AV31" s="130">
        <v>-1.27167170751932</v>
      </c>
      <c r="AW31" s="130">
        <v>-1.3519693139151201</v>
      </c>
      <c r="AX31" s="130">
        <v>6.4829190063068906E-2</v>
      </c>
      <c r="AY31" s="137">
        <v>-0.46161421903816802</v>
      </c>
      <c r="AZ31" s="130"/>
      <c r="BA31" s="138">
        <v>8.3469124157529398E-2</v>
      </c>
      <c r="BB31" s="139">
        <v>-1.62189974740978</v>
      </c>
      <c r="BC31" s="140">
        <v>-0.69372039549392395</v>
      </c>
      <c r="BD31" s="130"/>
      <c r="BE31" s="141">
        <v>-0.21995970442714799</v>
      </c>
    </row>
    <row r="32" spans="1:57" x14ac:dyDescent="0.25">
      <c r="A32" s="21" t="s">
        <v>51</v>
      </c>
      <c r="B32" s="3" t="str">
        <f t="shared" si="0"/>
        <v>Blacksburg &amp; Wytheville, VA</v>
      </c>
      <c r="C32" s="3"/>
      <c r="D32" s="24" t="s">
        <v>16</v>
      </c>
      <c r="E32" s="27" t="s">
        <v>17</v>
      </c>
      <c r="F32" s="3"/>
      <c r="G32" s="157">
        <v>99.146029787233999</v>
      </c>
      <c r="H32" s="152">
        <v>106.095176142309</v>
      </c>
      <c r="I32" s="152">
        <v>140.16318630295899</v>
      </c>
      <c r="J32" s="152">
        <v>203.42891369047601</v>
      </c>
      <c r="K32" s="152">
        <v>269.30238971455498</v>
      </c>
      <c r="L32" s="158">
        <v>176.093574465572</v>
      </c>
      <c r="M32" s="152"/>
      <c r="N32" s="159">
        <v>282.68530912433903</v>
      </c>
      <c r="O32" s="160">
        <v>249.10658117326</v>
      </c>
      <c r="P32" s="161">
        <v>267.33275948103699</v>
      </c>
      <c r="Q32" s="152"/>
      <c r="R32" s="162">
        <v>205.40713386773501</v>
      </c>
      <c r="S32" s="135"/>
      <c r="T32" s="136">
        <v>-2.6612472827657401</v>
      </c>
      <c r="U32" s="130">
        <v>2.0713466909413201E-2</v>
      </c>
      <c r="V32" s="130">
        <v>8.5564821147594596</v>
      </c>
      <c r="W32" s="130">
        <v>11.8094233094376</v>
      </c>
      <c r="X32" s="130">
        <v>2.2813254003374599</v>
      </c>
      <c r="Y32" s="137">
        <v>3.7583658833800699</v>
      </c>
      <c r="Z32" s="130"/>
      <c r="AA32" s="138">
        <v>0.69888013575965502</v>
      </c>
      <c r="AB32" s="139">
        <v>-1.3348438269453</v>
      </c>
      <c r="AC32" s="140">
        <v>-0.15597601844685899</v>
      </c>
      <c r="AD32" s="130"/>
      <c r="AE32" s="141">
        <v>1.83429469148062</v>
      </c>
      <c r="AF32" s="30"/>
      <c r="AG32" s="157">
        <v>96.791105554373203</v>
      </c>
      <c r="AH32" s="152">
        <v>100.043915507926</v>
      </c>
      <c r="AI32" s="152">
        <v>111.10886848635199</v>
      </c>
      <c r="AJ32" s="152">
        <v>131.178728241296</v>
      </c>
      <c r="AK32" s="152">
        <v>157.57414659764399</v>
      </c>
      <c r="AL32" s="158">
        <v>121.66365115418201</v>
      </c>
      <c r="AM32" s="152"/>
      <c r="AN32" s="159">
        <v>179.68632543824401</v>
      </c>
      <c r="AO32" s="160">
        <v>163.790510690551</v>
      </c>
      <c r="AP32" s="161">
        <v>172.04264154220201</v>
      </c>
      <c r="AQ32" s="152"/>
      <c r="AR32" s="162">
        <v>138.10337564890099</v>
      </c>
      <c r="AS32" s="135"/>
      <c r="AT32" s="136">
        <v>0.53735570849179504</v>
      </c>
      <c r="AU32" s="130">
        <v>1.6957208028720101</v>
      </c>
      <c r="AV32" s="130">
        <v>4.6532501089464997</v>
      </c>
      <c r="AW32" s="130">
        <v>6.0178951142961701</v>
      </c>
      <c r="AX32" s="130">
        <v>1.11319364155121</v>
      </c>
      <c r="AY32" s="137">
        <v>2.57617930580607</v>
      </c>
      <c r="AZ32" s="130"/>
      <c r="BA32" s="138">
        <v>-0.75136197248499903</v>
      </c>
      <c r="BB32" s="139">
        <v>-2.6957367868616502</v>
      </c>
      <c r="BC32" s="140">
        <v>-1.6354162106646799</v>
      </c>
      <c r="BD32" s="130"/>
      <c r="BE32" s="141">
        <v>0.50781643907933105</v>
      </c>
    </row>
    <row r="33" spans="1:64" x14ac:dyDescent="0.25">
      <c r="A33" s="21" t="s">
        <v>52</v>
      </c>
      <c r="B33" s="3" t="str">
        <f t="shared" si="0"/>
        <v>Lynchburg, VA</v>
      </c>
      <c r="C33" s="3"/>
      <c r="D33" s="24" t="s">
        <v>16</v>
      </c>
      <c r="E33" s="27" t="s">
        <v>17</v>
      </c>
      <c r="F33" s="3"/>
      <c r="G33" s="157">
        <v>104.874334763948</v>
      </c>
      <c r="H33" s="152">
        <v>118.471668443496</v>
      </c>
      <c r="I33" s="152">
        <v>120.687037037037</v>
      </c>
      <c r="J33" s="152">
        <v>212.088941527955</v>
      </c>
      <c r="K33" s="152">
        <v>314.6918430792</v>
      </c>
      <c r="L33" s="158">
        <v>190.07156971645699</v>
      </c>
      <c r="M33" s="152"/>
      <c r="N33" s="159">
        <v>347.96293618590897</v>
      </c>
      <c r="O33" s="160">
        <v>243.39817745803299</v>
      </c>
      <c r="P33" s="161">
        <v>302.50473728106698</v>
      </c>
      <c r="Q33" s="152"/>
      <c r="R33" s="162">
        <v>225.87935719503201</v>
      </c>
      <c r="S33" s="135"/>
      <c r="T33" s="136">
        <v>-2.4490633541987199</v>
      </c>
      <c r="U33" s="130">
        <v>1.71411992631136</v>
      </c>
      <c r="V33" s="130">
        <v>2.51251278121239</v>
      </c>
      <c r="W33" s="130">
        <v>3.4233028324624701</v>
      </c>
      <c r="X33" s="130">
        <v>12.665326641784199</v>
      </c>
      <c r="Y33" s="137">
        <v>6.6452164233381197</v>
      </c>
      <c r="Z33" s="130"/>
      <c r="AA33" s="138">
        <v>13.826740453642699</v>
      </c>
      <c r="AB33" s="139">
        <v>2.1828913282678899</v>
      </c>
      <c r="AC33" s="140">
        <v>9.3443893936215403</v>
      </c>
      <c r="AD33" s="130"/>
      <c r="AE33" s="141">
        <v>8.4866597951227494</v>
      </c>
      <c r="AF33" s="30"/>
      <c r="AG33" s="157">
        <v>102.196933456561</v>
      </c>
      <c r="AH33" s="152">
        <v>110.009454686089</v>
      </c>
      <c r="AI33" s="152">
        <v>113.28522521463</v>
      </c>
      <c r="AJ33" s="152">
        <v>137.90479808350401</v>
      </c>
      <c r="AK33" s="152">
        <v>175.53092062759501</v>
      </c>
      <c r="AL33" s="158">
        <v>130.41807743453299</v>
      </c>
      <c r="AM33" s="152"/>
      <c r="AN33" s="159">
        <v>199.67133444363401</v>
      </c>
      <c r="AO33" s="160">
        <v>166.70351699220899</v>
      </c>
      <c r="AP33" s="161">
        <v>183.85699523396801</v>
      </c>
      <c r="AQ33" s="152"/>
      <c r="AR33" s="162">
        <v>147.55774145358501</v>
      </c>
      <c r="AS33" s="135"/>
      <c r="AT33" s="136">
        <v>0.90325073520884602</v>
      </c>
      <c r="AU33" s="130">
        <v>2.3707964007069302</v>
      </c>
      <c r="AV33" s="130">
        <v>2.1054685308777601</v>
      </c>
      <c r="AW33" s="130">
        <v>-0.75128616080219102</v>
      </c>
      <c r="AX33" s="130">
        <v>6.0261515628085798</v>
      </c>
      <c r="AY33" s="137">
        <v>2.5524612656175099</v>
      </c>
      <c r="AZ33" s="130"/>
      <c r="BA33" s="138">
        <v>8.6700285755838902</v>
      </c>
      <c r="BB33" s="139">
        <v>4.5580196534682296</v>
      </c>
      <c r="BC33" s="140">
        <v>6.8782304756389498</v>
      </c>
      <c r="BD33" s="130"/>
      <c r="BE33" s="141">
        <v>4.3089543318166701</v>
      </c>
    </row>
    <row r="34" spans="1:64" x14ac:dyDescent="0.25">
      <c r="A34" s="21" t="s">
        <v>77</v>
      </c>
      <c r="B34" s="3" t="str">
        <f t="shared" si="0"/>
        <v>Central Virginia</v>
      </c>
      <c r="C34" s="3"/>
      <c r="D34" s="24" t="s">
        <v>16</v>
      </c>
      <c r="E34" s="27" t="s">
        <v>17</v>
      </c>
      <c r="F34" s="3"/>
      <c r="G34" s="157">
        <v>107.512274075029</v>
      </c>
      <c r="H34" s="152">
        <v>115.36211940595</v>
      </c>
      <c r="I34" s="152">
        <v>119.63780575209</v>
      </c>
      <c r="J34" s="152">
        <v>130.695539781387</v>
      </c>
      <c r="K34" s="152">
        <v>150.480956424292</v>
      </c>
      <c r="L34" s="158">
        <v>126.35080954265899</v>
      </c>
      <c r="M34" s="152"/>
      <c r="N34" s="159">
        <v>182.07231313406101</v>
      </c>
      <c r="O34" s="160">
        <v>166.268594898755</v>
      </c>
      <c r="P34" s="161">
        <v>174.388223029915</v>
      </c>
      <c r="Q34" s="152"/>
      <c r="R34" s="162">
        <v>142.00593344657599</v>
      </c>
      <c r="S34" s="135"/>
      <c r="T34" s="136">
        <v>-1.76454467610595</v>
      </c>
      <c r="U34" s="130">
        <v>2.0586945694705201</v>
      </c>
      <c r="V34" s="130">
        <v>3.4973275378091002</v>
      </c>
      <c r="W34" s="130">
        <v>-0.24179488918438</v>
      </c>
      <c r="X34" s="130">
        <v>5.7698266477524403</v>
      </c>
      <c r="Y34" s="137">
        <v>2.4200862426062399</v>
      </c>
      <c r="Z34" s="130"/>
      <c r="AA34" s="138">
        <v>7.8934229090150101</v>
      </c>
      <c r="AB34" s="139">
        <v>5.96935931126401</v>
      </c>
      <c r="AC34" s="140">
        <v>6.9995050151571698</v>
      </c>
      <c r="AD34" s="130"/>
      <c r="AE34" s="141">
        <v>4.5056123541332402</v>
      </c>
      <c r="AF34" s="30"/>
      <c r="AG34" s="157">
        <v>109.17847667319801</v>
      </c>
      <c r="AH34" s="152">
        <v>115.904397213587</v>
      </c>
      <c r="AI34" s="152">
        <v>120.051610699926</v>
      </c>
      <c r="AJ34" s="152">
        <v>123.109761739585</v>
      </c>
      <c r="AK34" s="152">
        <v>130.6521021611</v>
      </c>
      <c r="AL34" s="158">
        <v>120.477865949772</v>
      </c>
      <c r="AM34" s="152"/>
      <c r="AN34" s="159">
        <v>157.55175117277599</v>
      </c>
      <c r="AO34" s="160">
        <v>153.39473721430701</v>
      </c>
      <c r="AP34" s="161">
        <v>155.45327457665701</v>
      </c>
      <c r="AQ34" s="152"/>
      <c r="AR34" s="162">
        <v>131.81789115497901</v>
      </c>
      <c r="AS34" s="135"/>
      <c r="AT34" s="136">
        <v>2.5595535412677601</v>
      </c>
      <c r="AU34" s="130">
        <v>3.1164885905769601</v>
      </c>
      <c r="AV34" s="130">
        <v>3.44986614466508</v>
      </c>
      <c r="AW34" s="130">
        <v>2.6341527928441</v>
      </c>
      <c r="AX34" s="130">
        <v>4.9568006494963601</v>
      </c>
      <c r="AY34" s="137">
        <v>3.4468852677586401</v>
      </c>
      <c r="AZ34" s="130"/>
      <c r="BA34" s="138">
        <v>5.28908019479098</v>
      </c>
      <c r="BB34" s="139">
        <v>3.6130067456441699</v>
      </c>
      <c r="BC34" s="140">
        <v>4.4459842386218602</v>
      </c>
      <c r="BD34" s="130"/>
      <c r="BE34" s="141">
        <v>3.8652751312849798</v>
      </c>
    </row>
    <row r="35" spans="1:64" x14ac:dyDescent="0.25">
      <c r="A35" s="21" t="s">
        <v>78</v>
      </c>
      <c r="B35" s="3" t="str">
        <f t="shared" si="0"/>
        <v>Chesapeake Bay</v>
      </c>
      <c r="C35" s="3"/>
      <c r="D35" s="24" t="s">
        <v>16</v>
      </c>
      <c r="E35" s="27" t="s">
        <v>17</v>
      </c>
      <c r="F35" s="3"/>
      <c r="G35" s="157">
        <v>95.812997946611901</v>
      </c>
      <c r="H35" s="152">
        <v>105.880915208613</v>
      </c>
      <c r="I35" s="152">
        <v>108.499654731457</v>
      </c>
      <c r="J35" s="152">
        <v>113.79182374541</v>
      </c>
      <c r="K35" s="152">
        <v>128.81631989596801</v>
      </c>
      <c r="L35" s="158">
        <v>111.785672595886</v>
      </c>
      <c r="M35" s="152"/>
      <c r="N35" s="159">
        <v>156.969203142536</v>
      </c>
      <c r="O35" s="160">
        <v>157.971780250347</v>
      </c>
      <c r="P35" s="161">
        <v>157.41693788819799</v>
      </c>
      <c r="Q35" s="152"/>
      <c r="R35" s="162">
        <v>125.89211213517601</v>
      </c>
      <c r="S35" s="135"/>
      <c r="T35" s="136">
        <v>-15.7683001306817</v>
      </c>
      <c r="U35" s="130">
        <v>-2.91128404301439</v>
      </c>
      <c r="V35" s="130">
        <v>-2.54129619469678</v>
      </c>
      <c r="W35" s="130">
        <v>-2.5364157355054</v>
      </c>
      <c r="X35" s="130">
        <v>3.8904363920167699</v>
      </c>
      <c r="Y35" s="137">
        <v>-2.9663778873713298</v>
      </c>
      <c r="Z35" s="130"/>
      <c r="AA35" s="138">
        <v>-1.36100292330367</v>
      </c>
      <c r="AB35" s="139">
        <v>-0.165677005700685</v>
      </c>
      <c r="AC35" s="140">
        <v>-0.80598942990869704</v>
      </c>
      <c r="AD35" s="130"/>
      <c r="AE35" s="141">
        <v>-1.2130448372226801</v>
      </c>
      <c r="AF35" s="30"/>
      <c r="AG35" s="157">
        <v>102.88791171477</v>
      </c>
      <c r="AH35" s="152">
        <v>108.375251430292</v>
      </c>
      <c r="AI35" s="152">
        <v>106.93181012296201</v>
      </c>
      <c r="AJ35" s="152">
        <v>108.246199146514</v>
      </c>
      <c r="AK35" s="152">
        <v>116.502324521422</v>
      </c>
      <c r="AL35" s="158">
        <v>108.89569524405501</v>
      </c>
      <c r="AM35" s="152"/>
      <c r="AN35" s="159">
        <v>137.61676258992799</v>
      </c>
      <c r="AO35" s="160">
        <v>139.27026347305301</v>
      </c>
      <c r="AP35" s="161">
        <v>138.427135730007</v>
      </c>
      <c r="AQ35" s="152"/>
      <c r="AR35" s="162">
        <v>117.724682605834</v>
      </c>
      <c r="AS35" s="135"/>
      <c r="AT35" s="136">
        <v>-4.0079105767664203</v>
      </c>
      <c r="AU35" s="130">
        <v>-1.38134947620474</v>
      </c>
      <c r="AV35" s="130">
        <v>-1.9132717005615401</v>
      </c>
      <c r="AW35" s="130">
        <v>-5.03770415431931</v>
      </c>
      <c r="AX35" s="130">
        <v>-1.01445702661654</v>
      </c>
      <c r="AY35" s="137">
        <v>-2.6140177815680601</v>
      </c>
      <c r="AZ35" s="130"/>
      <c r="BA35" s="138">
        <v>7.3222521451428296E-2</v>
      </c>
      <c r="BB35" s="139">
        <v>-0.97330292278427399</v>
      </c>
      <c r="BC35" s="140">
        <v>-0.47518387837518999</v>
      </c>
      <c r="BD35" s="130"/>
      <c r="BE35" s="141">
        <v>-1.97541935209983</v>
      </c>
    </row>
    <row r="36" spans="1:64" x14ac:dyDescent="0.25">
      <c r="A36" s="21" t="s">
        <v>79</v>
      </c>
      <c r="B36" s="3" t="str">
        <f t="shared" si="0"/>
        <v>Coastal Virginia - Eastern Shore</v>
      </c>
      <c r="C36" s="3"/>
      <c r="D36" s="24" t="s">
        <v>16</v>
      </c>
      <c r="E36" s="27" t="s">
        <v>17</v>
      </c>
      <c r="F36" s="3"/>
      <c r="G36" s="157">
        <v>96.667685185185107</v>
      </c>
      <c r="H36" s="152">
        <v>103.866455399061</v>
      </c>
      <c r="I36" s="152">
        <v>103.69699223085399</v>
      </c>
      <c r="J36" s="152">
        <v>115.236149193548</v>
      </c>
      <c r="K36" s="152">
        <v>133.12172380019501</v>
      </c>
      <c r="L36" s="158">
        <v>112.097283642954</v>
      </c>
      <c r="M36" s="152"/>
      <c r="N36" s="159">
        <v>148.90288321167799</v>
      </c>
      <c r="O36" s="160">
        <v>143.760691699604</v>
      </c>
      <c r="P36" s="161">
        <v>146.43424098671699</v>
      </c>
      <c r="Q36" s="152"/>
      <c r="R36" s="162">
        <v>123.1954599816</v>
      </c>
      <c r="S36" s="135"/>
      <c r="T36" s="136">
        <v>-13.1427755755889</v>
      </c>
      <c r="U36" s="130">
        <v>-10.550854457364601</v>
      </c>
      <c r="V36" s="130">
        <v>-3.2562784796642399</v>
      </c>
      <c r="W36" s="130">
        <v>-1.03717728826988</v>
      </c>
      <c r="X36" s="130">
        <v>-4.98799198202535</v>
      </c>
      <c r="Y36" s="137">
        <v>-6.2058179080166997</v>
      </c>
      <c r="Z36" s="130"/>
      <c r="AA36" s="138">
        <v>-14.466672546039501</v>
      </c>
      <c r="AB36" s="139">
        <v>-13.4605530514122</v>
      </c>
      <c r="AC36" s="140">
        <v>-13.995938910198699</v>
      </c>
      <c r="AD36" s="130"/>
      <c r="AE36" s="141">
        <v>-9.8171050295933409</v>
      </c>
      <c r="AF36" s="30"/>
      <c r="AG36" s="157">
        <v>97.809293413173606</v>
      </c>
      <c r="AH36" s="152">
        <v>101.813889060092</v>
      </c>
      <c r="AI36" s="152">
        <v>103.24363584147</v>
      </c>
      <c r="AJ36" s="152">
        <v>106.887254351487</v>
      </c>
      <c r="AK36" s="152">
        <v>114.30318946188299</v>
      </c>
      <c r="AL36" s="158">
        <v>105.33301980198</v>
      </c>
      <c r="AM36" s="152"/>
      <c r="AN36" s="159">
        <v>134.892544194935</v>
      </c>
      <c r="AO36" s="160">
        <v>133.86022368101101</v>
      </c>
      <c r="AP36" s="161">
        <v>134.38092420773501</v>
      </c>
      <c r="AQ36" s="152"/>
      <c r="AR36" s="162">
        <v>115.108315153481</v>
      </c>
      <c r="AS36" s="135"/>
      <c r="AT36" s="136">
        <v>-11.509699940543801</v>
      </c>
      <c r="AU36" s="130">
        <v>-7.9239181597651704</v>
      </c>
      <c r="AV36" s="130">
        <v>-4.5014998671627602</v>
      </c>
      <c r="AW36" s="130">
        <v>-3.0650861606208299</v>
      </c>
      <c r="AX36" s="130">
        <v>-5.9741027121744104</v>
      </c>
      <c r="AY36" s="137">
        <v>-6.2813684992837198</v>
      </c>
      <c r="AZ36" s="130"/>
      <c r="BA36" s="138">
        <v>-12.557607871416799</v>
      </c>
      <c r="BB36" s="139">
        <v>-12.5065597164769</v>
      </c>
      <c r="BC36" s="140">
        <v>-12.5265640355898</v>
      </c>
      <c r="BD36" s="130"/>
      <c r="BE36" s="141">
        <v>-8.9460561449285603</v>
      </c>
    </row>
    <row r="37" spans="1:64" x14ac:dyDescent="0.25">
      <c r="A37" s="21" t="s">
        <v>80</v>
      </c>
      <c r="B37" s="3" t="str">
        <f t="shared" si="0"/>
        <v>Coastal Virginia - Hampton Roads</v>
      </c>
      <c r="C37" s="3"/>
      <c r="D37" s="24" t="s">
        <v>16</v>
      </c>
      <c r="E37" s="27" t="s">
        <v>17</v>
      </c>
      <c r="F37" s="3"/>
      <c r="G37" s="157">
        <v>108.594634952428</v>
      </c>
      <c r="H37" s="152">
        <v>110.558235294117</v>
      </c>
      <c r="I37" s="152">
        <v>115.22107656879599</v>
      </c>
      <c r="J37" s="152">
        <v>115.543078278688</v>
      </c>
      <c r="K37" s="152">
        <v>114.424320658025</v>
      </c>
      <c r="L37" s="158">
        <v>113.049771856815</v>
      </c>
      <c r="M37" s="152"/>
      <c r="N37" s="159">
        <v>147.055448056801</v>
      </c>
      <c r="O37" s="160">
        <v>156.109690938223</v>
      </c>
      <c r="P37" s="161">
        <v>151.69194019509499</v>
      </c>
      <c r="Q37" s="152"/>
      <c r="R37" s="162">
        <v>125.555700612512</v>
      </c>
      <c r="S37" s="135"/>
      <c r="T37" s="136">
        <v>0.95376056783687901</v>
      </c>
      <c r="U37" s="130">
        <v>0.89825662224344804</v>
      </c>
      <c r="V37" s="130">
        <v>2.0271521297456698</v>
      </c>
      <c r="W37" s="130">
        <v>2.1240968145690999</v>
      </c>
      <c r="X37" s="130">
        <v>0.22961629071335499</v>
      </c>
      <c r="Y37" s="137">
        <v>1.2799491333076201</v>
      </c>
      <c r="Z37" s="130"/>
      <c r="AA37" s="138">
        <v>-1.59717921384396</v>
      </c>
      <c r="AB37" s="139">
        <v>-2.0308674916724598</v>
      </c>
      <c r="AC37" s="140">
        <v>-1.8737953197430199</v>
      </c>
      <c r="AD37" s="130"/>
      <c r="AE37" s="141">
        <v>-0.14289341601427</v>
      </c>
      <c r="AF37" s="30"/>
      <c r="AG37" s="157">
        <v>107.32001247116</v>
      </c>
      <c r="AH37" s="152">
        <v>108.848093802934</v>
      </c>
      <c r="AI37" s="152">
        <v>112.999433952586</v>
      </c>
      <c r="AJ37" s="152">
        <v>115.834809213236</v>
      </c>
      <c r="AK37" s="152">
        <v>118.62776043690999</v>
      </c>
      <c r="AL37" s="158">
        <v>113.02948722546699</v>
      </c>
      <c r="AM37" s="152"/>
      <c r="AN37" s="159">
        <v>149.45978528006299</v>
      </c>
      <c r="AO37" s="160">
        <v>152.40001688022701</v>
      </c>
      <c r="AP37" s="161">
        <v>150.94244013584901</v>
      </c>
      <c r="AQ37" s="152"/>
      <c r="AR37" s="162">
        <v>125.609235623543</v>
      </c>
      <c r="AS37" s="135"/>
      <c r="AT37" s="136">
        <v>-5.7494344842618998</v>
      </c>
      <c r="AU37" s="130">
        <v>0.90386918109882397</v>
      </c>
      <c r="AV37" s="130">
        <v>1.07306331453657</v>
      </c>
      <c r="AW37" s="130">
        <v>2.1099281806194399</v>
      </c>
      <c r="AX37" s="130">
        <v>-3.6097988114991901</v>
      </c>
      <c r="AY37" s="137">
        <v>-1.01755686952102</v>
      </c>
      <c r="AZ37" s="130"/>
      <c r="BA37" s="138">
        <v>-8.5611454367295696</v>
      </c>
      <c r="BB37" s="139">
        <v>-9.8815349782494692</v>
      </c>
      <c r="BC37" s="140">
        <v>-9.24624004240804</v>
      </c>
      <c r="BD37" s="130"/>
      <c r="BE37" s="141">
        <v>-4.7842230599149103</v>
      </c>
    </row>
    <row r="38" spans="1:64" x14ac:dyDescent="0.25">
      <c r="A38" s="20" t="s">
        <v>81</v>
      </c>
      <c r="B38" s="3" t="str">
        <f t="shared" si="0"/>
        <v>Northern Virginia</v>
      </c>
      <c r="C38" s="3"/>
      <c r="D38" s="24" t="s">
        <v>16</v>
      </c>
      <c r="E38" s="27" t="s">
        <v>17</v>
      </c>
      <c r="F38" s="3"/>
      <c r="G38" s="157">
        <v>154.907905847785</v>
      </c>
      <c r="H38" s="152">
        <v>182.16847080695601</v>
      </c>
      <c r="I38" s="152">
        <v>193.25133738666599</v>
      </c>
      <c r="J38" s="152">
        <v>189.75435970948001</v>
      </c>
      <c r="K38" s="152">
        <v>167.20696623893099</v>
      </c>
      <c r="L38" s="158">
        <v>179.26955948667799</v>
      </c>
      <c r="M38" s="152"/>
      <c r="N38" s="159">
        <v>148.61080593822399</v>
      </c>
      <c r="O38" s="160">
        <v>150.14342072377599</v>
      </c>
      <c r="P38" s="161">
        <v>149.37652748400899</v>
      </c>
      <c r="Q38" s="152"/>
      <c r="R38" s="162">
        <v>171.137252181207</v>
      </c>
      <c r="S38" s="135"/>
      <c r="T38" s="136">
        <v>3.5276223372904401</v>
      </c>
      <c r="U38" s="130">
        <v>6.3726192695611301</v>
      </c>
      <c r="V38" s="130">
        <v>6.85378323770514</v>
      </c>
      <c r="W38" s="130">
        <v>5.5343717688920497</v>
      </c>
      <c r="X38" s="130">
        <v>1.08550819121276</v>
      </c>
      <c r="Y38" s="137">
        <v>4.9300282474312001</v>
      </c>
      <c r="Z38" s="130"/>
      <c r="AA38" s="138">
        <v>-3.8780892295026801</v>
      </c>
      <c r="AB38" s="139">
        <v>-3.0982592373706801</v>
      </c>
      <c r="AC38" s="140">
        <v>-3.4873107890321</v>
      </c>
      <c r="AD38" s="130"/>
      <c r="AE38" s="141">
        <v>2.9636749881789202</v>
      </c>
      <c r="AF38" s="30"/>
      <c r="AG38" s="157">
        <v>149.411054911995</v>
      </c>
      <c r="AH38" s="152">
        <v>176.22899283402799</v>
      </c>
      <c r="AI38" s="152">
        <v>188.22378425133701</v>
      </c>
      <c r="AJ38" s="152">
        <v>184.923217854321</v>
      </c>
      <c r="AK38" s="152">
        <v>164.37562515677001</v>
      </c>
      <c r="AL38" s="158">
        <v>174.391243378203</v>
      </c>
      <c r="AM38" s="152"/>
      <c r="AN38" s="159">
        <v>144.378380167844</v>
      </c>
      <c r="AO38" s="160">
        <v>144.07783136130399</v>
      </c>
      <c r="AP38" s="161">
        <v>144.227134533796</v>
      </c>
      <c r="AQ38" s="152"/>
      <c r="AR38" s="162">
        <v>165.988639119282</v>
      </c>
      <c r="AS38" s="135"/>
      <c r="AT38" s="136">
        <v>1.9843975152534801</v>
      </c>
      <c r="AU38" s="130">
        <v>3.8701989763739202</v>
      </c>
      <c r="AV38" s="130">
        <v>5.1937073864977101</v>
      </c>
      <c r="AW38" s="130">
        <v>5.1761119966952904</v>
      </c>
      <c r="AX38" s="130">
        <v>1.9363663350364499</v>
      </c>
      <c r="AY38" s="137">
        <v>3.9268705507709698</v>
      </c>
      <c r="AZ38" s="130"/>
      <c r="BA38" s="138">
        <v>-1.17785210298277</v>
      </c>
      <c r="BB38" s="139">
        <v>-0.99392166425275996</v>
      </c>
      <c r="BC38" s="140">
        <v>-1.08456635634128</v>
      </c>
      <c r="BD38" s="130"/>
      <c r="BE38" s="141">
        <v>2.8427313915791599</v>
      </c>
    </row>
    <row r="39" spans="1:64" x14ac:dyDescent="0.25">
      <c r="A39" s="22" t="s">
        <v>82</v>
      </c>
      <c r="B39" s="3" t="str">
        <f t="shared" si="0"/>
        <v>Shenandoah Valley</v>
      </c>
      <c r="C39" s="3"/>
      <c r="D39" s="25" t="s">
        <v>16</v>
      </c>
      <c r="E39" s="28" t="s">
        <v>17</v>
      </c>
      <c r="F39" s="3"/>
      <c r="G39" s="163">
        <v>94.518091543832398</v>
      </c>
      <c r="H39" s="164">
        <v>99.147747456059193</v>
      </c>
      <c r="I39" s="164">
        <v>101.332030684614</v>
      </c>
      <c r="J39" s="164">
        <v>111.981690976514</v>
      </c>
      <c r="K39" s="164">
        <v>152.547640657307</v>
      </c>
      <c r="L39" s="165">
        <v>115.495470834496</v>
      </c>
      <c r="M39" s="152"/>
      <c r="N39" s="166">
        <v>174.5206519196</v>
      </c>
      <c r="O39" s="167">
        <v>155.50204665704601</v>
      </c>
      <c r="P39" s="168">
        <v>165.59471245555599</v>
      </c>
      <c r="Q39" s="152"/>
      <c r="R39" s="169">
        <v>132.072969243123</v>
      </c>
      <c r="S39" s="135"/>
      <c r="T39" s="142">
        <v>-4.5839472654397699</v>
      </c>
      <c r="U39" s="143">
        <v>-1.48916299396825</v>
      </c>
      <c r="V39" s="143">
        <v>-0.94611796104002199</v>
      </c>
      <c r="W39" s="143">
        <v>-1.5558569401904701</v>
      </c>
      <c r="X39" s="143">
        <v>1.41874073475675</v>
      </c>
      <c r="Y39" s="144">
        <v>-0.75667543894246103</v>
      </c>
      <c r="Z39" s="130"/>
      <c r="AA39" s="145">
        <v>2.2710244415605501</v>
      </c>
      <c r="AB39" s="146">
        <v>-0.64856989550352995</v>
      </c>
      <c r="AC39" s="147">
        <v>0.95857072252595399</v>
      </c>
      <c r="AD39" s="130"/>
      <c r="AE39" s="148">
        <v>0.157873910524581</v>
      </c>
      <c r="AF39" s="31"/>
      <c r="AG39" s="163">
        <v>95.121423809523804</v>
      </c>
      <c r="AH39" s="164">
        <v>97.982280973794303</v>
      </c>
      <c r="AI39" s="164">
        <v>99.234928116199697</v>
      </c>
      <c r="AJ39" s="164">
        <v>103.35423365414201</v>
      </c>
      <c r="AK39" s="164">
        <v>118.501777248172</v>
      </c>
      <c r="AL39" s="165">
        <v>103.756294486467</v>
      </c>
      <c r="AM39" s="152"/>
      <c r="AN39" s="166">
        <v>137.00728067747801</v>
      </c>
      <c r="AO39" s="167">
        <v>131.924386966551</v>
      </c>
      <c r="AP39" s="168">
        <v>134.518016493913</v>
      </c>
      <c r="AQ39" s="152"/>
      <c r="AR39" s="169">
        <v>114.36872516015799</v>
      </c>
      <c r="AS39" s="135"/>
      <c r="AT39" s="142">
        <v>-2.4457956084171699</v>
      </c>
      <c r="AU39" s="143">
        <v>-1.0530709187834599</v>
      </c>
      <c r="AV39" s="143">
        <v>-0.69834728677409696</v>
      </c>
      <c r="AW39" s="143">
        <v>-0.54013652449562999</v>
      </c>
      <c r="AX39" s="143">
        <v>-3.5884600916969199E-3</v>
      </c>
      <c r="AY39" s="144">
        <v>-0.675590556206215</v>
      </c>
      <c r="AZ39" s="130"/>
      <c r="BA39" s="145">
        <v>-1.4240696663587999</v>
      </c>
      <c r="BB39" s="146">
        <v>-2.1813153422665201</v>
      </c>
      <c r="BC39" s="147">
        <v>-1.7716076716379501</v>
      </c>
      <c r="BD39" s="130"/>
      <c r="BE39" s="148">
        <v>-0.96206949119325003</v>
      </c>
    </row>
    <row r="40" spans="1:64" ht="13" x14ac:dyDescent="0.3">
      <c r="A40" s="19" t="s">
        <v>83</v>
      </c>
      <c r="B40" s="3" t="str">
        <f t="shared" si="0"/>
        <v>Southern Virginia</v>
      </c>
      <c r="C40" s="9"/>
      <c r="D40" s="23" t="s">
        <v>16</v>
      </c>
      <c r="E40" s="26" t="s">
        <v>17</v>
      </c>
      <c r="F40" s="3"/>
      <c r="G40" s="149">
        <v>97.896955634880101</v>
      </c>
      <c r="H40" s="150">
        <v>104.83786276715399</v>
      </c>
      <c r="I40" s="150">
        <v>109.176268548678</v>
      </c>
      <c r="J40" s="150">
        <v>117.68959259259201</v>
      </c>
      <c r="K40" s="150">
        <v>128.03198046480199</v>
      </c>
      <c r="L40" s="151">
        <v>112.745504876219</v>
      </c>
      <c r="M40" s="152"/>
      <c r="N40" s="153">
        <v>135.866274576271</v>
      </c>
      <c r="O40" s="154">
        <v>120.68855022831001</v>
      </c>
      <c r="P40" s="155">
        <v>128.715493008246</v>
      </c>
      <c r="Q40" s="152"/>
      <c r="R40" s="156">
        <v>117.456769621324</v>
      </c>
      <c r="S40" s="135"/>
      <c r="T40" s="127">
        <v>2.14699368951928</v>
      </c>
      <c r="U40" s="128">
        <v>-0.28255653500180899</v>
      </c>
      <c r="V40" s="128">
        <v>0.37460094840028502</v>
      </c>
      <c r="W40" s="128">
        <v>2.8673843322958499</v>
      </c>
      <c r="X40" s="128">
        <v>5.0879335744613297</v>
      </c>
      <c r="Y40" s="129">
        <v>2.1387434294606602</v>
      </c>
      <c r="Z40" s="130"/>
      <c r="AA40" s="131">
        <v>3.1676301463877201</v>
      </c>
      <c r="AB40" s="132">
        <v>-1.1731543786607701</v>
      </c>
      <c r="AC40" s="133">
        <v>1.1819971463200301</v>
      </c>
      <c r="AD40" s="130"/>
      <c r="AE40" s="134">
        <v>1.91683690727113</v>
      </c>
      <c r="AF40" s="29"/>
      <c r="AG40" s="149">
        <v>97.224412064138406</v>
      </c>
      <c r="AH40" s="150">
        <v>106.38055891238599</v>
      </c>
      <c r="AI40" s="150">
        <v>109.018091943559</v>
      </c>
      <c r="AJ40" s="150">
        <v>110.756950185479</v>
      </c>
      <c r="AK40" s="150">
        <v>112.357980715742</v>
      </c>
      <c r="AL40" s="151">
        <v>107.758947286731</v>
      </c>
      <c r="AM40" s="152"/>
      <c r="AN40" s="153">
        <v>119.80782007217699</v>
      </c>
      <c r="AO40" s="154">
        <v>116.205156574394</v>
      </c>
      <c r="AP40" s="155">
        <v>118.01254504698601</v>
      </c>
      <c r="AQ40" s="152"/>
      <c r="AR40" s="156">
        <v>110.94144365207799</v>
      </c>
      <c r="AS40" s="135"/>
      <c r="AT40" s="127">
        <v>-6.88475165091105</v>
      </c>
      <c r="AU40" s="128">
        <v>1.93202461832948</v>
      </c>
      <c r="AV40" s="128">
        <v>3.2500744813272102</v>
      </c>
      <c r="AW40" s="128">
        <v>3.86559156560185</v>
      </c>
      <c r="AX40" s="128">
        <v>4.4602479570612097</v>
      </c>
      <c r="AY40" s="129">
        <v>1.86218307808878</v>
      </c>
      <c r="AZ40" s="130"/>
      <c r="BA40" s="131">
        <v>2.4950998907995099</v>
      </c>
      <c r="BB40" s="132">
        <v>1.18141198027032</v>
      </c>
      <c r="BC40" s="133">
        <v>1.83955674538134</v>
      </c>
      <c r="BD40" s="130"/>
      <c r="BE40" s="134">
        <v>1.9872541600095699</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57">
        <v>102.003600206611</v>
      </c>
      <c r="H41" s="152">
        <v>113.049670875595</v>
      </c>
      <c r="I41" s="152">
        <v>133.985998905309</v>
      </c>
      <c r="J41" s="152">
        <v>175.196906370656</v>
      </c>
      <c r="K41" s="152">
        <v>219.62982335922001</v>
      </c>
      <c r="L41" s="158">
        <v>155.998486298068</v>
      </c>
      <c r="M41" s="152"/>
      <c r="N41" s="159">
        <v>239.29528325508599</v>
      </c>
      <c r="O41" s="160">
        <v>213.314142648668</v>
      </c>
      <c r="P41" s="161">
        <v>227.298263982479</v>
      </c>
      <c r="Q41" s="152"/>
      <c r="R41" s="162">
        <v>177.79284147377601</v>
      </c>
      <c r="S41" s="135"/>
      <c r="T41" s="136">
        <v>-2.0855935045248399</v>
      </c>
      <c r="U41" s="130">
        <v>4.5753448534787697</v>
      </c>
      <c r="V41" s="130">
        <v>7.6072606994831</v>
      </c>
      <c r="W41" s="130">
        <v>9.4461386001921497</v>
      </c>
      <c r="X41" s="130">
        <v>2.37570597489916</v>
      </c>
      <c r="Y41" s="137">
        <v>3.9208841041046401</v>
      </c>
      <c r="Z41" s="130"/>
      <c r="AA41" s="138">
        <v>1.21132959460911</v>
      </c>
      <c r="AB41" s="139">
        <v>-0.61936111339614597</v>
      </c>
      <c r="AC41" s="140">
        <v>0.43557975941656601</v>
      </c>
      <c r="AD41" s="130"/>
      <c r="AE41" s="141">
        <v>1.9900625236509699</v>
      </c>
      <c r="AF41" s="30"/>
      <c r="AG41" s="157">
        <v>102.42282720493699</v>
      </c>
      <c r="AH41" s="152">
        <v>106.535885528591</v>
      </c>
      <c r="AI41" s="152">
        <v>113.55995181196801</v>
      </c>
      <c r="AJ41" s="152">
        <v>125.42879397212999</v>
      </c>
      <c r="AK41" s="152">
        <v>143.640842532101</v>
      </c>
      <c r="AL41" s="158">
        <v>119.82889433254699</v>
      </c>
      <c r="AM41" s="152"/>
      <c r="AN41" s="159">
        <v>166.61428935175499</v>
      </c>
      <c r="AO41" s="160">
        <v>155.09011425243</v>
      </c>
      <c r="AP41" s="161">
        <v>161.05615848387899</v>
      </c>
      <c r="AQ41" s="152"/>
      <c r="AR41" s="162">
        <v>132.94349127679101</v>
      </c>
      <c r="AS41" s="135"/>
      <c r="AT41" s="136">
        <v>2.1432404755916998</v>
      </c>
      <c r="AU41" s="130">
        <v>2.41665049358385</v>
      </c>
      <c r="AV41" s="130">
        <v>2.2667657711110101</v>
      </c>
      <c r="AW41" s="130">
        <v>3.5394784748772699</v>
      </c>
      <c r="AX41" s="130">
        <v>1.7504742043613799</v>
      </c>
      <c r="AY41" s="137">
        <v>2.2907131574731299</v>
      </c>
      <c r="AZ41" s="130"/>
      <c r="BA41" s="138">
        <v>0.46170127665863397</v>
      </c>
      <c r="BB41" s="139">
        <v>-1.3762941481359401</v>
      </c>
      <c r="BC41" s="140">
        <v>-0.37987189313874198</v>
      </c>
      <c r="BD41" s="130"/>
      <c r="BE41" s="141">
        <v>0.87170429573108599</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57">
        <v>81.837200704225296</v>
      </c>
      <c r="H42" s="152">
        <v>88.381714285714196</v>
      </c>
      <c r="I42" s="152">
        <v>89.109628252788099</v>
      </c>
      <c r="J42" s="152">
        <v>94.289883855981401</v>
      </c>
      <c r="K42" s="152">
        <v>107.869772209567</v>
      </c>
      <c r="L42" s="158">
        <v>93.290980947476797</v>
      </c>
      <c r="M42" s="152"/>
      <c r="N42" s="159">
        <v>120.47070408163199</v>
      </c>
      <c r="O42" s="160">
        <v>109.30755050505</v>
      </c>
      <c r="P42" s="161">
        <v>115.481303611738</v>
      </c>
      <c r="Q42" s="152"/>
      <c r="R42" s="162">
        <v>100.243111739745</v>
      </c>
      <c r="S42" s="135"/>
      <c r="T42" s="136">
        <v>-1.27656477565894</v>
      </c>
      <c r="U42" s="130">
        <v>1.98537050613973</v>
      </c>
      <c r="V42" s="130">
        <v>-0.410909734267077</v>
      </c>
      <c r="W42" s="130">
        <v>0.16048487735724501</v>
      </c>
      <c r="X42" s="130">
        <v>0.53621272251072005</v>
      </c>
      <c r="Y42" s="137">
        <v>0.37344015188296897</v>
      </c>
      <c r="Z42" s="130"/>
      <c r="AA42" s="138">
        <v>1.77523648533168</v>
      </c>
      <c r="AB42" s="139">
        <v>-8.3459798700723897E-2</v>
      </c>
      <c r="AC42" s="140">
        <v>0.97329077851624501</v>
      </c>
      <c r="AD42" s="130"/>
      <c r="AE42" s="141">
        <v>0.74618423540352397</v>
      </c>
      <c r="AF42" s="30"/>
      <c r="AG42" s="157">
        <v>82.9874726716222</v>
      </c>
      <c r="AH42" s="152">
        <v>87.337808712741506</v>
      </c>
      <c r="AI42" s="152">
        <v>88.650162178702502</v>
      </c>
      <c r="AJ42" s="152">
        <v>90.059700815956404</v>
      </c>
      <c r="AK42" s="152">
        <v>93.465423944109205</v>
      </c>
      <c r="AL42" s="158">
        <v>88.840673038630001</v>
      </c>
      <c r="AM42" s="152"/>
      <c r="AN42" s="159">
        <v>102.67787536231801</v>
      </c>
      <c r="AO42" s="160">
        <v>97.6196785376615</v>
      </c>
      <c r="AP42" s="161">
        <v>100.25455382757001</v>
      </c>
      <c r="AQ42" s="152"/>
      <c r="AR42" s="162">
        <v>92.326040389137304</v>
      </c>
      <c r="AS42" s="135"/>
      <c r="AT42" s="136">
        <v>0.68435781902012105</v>
      </c>
      <c r="AU42" s="130">
        <v>-0.85458082434599303</v>
      </c>
      <c r="AV42" s="130">
        <v>1.5340506943998</v>
      </c>
      <c r="AW42" s="130">
        <v>1.88629869095772</v>
      </c>
      <c r="AX42" s="130">
        <v>2.10206761609368</v>
      </c>
      <c r="AY42" s="137">
        <v>1.1239338968303501</v>
      </c>
      <c r="AZ42" s="130"/>
      <c r="BA42" s="138">
        <v>1.2626325316236799</v>
      </c>
      <c r="BB42" s="139">
        <v>-0.50986527502418699</v>
      </c>
      <c r="BC42" s="140">
        <v>0.42847691483331202</v>
      </c>
      <c r="BD42" s="130"/>
      <c r="BE42" s="141">
        <v>0.84666605242891901</v>
      </c>
      <c r="BF42" s="76"/>
      <c r="BG42" s="76"/>
      <c r="BH42" s="76"/>
      <c r="BI42" s="76"/>
      <c r="BJ42" s="76"/>
      <c r="BK42" s="76"/>
      <c r="BL42" s="76"/>
    </row>
    <row r="43" spans="1:64" x14ac:dyDescent="0.25">
      <c r="A43" s="22" t="s">
        <v>86</v>
      </c>
      <c r="B43" s="3" t="str">
        <f t="shared" si="0"/>
        <v>Virginia Mountains</v>
      </c>
      <c r="C43" s="3"/>
      <c r="D43" s="25" t="s">
        <v>16</v>
      </c>
      <c r="E43" s="28" t="s">
        <v>17</v>
      </c>
      <c r="F43" s="3"/>
      <c r="G43" s="157">
        <v>99.156905269570501</v>
      </c>
      <c r="H43" s="152">
        <v>108.862984054669</v>
      </c>
      <c r="I43" s="152">
        <v>117.86896</v>
      </c>
      <c r="J43" s="152">
        <v>142.98148477591499</v>
      </c>
      <c r="K43" s="152">
        <v>180.955934464021</v>
      </c>
      <c r="L43" s="158">
        <v>135.22410446251499</v>
      </c>
      <c r="M43" s="152"/>
      <c r="N43" s="159">
        <v>183.96641206359601</v>
      </c>
      <c r="O43" s="160">
        <v>154.64080156402699</v>
      </c>
      <c r="P43" s="161">
        <v>170.59261590584799</v>
      </c>
      <c r="Q43" s="152"/>
      <c r="R43" s="162">
        <v>146.263906993571</v>
      </c>
      <c r="S43" s="135"/>
      <c r="T43" s="136">
        <v>-2.1993292758189602</v>
      </c>
      <c r="U43" s="130">
        <v>3.9506938309186901</v>
      </c>
      <c r="V43" s="130">
        <v>3.9478789799441101</v>
      </c>
      <c r="W43" s="130">
        <v>5.1741666701925402</v>
      </c>
      <c r="X43" s="130">
        <v>-0.43722600954272001</v>
      </c>
      <c r="Y43" s="137">
        <v>1.2191284764844501</v>
      </c>
      <c r="Z43" s="130"/>
      <c r="AA43" s="138">
        <v>-6.6252255553674599</v>
      </c>
      <c r="AB43" s="139">
        <v>-11.629637472059001</v>
      </c>
      <c r="AC43" s="140">
        <v>-8.6903458942701501</v>
      </c>
      <c r="AD43" s="130"/>
      <c r="AE43" s="141">
        <v>-3.0337585183542601</v>
      </c>
      <c r="AF43" s="31"/>
      <c r="AG43" s="157">
        <v>105.277598968603</v>
      </c>
      <c r="AH43" s="152">
        <v>113.569135281885</v>
      </c>
      <c r="AI43" s="152">
        <v>117.690104215517</v>
      </c>
      <c r="AJ43" s="152">
        <v>125.593092268067</v>
      </c>
      <c r="AK43" s="152">
        <v>139.334964696388</v>
      </c>
      <c r="AL43" s="158">
        <v>121.615940571889</v>
      </c>
      <c r="AM43" s="152"/>
      <c r="AN43" s="159">
        <v>154.059657086871</v>
      </c>
      <c r="AO43" s="160">
        <v>145.67082788994401</v>
      </c>
      <c r="AP43" s="161">
        <v>149.988732049373</v>
      </c>
      <c r="AQ43" s="152"/>
      <c r="AR43" s="162">
        <v>130.637777642028</v>
      </c>
      <c r="AS43" s="135"/>
      <c r="AT43" s="136">
        <v>1.60116324342759</v>
      </c>
      <c r="AU43" s="130">
        <v>4.6893852131404898</v>
      </c>
      <c r="AV43" s="130">
        <v>4.2688132200942501</v>
      </c>
      <c r="AW43" s="130">
        <v>6.7504689125120301</v>
      </c>
      <c r="AX43" s="130">
        <v>4.1211300355135796</v>
      </c>
      <c r="AY43" s="137">
        <v>4.5026121598635003</v>
      </c>
      <c r="AZ43" s="130"/>
      <c r="BA43" s="138">
        <v>-0.82234391771846804</v>
      </c>
      <c r="BB43" s="139">
        <v>-1.6087050415295101</v>
      </c>
      <c r="BC43" s="140">
        <v>-1.18106398629367</v>
      </c>
      <c r="BD43" s="130"/>
      <c r="BE43" s="141">
        <v>2.4235992075124</v>
      </c>
      <c r="BF43" s="76"/>
      <c r="BG43" s="76"/>
      <c r="BH43" s="76"/>
      <c r="BI43" s="76"/>
      <c r="BJ43" s="76"/>
      <c r="BK43" s="76"/>
      <c r="BL43" s="76"/>
    </row>
    <row r="44" spans="1:64" x14ac:dyDescent="0.25">
      <c r="A44" s="86" t="s">
        <v>111</v>
      </c>
      <c r="B44" s="3" t="s">
        <v>117</v>
      </c>
      <c r="D44" s="25" t="s">
        <v>16</v>
      </c>
      <c r="E44" s="28" t="s">
        <v>17</v>
      </c>
      <c r="G44" s="157">
        <v>290.225810526315</v>
      </c>
      <c r="H44" s="152">
        <v>310.71945765937198</v>
      </c>
      <c r="I44" s="152">
        <v>306.95184305834999</v>
      </c>
      <c r="J44" s="152">
        <v>285.523899629781</v>
      </c>
      <c r="K44" s="152">
        <v>295.15684161634903</v>
      </c>
      <c r="L44" s="158">
        <v>298.13709796149402</v>
      </c>
      <c r="M44" s="152"/>
      <c r="N44" s="159">
        <v>376.023111839026</v>
      </c>
      <c r="O44" s="160">
        <v>385.80446672354901</v>
      </c>
      <c r="P44" s="161">
        <v>381.13971434947501</v>
      </c>
      <c r="Q44" s="152"/>
      <c r="R44" s="162">
        <v>322.80611195861201</v>
      </c>
      <c r="S44" s="135"/>
      <c r="T44" s="136">
        <v>-2.1200613129613899</v>
      </c>
      <c r="U44" s="130">
        <v>5.2419730645884801</v>
      </c>
      <c r="V44" s="130">
        <v>1.04779708274593</v>
      </c>
      <c r="W44" s="130">
        <v>-9.5412253251196208</v>
      </c>
      <c r="X44" s="130">
        <v>-5.54293336682899</v>
      </c>
      <c r="Y44" s="137">
        <v>-2.3892886075269102</v>
      </c>
      <c r="Z44" s="130"/>
      <c r="AA44" s="138">
        <v>0.34725094153695601</v>
      </c>
      <c r="AB44" s="139">
        <v>2.3187637369594798</v>
      </c>
      <c r="AC44" s="140">
        <v>1.3901992253209301</v>
      </c>
      <c r="AD44" s="130"/>
      <c r="AE44" s="141">
        <v>-1.60665756603557</v>
      </c>
      <c r="AG44" s="157">
        <v>296.79954701938698</v>
      </c>
      <c r="AH44" s="152">
        <v>308.30804894179801</v>
      </c>
      <c r="AI44" s="152">
        <v>310.05308164175699</v>
      </c>
      <c r="AJ44" s="152">
        <v>302.16387502688701</v>
      </c>
      <c r="AK44" s="152">
        <v>309.42712200684099</v>
      </c>
      <c r="AL44" s="158">
        <v>305.935159424625</v>
      </c>
      <c r="AM44" s="152"/>
      <c r="AN44" s="159">
        <v>368.19671351111998</v>
      </c>
      <c r="AO44" s="160">
        <v>377.97327311146302</v>
      </c>
      <c r="AP44" s="161">
        <v>373.19807210031303</v>
      </c>
      <c r="AQ44" s="152"/>
      <c r="AR44" s="162">
        <v>327.16689891665902</v>
      </c>
      <c r="AS44" s="135"/>
      <c r="AT44" s="136">
        <v>1.6039526191414599</v>
      </c>
      <c r="AU44" s="130">
        <v>4.6795687992297301</v>
      </c>
      <c r="AV44" s="130">
        <v>3.6105759937635602</v>
      </c>
      <c r="AW44" s="130">
        <v>-2.7829825704128899</v>
      </c>
      <c r="AX44" s="130">
        <v>-1.13340408852821</v>
      </c>
      <c r="AY44" s="137">
        <v>1.0615446043646699</v>
      </c>
      <c r="AZ44" s="130"/>
      <c r="BA44" s="138">
        <v>1.0207742826980599</v>
      </c>
      <c r="BB44" s="139">
        <v>2.7412862442344199</v>
      </c>
      <c r="BC44" s="140">
        <v>1.9016822631151</v>
      </c>
      <c r="BD44" s="130"/>
      <c r="BE44" s="141">
        <v>1.1651127240882699</v>
      </c>
    </row>
    <row r="45" spans="1:64" x14ac:dyDescent="0.25">
      <c r="A45" s="86" t="s">
        <v>112</v>
      </c>
      <c r="B45" s="3" t="s">
        <v>118</v>
      </c>
      <c r="D45" s="25" t="s">
        <v>16</v>
      </c>
      <c r="E45" s="28" t="s">
        <v>17</v>
      </c>
      <c r="G45" s="157">
        <v>188.12223095364899</v>
      </c>
      <c r="H45" s="152">
        <v>213.568953671896</v>
      </c>
      <c r="I45" s="152">
        <v>227.42808282468599</v>
      </c>
      <c r="J45" s="152">
        <v>230.65775666193301</v>
      </c>
      <c r="K45" s="152">
        <v>214.73924590784301</v>
      </c>
      <c r="L45" s="158">
        <v>217.168063670056</v>
      </c>
      <c r="M45" s="152"/>
      <c r="N45" s="159">
        <v>211.03784551671001</v>
      </c>
      <c r="O45" s="160">
        <v>209.91378696525899</v>
      </c>
      <c r="P45" s="161">
        <v>210.474035618279</v>
      </c>
      <c r="Q45" s="152"/>
      <c r="R45" s="162">
        <v>215.26941576919401</v>
      </c>
      <c r="S45" s="135"/>
      <c r="T45" s="136">
        <v>3.1257373146484202</v>
      </c>
      <c r="U45" s="130">
        <v>5.4395837388755304</v>
      </c>
      <c r="V45" s="130">
        <v>6.7268547795378897</v>
      </c>
      <c r="W45" s="130">
        <v>6.4946929557464701</v>
      </c>
      <c r="X45" s="130">
        <v>2.4384415838575402</v>
      </c>
      <c r="Y45" s="137">
        <v>5.1362855969804304</v>
      </c>
      <c r="Z45" s="130"/>
      <c r="AA45" s="138">
        <v>-0.98933451774300696</v>
      </c>
      <c r="AB45" s="139">
        <v>-1.2354661474731099</v>
      </c>
      <c r="AC45" s="140">
        <v>-1.1123900814555401</v>
      </c>
      <c r="AD45" s="130"/>
      <c r="AE45" s="141">
        <v>3.2823351449284699</v>
      </c>
      <c r="AG45" s="157">
        <v>185.95824092437601</v>
      </c>
      <c r="AH45" s="152">
        <v>210.23765699984199</v>
      </c>
      <c r="AI45" s="152">
        <v>223.06685771656799</v>
      </c>
      <c r="AJ45" s="152">
        <v>223.44862634299801</v>
      </c>
      <c r="AK45" s="152">
        <v>205.86232387791699</v>
      </c>
      <c r="AL45" s="158">
        <v>211.738749640637</v>
      </c>
      <c r="AM45" s="152"/>
      <c r="AN45" s="159">
        <v>200.87625363744999</v>
      </c>
      <c r="AO45" s="160">
        <v>201.25243983723101</v>
      </c>
      <c r="AP45" s="161">
        <v>201.064344466178</v>
      </c>
      <c r="AQ45" s="152"/>
      <c r="AR45" s="162">
        <v>208.651002240629</v>
      </c>
      <c r="AS45" s="135"/>
      <c r="AT45" s="136">
        <v>1.6812866223890801</v>
      </c>
      <c r="AU45" s="130">
        <v>4.1199750678999996</v>
      </c>
      <c r="AV45" s="130">
        <v>5.3714558487205801</v>
      </c>
      <c r="AW45" s="130">
        <v>6.4878947086889598</v>
      </c>
      <c r="AX45" s="130">
        <v>2.8967859824755098</v>
      </c>
      <c r="AY45" s="137">
        <v>4.4610667076999402</v>
      </c>
      <c r="AZ45" s="130"/>
      <c r="BA45" s="138">
        <v>-0.216655121684315</v>
      </c>
      <c r="BB45" s="139">
        <v>-0.80938846029599898</v>
      </c>
      <c r="BC45" s="140">
        <v>-0.51813440892373797</v>
      </c>
      <c r="BD45" s="130"/>
      <c r="BE45" s="141">
        <v>3.02711893754371</v>
      </c>
    </row>
    <row r="46" spans="1:64" x14ac:dyDescent="0.25">
      <c r="A46" s="86" t="s">
        <v>113</v>
      </c>
      <c r="B46" s="3" t="s">
        <v>119</v>
      </c>
      <c r="D46" s="25" t="s">
        <v>16</v>
      </c>
      <c r="E46" s="28" t="s">
        <v>17</v>
      </c>
      <c r="G46" s="157">
        <v>145.70842874610901</v>
      </c>
      <c r="H46" s="152">
        <v>160.35579300012401</v>
      </c>
      <c r="I46" s="152">
        <v>168.946389808443</v>
      </c>
      <c r="J46" s="152">
        <v>173.432736548484</v>
      </c>
      <c r="K46" s="152">
        <v>178.84985722510001</v>
      </c>
      <c r="L46" s="158">
        <v>166.947723616486</v>
      </c>
      <c r="M46" s="152"/>
      <c r="N46" s="159">
        <v>187.18935862589601</v>
      </c>
      <c r="O46" s="160">
        <v>180.07391986605401</v>
      </c>
      <c r="P46" s="161">
        <v>183.68673848041001</v>
      </c>
      <c r="Q46" s="152"/>
      <c r="R46" s="162">
        <v>171.95582598822099</v>
      </c>
      <c r="S46" s="135"/>
      <c r="T46" s="136">
        <v>2.4132288626687002</v>
      </c>
      <c r="U46" s="130">
        <v>5.3438693780858397</v>
      </c>
      <c r="V46" s="130">
        <v>5.2338667674905697</v>
      </c>
      <c r="W46" s="130">
        <v>3.1668688417414601</v>
      </c>
      <c r="X46" s="130">
        <v>1.85473277527754</v>
      </c>
      <c r="Y46" s="137">
        <v>3.6142570414106099</v>
      </c>
      <c r="Z46" s="130"/>
      <c r="AA46" s="138">
        <v>0.75459223369205497</v>
      </c>
      <c r="AB46" s="139">
        <v>-1.29075634937307</v>
      </c>
      <c r="AC46" s="140">
        <v>-0.23193015523862001</v>
      </c>
      <c r="AD46" s="130"/>
      <c r="AE46" s="141">
        <v>2.2757923752858198</v>
      </c>
      <c r="AG46" s="157">
        <v>143.041380968786</v>
      </c>
      <c r="AH46" s="152">
        <v>156.15502529404901</v>
      </c>
      <c r="AI46" s="152">
        <v>163.47210610652101</v>
      </c>
      <c r="AJ46" s="152">
        <v>164.04815069458101</v>
      </c>
      <c r="AK46" s="152">
        <v>160.00553394776301</v>
      </c>
      <c r="AL46" s="158">
        <v>158.34349121231301</v>
      </c>
      <c r="AM46" s="152"/>
      <c r="AN46" s="159">
        <v>166.993221613706</v>
      </c>
      <c r="AO46" s="160">
        <v>164.53364143621801</v>
      </c>
      <c r="AP46" s="161">
        <v>165.75910289874901</v>
      </c>
      <c r="AQ46" s="152"/>
      <c r="AR46" s="162">
        <v>160.60423898459501</v>
      </c>
      <c r="AS46" s="135"/>
      <c r="AT46" s="136">
        <v>-0.39481413080850902</v>
      </c>
      <c r="AU46" s="130">
        <v>2.7248233977462899</v>
      </c>
      <c r="AV46" s="130">
        <v>2.9823357384029898</v>
      </c>
      <c r="AW46" s="130">
        <v>2.7845817577888199</v>
      </c>
      <c r="AX46" s="130">
        <v>0.38089033244322701</v>
      </c>
      <c r="AY46" s="137">
        <v>1.8518537744632499</v>
      </c>
      <c r="AZ46" s="130"/>
      <c r="BA46" s="138">
        <v>-2.7387046346000798</v>
      </c>
      <c r="BB46" s="139">
        <v>-3.9252561325011399</v>
      </c>
      <c r="BC46" s="140">
        <v>-3.3328256781821</v>
      </c>
      <c r="BD46" s="130"/>
      <c r="BE46" s="141">
        <v>8.3289186098238793E-2</v>
      </c>
    </row>
    <row r="47" spans="1:64" x14ac:dyDescent="0.25">
      <c r="A47" s="86" t="s">
        <v>114</v>
      </c>
      <c r="B47" s="3" t="s">
        <v>120</v>
      </c>
      <c r="D47" s="25" t="s">
        <v>16</v>
      </c>
      <c r="E47" s="28" t="s">
        <v>17</v>
      </c>
      <c r="G47" s="157">
        <v>115.408986210541</v>
      </c>
      <c r="H47" s="152">
        <v>121.88199752942801</v>
      </c>
      <c r="I47" s="152">
        <v>128.59441974900901</v>
      </c>
      <c r="J47" s="152">
        <v>137.38613934013301</v>
      </c>
      <c r="K47" s="152">
        <v>149.95802428967201</v>
      </c>
      <c r="L47" s="158">
        <v>132.011459804982</v>
      </c>
      <c r="M47" s="152"/>
      <c r="N47" s="159">
        <v>169.90822044527999</v>
      </c>
      <c r="O47" s="160">
        <v>159.030110710776</v>
      </c>
      <c r="P47" s="161">
        <v>164.587671099006</v>
      </c>
      <c r="Q47" s="152"/>
      <c r="R47" s="162">
        <v>141.986818826253</v>
      </c>
      <c r="S47" s="135"/>
      <c r="T47" s="136">
        <v>1.6858706708135001</v>
      </c>
      <c r="U47" s="130">
        <v>2.83107425940897</v>
      </c>
      <c r="V47" s="130">
        <v>4.42117676224332</v>
      </c>
      <c r="W47" s="130">
        <v>3.09138667468978</v>
      </c>
      <c r="X47" s="130">
        <v>1.38360995620831</v>
      </c>
      <c r="Y47" s="137">
        <v>2.4982806714050398</v>
      </c>
      <c r="Z47" s="130"/>
      <c r="AA47" s="138">
        <v>0.73796954187252795</v>
      </c>
      <c r="AB47" s="139">
        <v>-0.40820466229689301</v>
      </c>
      <c r="AC47" s="140">
        <v>0.21695803050214499</v>
      </c>
      <c r="AD47" s="130"/>
      <c r="AE47" s="141">
        <v>1.58863757833025</v>
      </c>
      <c r="AG47" s="157">
        <v>113.48623610977999</v>
      </c>
      <c r="AH47" s="152">
        <v>119.828224201683</v>
      </c>
      <c r="AI47" s="152">
        <v>124.702566057556</v>
      </c>
      <c r="AJ47" s="152">
        <v>127.431968699601</v>
      </c>
      <c r="AK47" s="152">
        <v>129.73122096546999</v>
      </c>
      <c r="AL47" s="158">
        <v>123.710152749249</v>
      </c>
      <c r="AM47" s="152"/>
      <c r="AN47" s="159">
        <v>150.06371098504999</v>
      </c>
      <c r="AO47" s="160">
        <v>146.795070214986</v>
      </c>
      <c r="AP47" s="161">
        <v>148.43034036269199</v>
      </c>
      <c r="AQ47" s="152"/>
      <c r="AR47" s="162">
        <v>131.47416362361199</v>
      </c>
      <c r="AS47" s="135"/>
      <c r="AT47" s="136">
        <v>0.17286176437150699</v>
      </c>
      <c r="AU47" s="130">
        <v>2.6524472303391802</v>
      </c>
      <c r="AV47" s="130">
        <v>3.78286486921631</v>
      </c>
      <c r="AW47" s="130">
        <v>3.52944738176895</v>
      </c>
      <c r="AX47" s="130">
        <v>0.66034599034096997</v>
      </c>
      <c r="AY47" s="137">
        <v>2.2616953758957798</v>
      </c>
      <c r="AZ47" s="130"/>
      <c r="BA47" s="138">
        <v>-1.6706623055818499</v>
      </c>
      <c r="BB47" s="139">
        <v>-2.56164008988894</v>
      </c>
      <c r="BC47" s="140">
        <v>-2.1095842607409399</v>
      </c>
      <c r="BD47" s="130"/>
      <c r="BE47" s="141">
        <v>0.58471393311493502</v>
      </c>
    </row>
    <row r="48" spans="1:64" x14ac:dyDescent="0.25">
      <c r="A48" s="86" t="s">
        <v>115</v>
      </c>
      <c r="B48" s="3" t="s">
        <v>121</v>
      </c>
      <c r="D48" s="25" t="s">
        <v>16</v>
      </c>
      <c r="E48" s="28" t="s">
        <v>17</v>
      </c>
      <c r="G48" s="157">
        <v>82.999194424330099</v>
      </c>
      <c r="H48" s="152">
        <v>86.590615035889599</v>
      </c>
      <c r="I48" s="152">
        <v>90.216389798620298</v>
      </c>
      <c r="J48" s="152">
        <v>98.375593889572102</v>
      </c>
      <c r="K48" s="152">
        <v>110.390375399882</v>
      </c>
      <c r="L48" s="158">
        <v>94.644830403458201</v>
      </c>
      <c r="M48" s="152"/>
      <c r="N48" s="159">
        <v>122.49011402794299</v>
      </c>
      <c r="O48" s="160">
        <v>113.093073555747</v>
      </c>
      <c r="P48" s="161">
        <v>117.92541336426299</v>
      </c>
      <c r="Q48" s="152"/>
      <c r="R48" s="162">
        <v>101.839146637726</v>
      </c>
      <c r="S48" s="135"/>
      <c r="T48" s="136">
        <v>-3.0208275775636402</v>
      </c>
      <c r="U48" s="130">
        <v>-1.03058464113017</v>
      </c>
      <c r="V48" s="130">
        <v>1.1093914127439499</v>
      </c>
      <c r="W48" s="130">
        <v>0.740014345758499</v>
      </c>
      <c r="X48" s="130">
        <v>0.22151936291493601</v>
      </c>
      <c r="Y48" s="137">
        <v>-0.30051085420356999</v>
      </c>
      <c r="Z48" s="130"/>
      <c r="AA48" s="138">
        <v>-0.89564026858045998</v>
      </c>
      <c r="AB48" s="139">
        <v>-1.6882175845423699</v>
      </c>
      <c r="AC48" s="140">
        <v>-1.2632725675923999</v>
      </c>
      <c r="AD48" s="130"/>
      <c r="AE48" s="141">
        <v>-0.64007771205625297</v>
      </c>
      <c r="AG48" s="157">
        <v>81.6884893994918</v>
      </c>
      <c r="AH48" s="152">
        <v>84.999234668691798</v>
      </c>
      <c r="AI48" s="152">
        <v>87.313037768301797</v>
      </c>
      <c r="AJ48" s="152">
        <v>90.591743381909097</v>
      </c>
      <c r="AK48" s="152">
        <v>94.066633651280696</v>
      </c>
      <c r="AL48" s="158">
        <v>88.078508283792004</v>
      </c>
      <c r="AM48" s="152"/>
      <c r="AN48" s="159">
        <v>106.09193766915701</v>
      </c>
      <c r="AO48" s="160">
        <v>103.70900900167599</v>
      </c>
      <c r="AP48" s="161">
        <v>104.903085856288</v>
      </c>
      <c r="AQ48" s="152"/>
      <c r="AR48" s="162">
        <v>93.371168251875801</v>
      </c>
      <c r="AS48" s="135"/>
      <c r="AT48" s="136">
        <v>-3.6076371524342798</v>
      </c>
      <c r="AU48" s="130">
        <v>-1.0128144646536601</v>
      </c>
      <c r="AV48" s="130">
        <v>-0.329661759934261</v>
      </c>
      <c r="AW48" s="130">
        <v>0.22963689934298601</v>
      </c>
      <c r="AX48" s="130">
        <v>-0.98932832169649698</v>
      </c>
      <c r="AY48" s="137">
        <v>-1.00664533424096</v>
      </c>
      <c r="AZ48" s="130"/>
      <c r="BA48" s="138">
        <v>-3.72031640825303</v>
      </c>
      <c r="BB48" s="139">
        <v>-4.6982784072862396</v>
      </c>
      <c r="BC48" s="140">
        <v>-4.2035990418468696</v>
      </c>
      <c r="BD48" s="130"/>
      <c r="BE48" s="141">
        <v>-2.1980880788959798</v>
      </c>
    </row>
    <row r="49" spans="1:57" x14ac:dyDescent="0.25">
      <c r="A49" s="87" t="s">
        <v>116</v>
      </c>
      <c r="B49" s="3" t="s">
        <v>122</v>
      </c>
      <c r="D49" s="25" t="s">
        <v>16</v>
      </c>
      <c r="E49" s="28" t="s">
        <v>17</v>
      </c>
      <c r="G49" s="163">
        <v>64.625995121802305</v>
      </c>
      <c r="H49" s="164">
        <v>65.143412874336803</v>
      </c>
      <c r="I49" s="164">
        <v>65.997322311022302</v>
      </c>
      <c r="J49" s="164">
        <v>72.142440596009294</v>
      </c>
      <c r="K49" s="164">
        <v>82.557362615028694</v>
      </c>
      <c r="L49" s="165">
        <v>70.559672459145304</v>
      </c>
      <c r="M49" s="152"/>
      <c r="N49" s="166">
        <v>92.085025884736595</v>
      </c>
      <c r="O49" s="167">
        <v>83.2644898608538</v>
      </c>
      <c r="P49" s="168">
        <v>87.792284833706901</v>
      </c>
      <c r="Q49" s="152"/>
      <c r="R49" s="169">
        <v>76.0904039247539</v>
      </c>
      <c r="S49" s="135"/>
      <c r="T49" s="142">
        <v>0.32179906281154202</v>
      </c>
      <c r="U49" s="143">
        <v>0.85861146593127102</v>
      </c>
      <c r="V49" s="143">
        <v>1.1745520907242599</v>
      </c>
      <c r="W49" s="143">
        <v>1.21437572464778</v>
      </c>
      <c r="X49" s="143">
        <v>1.93954026826227</v>
      </c>
      <c r="Y49" s="144">
        <v>1.06110937981165</v>
      </c>
      <c r="Z49" s="130"/>
      <c r="AA49" s="145">
        <v>-0.33623824925655899</v>
      </c>
      <c r="AB49" s="146">
        <v>-3.0513303920997399</v>
      </c>
      <c r="AC49" s="147">
        <v>-1.6328545153093701</v>
      </c>
      <c r="AD49" s="130"/>
      <c r="AE49" s="148">
        <v>-3.9069823251631802E-2</v>
      </c>
      <c r="AG49" s="163">
        <v>63.685013073838299</v>
      </c>
      <c r="AH49" s="164">
        <v>64.119044111327398</v>
      </c>
      <c r="AI49" s="164">
        <v>64.702142957460197</v>
      </c>
      <c r="AJ49" s="164">
        <v>66.574366562525299</v>
      </c>
      <c r="AK49" s="164">
        <v>69.920383882633999</v>
      </c>
      <c r="AL49" s="165">
        <v>65.906864655274404</v>
      </c>
      <c r="AM49" s="152"/>
      <c r="AN49" s="166">
        <v>79.409072174197405</v>
      </c>
      <c r="AO49" s="167">
        <v>77.449309651340201</v>
      </c>
      <c r="AP49" s="168">
        <v>78.427824941818699</v>
      </c>
      <c r="AQ49" s="152"/>
      <c r="AR49" s="169">
        <v>69.984712550505705</v>
      </c>
      <c r="AS49" s="135"/>
      <c r="AT49" s="142">
        <v>-2.87847304899481</v>
      </c>
      <c r="AU49" s="143">
        <v>-0.12215342872477</v>
      </c>
      <c r="AV49" s="143">
        <v>0.27932810604771302</v>
      </c>
      <c r="AW49" s="143">
        <v>0.42015608559119</v>
      </c>
      <c r="AX49" s="143">
        <v>-0.24495340200965901</v>
      </c>
      <c r="AY49" s="144">
        <v>-0.47531182431001601</v>
      </c>
      <c r="AZ49" s="130"/>
      <c r="BA49" s="145">
        <v>-4.6557820848023397</v>
      </c>
      <c r="BB49" s="146">
        <v>-6.1080417358044201</v>
      </c>
      <c r="BC49" s="147">
        <v>-5.3803654951941402</v>
      </c>
      <c r="BD49" s="130"/>
      <c r="BE49" s="148">
        <v>-2.42424339039473</v>
      </c>
    </row>
    <row r="50" spans="1:57" x14ac:dyDescent="0.25">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70" zoomScaleNormal="70" workbookViewId="0">
      <pane xSplit="2" ySplit="5" topLeftCell="C6" activePane="bottomRight" state="frozen"/>
      <selection activeCell="W35" sqref="W35"/>
      <selection pane="topRight" activeCell="W35" sqref="W35"/>
      <selection pane="bottomLeft" activeCell="W35" sqref="W35"/>
      <selection pane="bottomRight" activeCell="W35" sqref="W35"/>
    </sheetView>
  </sheetViews>
  <sheetFormatPr defaultColWidth="9.1796875" defaultRowHeight="12.5" x14ac:dyDescent="0.25"/>
  <cols>
    <col min="1" max="1" width="20.54296875" customWidth="1"/>
    <col min="2" max="2" width="25.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97" t="s">
        <v>5</v>
      </c>
      <c r="E2" s="198"/>
      <c r="G2" s="191" t="s">
        <v>106</v>
      </c>
      <c r="H2" s="192"/>
      <c r="I2" s="192"/>
      <c r="J2" s="192"/>
      <c r="K2" s="192"/>
      <c r="L2" s="192"/>
      <c r="M2" s="192"/>
      <c r="N2" s="192"/>
      <c r="O2" s="192"/>
      <c r="P2" s="192"/>
      <c r="Q2" s="192"/>
      <c r="R2" s="192"/>
      <c r="T2" s="191" t="s">
        <v>40</v>
      </c>
      <c r="U2" s="192"/>
      <c r="V2" s="192"/>
      <c r="W2" s="192"/>
      <c r="X2" s="192"/>
      <c r="Y2" s="192"/>
      <c r="Z2" s="192"/>
      <c r="AA2" s="192"/>
      <c r="AB2" s="192"/>
      <c r="AC2" s="192"/>
      <c r="AD2" s="192"/>
      <c r="AE2" s="192"/>
      <c r="AF2" s="4"/>
      <c r="AG2" s="191" t="s">
        <v>41</v>
      </c>
      <c r="AH2" s="192"/>
      <c r="AI2" s="192"/>
      <c r="AJ2" s="192"/>
      <c r="AK2" s="192"/>
      <c r="AL2" s="192"/>
      <c r="AM2" s="192"/>
      <c r="AN2" s="192"/>
      <c r="AO2" s="192"/>
      <c r="AP2" s="192"/>
      <c r="AQ2" s="192"/>
      <c r="AR2" s="192"/>
      <c r="AT2" s="191" t="s">
        <v>42</v>
      </c>
      <c r="AU2" s="192"/>
      <c r="AV2" s="192"/>
      <c r="AW2" s="192"/>
      <c r="AX2" s="192"/>
      <c r="AY2" s="192"/>
      <c r="AZ2" s="192"/>
      <c r="BA2" s="192"/>
      <c r="BB2" s="192"/>
      <c r="BC2" s="192"/>
      <c r="BD2" s="192"/>
      <c r="BE2" s="192"/>
    </row>
    <row r="3" spans="1:57" ht="13" x14ac:dyDescent="0.25">
      <c r="A3" s="32"/>
      <c r="B3" s="32"/>
      <c r="C3" s="3"/>
      <c r="D3" s="199" t="s">
        <v>8</v>
      </c>
      <c r="E3" s="201" t="s">
        <v>9</v>
      </c>
      <c r="F3" s="5"/>
      <c r="G3" s="189" t="s">
        <v>0</v>
      </c>
      <c r="H3" s="185" t="s">
        <v>1</v>
      </c>
      <c r="I3" s="185" t="s">
        <v>10</v>
      </c>
      <c r="J3" s="185" t="s">
        <v>2</v>
      </c>
      <c r="K3" s="185" t="s">
        <v>11</v>
      </c>
      <c r="L3" s="187" t="s">
        <v>12</v>
      </c>
      <c r="M3" s="5"/>
      <c r="N3" s="189" t="s">
        <v>3</v>
      </c>
      <c r="O3" s="185" t="s">
        <v>4</v>
      </c>
      <c r="P3" s="187" t="s">
        <v>13</v>
      </c>
      <c r="Q3" s="2"/>
      <c r="R3" s="193" t="s">
        <v>14</v>
      </c>
      <c r="S3" s="2"/>
      <c r="T3" s="189" t="s">
        <v>0</v>
      </c>
      <c r="U3" s="185" t="s">
        <v>1</v>
      </c>
      <c r="V3" s="185" t="s">
        <v>10</v>
      </c>
      <c r="W3" s="185" t="s">
        <v>2</v>
      </c>
      <c r="X3" s="185" t="s">
        <v>11</v>
      </c>
      <c r="Y3" s="187" t="s">
        <v>12</v>
      </c>
      <c r="Z3" s="2"/>
      <c r="AA3" s="189" t="s">
        <v>3</v>
      </c>
      <c r="AB3" s="185" t="s">
        <v>4</v>
      </c>
      <c r="AC3" s="187" t="s">
        <v>13</v>
      </c>
      <c r="AD3" s="1"/>
      <c r="AE3" s="195" t="s">
        <v>14</v>
      </c>
      <c r="AF3" s="38"/>
      <c r="AG3" s="189" t="s">
        <v>0</v>
      </c>
      <c r="AH3" s="185" t="s">
        <v>1</v>
      </c>
      <c r="AI3" s="185" t="s">
        <v>10</v>
      </c>
      <c r="AJ3" s="185" t="s">
        <v>2</v>
      </c>
      <c r="AK3" s="185" t="s">
        <v>11</v>
      </c>
      <c r="AL3" s="187" t="s">
        <v>12</v>
      </c>
      <c r="AM3" s="5"/>
      <c r="AN3" s="189" t="s">
        <v>3</v>
      </c>
      <c r="AO3" s="185" t="s">
        <v>4</v>
      </c>
      <c r="AP3" s="187" t="s">
        <v>13</v>
      </c>
      <c r="AQ3" s="2"/>
      <c r="AR3" s="193" t="s">
        <v>14</v>
      </c>
      <c r="AS3" s="2"/>
      <c r="AT3" s="189" t="s">
        <v>0</v>
      </c>
      <c r="AU3" s="185" t="s">
        <v>1</v>
      </c>
      <c r="AV3" s="185" t="s">
        <v>10</v>
      </c>
      <c r="AW3" s="185" t="s">
        <v>2</v>
      </c>
      <c r="AX3" s="185" t="s">
        <v>11</v>
      </c>
      <c r="AY3" s="187" t="s">
        <v>12</v>
      </c>
      <c r="AZ3" s="2"/>
      <c r="BA3" s="189" t="s">
        <v>3</v>
      </c>
      <c r="BB3" s="185" t="s">
        <v>4</v>
      </c>
      <c r="BC3" s="187" t="s">
        <v>13</v>
      </c>
      <c r="BD3" s="1"/>
      <c r="BE3" s="195" t="s">
        <v>14</v>
      </c>
    </row>
    <row r="4" spans="1:57" ht="13" x14ac:dyDescent="0.25">
      <c r="A4" s="32"/>
      <c r="B4" s="32"/>
      <c r="C4" s="3"/>
      <c r="D4" s="200"/>
      <c r="E4" s="202"/>
      <c r="F4" s="5"/>
      <c r="G4" s="206"/>
      <c r="H4" s="204"/>
      <c r="I4" s="204"/>
      <c r="J4" s="204"/>
      <c r="K4" s="204"/>
      <c r="L4" s="205"/>
      <c r="M4" s="5"/>
      <c r="N4" s="206"/>
      <c r="O4" s="204"/>
      <c r="P4" s="205"/>
      <c r="Q4" s="2"/>
      <c r="R4" s="207"/>
      <c r="S4" s="2"/>
      <c r="T4" s="206"/>
      <c r="U4" s="204"/>
      <c r="V4" s="204"/>
      <c r="W4" s="204"/>
      <c r="X4" s="204"/>
      <c r="Y4" s="205"/>
      <c r="Z4" s="2"/>
      <c r="AA4" s="206"/>
      <c r="AB4" s="204"/>
      <c r="AC4" s="205"/>
      <c r="AD4" s="1"/>
      <c r="AE4" s="203"/>
      <c r="AF4" s="39"/>
      <c r="AG4" s="206"/>
      <c r="AH4" s="204"/>
      <c r="AI4" s="204"/>
      <c r="AJ4" s="204"/>
      <c r="AK4" s="204"/>
      <c r="AL4" s="205"/>
      <c r="AM4" s="5"/>
      <c r="AN4" s="206"/>
      <c r="AO4" s="204"/>
      <c r="AP4" s="205"/>
      <c r="AQ4" s="2"/>
      <c r="AR4" s="207"/>
      <c r="AS4" s="2"/>
      <c r="AT4" s="206"/>
      <c r="AU4" s="204"/>
      <c r="AV4" s="204"/>
      <c r="AW4" s="204"/>
      <c r="AX4" s="204"/>
      <c r="AY4" s="205"/>
      <c r="AZ4" s="2"/>
      <c r="BA4" s="206"/>
      <c r="BB4" s="204"/>
      <c r="BC4" s="205"/>
      <c r="BD4" s="1"/>
      <c r="BE4" s="203"/>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9">
        <v>81.476846241476196</v>
      </c>
      <c r="H6" s="150">
        <v>104.218861308559</v>
      </c>
      <c r="I6" s="150">
        <v>116.640792855372</v>
      </c>
      <c r="J6" s="150">
        <v>114.24940897336501</v>
      </c>
      <c r="K6" s="150">
        <v>103.27716770235401</v>
      </c>
      <c r="L6" s="151">
        <v>103.972547715864</v>
      </c>
      <c r="M6" s="152"/>
      <c r="N6" s="153">
        <v>115.830070910496</v>
      </c>
      <c r="O6" s="154">
        <v>115.006555169219</v>
      </c>
      <c r="P6" s="155">
        <v>115.418315224447</v>
      </c>
      <c r="Q6" s="152"/>
      <c r="R6" s="156">
        <v>107.24274618390901</v>
      </c>
      <c r="S6" s="135"/>
      <c r="T6" s="127">
        <v>6.6128856185324301</v>
      </c>
      <c r="U6" s="128">
        <v>12.031285413595301</v>
      </c>
      <c r="V6" s="128">
        <v>11.961368915828601</v>
      </c>
      <c r="W6" s="128">
        <v>10.471089378526001</v>
      </c>
      <c r="X6" s="128">
        <v>6.4872455062113401</v>
      </c>
      <c r="Y6" s="129">
        <v>9.6676105917242605</v>
      </c>
      <c r="Z6" s="130"/>
      <c r="AA6" s="131">
        <v>1.1357532119459</v>
      </c>
      <c r="AB6" s="132">
        <v>-0.61480520823346296</v>
      </c>
      <c r="AC6" s="133">
        <v>0.255952965765253</v>
      </c>
      <c r="AD6" s="130"/>
      <c r="AE6" s="134">
        <v>6.5905117474432098</v>
      </c>
      <c r="AG6" s="149">
        <v>74.949263339162798</v>
      </c>
      <c r="AH6" s="150">
        <v>94.347421806601602</v>
      </c>
      <c r="AI6" s="150">
        <v>105.858628699204</v>
      </c>
      <c r="AJ6" s="150">
        <v>106.359025127758</v>
      </c>
      <c r="AK6" s="150">
        <v>101.992523204932</v>
      </c>
      <c r="AL6" s="151">
        <v>96.705987301544297</v>
      </c>
      <c r="AM6" s="152"/>
      <c r="AN6" s="153">
        <v>121.779280549215</v>
      </c>
      <c r="AO6" s="154">
        <v>125.74300258517</v>
      </c>
      <c r="AP6" s="155">
        <v>123.761149741647</v>
      </c>
      <c r="AQ6" s="152"/>
      <c r="AR6" s="156">
        <v>104.44154645596301</v>
      </c>
      <c r="AS6" s="135"/>
      <c r="AT6" s="127">
        <v>-0.14251999979552901</v>
      </c>
      <c r="AU6" s="128">
        <v>1.8663762311648699</v>
      </c>
      <c r="AV6" s="128">
        <v>2.3713153295218201</v>
      </c>
      <c r="AW6" s="128">
        <v>2.92558910005617</v>
      </c>
      <c r="AX6" s="128">
        <v>2.3110676099768099</v>
      </c>
      <c r="AY6" s="129">
        <v>1.9803869554037701</v>
      </c>
      <c r="AZ6" s="130"/>
      <c r="BA6" s="131">
        <v>0.69211413406913302</v>
      </c>
      <c r="BB6" s="132">
        <v>5.1224195400355103E-2</v>
      </c>
      <c r="BC6" s="133">
        <v>0.36551225557134098</v>
      </c>
      <c r="BD6" s="130"/>
      <c r="BE6" s="134">
        <v>1.43070442998136</v>
      </c>
    </row>
    <row r="7" spans="1:57" x14ac:dyDescent="0.25">
      <c r="A7" s="20" t="s">
        <v>18</v>
      </c>
      <c r="B7" s="3" t="str">
        <f>TRIM(A7)</f>
        <v>Virginia</v>
      </c>
      <c r="C7" s="10"/>
      <c r="D7" s="24" t="s">
        <v>16</v>
      </c>
      <c r="E7" s="27" t="s">
        <v>17</v>
      </c>
      <c r="F7" s="3"/>
      <c r="G7" s="157">
        <v>64.0007299001619</v>
      </c>
      <c r="H7" s="152">
        <v>92.209629411911806</v>
      </c>
      <c r="I7" s="152">
        <v>106.57766392262999</v>
      </c>
      <c r="J7" s="152">
        <v>113.88912922248799</v>
      </c>
      <c r="K7" s="152">
        <v>111.641473288155</v>
      </c>
      <c r="L7" s="158">
        <v>97.663725149069407</v>
      </c>
      <c r="M7" s="152"/>
      <c r="N7" s="159">
        <v>122.301750354153</v>
      </c>
      <c r="O7" s="160">
        <v>113.96267989297201</v>
      </c>
      <c r="P7" s="161">
        <v>118.13221512356201</v>
      </c>
      <c r="Q7" s="152"/>
      <c r="R7" s="162">
        <v>103.511865141781</v>
      </c>
      <c r="S7" s="135"/>
      <c r="T7" s="136">
        <v>1.5296183159572401</v>
      </c>
      <c r="U7" s="130">
        <v>8.9498037350887607</v>
      </c>
      <c r="V7" s="130">
        <v>8.8012565536021796</v>
      </c>
      <c r="W7" s="130">
        <v>4.6653706630985603</v>
      </c>
      <c r="X7" s="130">
        <v>0.89232583692743705</v>
      </c>
      <c r="Y7" s="137">
        <v>4.9934561752374496</v>
      </c>
      <c r="Z7" s="130"/>
      <c r="AA7" s="138">
        <v>-1.2335398607110599</v>
      </c>
      <c r="AB7" s="139">
        <v>-3.1536542496226398</v>
      </c>
      <c r="AC7" s="140">
        <v>-2.1691267003091501</v>
      </c>
      <c r="AD7" s="130"/>
      <c r="AE7" s="141">
        <v>2.5454359427864701</v>
      </c>
      <c r="AG7" s="157">
        <v>62.579809404936597</v>
      </c>
      <c r="AH7" s="152">
        <v>88.281087627798897</v>
      </c>
      <c r="AI7" s="152">
        <v>101.314084879587</v>
      </c>
      <c r="AJ7" s="152">
        <v>103.770408669885</v>
      </c>
      <c r="AK7" s="152">
        <v>96.758576004108093</v>
      </c>
      <c r="AL7" s="158">
        <v>90.541510859155395</v>
      </c>
      <c r="AM7" s="152"/>
      <c r="AN7" s="159">
        <v>109.008471283123</v>
      </c>
      <c r="AO7" s="160">
        <v>108.05159345502599</v>
      </c>
      <c r="AP7" s="161">
        <v>108.53003236907399</v>
      </c>
      <c r="AQ7" s="152"/>
      <c r="AR7" s="162">
        <v>95.681494776310899</v>
      </c>
      <c r="AS7" s="135"/>
      <c r="AT7" s="136">
        <v>-0.43901489783404601</v>
      </c>
      <c r="AU7" s="130">
        <v>5.89207924163422</v>
      </c>
      <c r="AV7" s="130">
        <v>6.3415431636949702</v>
      </c>
      <c r="AW7" s="130">
        <v>5.4126228214227599</v>
      </c>
      <c r="AX7" s="130">
        <v>1.21884195287979</v>
      </c>
      <c r="AY7" s="137">
        <v>3.9405758324617</v>
      </c>
      <c r="AZ7" s="130"/>
      <c r="BA7" s="138">
        <v>-3.0881628978734801</v>
      </c>
      <c r="BB7" s="139">
        <v>-4.9065286378479698</v>
      </c>
      <c r="BC7" s="140">
        <v>-4.00194827827106</v>
      </c>
      <c r="BD7" s="130"/>
      <c r="BE7" s="141">
        <v>1.2253627117119801</v>
      </c>
    </row>
    <row r="8" spans="1:57" x14ac:dyDescent="0.25">
      <c r="A8" s="21" t="s">
        <v>19</v>
      </c>
      <c r="B8" s="3" t="str">
        <f t="shared" ref="B8:B43" si="0">TRIM(A8)</f>
        <v>Norfolk/Virginia Beach, VA</v>
      </c>
      <c r="C8" s="3"/>
      <c r="D8" s="24" t="s">
        <v>16</v>
      </c>
      <c r="E8" s="27" t="s">
        <v>17</v>
      </c>
      <c r="F8" s="3"/>
      <c r="G8" s="157">
        <v>55.769557227615898</v>
      </c>
      <c r="H8" s="152">
        <v>64.632574063800206</v>
      </c>
      <c r="I8" s="152">
        <v>72.121218757384199</v>
      </c>
      <c r="J8" s="152">
        <v>72.4999533903529</v>
      </c>
      <c r="K8" s="152">
        <v>68.282702154928799</v>
      </c>
      <c r="L8" s="158">
        <v>66.661201118816393</v>
      </c>
      <c r="M8" s="152"/>
      <c r="N8" s="159">
        <v>101.11558682899199</v>
      </c>
      <c r="O8" s="160">
        <v>112.619880076539</v>
      </c>
      <c r="P8" s="161">
        <v>106.867733452766</v>
      </c>
      <c r="Q8" s="152"/>
      <c r="R8" s="162">
        <v>78.148781785659196</v>
      </c>
      <c r="S8" s="135"/>
      <c r="T8" s="136">
        <v>-1.7851404639814501</v>
      </c>
      <c r="U8" s="130">
        <v>-3.56831360783</v>
      </c>
      <c r="V8" s="130">
        <v>0.25620223861910102</v>
      </c>
      <c r="W8" s="130">
        <v>1.27162630616523</v>
      </c>
      <c r="X8" s="130">
        <v>-4.5582982149952702</v>
      </c>
      <c r="Y8" s="137">
        <v>-1.6441694756110801</v>
      </c>
      <c r="Z8" s="130"/>
      <c r="AA8" s="138">
        <v>-4.9868978323411897</v>
      </c>
      <c r="AB8" s="139">
        <v>-8.3380007824838493</v>
      </c>
      <c r="AC8" s="140">
        <v>-6.7825983356974797</v>
      </c>
      <c r="AD8" s="130"/>
      <c r="AE8" s="141">
        <v>-3.7175855612066302</v>
      </c>
      <c r="AG8" s="157">
        <v>55.3617489373041</v>
      </c>
      <c r="AH8" s="152">
        <v>63.714443252041903</v>
      </c>
      <c r="AI8" s="152">
        <v>70.895981503955397</v>
      </c>
      <c r="AJ8" s="152">
        <v>74.158688872835995</v>
      </c>
      <c r="AK8" s="152">
        <v>76.592614477705794</v>
      </c>
      <c r="AL8" s="158">
        <v>68.144695408768598</v>
      </c>
      <c r="AM8" s="152"/>
      <c r="AN8" s="159">
        <v>110.798617788436</v>
      </c>
      <c r="AO8" s="160">
        <v>114.853655755894</v>
      </c>
      <c r="AP8" s="161">
        <v>112.826136772165</v>
      </c>
      <c r="AQ8" s="152"/>
      <c r="AR8" s="162">
        <v>80.910821512596399</v>
      </c>
      <c r="AS8" s="135"/>
      <c r="AT8" s="136">
        <v>-6.7073287405600004</v>
      </c>
      <c r="AU8" s="130">
        <v>0.27910131572552399</v>
      </c>
      <c r="AV8" s="130">
        <v>1.4853585512229199</v>
      </c>
      <c r="AW8" s="130">
        <v>2.3630775438735698</v>
      </c>
      <c r="AX8" s="130">
        <v>-5.7588049657267897</v>
      </c>
      <c r="AY8" s="137">
        <v>-1.65491973022901</v>
      </c>
      <c r="AZ8" s="130"/>
      <c r="BA8" s="138">
        <v>-12.069311058406001</v>
      </c>
      <c r="BB8" s="139">
        <v>-14.2909321532189</v>
      </c>
      <c r="BC8" s="140">
        <v>-13.214287527675999</v>
      </c>
      <c r="BD8" s="130"/>
      <c r="BE8" s="141">
        <v>-6.6106958531150601</v>
      </c>
    </row>
    <row r="9" spans="1:57" x14ac:dyDescent="0.25">
      <c r="A9" s="21" t="s">
        <v>20</v>
      </c>
      <c r="B9" s="3" t="s">
        <v>71</v>
      </c>
      <c r="C9" s="3"/>
      <c r="D9" s="24" t="s">
        <v>16</v>
      </c>
      <c r="E9" s="27" t="s">
        <v>17</v>
      </c>
      <c r="F9" s="3"/>
      <c r="G9" s="157">
        <v>49.936408113715601</v>
      </c>
      <c r="H9" s="152">
        <v>67.8866239570917</v>
      </c>
      <c r="I9" s="152">
        <v>76.946503875866298</v>
      </c>
      <c r="J9" s="152">
        <v>78.102472785061494</v>
      </c>
      <c r="K9" s="152">
        <v>74.480640091820007</v>
      </c>
      <c r="L9" s="158">
        <v>69.470529764711003</v>
      </c>
      <c r="M9" s="152"/>
      <c r="N9" s="159">
        <v>106.42333365558601</v>
      </c>
      <c r="O9" s="160">
        <v>106.965404233434</v>
      </c>
      <c r="P9" s="161">
        <v>106.69436894451</v>
      </c>
      <c r="Q9" s="152"/>
      <c r="R9" s="162">
        <v>80.105912387510898</v>
      </c>
      <c r="S9" s="135"/>
      <c r="T9" s="136">
        <v>-14.371227542077801</v>
      </c>
      <c r="U9" s="130">
        <v>-0.97045745790068105</v>
      </c>
      <c r="V9" s="130">
        <v>-1.23066741685703</v>
      </c>
      <c r="W9" s="130">
        <v>-7.1523017704889197E-2</v>
      </c>
      <c r="X9" s="130">
        <v>0.84829368268804095</v>
      </c>
      <c r="Y9" s="137">
        <v>-2.6442494753662702</v>
      </c>
      <c r="Z9" s="130"/>
      <c r="AA9" s="138">
        <v>7.26900561309367</v>
      </c>
      <c r="AB9" s="139">
        <v>10.232428508345601</v>
      </c>
      <c r="AC9" s="140">
        <v>8.7342923921832796</v>
      </c>
      <c r="AD9" s="130"/>
      <c r="AE9" s="141">
        <v>1.3934971730491901</v>
      </c>
      <c r="AG9" s="157">
        <v>48.974445955281801</v>
      </c>
      <c r="AH9" s="152">
        <v>68.180699682161304</v>
      </c>
      <c r="AI9" s="152">
        <v>78.149445589988005</v>
      </c>
      <c r="AJ9" s="152">
        <v>76.551522365691</v>
      </c>
      <c r="AK9" s="152">
        <v>70.286873215468106</v>
      </c>
      <c r="AL9" s="158">
        <v>68.428597361718005</v>
      </c>
      <c r="AM9" s="152"/>
      <c r="AN9" s="159">
        <v>90.755589817021999</v>
      </c>
      <c r="AO9" s="160">
        <v>96.463356791594904</v>
      </c>
      <c r="AP9" s="161">
        <v>93.609473304308395</v>
      </c>
      <c r="AQ9" s="152"/>
      <c r="AR9" s="162">
        <v>75.623133345315296</v>
      </c>
      <c r="AS9" s="135"/>
      <c r="AT9" s="136">
        <v>-6.6257519759184698</v>
      </c>
      <c r="AU9" s="130">
        <v>-0.72224101513240802</v>
      </c>
      <c r="AV9" s="130">
        <v>0.124454663864243</v>
      </c>
      <c r="AW9" s="130">
        <v>-0.73000422827099598</v>
      </c>
      <c r="AX9" s="130">
        <v>-2.8553422610180599</v>
      </c>
      <c r="AY9" s="137">
        <v>-1.8651911969785799</v>
      </c>
      <c r="AZ9" s="130"/>
      <c r="BA9" s="138">
        <v>-1.9063082806333</v>
      </c>
      <c r="BB9" s="139">
        <v>-0.91426973823003999</v>
      </c>
      <c r="BC9" s="140">
        <v>-1.3976604176487299</v>
      </c>
      <c r="BD9" s="130"/>
      <c r="BE9" s="141">
        <v>-1.7003476088337099</v>
      </c>
    </row>
    <row r="10" spans="1:57" x14ac:dyDescent="0.25">
      <c r="A10" s="21" t="s">
        <v>21</v>
      </c>
      <c r="B10" s="3" t="str">
        <f t="shared" si="0"/>
        <v>Virginia Area</v>
      </c>
      <c r="C10" s="3"/>
      <c r="D10" s="24" t="s">
        <v>16</v>
      </c>
      <c r="E10" s="27" t="s">
        <v>17</v>
      </c>
      <c r="F10" s="3"/>
      <c r="G10" s="157">
        <v>44.928597612860102</v>
      </c>
      <c r="H10" s="152">
        <v>63.970886323390701</v>
      </c>
      <c r="I10" s="152">
        <v>74.831491617413704</v>
      </c>
      <c r="J10" s="152">
        <v>103.378005887358</v>
      </c>
      <c r="K10" s="152">
        <v>143.82147367936801</v>
      </c>
      <c r="L10" s="158">
        <v>86.186091024078294</v>
      </c>
      <c r="M10" s="152"/>
      <c r="N10" s="159">
        <v>165.80748476415999</v>
      </c>
      <c r="O10" s="160">
        <v>123.419521882114</v>
      </c>
      <c r="P10" s="161">
        <v>144.613503323137</v>
      </c>
      <c r="Q10" s="152"/>
      <c r="R10" s="162">
        <v>102.87963739523801</v>
      </c>
      <c r="S10" s="135"/>
      <c r="T10" s="136">
        <v>-3.8738848447299699</v>
      </c>
      <c r="U10" s="130">
        <v>5.6437733230858802</v>
      </c>
      <c r="V10" s="130">
        <v>6.3741785808309803</v>
      </c>
      <c r="W10" s="130">
        <v>-0.89111071261446195</v>
      </c>
      <c r="X10" s="130">
        <v>4.0820952573793701</v>
      </c>
      <c r="Y10" s="137">
        <v>2.5711475420141201</v>
      </c>
      <c r="Z10" s="130"/>
      <c r="AA10" s="138">
        <v>4.0123485092342301</v>
      </c>
      <c r="AB10" s="139">
        <v>-1.5240738672982399</v>
      </c>
      <c r="AC10" s="140">
        <v>1.5754748180307201</v>
      </c>
      <c r="AD10" s="130"/>
      <c r="AE10" s="141">
        <v>2.1689328004812598</v>
      </c>
      <c r="AG10" s="157">
        <v>47.108119072981097</v>
      </c>
      <c r="AH10" s="152">
        <v>63.290802015258301</v>
      </c>
      <c r="AI10" s="152">
        <v>69.708221591523397</v>
      </c>
      <c r="AJ10" s="152">
        <v>78.590691569856006</v>
      </c>
      <c r="AK10" s="152">
        <v>91.922935331112299</v>
      </c>
      <c r="AL10" s="158">
        <v>70.128265431715505</v>
      </c>
      <c r="AM10" s="152"/>
      <c r="AN10" s="159">
        <v>120.600846236614</v>
      </c>
      <c r="AO10" s="160">
        <v>109.348023395648</v>
      </c>
      <c r="AP10" s="161">
        <v>114.97443481613099</v>
      </c>
      <c r="AQ10" s="152"/>
      <c r="AR10" s="162">
        <v>82.945186236200001</v>
      </c>
      <c r="AS10" s="135"/>
      <c r="AT10" s="136">
        <v>-0.49590346953938502</v>
      </c>
      <c r="AU10" s="130">
        <v>5.8267501374372896</v>
      </c>
      <c r="AV10" s="130">
        <v>5.9543171414715896</v>
      </c>
      <c r="AW10" s="130">
        <v>3.7961987271323898</v>
      </c>
      <c r="AX10" s="130">
        <v>6.3349401571964297</v>
      </c>
      <c r="AY10" s="137">
        <v>4.6298629187137701</v>
      </c>
      <c r="AZ10" s="130"/>
      <c r="BA10" s="138">
        <v>5.6054767680173399</v>
      </c>
      <c r="BB10" s="139">
        <v>2.8353345136152499</v>
      </c>
      <c r="BC10" s="140">
        <v>4.2698105277159897</v>
      </c>
      <c r="BD10" s="130"/>
      <c r="BE10" s="141">
        <v>4.4824936469445804</v>
      </c>
    </row>
    <row r="11" spans="1:57" x14ac:dyDescent="0.25">
      <c r="A11" s="34" t="s">
        <v>22</v>
      </c>
      <c r="B11" s="3" t="str">
        <f t="shared" si="0"/>
        <v>Washington, DC</v>
      </c>
      <c r="C11" s="3"/>
      <c r="D11" s="24" t="s">
        <v>16</v>
      </c>
      <c r="E11" s="27" t="s">
        <v>17</v>
      </c>
      <c r="F11" s="3"/>
      <c r="G11" s="157">
        <v>121.418222333853</v>
      </c>
      <c r="H11" s="152">
        <v>185.30219452008899</v>
      </c>
      <c r="I11" s="152">
        <v>220.31247891494499</v>
      </c>
      <c r="J11" s="152">
        <v>213.95204989909101</v>
      </c>
      <c r="K11" s="152">
        <v>161.55554909270299</v>
      </c>
      <c r="L11" s="158">
        <v>180.50809895213601</v>
      </c>
      <c r="M11" s="152"/>
      <c r="N11" s="159">
        <v>136.77387233517501</v>
      </c>
      <c r="O11" s="160">
        <v>136.56173289620901</v>
      </c>
      <c r="P11" s="161">
        <v>136.66780261569201</v>
      </c>
      <c r="Q11" s="152"/>
      <c r="R11" s="162">
        <v>167.98229999886601</v>
      </c>
      <c r="S11" s="135"/>
      <c r="T11" s="136">
        <v>7.8172551492454403</v>
      </c>
      <c r="U11" s="130">
        <v>13.5253424647512</v>
      </c>
      <c r="V11" s="130">
        <v>16.261352127383901</v>
      </c>
      <c r="W11" s="130">
        <v>12.2969366339559</v>
      </c>
      <c r="X11" s="130">
        <v>-1.9123106694741401</v>
      </c>
      <c r="Y11" s="137">
        <v>9.9895990175740703</v>
      </c>
      <c r="Z11" s="130"/>
      <c r="AA11" s="138">
        <v>-14.6827822571105</v>
      </c>
      <c r="AB11" s="139">
        <v>-14.2642280083841</v>
      </c>
      <c r="AC11" s="140">
        <v>-14.474179640188201</v>
      </c>
      <c r="AD11" s="130"/>
      <c r="AE11" s="141">
        <v>3.1322918310630299</v>
      </c>
      <c r="AG11" s="157">
        <v>115.66183490645</v>
      </c>
      <c r="AH11" s="152">
        <v>172.685277895284</v>
      </c>
      <c r="AI11" s="152">
        <v>203.78520034106199</v>
      </c>
      <c r="AJ11" s="152">
        <v>202.10782070433299</v>
      </c>
      <c r="AK11" s="152">
        <v>161.33417232900601</v>
      </c>
      <c r="AL11" s="158">
        <v>171.11486123522701</v>
      </c>
      <c r="AM11" s="152"/>
      <c r="AN11" s="159">
        <v>137.53525447479001</v>
      </c>
      <c r="AO11" s="160">
        <v>139.01212165877899</v>
      </c>
      <c r="AP11" s="161">
        <v>138.27368806678399</v>
      </c>
      <c r="AQ11" s="152"/>
      <c r="AR11" s="162">
        <v>161.731668901386</v>
      </c>
      <c r="AS11" s="135"/>
      <c r="AT11" s="136">
        <v>4.4162134194324096</v>
      </c>
      <c r="AU11" s="130">
        <v>8.5440900543460003</v>
      </c>
      <c r="AV11" s="130">
        <v>9.7493848617517909</v>
      </c>
      <c r="AW11" s="130">
        <v>9.7641770994045292</v>
      </c>
      <c r="AX11" s="130">
        <v>4.6643406059898496</v>
      </c>
      <c r="AY11" s="137">
        <v>7.7779253573606102</v>
      </c>
      <c r="AZ11" s="130"/>
      <c r="BA11" s="138">
        <v>-2.9782627682611502</v>
      </c>
      <c r="BB11" s="139">
        <v>-4.78147987589798</v>
      </c>
      <c r="BC11" s="140">
        <v>-3.8931426912777898</v>
      </c>
      <c r="BD11" s="130"/>
      <c r="BE11" s="141">
        <v>4.6730215732894296</v>
      </c>
    </row>
    <row r="12" spans="1:57" x14ac:dyDescent="0.25">
      <c r="A12" s="21" t="s">
        <v>23</v>
      </c>
      <c r="B12" s="3" t="str">
        <f t="shared" si="0"/>
        <v>Arlington, VA</v>
      </c>
      <c r="C12" s="3"/>
      <c r="D12" s="24" t="s">
        <v>16</v>
      </c>
      <c r="E12" s="27" t="s">
        <v>17</v>
      </c>
      <c r="F12" s="3"/>
      <c r="G12" s="157">
        <v>155.34351939744101</v>
      </c>
      <c r="H12" s="152">
        <v>246.42657965332199</v>
      </c>
      <c r="I12" s="152">
        <v>263.59687577383397</v>
      </c>
      <c r="J12" s="152">
        <v>254.35969562525699</v>
      </c>
      <c r="K12" s="152">
        <v>198.02010111432099</v>
      </c>
      <c r="L12" s="158">
        <v>223.54935431283499</v>
      </c>
      <c r="M12" s="152"/>
      <c r="N12" s="159">
        <v>141.780290961617</v>
      </c>
      <c r="O12" s="160">
        <v>138.42626599257099</v>
      </c>
      <c r="P12" s="161">
        <v>140.10327847709399</v>
      </c>
      <c r="Q12" s="152"/>
      <c r="R12" s="162">
        <v>199.707618359766</v>
      </c>
      <c r="S12" s="135"/>
      <c r="T12" s="136">
        <v>14.617966316308801</v>
      </c>
      <c r="U12" s="130">
        <v>18.040952138715401</v>
      </c>
      <c r="V12" s="130">
        <v>10.799670113889499</v>
      </c>
      <c r="W12" s="130">
        <v>7.4274689604759097</v>
      </c>
      <c r="X12" s="130">
        <v>-4.1570337744619197</v>
      </c>
      <c r="Y12" s="137">
        <v>8.9866306591486609</v>
      </c>
      <c r="Z12" s="130"/>
      <c r="AA12" s="138">
        <v>-16.7744892485618</v>
      </c>
      <c r="AB12" s="139">
        <v>-14.9976680550292</v>
      </c>
      <c r="AC12" s="140">
        <v>-15.906093631540299</v>
      </c>
      <c r="AD12" s="130"/>
      <c r="AE12" s="141">
        <v>2.88235125060074</v>
      </c>
      <c r="AG12" s="157">
        <v>138.721377940569</v>
      </c>
      <c r="AH12" s="152">
        <v>218.98743345026801</v>
      </c>
      <c r="AI12" s="152">
        <v>246.0213642695</v>
      </c>
      <c r="AJ12" s="152">
        <v>239.06012303962001</v>
      </c>
      <c r="AK12" s="152">
        <v>193.147807728023</v>
      </c>
      <c r="AL12" s="158">
        <v>207.18762128559601</v>
      </c>
      <c r="AM12" s="152"/>
      <c r="AN12" s="159">
        <v>137.07775717086199</v>
      </c>
      <c r="AO12" s="160">
        <v>132.253929271564</v>
      </c>
      <c r="AP12" s="161">
        <v>134.66584322121301</v>
      </c>
      <c r="AQ12" s="152"/>
      <c r="AR12" s="162">
        <v>186.467113267201</v>
      </c>
      <c r="AS12" s="135"/>
      <c r="AT12" s="136">
        <v>8.7171857584238399</v>
      </c>
      <c r="AU12" s="130">
        <v>8.4116077725310401</v>
      </c>
      <c r="AV12" s="130">
        <v>6.94550352649917</v>
      </c>
      <c r="AW12" s="130">
        <v>7.5315533327762401</v>
      </c>
      <c r="AX12" s="130">
        <v>1.0448384274840901</v>
      </c>
      <c r="AY12" s="137">
        <v>6.4569481252956598</v>
      </c>
      <c r="AZ12" s="130"/>
      <c r="BA12" s="138">
        <v>-4.9064799297496</v>
      </c>
      <c r="BB12" s="139">
        <v>-4.5824820843957701</v>
      </c>
      <c r="BC12" s="140">
        <v>-4.7476578775237703</v>
      </c>
      <c r="BD12" s="130"/>
      <c r="BE12" s="141">
        <v>3.9342415415933698</v>
      </c>
    </row>
    <row r="13" spans="1:57" x14ac:dyDescent="0.25">
      <c r="A13" s="21" t="s">
        <v>24</v>
      </c>
      <c r="B13" s="3" t="str">
        <f t="shared" si="0"/>
        <v>Suburban Virginia Area</v>
      </c>
      <c r="C13" s="3"/>
      <c r="D13" s="24" t="s">
        <v>16</v>
      </c>
      <c r="E13" s="27" t="s">
        <v>17</v>
      </c>
      <c r="F13" s="3"/>
      <c r="G13" s="157">
        <v>71.877194706994302</v>
      </c>
      <c r="H13" s="152">
        <v>107.838480151228</v>
      </c>
      <c r="I13" s="152">
        <v>126.662131064902</v>
      </c>
      <c r="J13" s="152">
        <v>123.72870699432799</v>
      </c>
      <c r="K13" s="152">
        <v>102.817962192816</v>
      </c>
      <c r="L13" s="158">
        <v>106.584895022054</v>
      </c>
      <c r="M13" s="152"/>
      <c r="N13" s="159">
        <v>101.43297668557</v>
      </c>
      <c r="O13" s="160">
        <v>126.325327032136</v>
      </c>
      <c r="P13" s="161">
        <v>113.87915185885301</v>
      </c>
      <c r="Q13" s="152"/>
      <c r="R13" s="162">
        <v>108.668968403996</v>
      </c>
      <c r="S13" s="135"/>
      <c r="T13" s="136">
        <v>-9.4318229776654601</v>
      </c>
      <c r="U13" s="130">
        <v>7.5102288603040002</v>
      </c>
      <c r="V13" s="130">
        <v>15.290264925825401</v>
      </c>
      <c r="W13" s="130">
        <v>5.95401475501449</v>
      </c>
      <c r="X13" s="130">
        <v>-6.5160089545108502</v>
      </c>
      <c r="Y13" s="137">
        <v>3.2215341632918801</v>
      </c>
      <c r="Z13" s="130"/>
      <c r="AA13" s="138">
        <v>-13.519297589241001</v>
      </c>
      <c r="AB13" s="139">
        <v>1.90694291865364</v>
      </c>
      <c r="AC13" s="140">
        <v>-5.59287329135012</v>
      </c>
      <c r="AD13" s="130"/>
      <c r="AE13" s="141">
        <v>0.41445152541137398</v>
      </c>
      <c r="AG13" s="157">
        <v>67.794932577189599</v>
      </c>
      <c r="AH13" s="152">
        <v>97.977883112791403</v>
      </c>
      <c r="AI13" s="152">
        <v>114.21760144927499</v>
      </c>
      <c r="AJ13" s="152">
        <v>116.076442974165</v>
      </c>
      <c r="AK13" s="152">
        <v>101.179516068052</v>
      </c>
      <c r="AL13" s="158">
        <v>99.449275236294795</v>
      </c>
      <c r="AM13" s="152"/>
      <c r="AN13" s="159">
        <v>107.05090831758</v>
      </c>
      <c r="AO13" s="160">
        <v>118.95724732199101</v>
      </c>
      <c r="AP13" s="161">
        <v>113.004077819785</v>
      </c>
      <c r="AQ13" s="152"/>
      <c r="AR13" s="162">
        <v>103.32207597443499</v>
      </c>
      <c r="AS13" s="135"/>
      <c r="AT13" s="136">
        <v>-9.7490838993635602</v>
      </c>
      <c r="AU13" s="130">
        <v>0.43826295471196702</v>
      </c>
      <c r="AV13" s="130">
        <v>9.9117426140793299</v>
      </c>
      <c r="AW13" s="130">
        <v>7.23771132027208</v>
      </c>
      <c r="AX13" s="130">
        <v>-8.5571289457346295E-2</v>
      </c>
      <c r="AY13" s="137">
        <v>2.2776000986870502</v>
      </c>
      <c r="AZ13" s="130"/>
      <c r="BA13" s="138">
        <v>-5.85459865106158</v>
      </c>
      <c r="BB13" s="139">
        <v>-5.8632367343411396</v>
      </c>
      <c r="BC13" s="140">
        <v>-5.8591454217984298</v>
      </c>
      <c r="BD13" s="130"/>
      <c r="BE13" s="141">
        <v>-0.41533213046794798</v>
      </c>
    </row>
    <row r="14" spans="1:57" x14ac:dyDescent="0.25">
      <c r="A14" s="21" t="s">
        <v>25</v>
      </c>
      <c r="B14" s="3" t="str">
        <f t="shared" si="0"/>
        <v>Alexandria, VA</v>
      </c>
      <c r="C14" s="3"/>
      <c r="D14" s="24" t="s">
        <v>16</v>
      </c>
      <c r="E14" s="27" t="s">
        <v>17</v>
      </c>
      <c r="F14" s="3"/>
      <c r="G14" s="157">
        <v>99.908037624926493</v>
      </c>
      <c r="H14" s="152">
        <v>155.11192357436801</v>
      </c>
      <c r="I14" s="152">
        <v>179.36080893592001</v>
      </c>
      <c r="J14" s="152">
        <v>177.31454438565501</v>
      </c>
      <c r="K14" s="152">
        <v>140.11254556143399</v>
      </c>
      <c r="L14" s="158">
        <v>150.36157201646</v>
      </c>
      <c r="M14" s="152"/>
      <c r="N14" s="159">
        <v>111.21007760141001</v>
      </c>
      <c r="O14" s="160">
        <v>113.208811287477</v>
      </c>
      <c r="P14" s="161">
        <v>112.209444444444</v>
      </c>
      <c r="Q14" s="152"/>
      <c r="R14" s="162">
        <v>139.46096413874099</v>
      </c>
      <c r="S14" s="135"/>
      <c r="T14" s="136">
        <v>19.3905753822458</v>
      </c>
      <c r="U14" s="130">
        <v>21.659225872122398</v>
      </c>
      <c r="V14" s="130">
        <v>12.4819299708593</v>
      </c>
      <c r="W14" s="130">
        <v>5.1441410650224801</v>
      </c>
      <c r="X14" s="130">
        <v>-0.99143760440699202</v>
      </c>
      <c r="Y14" s="137">
        <v>10.431481638903</v>
      </c>
      <c r="Z14" s="130"/>
      <c r="AA14" s="138">
        <v>-15.208109748924301</v>
      </c>
      <c r="AB14" s="139">
        <v>-17.5498095742362</v>
      </c>
      <c r="AC14" s="140">
        <v>-16.405778288582098</v>
      </c>
      <c r="AD14" s="130"/>
      <c r="AE14" s="141">
        <v>2.84152774242262</v>
      </c>
      <c r="AG14" s="157">
        <v>94.183305408583095</v>
      </c>
      <c r="AH14" s="152">
        <v>145.465422398589</v>
      </c>
      <c r="AI14" s="152">
        <v>169.05304967666001</v>
      </c>
      <c r="AJ14" s="152">
        <v>165.91725749559001</v>
      </c>
      <c r="AK14" s="152">
        <v>134.74073104056399</v>
      </c>
      <c r="AL14" s="158">
        <v>141.87195320399701</v>
      </c>
      <c r="AM14" s="152"/>
      <c r="AN14" s="159">
        <v>107.677026161081</v>
      </c>
      <c r="AO14" s="160">
        <v>110.18202175191</v>
      </c>
      <c r="AP14" s="161">
        <v>108.929523956496</v>
      </c>
      <c r="AQ14" s="152"/>
      <c r="AR14" s="162">
        <v>132.45983056185401</v>
      </c>
      <c r="AS14" s="135"/>
      <c r="AT14" s="136">
        <v>7.0132798875674602</v>
      </c>
      <c r="AU14" s="130">
        <v>9.62375349706039</v>
      </c>
      <c r="AV14" s="130">
        <v>5.94420447885875</v>
      </c>
      <c r="AW14" s="130">
        <v>3.7802423311572801</v>
      </c>
      <c r="AX14" s="130">
        <v>-6.7465157007486995E-2</v>
      </c>
      <c r="AY14" s="137">
        <v>5.0931032739930799</v>
      </c>
      <c r="AZ14" s="130"/>
      <c r="BA14" s="138">
        <v>-8.4100869435195804</v>
      </c>
      <c r="BB14" s="139">
        <v>-9.6676064652200999</v>
      </c>
      <c r="BC14" s="140">
        <v>-9.0504216531137995</v>
      </c>
      <c r="BD14" s="130"/>
      <c r="BE14" s="141">
        <v>1.38857790584626</v>
      </c>
    </row>
    <row r="15" spans="1:57" x14ac:dyDescent="0.25">
      <c r="A15" s="21" t="s">
        <v>26</v>
      </c>
      <c r="B15" s="3" t="str">
        <f t="shared" si="0"/>
        <v>Fairfax/Tysons Corner, VA</v>
      </c>
      <c r="C15" s="3"/>
      <c r="D15" s="24" t="s">
        <v>16</v>
      </c>
      <c r="E15" s="27" t="s">
        <v>17</v>
      </c>
      <c r="F15" s="3"/>
      <c r="G15" s="157">
        <v>87.532045060658504</v>
      </c>
      <c r="H15" s="152">
        <v>150.73728711727301</v>
      </c>
      <c r="I15" s="152">
        <v>197.67657192374301</v>
      </c>
      <c r="J15" s="152">
        <v>197.131889081455</v>
      </c>
      <c r="K15" s="152">
        <v>150.51348584633101</v>
      </c>
      <c r="L15" s="158">
        <v>156.718255805892</v>
      </c>
      <c r="M15" s="152"/>
      <c r="N15" s="159">
        <v>129.64390872328099</v>
      </c>
      <c r="O15" s="160">
        <v>124.996789139225</v>
      </c>
      <c r="P15" s="161">
        <v>127.32034893125299</v>
      </c>
      <c r="Q15" s="152"/>
      <c r="R15" s="162">
        <v>148.318853841709</v>
      </c>
      <c r="S15" s="135"/>
      <c r="T15" s="136">
        <v>10.031319114983701</v>
      </c>
      <c r="U15" s="130">
        <v>15.5442362425786</v>
      </c>
      <c r="V15" s="130">
        <v>18.093126719146401</v>
      </c>
      <c r="W15" s="130">
        <v>15.306458606310199</v>
      </c>
      <c r="X15" s="130">
        <v>10.046139500602999</v>
      </c>
      <c r="Y15" s="137">
        <v>14.3699516316389</v>
      </c>
      <c r="Z15" s="130"/>
      <c r="AA15" s="138">
        <v>5.42568385269215</v>
      </c>
      <c r="AB15" s="139">
        <v>4.1043058839412696</v>
      </c>
      <c r="AC15" s="140">
        <v>4.7728865979043196</v>
      </c>
      <c r="AD15" s="130"/>
      <c r="AE15" s="141">
        <v>11.8569887869785</v>
      </c>
      <c r="AG15" s="157">
        <v>85.747476603119495</v>
      </c>
      <c r="AH15" s="152">
        <v>147.866930675909</v>
      </c>
      <c r="AI15" s="152">
        <v>188.261086655112</v>
      </c>
      <c r="AJ15" s="152">
        <v>184.08913980358099</v>
      </c>
      <c r="AK15" s="152">
        <v>136.19778480647</v>
      </c>
      <c r="AL15" s="158">
        <v>148.43248370883799</v>
      </c>
      <c r="AM15" s="152"/>
      <c r="AN15" s="159">
        <v>109.10893414211399</v>
      </c>
      <c r="AO15" s="160">
        <v>109.535193818601</v>
      </c>
      <c r="AP15" s="161">
        <v>109.322063980358</v>
      </c>
      <c r="AQ15" s="152"/>
      <c r="AR15" s="162">
        <v>137.25807807212999</v>
      </c>
      <c r="AS15" s="135"/>
      <c r="AT15" s="136">
        <v>5.62986664383304</v>
      </c>
      <c r="AU15" s="130">
        <v>12.214996765404599</v>
      </c>
      <c r="AV15" s="130">
        <v>12.4585044763051</v>
      </c>
      <c r="AW15" s="130">
        <v>12.132914675278601</v>
      </c>
      <c r="AX15" s="130">
        <v>10.189423737707999</v>
      </c>
      <c r="AY15" s="137">
        <v>11.081018393570499</v>
      </c>
      <c r="AZ15" s="130"/>
      <c r="BA15" s="138">
        <v>-0.22013243035905899</v>
      </c>
      <c r="BB15" s="139">
        <v>-2.2673728495889698</v>
      </c>
      <c r="BC15" s="140">
        <v>-1.25635793827922</v>
      </c>
      <c r="BD15" s="130"/>
      <c r="BE15" s="141">
        <v>8.0100200509603496</v>
      </c>
    </row>
    <row r="16" spans="1:57" x14ac:dyDescent="0.25">
      <c r="A16" s="21" t="s">
        <v>27</v>
      </c>
      <c r="B16" s="3" t="str">
        <f t="shared" si="0"/>
        <v>I-95 Fredericksburg, VA</v>
      </c>
      <c r="C16" s="3"/>
      <c r="D16" s="24" t="s">
        <v>16</v>
      </c>
      <c r="E16" s="27" t="s">
        <v>17</v>
      </c>
      <c r="F16" s="3"/>
      <c r="G16" s="157">
        <v>54.309047221559702</v>
      </c>
      <c r="H16" s="152">
        <v>70.168158836155399</v>
      </c>
      <c r="I16" s="152">
        <v>78.6430717863105</v>
      </c>
      <c r="J16" s="152">
        <v>80.901669449081794</v>
      </c>
      <c r="K16" s="152">
        <v>75.823177915573496</v>
      </c>
      <c r="L16" s="158">
        <v>71.969025041736202</v>
      </c>
      <c r="M16" s="152"/>
      <c r="N16" s="159">
        <v>95.755413784879494</v>
      </c>
      <c r="O16" s="160">
        <v>89.865856188886198</v>
      </c>
      <c r="P16" s="161">
        <v>92.810634986882903</v>
      </c>
      <c r="Q16" s="152"/>
      <c r="R16" s="162">
        <v>77.923770740349497</v>
      </c>
      <c r="S16" s="135"/>
      <c r="T16" s="136">
        <v>5.5568365021666102</v>
      </c>
      <c r="U16" s="130">
        <v>11.4049672721763</v>
      </c>
      <c r="V16" s="130">
        <v>13.1558853901465</v>
      </c>
      <c r="W16" s="130">
        <v>10.000983291188801</v>
      </c>
      <c r="X16" s="130">
        <v>-1.77439955562709</v>
      </c>
      <c r="Y16" s="137">
        <v>7.5211570169506397</v>
      </c>
      <c r="Z16" s="130"/>
      <c r="AA16" s="138">
        <v>11.8121570804926</v>
      </c>
      <c r="AB16" s="139">
        <v>12.046260932492499</v>
      </c>
      <c r="AC16" s="140">
        <v>11.925372796534701</v>
      </c>
      <c r="AD16" s="130"/>
      <c r="AE16" s="141">
        <v>8.9804700306878207</v>
      </c>
      <c r="AG16" s="157">
        <v>52.680182745051198</v>
      </c>
      <c r="AH16" s="152">
        <v>63.710506797042598</v>
      </c>
      <c r="AI16" s="152">
        <v>71.625162771285403</v>
      </c>
      <c r="AJ16" s="152">
        <v>74.5557527426663</v>
      </c>
      <c r="AK16" s="152">
        <v>70.405018483186197</v>
      </c>
      <c r="AL16" s="158">
        <v>66.595324707846402</v>
      </c>
      <c r="AM16" s="152"/>
      <c r="AN16" s="159">
        <v>89.652350643930305</v>
      </c>
      <c r="AO16" s="160">
        <v>92.459968995945601</v>
      </c>
      <c r="AP16" s="161">
        <v>91.056159819937903</v>
      </c>
      <c r="AQ16" s="152"/>
      <c r="AR16" s="162">
        <v>73.584134739872496</v>
      </c>
      <c r="AS16" s="135"/>
      <c r="AT16" s="136">
        <v>3.3188465681581198</v>
      </c>
      <c r="AU16" s="130">
        <v>5.9655997033463004</v>
      </c>
      <c r="AV16" s="130">
        <v>5.0003596136417396</v>
      </c>
      <c r="AW16" s="130">
        <v>1.00289914856397</v>
      </c>
      <c r="AX16" s="130">
        <v>-2.3611212462200002</v>
      </c>
      <c r="AY16" s="137">
        <v>2.3759211013241401</v>
      </c>
      <c r="AZ16" s="130"/>
      <c r="BA16" s="138">
        <v>-0.48636091932373599</v>
      </c>
      <c r="BB16" s="139">
        <v>0.54188165537272803</v>
      </c>
      <c r="BC16" s="140">
        <v>3.30445006530505E-2</v>
      </c>
      <c r="BD16" s="130"/>
      <c r="BE16" s="141">
        <v>1.53514680165369</v>
      </c>
    </row>
    <row r="17" spans="1:70" x14ac:dyDescent="0.25">
      <c r="A17" s="21" t="s">
        <v>28</v>
      </c>
      <c r="B17" s="3" t="str">
        <f t="shared" si="0"/>
        <v>Dulles Airport Area, VA</v>
      </c>
      <c r="C17" s="3"/>
      <c r="D17" s="24" t="s">
        <v>16</v>
      </c>
      <c r="E17" s="27" t="s">
        <v>17</v>
      </c>
      <c r="F17" s="3"/>
      <c r="G17" s="157">
        <v>75.985297856194194</v>
      </c>
      <c r="H17" s="152">
        <v>132.773827546955</v>
      </c>
      <c r="I17" s="152">
        <v>163.32954088408201</v>
      </c>
      <c r="J17" s="152">
        <v>162.81515556820301</v>
      </c>
      <c r="K17" s="152">
        <v>124.321090874596</v>
      </c>
      <c r="L17" s="158">
        <v>131.84498254600601</v>
      </c>
      <c r="M17" s="152"/>
      <c r="N17" s="159">
        <v>87.139836843103694</v>
      </c>
      <c r="O17" s="160">
        <v>84.374301840257999</v>
      </c>
      <c r="P17" s="161">
        <v>85.757069341680804</v>
      </c>
      <c r="Q17" s="152"/>
      <c r="R17" s="162">
        <v>118.67700734477</v>
      </c>
      <c r="S17" s="135"/>
      <c r="T17" s="136">
        <v>11.833101512582401</v>
      </c>
      <c r="U17" s="130">
        <v>23.8205132843716</v>
      </c>
      <c r="V17" s="130">
        <v>22.595565293341199</v>
      </c>
      <c r="W17" s="130">
        <v>17.716071664644598</v>
      </c>
      <c r="X17" s="130">
        <v>6.7736071558026696</v>
      </c>
      <c r="Y17" s="137">
        <v>17.0605847005504</v>
      </c>
      <c r="Z17" s="130"/>
      <c r="AA17" s="138">
        <v>-0.77481626675405102</v>
      </c>
      <c r="AB17" s="139">
        <v>-2.20282212787947</v>
      </c>
      <c r="AC17" s="140">
        <v>-1.4824807514688301</v>
      </c>
      <c r="AD17" s="130"/>
      <c r="AE17" s="141">
        <v>12.681765563765699</v>
      </c>
      <c r="AG17" s="157">
        <v>74.820914437488099</v>
      </c>
      <c r="AH17" s="152">
        <v>126.57165504648</v>
      </c>
      <c r="AI17" s="152">
        <v>153.783855055966</v>
      </c>
      <c r="AJ17" s="152">
        <v>153.78956436160101</v>
      </c>
      <c r="AK17" s="152">
        <v>117.681628011762</v>
      </c>
      <c r="AL17" s="158">
        <v>125.329523382659</v>
      </c>
      <c r="AM17" s="152"/>
      <c r="AN17" s="159">
        <v>91.185107427433095</v>
      </c>
      <c r="AO17" s="160">
        <v>89.252197638019297</v>
      </c>
      <c r="AP17" s="161">
        <v>90.218652532726196</v>
      </c>
      <c r="AQ17" s="152"/>
      <c r="AR17" s="162">
        <v>115.297845996964</v>
      </c>
      <c r="AS17" s="135"/>
      <c r="AT17" s="136">
        <v>5.0397538417252097</v>
      </c>
      <c r="AU17" s="130">
        <v>17.860369000687399</v>
      </c>
      <c r="AV17" s="130">
        <v>17.991247163992099</v>
      </c>
      <c r="AW17" s="130">
        <v>17.558875675255798</v>
      </c>
      <c r="AX17" s="130">
        <v>6.0692600959954301</v>
      </c>
      <c r="AY17" s="137">
        <v>13.7860838916717</v>
      </c>
      <c r="AZ17" s="130"/>
      <c r="BA17" s="138">
        <v>1.3124037068149299</v>
      </c>
      <c r="BB17" s="139">
        <v>-1.5102608164915099</v>
      </c>
      <c r="BC17" s="140">
        <v>-0.10374889399214</v>
      </c>
      <c r="BD17" s="130"/>
      <c r="BE17" s="141">
        <v>10.355646598794401</v>
      </c>
    </row>
    <row r="18" spans="1:70" x14ac:dyDescent="0.25">
      <c r="A18" s="21" t="s">
        <v>29</v>
      </c>
      <c r="B18" s="3" t="str">
        <f t="shared" si="0"/>
        <v>Williamsburg, VA</v>
      </c>
      <c r="C18" s="3"/>
      <c r="D18" s="24" t="s">
        <v>16</v>
      </c>
      <c r="E18" s="27" t="s">
        <v>17</v>
      </c>
      <c r="F18" s="3"/>
      <c r="G18" s="157">
        <v>47.397455497382097</v>
      </c>
      <c r="H18" s="152">
        <v>44.914107329842899</v>
      </c>
      <c r="I18" s="152">
        <v>54.382051047120399</v>
      </c>
      <c r="J18" s="152">
        <v>64.903852094240804</v>
      </c>
      <c r="K18" s="152">
        <v>65.417962041884806</v>
      </c>
      <c r="L18" s="158">
        <v>55.403085602094201</v>
      </c>
      <c r="M18" s="152"/>
      <c r="N18" s="159">
        <v>90.116426701570603</v>
      </c>
      <c r="O18" s="160">
        <v>95.799027486910902</v>
      </c>
      <c r="P18" s="161">
        <v>92.957727094240795</v>
      </c>
      <c r="Q18" s="152"/>
      <c r="R18" s="162">
        <v>66.132983171278894</v>
      </c>
      <c r="S18" s="135"/>
      <c r="T18" s="136">
        <v>10.836199723964</v>
      </c>
      <c r="U18" s="130">
        <v>-5.88744283545216</v>
      </c>
      <c r="V18" s="130">
        <v>7.7091523357482297</v>
      </c>
      <c r="W18" s="130">
        <v>13.232688568393501</v>
      </c>
      <c r="X18" s="130">
        <v>4.6774367145553599</v>
      </c>
      <c r="Y18" s="137">
        <v>6.2212904597230496</v>
      </c>
      <c r="Z18" s="130"/>
      <c r="AA18" s="138">
        <v>-9.7768704233843096</v>
      </c>
      <c r="AB18" s="139">
        <v>-13.9860328348521</v>
      </c>
      <c r="AC18" s="140">
        <v>-11.995960445003201</v>
      </c>
      <c r="AD18" s="130"/>
      <c r="AE18" s="141">
        <v>-1.9315489252426601</v>
      </c>
      <c r="AG18" s="157">
        <v>50.535353730366403</v>
      </c>
      <c r="AH18" s="152">
        <v>47.578610274869099</v>
      </c>
      <c r="AI18" s="152">
        <v>52.923241819371697</v>
      </c>
      <c r="AJ18" s="152">
        <v>60.208551374345497</v>
      </c>
      <c r="AK18" s="152">
        <v>68.887958442408305</v>
      </c>
      <c r="AL18" s="158">
        <v>56.026743128272201</v>
      </c>
      <c r="AM18" s="152"/>
      <c r="AN18" s="159">
        <v>104.328914921465</v>
      </c>
      <c r="AO18" s="160">
        <v>110.866735602094</v>
      </c>
      <c r="AP18" s="161">
        <v>107.59782526178</v>
      </c>
      <c r="AQ18" s="152"/>
      <c r="AR18" s="162">
        <v>70.761338023560199</v>
      </c>
      <c r="AS18" s="135"/>
      <c r="AT18" s="136">
        <v>8.5788362374723501</v>
      </c>
      <c r="AU18" s="130">
        <v>-5.6705581806295502</v>
      </c>
      <c r="AV18" s="130">
        <v>-2.3986805032743499</v>
      </c>
      <c r="AW18" s="130">
        <v>-0.120731597522352</v>
      </c>
      <c r="AX18" s="130">
        <v>-5.5830936067500696</v>
      </c>
      <c r="AY18" s="137">
        <v>-1.5167252236469999</v>
      </c>
      <c r="AZ18" s="130"/>
      <c r="BA18" s="138">
        <v>-11.6314283789994</v>
      </c>
      <c r="BB18" s="139">
        <v>-9.5953140497242408</v>
      </c>
      <c r="BC18" s="140">
        <v>-10.594030136017</v>
      </c>
      <c r="BD18" s="130"/>
      <c r="BE18" s="141">
        <v>-5.6772331144018997</v>
      </c>
    </row>
    <row r="19" spans="1:70" x14ac:dyDescent="0.25">
      <c r="A19" s="21" t="s">
        <v>30</v>
      </c>
      <c r="B19" s="3" t="str">
        <f t="shared" si="0"/>
        <v>Virginia Beach, VA</v>
      </c>
      <c r="C19" s="3"/>
      <c r="D19" s="24" t="s">
        <v>16</v>
      </c>
      <c r="E19" s="27" t="s">
        <v>17</v>
      </c>
      <c r="F19" s="3"/>
      <c r="G19" s="157">
        <v>61.252514473270402</v>
      </c>
      <c r="H19" s="152">
        <v>69.155735463836393</v>
      </c>
      <c r="I19" s="152">
        <v>77.696276281446501</v>
      </c>
      <c r="J19" s="152">
        <v>77.419623018867895</v>
      </c>
      <c r="K19" s="152">
        <v>71.499595778301796</v>
      </c>
      <c r="L19" s="158">
        <v>71.404749003144602</v>
      </c>
      <c r="M19" s="152"/>
      <c r="N19" s="159">
        <v>121.025707798742</v>
      </c>
      <c r="O19" s="160">
        <v>142.652279606918</v>
      </c>
      <c r="P19" s="161">
        <v>131.83899370283001</v>
      </c>
      <c r="Q19" s="152"/>
      <c r="R19" s="162">
        <v>88.671676060197598</v>
      </c>
      <c r="S19" s="135"/>
      <c r="T19" s="136">
        <v>2.1290979661037199</v>
      </c>
      <c r="U19" s="130">
        <v>0.68490820981873601</v>
      </c>
      <c r="V19" s="130">
        <v>2.77306359779422</v>
      </c>
      <c r="W19" s="130">
        <v>2.1524553620571698</v>
      </c>
      <c r="X19" s="130">
        <v>-9.5135594024757602</v>
      </c>
      <c r="Y19" s="137">
        <v>-0.56875620959082895</v>
      </c>
      <c r="Z19" s="130"/>
      <c r="AA19" s="138">
        <v>-6.2058611213263504</v>
      </c>
      <c r="AB19" s="139">
        <v>-5.7127109464096097</v>
      </c>
      <c r="AC19" s="140">
        <v>-5.9397045323503397</v>
      </c>
      <c r="AD19" s="130"/>
      <c r="AE19" s="141">
        <v>-2.9235317740476701</v>
      </c>
      <c r="AG19" s="157">
        <v>58.697298007075403</v>
      </c>
      <c r="AH19" s="152">
        <v>65.959272352594297</v>
      </c>
      <c r="AI19" s="152">
        <v>73.812337698506198</v>
      </c>
      <c r="AJ19" s="152">
        <v>78.502546189072305</v>
      </c>
      <c r="AK19" s="152">
        <v>78.692104084119407</v>
      </c>
      <c r="AL19" s="158">
        <v>71.132711666273494</v>
      </c>
      <c r="AM19" s="152"/>
      <c r="AN19" s="159">
        <v>130.06678828026699</v>
      </c>
      <c r="AO19" s="160">
        <v>139.76428900353699</v>
      </c>
      <c r="AP19" s="161">
        <v>134.915538641902</v>
      </c>
      <c r="AQ19" s="152"/>
      <c r="AR19" s="162">
        <v>89.356376516453196</v>
      </c>
      <c r="AS19" s="135"/>
      <c r="AT19" s="136">
        <v>-18.031347257543199</v>
      </c>
      <c r="AU19" s="130">
        <v>-1.04954523706005</v>
      </c>
      <c r="AV19" s="130">
        <v>-1.50182132910361</v>
      </c>
      <c r="AW19" s="130">
        <v>-1.2801173972892299</v>
      </c>
      <c r="AX19" s="130">
        <v>-14.601487140351599</v>
      </c>
      <c r="AY19" s="137">
        <v>-7.5894987365109703</v>
      </c>
      <c r="AZ19" s="130"/>
      <c r="BA19" s="138">
        <v>-17.8495083077114</v>
      </c>
      <c r="BB19" s="139">
        <v>-19.281975118303201</v>
      </c>
      <c r="BC19" s="140">
        <v>-18.597771852188501</v>
      </c>
      <c r="BD19" s="130"/>
      <c r="BE19" s="141">
        <v>-12.6833731241022</v>
      </c>
    </row>
    <row r="20" spans="1:70" x14ac:dyDescent="0.25">
      <c r="A20" s="34" t="s">
        <v>31</v>
      </c>
      <c r="B20" s="3" t="str">
        <f t="shared" si="0"/>
        <v>Norfolk/Portsmouth, VA</v>
      </c>
      <c r="C20" s="3"/>
      <c r="D20" s="24" t="s">
        <v>16</v>
      </c>
      <c r="E20" s="27" t="s">
        <v>17</v>
      </c>
      <c r="F20" s="3"/>
      <c r="G20" s="157">
        <v>64.771374710017497</v>
      </c>
      <c r="H20" s="152">
        <v>77.462691616871695</v>
      </c>
      <c r="I20" s="152">
        <v>85.178248277680098</v>
      </c>
      <c r="J20" s="152">
        <v>82.762452513181003</v>
      </c>
      <c r="K20" s="152">
        <v>72.498168963093093</v>
      </c>
      <c r="L20" s="158">
        <v>76.534587216168703</v>
      </c>
      <c r="M20" s="152"/>
      <c r="N20" s="159">
        <v>89.685412231985893</v>
      </c>
      <c r="O20" s="160">
        <v>96.005025360281095</v>
      </c>
      <c r="P20" s="161">
        <v>92.845218796133494</v>
      </c>
      <c r="Q20" s="152"/>
      <c r="R20" s="162">
        <v>81.1947676675872</v>
      </c>
      <c r="S20" s="135"/>
      <c r="T20" s="136">
        <v>-10.9552106905544</v>
      </c>
      <c r="U20" s="130">
        <v>-5.3764590552322904</v>
      </c>
      <c r="V20" s="130">
        <v>-5.9513259793508997</v>
      </c>
      <c r="W20" s="130">
        <v>-2.17932492135881</v>
      </c>
      <c r="X20" s="130">
        <v>-1.4497826401423199</v>
      </c>
      <c r="Y20" s="137">
        <v>-5.1248171673198897</v>
      </c>
      <c r="Z20" s="130"/>
      <c r="AA20" s="138">
        <v>-4.6390277084534901</v>
      </c>
      <c r="AB20" s="139">
        <v>-15.963708507408301</v>
      </c>
      <c r="AC20" s="140">
        <v>-10.850337912720001</v>
      </c>
      <c r="AD20" s="130"/>
      <c r="AE20" s="141">
        <v>-7.0746305367565299</v>
      </c>
      <c r="AG20" s="157">
        <v>66.515455992970104</v>
      </c>
      <c r="AH20" s="152">
        <v>75.669138000878704</v>
      </c>
      <c r="AI20" s="152">
        <v>87.661063949912105</v>
      </c>
      <c r="AJ20" s="152">
        <v>92.116095927065004</v>
      </c>
      <c r="AK20" s="152">
        <v>90.658381599297002</v>
      </c>
      <c r="AL20" s="158">
        <v>82.524027094024603</v>
      </c>
      <c r="AM20" s="152"/>
      <c r="AN20" s="159">
        <v>114.399578545694</v>
      </c>
      <c r="AO20" s="160">
        <v>108.920535711775</v>
      </c>
      <c r="AP20" s="161">
        <v>111.660057128734</v>
      </c>
      <c r="AQ20" s="152"/>
      <c r="AR20" s="162">
        <v>90.848607103941703</v>
      </c>
      <c r="AS20" s="135"/>
      <c r="AT20" s="136">
        <v>-3.9334076475652102</v>
      </c>
      <c r="AU20" s="130">
        <v>1.7760087802597999</v>
      </c>
      <c r="AV20" s="130">
        <v>3.4058155371727499</v>
      </c>
      <c r="AW20" s="130">
        <v>6.49396640617553</v>
      </c>
      <c r="AX20" s="130">
        <v>1.8179053531892699</v>
      </c>
      <c r="AY20" s="137">
        <v>2.1589742235936198</v>
      </c>
      <c r="AZ20" s="130"/>
      <c r="BA20" s="138">
        <v>-4.0128938086580099</v>
      </c>
      <c r="BB20" s="139">
        <v>-12.850743035461701</v>
      </c>
      <c r="BC20" s="140">
        <v>-8.5367764566329907</v>
      </c>
      <c r="BD20" s="130"/>
      <c r="BE20" s="141">
        <v>-1.8707450900752001</v>
      </c>
    </row>
    <row r="21" spans="1:70" x14ac:dyDescent="0.25">
      <c r="A21" s="35" t="s">
        <v>32</v>
      </c>
      <c r="B21" s="3" t="str">
        <f t="shared" si="0"/>
        <v>Newport News/Hampton, VA</v>
      </c>
      <c r="C21" s="3"/>
      <c r="D21" s="24" t="s">
        <v>16</v>
      </c>
      <c r="E21" s="27" t="s">
        <v>17</v>
      </c>
      <c r="F21" s="3"/>
      <c r="G21" s="157">
        <v>47.826643103692099</v>
      </c>
      <c r="H21" s="152">
        <v>62.571861946527001</v>
      </c>
      <c r="I21" s="152">
        <v>66.77299688782</v>
      </c>
      <c r="J21" s="152">
        <v>61.178112576036199</v>
      </c>
      <c r="K21" s="152">
        <v>59.538723949639198</v>
      </c>
      <c r="L21" s="158">
        <v>59.577667692742899</v>
      </c>
      <c r="M21" s="152"/>
      <c r="N21" s="159">
        <v>103.940206747771</v>
      </c>
      <c r="O21" s="160">
        <v>114.152970830386</v>
      </c>
      <c r="P21" s="161">
        <v>109.046588789079</v>
      </c>
      <c r="Q21" s="152"/>
      <c r="R21" s="162">
        <v>73.711645148838898</v>
      </c>
      <c r="S21" s="135"/>
      <c r="T21" s="136">
        <v>-6.2767971743125504</v>
      </c>
      <c r="U21" s="130">
        <v>-1.89213377599515</v>
      </c>
      <c r="V21" s="130">
        <v>2.6394920101119901</v>
      </c>
      <c r="W21" s="130">
        <v>-3.5088068000376502</v>
      </c>
      <c r="X21" s="130">
        <v>-7.6005511366704699</v>
      </c>
      <c r="Y21" s="137">
        <v>-3.18971424862811</v>
      </c>
      <c r="Z21" s="130"/>
      <c r="AA21" s="138">
        <v>1.5503460145524199</v>
      </c>
      <c r="AB21" s="139">
        <v>-1.3579489280455701</v>
      </c>
      <c r="AC21" s="140">
        <v>7.03994061334155E-3</v>
      </c>
      <c r="AD21" s="130"/>
      <c r="AE21" s="141">
        <v>-1.86379874483167</v>
      </c>
      <c r="AG21" s="157">
        <v>45.395316731503698</v>
      </c>
      <c r="AH21" s="152">
        <v>61.146667831376398</v>
      </c>
      <c r="AI21" s="152">
        <v>65.960961076531305</v>
      </c>
      <c r="AJ21" s="152">
        <v>62.767040320413003</v>
      </c>
      <c r="AK21" s="152">
        <v>70.835986062385004</v>
      </c>
      <c r="AL21" s="158">
        <v>61.221194404441903</v>
      </c>
      <c r="AM21" s="152"/>
      <c r="AN21" s="159">
        <v>94.123711019946199</v>
      </c>
      <c r="AO21" s="160">
        <v>96.851616314188703</v>
      </c>
      <c r="AP21" s="161">
        <v>95.487663667067395</v>
      </c>
      <c r="AQ21" s="152"/>
      <c r="AR21" s="162">
        <v>71.011614193763506</v>
      </c>
      <c r="AS21" s="135"/>
      <c r="AT21" s="136">
        <v>5.6178220317134802</v>
      </c>
      <c r="AU21" s="130">
        <v>10.870031201420501</v>
      </c>
      <c r="AV21" s="130">
        <v>13.081143830235501</v>
      </c>
      <c r="AW21" s="130">
        <v>11.4921177576845</v>
      </c>
      <c r="AX21" s="130">
        <v>3.80295301491635</v>
      </c>
      <c r="AY21" s="137">
        <v>8.9340619052437695</v>
      </c>
      <c r="AZ21" s="130"/>
      <c r="BA21" s="138">
        <v>-8.3179404654218505</v>
      </c>
      <c r="BB21" s="139">
        <v>-10.0311790688898</v>
      </c>
      <c r="BC21" s="140">
        <v>-9.1948722393408602</v>
      </c>
      <c r="BD21" s="130"/>
      <c r="BE21" s="141">
        <v>1.1737432587397401</v>
      </c>
    </row>
    <row r="22" spans="1:70" x14ac:dyDescent="0.25">
      <c r="A22" s="36" t="s">
        <v>33</v>
      </c>
      <c r="B22" s="3" t="str">
        <f t="shared" si="0"/>
        <v>Chesapeake/Suffolk, VA</v>
      </c>
      <c r="C22" s="3"/>
      <c r="D22" s="25" t="s">
        <v>16</v>
      </c>
      <c r="E22" s="28" t="s">
        <v>17</v>
      </c>
      <c r="F22" s="3"/>
      <c r="G22" s="163">
        <v>55.622998245915703</v>
      </c>
      <c r="H22" s="164">
        <v>70.596164419604406</v>
      </c>
      <c r="I22" s="164">
        <v>76.957778005159</v>
      </c>
      <c r="J22" s="164">
        <v>75.440020275150403</v>
      </c>
      <c r="K22" s="164">
        <v>71.514499810833996</v>
      </c>
      <c r="L22" s="165">
        <v>70.026292151332697</v>
      </c>
      <c r="M22" s="152"/>
      <c r="N22" s="166">
        <v>79.765165485812503</v>
      </c>
      <c r="O22" s="167">
        <v>83.419587136715293</v>
      </c>
      <c r="P22" s="168">
        <v>81.592376311263905</v>
      </c>
      <c r="Q22" s="152"/>
      <c r="R22" s="169">
        <v>73.330887625598805</v>
      </c>
      <c r="S22" s="135"/>
      <c r="T22" s="142">
        <v>-6.9523093455062002</v>
      </c>
      <c r="U22" s="143">
        <v>-10.151032961931</v>
      </c>
      <c r="V22" s="143">
        <v>-6.8513721662916298</v>
      </c>
      <c r="W22" s="143">
        <v>-4.00172057568727</v>
      </c>
      <c r="X22" s="143">
        <v>-3.25762658164235</v>
      </c>
      <c r="Y22" s="144">
        <v>-6.2508242776544298</v>
      </c>
      <c r="Z22" s="130"/>
      <c r="AA22" s="145">
        <v>-3.6142738660322302</v>
      </c>
      <c r="AB22" s="146">
        <v>-10.361048407798799</v>
      </c>
      <c r="AC22" s="147">
        <v>-7.18539204297804</v>
      </c>
      <c r="AD22" s="130"/>
      <c r="AE22" s="148">
        <v>-6.5495116276268801</v>
      </c>
      <c r="AG22" s="163">
        <v>55.608282269991399</v>
      </c>
      <c r="AH22" s="164">
        <v>71.427758662940604</v>
      </c>
      <c r="AI22" s="164">
        <v>77.724531921753993</v>
      </c>
      <c r="AJ22" s="164">
        <v>79.261887996560603</v>
      </c>
      <c r="AK22" s="164">
        <v>75.357439183146994</v>
      </c>
      <c r="AL22" s="165">
        <v>71.875980006878706</v>
      </c>
      <c r="AM22" s="152"/>
      <c r="AN22" s="166">
        <v>93.8979901848667</v>
      </c>
      <c r="AO22" s="167">
        <v>93.290918856405796</v>
      </c>
      <c r="AP22" s="168">
        <v>93.594454520636205</v>
      </c>
      <c r="AQ22" s="152"/>
      <c r="AR22" s="169">
        <v>78.081258439380903</v>
      </c>
      <c r="AS22" s="135"/>
      <c r="AT22" s="142">
        <v>-6.7448360412466997</v>
      </c>
      <c r="AU22" s="143">
        <v>-3.15242352120866</v>
      </c>
      <c r="AV22" s="143">
        <v>-1.51537898167842</v>
      </c>
      <c r="AW22" s="143">
        <v>0.44258854107080597</v>
      </c>
      <c r="AX22" s="143">
        <v>-1.6927051072988</v>
      </c>
      <c r="AY22" s="144">
        <v>-2.3081615331990699</v>
      </c>
      <c r="AZ22" s="130"/>
      <c r="BA22" s="145">
        <v>-6.8012339378594904</v>
      </c>
      <c r="BB22" s="146">
        <v>-10.4605028584156</v>
      </c>
      <c r="BC22" s="147">
        <v>-8.6615744959905392</v>
      </c>
      <c r="BD22" s="130"/>
      <c r="BE22" s="148">
        <v>-4.5810416823811497</v>
      </c>
    </row>
    <row r="23" spans="1:70" ht="13" x14ac:dyDescent="0.3">
      <c r="A23" s="35" t="s">
        <v>109</v>
      </c>
      <c r="B23" s="3" t="s">
        <v>109</v>
      </c>
      <c r="C23" s="9"/>
      <c r="D23" s="23" t="s">
        <v>16</v>
      </c>
      <c r="E23" s="26" t="s">
        <v>17</v>
      </c>
      <c r="F23" s="3"/>
      <c r="G23" s="149">
        <v>65.999198189460003</v>
      </c>
      <c r="H23" s="150">
        <v>96.403986420950503</v>
      </c>
      <c r="I23" s="150">
        <v>120.87648561267299</v>
      </c>
      <c r="J23" s="150">
        <v>121.89799547365</v>
      </c>
      <c r="K23" s="150">
        <v>139.39613643711601</v>
      </c>
      <c r="L23" s="151">
        <v>108.91476042677</v>
      </c>
      <c r="M23" s="152"/>
      <c r="N23" s="153">
        <v>201.60809893307399</v>
      </c>
      <c r="O23" s="154">
        <v>185.478871645651</v>
      </c>
      <c r="P23" s="155">
        <v>193.54348528936299</v>
      </c>
      <c r="Q23" s="152"/>
      <c r="R23" s="156">
        <v>133.09439610179601</v>
      </c>
      <c r="S23" s="135"/>
      <c r="T23" s="127">
        <v>-16.689502667369698</v>
      </c>
      <c r="U23" s="128">
        <v>4.9653144810527898</v>
      </c>
      <c r="V23" s="128">
        <v>6.7785816321381001</v>
      </c>
      <c r="W23" s="128">
        <v>9.5561180079066901</v>
      </c>
      <c r="X23" s="128">
        <v>20.9098458380168</v>
      </c>
      <c r="Y23" s="129">
        <v>6.6073499787458303</v>
      </c>
      <c r="Z23" s="130"/>
      <c r="AA23" s="131">
        <v>14.7625248276847</v>
      </c>
      <c r="AB23" s="132">
        <v>19.189268609816502</v>
      </c>
      <c r="AC23" s="133">
        <v>16.841894538337701</v>
      </c>
      <c r="AD23" s="130"/>
      <c r="AE23" s="134">
        <v>10.633667139244601</v>
      </c>
      <c r="AF23" s="75"/>
      <c r="AG23" s="149">
        <v>70.337576786291606</v>
      </c>
      <c r="AH23" s="150">
        <v>110.922679437439</v>
      </c>
      <c r="AI23" s="150">
        <v>133.63756142903301</v>
      </c>
      <c r="AJ23" s="150">
        <v>122.834179599094</v>
      </c>
      <c r="AK23" s="150">
        <v>122.013810216618</v>
      </c>
      <c r="AL23" s="151">
        <v>111.949161493695</v>
      </c>
      <c r="AM23" s="152"/>
      <c r="AN23" s="153">
        <v>162.57913918525699</v>
      </c>
      <c r="AO23" s="154">
        <v>159.57898076301299</v>
      </c>
      <c r="AP23" s="155">
        <v>161.07905997413499</v>
      </c>
      <c r="AQ23" s="152"/>
      <c r="AR23" s="156">
        <v>125.986275345249</v>
      </c>
      <c r="AS23" s="135"/>
      <c r="AT23" s="127">
        <v>-7.3159525104977101</v>
      </c>
      <c r="AU23" s="128">
        <v>3.10716081464532</v>
      </c>
      <c r="AV23" s="128">
        <v>2.3830836170443002</v>
      </c>
      <c r="AW23" s="128">
        <v>2.61336505135055</v>
      </c>
      <c r="AX23" s="128">
        <v>11.183150558780101</v>
      </c>
      <c r="AY23" s="129">
        <v>2.99977419153416</v>
      </c>
      <c r="AZ23" s="130"/>
      <c r="BA23" s="131">
        <v>5.7534757487219501</v>
      </c>
      <c r="BB23" s="132">
        <v>0.87484303124110396</v>
      </c>
      <c r="BC23" s="133">
        <v>3.27927442478149</v>
      </c>
      <c r="BD23" s="130"/>
      <c r="BE23" s="134">
        <v>3.1016996389816498</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57">
        <v>43.603362629424502</v>
      </c>
      <c r="H24" s="152">
        <v>62.686548278352902</v>
      </c>
      <c r="I24" s="152">
        <v>72.637041897423501</v>
      </c>
      <c r="J24" s="152">
        <v>73.481914278834495</v>
      </c>
      <c r="K24" s="152">
        <v>63.354255959547302</v>
      </c>
      <c r="L24" s="158">
        <v>63.152624608716501</v>
      </c>
      <c r="M24" s="152"/>
      <c r="N24" s="159">
        <v>107.863623886347</v>
      </c>
      <c r="O24" s="160">
        <v>120.839655670599</v>
      </c>
      <c r="P24" s="161">
        <v>114.351639778473</v>
      </c>
      <c r="Q24" s="152"/>
      <c r="R24" s="162">
        <v>77.780914657218503</v>
      </c>
      <c r="S24" s="135"/>
      <c r="T24" s="136">
        <v>-30.4024890590299</v>
      </c>
      <c r="U24" s="130">
        <v>-15.1054498673087</v>
      </c>
      <c r="V24" s="130">
        <v>-14.5086696542251</v>
      </c>
      <c r="W24" s="130">
        <v>-10.9975427863546</v>
      </c>
      <c r="X24" s="130">
        <v>-16.175526245280601</v>
      </c>
      <c r="Y24" s="137">
        <v>-16.816176565101198</v>
      </c>
      <c r="Z24" s="130"/>
      <c r="AA24" s="138">
        <v>8.7816931563016798</v>
      </c>
      <c r="AB24" s="139">
        <v>17.666547225319601</v>
      </c>
      <c r="AC24" s="140">
        <v>13.302043752105201</v>
      </c>
      <c r="AD24" s="130"/>
      <c r="AE24" s="141">
        <v>-6.3605050343638903</v>
      </c>
      <c r="AF24" s="75"/>
      <c r="AG24" s="157">
        <v>41.785175475559797</v>
      </c>
      <c r="AH24" s="152">
        <v>61.284301107632999</v>
      </c>
      <c r="AI24" s="152">
        <v>73.581013123043505</v>
      </c>
      <c r="AJ24" s="152">
        <v>72.340980616421803</v>
      </c>
      <c r="AK24" s="152">
        <v>61.962954189742298</v>
      </c>
      <c r="AL24" s="158">
        <v>62.1908849024801</v>
      </c>
      <c r="AM24" s="152"/>
      <c r="AN24" s="159">
        <v>88.880027088851406</v>
      </c>
      <c r="AO24" s="160">
        <v>101.16721526607201</v>
      </c>
      <c r="AP24" s="161">
        <v>95.023621177462005</v>
      </c>
      <c r="AQ24" s="152"/>
      <c r="AR24" s="162">
        <v>71.571666695332098</v>
      </c>
      <c r="AS24" s="135"/>
      <c r="AT24" s="136">
        <v>-17.860877488656101</v>
      </c>
      <c r="AU24" s="130">
        <v>-11.9413080549034</v>
      </c>
      <c r="AV24" s="130">
        <v>-9.0453159417137208</v>
      </c>
      <c r="AW24" s="130">
        <v>-8.6135806487550699</v>
      </c>
      <c r="AX24" s="130">
        <v>-15.183798512462401</v>
      </c>
      <c r="AY24" s="137">
        <v>-12.0553279592728</v>
      </c>
      <c r="AZ24" s="130"/>
      <c r="BA24" s="138">
        <v>-7.0834023728850699</v>
      </c>
      <c r="BB24" s="139">
        <v>-1.79115076840367</v>
      </c>
      <c r="BC24" s="140">
        <v>-4.3392913499244097</v>
      </c>
      <c r="BD24" s="130"/>
      <c r="BE24" s="141">
        <v>-9.27952652823795</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57">
        <v>40.328802989749398</v>
      </c>
      <c r="H25" s="152">
        <v>51.047445187927103</v>
      </c>
      <c r="I25" s="152">
        <v>56.443750968109299</v>
      </c>
      <c r="J25" s="152">
        <v>55.2257640091116</v>
      </c>
      <c r="K25" s="152">
        <v>53.871003616173098</v>
      </c>
      <c r="L25" s="158">
        <v>51.383353354214101</v>
      </c>
      <c r="M25" s="152"/>
      <c r="N25" s="159">
        <v>69.793355951025006</v>
      </c>
      <c r="O25" s="160">
        <v>72.686629242596794</v>
      </c>
      <c r="P25" s="161">
        <v>71.239992596810893</v>
      </c>
      <c r="Q25" s="152"/>
      <c r="R25" s="162">
        <v>57.056678852098898</v>
      </c>
      <c r="S25" s="135"/>
      <c r="T25" s="136">
        <v>-12.5486802251176</v>
      </c>
      <c r="U25" s="130">
        <v>-5.8033680421226004</v>
      </c>
      <c r="V25" s="130">
        <v>-7.0538149233191598</v>
      </c>
      <c r="W25" s="130">
        <v>-11.766535702371501</v>
      </c>
      <c r="X25" s="130">
        <v>-7.6498661456325996</v>
      </c>
      <c r="Y25" s="137">
        <v>-8.8816529103534805</v>
      </c>
      <c r="Z25" s="130"/>
      <c r="AA25" s="138">
        <v>-13.464276711175501</v>
      </c>
      <c r="AB25" s="139">
        <v>-12.12615154387</v>
      </c>
      <c r="AC25" s="140">
        <v>-12.7867597335576</v>
      </c>
      <c r="AD25" s="130"/>
      <c r="AE25" s="141">
        <v>-10.3142474299973</v>
      </c>
      <c r="AF25" s="75"/>
      <c r="AG25" s="157">
        <v>40.093410200740301</v>
      </c>
      <c r="AH25" s="152">
        <v>50.700067582574</v>
      </c>
      <c r="AI25" s="152">
        <v>54.885679968678801</v>
      </c>
      <c r="AJ25" s="152">
        <v>54.426864977220902</v>
      </c>
      <c r="AK25" s="152">
        <v>51.885733378416802</v>
      </c>
      <c r="AL25" s="158">
        <v>50.398351221526099</v>
      </c>
      <c r="AM25" s="152"/>
      <c r="AN25" s="159">
        <v>69.970140368735699</v>
      </c>
      <c r="AO25" s="160">
        <v>78.001204349373495</v>
      </c>
      <c r="AP25" s="161">
        <v>73.985672359054604</v>
      </c>
      <c r="AQ25" s="152"/>
      <c r="AR25" s="162">
        <v>57.137585832248597</v>
      </c>
      <c r="AS25" s="135"/>
      <c r="AT25" s="136">
        <v>-5.2912998631143902</v>
      </c>
      <c r="AU25" s="130">
        <v>-1.7090039971570901</v>
      </c>
      <c r="AV25" s="130">
        <v>-3.64507995237215</v>
      </c>
      <c r="AW25" s="130">
        <v>-7.3795667846033997</v>
      </c>
      <c r="AX25" s="130">
        <v>-8.7796547529559508</v>
      </c>
      <c r="AY25" s="137">
        <v>-5.4510520607662496</v>
      </c>
      <c r="AZ25" s="130"/>
      <c r="BA25" s="138">
        <v>-7.8778959815949996</v>
      </c>
      <c r="BB25" s="139">
        <v>-6.0783271872490197</v>
      </c>
      <c r="BC25" s="140">
        <v>-6.9379586540586402</v>
      </c>
      <c r="BD25" s="130"/>
      <c r="BE25" s="141">
        <v>-6.0066567515362701</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57">
        <v>56.353730492242804</v>
      </c>
      <c r="H26" s="152">
        <v>70.204320053629502</v>
      </c>
      <c r="I26" s="152">
        <v>72.565221011300494</v>
      </c>
      <c r="J26" s="152">
        <v>73.031276153993403</v>
      </c>
      <c r="K26" s="152">
        <v>67.588464910936594</v>
      </c>
      <c r="L26" s="158">
        <v>67.948602524420593</v>
      </c>
      <c r="M26" s="152"/>
      <c r="N26" s="159">
        <v>76.095118023367107</v>
      </c>
      <c r="O26" s="160">
        <v>73.401949856349304</v>
      </c>
      <c r="P26" s="161">
        <v>74.748533939858206</v>
      </c>
      <c r="Q26" s="152"/>
      <c r="R26" s="162">
        <v>69.891440071688507</v>
      </c>
      <c r="S26" s="135"/>
      <c r="T26" s="136">
        <v>7.7892668231626301</v>
      </c>
      <c r="U26" s="130">
        <v>15.788943282041499</v>
      </c>
      <c r="V26" s="130">
        <v>16.0514911855308</v>
      </c>
      <c r="W26" s="130">
        <v>14.4284074250968</v>
      </c>
      <c r="X26" s="130">
        <v>10.7524439328176</v>
      </c>
      <c r="Y26" s="137">
        <v>13.138139410215899</v>
      </c>
      <c r="Z26" s="130"/>
      <c r="AA26" s="138">
        <v>1.34291779504162</v>
      </c>
      <c r="AB26" s="139">
        <v>2.4366764562770902</v>
      </c>
      <c r="AC26" s="140">
        <v>1.8770111106864</v>
      </c>
      <c r="AD26" s="130"/>
      <c r="AE26" s="141">
        <v>9.4415715925668895</v>
      </c>
      <c r="AF26" s="75"/>
      <c r="AG26" s="157">
        <v>54.402473683202402</v>
      </c>
      <c r="AH26" s="152">
        <v>67.436987176786005</v>
      </c>
      <c r="AI26" s="152">
        <v>70.7271342463129</v>
      </c>
      <c r="AJ26" s="152">
        <v>70.797250785290103</v>
      </c>
      <c r="AK26" s="152">
        <v>66.587755856157798</v>
      </c>
      <c r="AL26" s="158">
        <v>65.990320349549805</v>
      </c>
      <c r="AM26" s="152"/>
      <c r="AN26" s="159">
        <v>73.482631325416506</v>
      </c>
      <c r="AO26" s="160">
        <v>74.171899870714398</v>
      </c>
      <c r="AP26" s="161">
        <v>73.827265598065495</v>
      </c>
      <c r="AQ26" s="152"/>
      <c r="AR26" s="162">
        <v>68.229447563411398</v>
      </c>
      <c r="AS26" s="135"/>
      <c r="AT26" s="136">
        <v>9.6142896666374291</v>
      </c>
      <c r="AU26" s="130">
        <v>12.713905951947501</v>
      </c>
      <c r="AV26" s="130">
        <v>14.174694545685799</v>
      </c>
      <c r="AW26" s="130">
        <v>10.8575076555877</v>
      </c>
      <c r="AX26" s="130">
        <v>9.50262737557774</v>
      </c>
      <c r="AY26" s="137">
        <v>11.440003397244</v>
      </c>
      <c r="AZ26" s="130"/>
      <c r="BA26" s="138">
        <v>6.5229215155477602</v>
      </c>
      <c r="BB26" s="139">
        <v>5.5295077262185304</v>
      </c>
      <c r="BC26" s="140">
        <v>6.0215690864840603</v>
      </c>
      <c r="BD26" s="130"/>
      <c r="BE26" s="141">
        <v>9.7066409351884904</v>
      </c>
      <c r="BF26" s="75"/>
      <c r="BG26" s="76"/>
      <c r="BH26" s="76"/>
      <c r="BI26" s="76"/>
      <c r="BJ26" s="76"/>
      <c r="BK26" s="76"/>
      <c r="BL26" s="76"/>
      <c r="BM26" s="76"/>
      <c r="BN26" s="76"/>
      <c r="BO26" s="76"/>
      <c r="BP26" s="76"/>
      <c r="BQ26" s="76"/>
      <c r="BR26" s="76"/>
    </row>
    <row r="27" spans="1:70" x14ac:dyDescent="0.25">
      <c r="A27" s="21" t="s">
        <v>97</v>
      </c>
      <c r="B27" s="82" t="s">
        <v>70</v>
      </c>
      <c r="C27" s="3"/>
      <c r="D27" s="24" t="s">
        <v>16</v>
      </c>
      <c r="E27" s="27" t="s">
        <v>17</v>
      </c>
      <c r="F27" s="3"/>
      <c r="G27" s="157">
        <v>42.006380293776097</v>
      </c>
      <c r="H27" s="152">
        <v>59.8984205744283</v>
      </c>
      <c r="I27" s="152">
        <v>66.3830372015546</v>
      </c>
      <c r="J27" s="152">
        <v>80.215601433546993</v>
      </c>
      <c r="K27" s="152">
        <v>96.414982080662199</v>
      </c>
      <c r="L27" s="158">
        <v>68.983684316793699</v>
      </c>
      <c r="M27" s="152"/>
      <c r="N27" s="159">
        <v>113.36619100499701</v>
      </c>
      <c r="O27" s="160">
        <v>90.524816516076896</v>
      </c>
      <c r="P27" s="161">
        <v>101.94550376053699</v>
      </c>
      <c r="Q27" s="152"/>
      <c r="R27" s="162">
        <v>78.401347015005996</v>
      </c>
      <c r="S27" s="135"/>
      <c r="T27" s="136">
        <v>-4.72911825459955</v>
      </c>
      <c r="U27" s="130">
        <v>6.4156685250377103</v>
      </c>
      <c r="V27" s="130">
        <v>7.1832606713463996</v>
      </c>
      <c r="W27" s="130">
        <v>3.56340374919401</v>
      </c>
      <c r="X27" s="130">
        <v>7.0525788276422299</v>
      </c>
      <c r="Y27" s="137">
        <v>4.5740866094044303</v>
      </c>
      <c r="Z27" s="130"/>
      <c r="AA27" s="138">
        <v>2.1317286475179</v>
      </c>
      <c r="AB27" s="139">
        <v>-1.9373765312662501</v>
      </c>
      <c r="AC27" s="140">
        <v>0.284173590418281</v>
      </c>
      <c r="AD27" s="130"/>
      <c r="AE27" s="141">
        <v>2.9381407975249898</v>
      </c>
      <c r="AF27" s="75"/>
      <c r="AG27" s="157">
        <v>44.576900376011203</v>
      </c>
      <c r="AH27" s="152">
        <v>59.826095686631902</v>
      </c>
      <c r="AI27" s="152">
        <v>64.625297821611497</v>
      </c>
      <c r="AJ27" s="152">
        <v>69.579030781872106</v>
      </c>
      <c r="AK27" s="152">
        <v>75.8451067568421</v>
      </c>
      <c r="AL27" s="158">
        <v>62.896351830057398</v>
      </c>
      <c r="AM27" s="152"/>
      <c r="AN27" s="159">
        <v>98.813193350609893</v>
      </c>
      <c r="AO27" s="160">
        <v>93.894713861323496</v>
      </c>
      <c r="AP27" s="161">
        <v>96.353953605966694</v>
      </c>
      <c r="AQ27" s="152"/>
      <c r="AR27" s="162">
        <v>72.461781754407198</v>
      </c>
      <c r="AS27" s="135"/>
      <c r="AT27" s="136">
        <v>-2.7047407107151602</v>
      </c>
      <c r="AU27" s="130">
        <v>5.0597343768795797</v>
      </c>
      <c r="AV27" s="130">
        <v>4.8396226765816497</v>
      </c>
      <c r="AW27" s="130">
        <v>4.3560116767330896</v>
      </c>
      <c r="AX27" s="130">
        <v>7.7057986770634699</v>
      </c>
      <c r="AY27" s="137">
        <v>4.3056237792351304</v>
      </c>
      <c r="AZ27" s="130"/>
      <c r="BA27" s="138">
        <v>5.8968932388737798</v>
      </c>
      <c r="BB27" s="139">
        <v>3.56854871039776</v>
      </c>
      <c r="BC27" s="140">
        <v>4.7494983450440804</v>
      </c>
      <c r="BD27" s="130"/>
      <c r="BE27" s="141">
        <v>4.4702112658046502</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57">
        <v>46.075697589481301</v>
      </c>
      <c r="H28" s="152">
        <v>67.697182249817303</v>
      </c>
      <c r="I28" s="152">
        <v>86.992710007304595</v>
      </c>
      <c r="J28" s="152">
        <v>122.645169831994</v>
      </c>
      <c r="K28" s="152">
        <v>164.72194850255599</v>
      </c>
      <c r="L28" s="158">
        <v>97.626541636230797</v>
      </c>
      <c r="M28" s="152"/>
      <c r="N28" s="159">
        <v>163.114757121986</v>
      </c>
      <c r="O28" s="160">
        <v>111.037715485756</v>
      </c>
      <c r="P28" s="161">
        <v>137.07623630387101</v>
      </c>
      <c r="Q28" s="152"/>
      <c r="R28" s="162">
        <v>108.897882969842</v>
      </c>
      <c r="S28" s="135"/>
      <c r="T28" s="136">
        <v>12.7285255393765</v>
      </c>
      <c r="U28" s="130">
        <v>21.6095822054541</v>
      </c>
      <c r="V28" s="130">
        <v>14.131628747969099</v>
      </c>
      <c r="W28" s="130">
        <v>6.94964541495579</v>
      </c>
      <c r="X28" s="130">
        <v>2.6372219082581201E-2</v>
      </c>
      <c r="Y28" s="137">
        <v>7.9661790373016297</v>
      </c>
      <c r="Z28" s="130"/>
      <c r="AA28" s="138">
        <v>-5.1572023994115304</v>
      </c>
      <c r="AB28" s="139">
        <v>-13.5092156720928</v>
      </c>
      <c r="AC28" s="140">
        <v>-8.7269875266133408</v>
      </c>
      <c r="AD28" s="130"/>
      <c r="AE28" s="141">
        <v>1.30282931777425</v>
      </c>
      <c r="AF28" s="75"/>
      <c r="AG28" s="157">
        <v>47.630630478451401</v>
      </c>
      <c r="AH28" s="152">
        <v>69.206954894083196</v>
      </c>
      <c r="AI28" s="152">
        <v>80.1325515887509</v>
      </c>
      <c r="AJ28" s="152">
        <v>88.280953250547796</v>
      </c>
      <c r="AK28" s="152">
        <v>97.156297936449903</v>
      </c>
      <c r="AL28" s="158">
        <v>76.481477629656595</v>
      </c>
      <c r="AM28" s="152"/>
      <c r="AN28" s="159">
        <v>108.973561449963</v>
      </c>
      <c r="AO28" s="160">
        <v>94.714504200145996</v>
      </c>
      <c r="AP28" s="161">
        <v>101.844032825054</v>
      </c>
      <c r="AQ28" s="152"/>
      <c r="AR28" s="162">
        <v>83.727921971198896</v>
      </c>
      <c r="AS28" s="135"/>
      <c r="AT28" s="136">
        <v>-3.1100031050624102</v>
      </c>
      <c r="AU28" s="130">
        <v>5.5863117115691203</v>
      </c>
      <c r="AV28" s="130">
        <v>10.3512226200542</v>
      </c>
      <c r="AW28" s="130">
        <v>9.9719818508635907</v>
      </c>
      <c r="AX28" s="130">
        <v>3.4552725108991398</v>
      </c>
      <c r="AY28" s="137">
        <v>5.74326906369323</v>
      </c>
      <c r="AZ28" s="130"/>
      <c r="BA28" s="138">
        <v>-1.0917720099511199</v>
      </c>
      <c r="BB28" s="139">
        <v>-3.1543787039965201</v>
      </c>
      <c r="BC28" s="140">
        <v>-2.0617009035908298</v>
      </c>
      <c r="BD28" s="130"/>
      <c r="BE28" s="141">
        <v>2.8843962074335199</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57">
        <v>67.482434741338295</v>
      </c>
      <c r="H29" s="152">
        <v>97.221029900332198</v>
      </c>
      <c r="I29" s="152">
        <v>103.43485524442301</v>
      </c>
      <c r="J29" s="152">
        <v>114.832230659705</v>
      </c>
      <c r="K29" s="152">
        <v>153.652145230185</v>
      </c>
      <c r="L29" s="158">
        <v>107.32453915519601</v>
      </c>
      <c r="M29" s="152"/>
      <c r="N29" s="159">
        <v>225.16441623160799</v>
      </c>
      <c r="O29" s="160">
        <v>198.19690317987599</v>
      </c>
      <c r="P29" s="161">
        <v>211.68065970574199</v>
      </c>
      <c r="Q29" s="152"/>
      <c r="R29" s="162">
        <v>137.14057359821001</v>
      </c>
      <c r="S29" s="135"/>
      <c r="T29" s="136">
        <v>-7.4374492373063097</v>
      </c>
      <c r="U29" s="130">
        <v>3.7689212626136102</v>
      </c>
      <c r="V29" s="130">
        <v>8.7684601786186303</v>
      </c>
      <c r="W29" s="130">
        <v>-20.2091655471731</v>
      </c>
      <c r="X29" s="130">
        <v>5.97492259603625</v>
      </c>
      <c r="Y29" s="137">
        <v>-2.5379755327684599</v>
      </c>
      <c r="Z29" s="130"/>
      <c r="AA29" s="138">
        <v>10.714090726842</v>
      </c>
      <c r="AB29" s="139">
        <v>4.2458741932447301</v>
      </c>
      <c r="AC29" s="140">
        <v>7.58888389409044</v>
      </c>
      <c r="AD29" s="130"/>
      <c r="AE29" s="141">
        <v>1.68289930825597</v>
      </c>
      <c r="AF29" s="75"/>
      <c r="AG29" s="157">
        <v>76.993295562411006</v>
      </c>
      <c r="AH29" s="152">
        <v>96.971607142857096</v>
      </c>
      <c r="AI29" s="152">
        <v>105.0921826056</v>
      </c>
      <c r="AJ29" s="152">
        <v>113.17064428096801</v>
      </c>
      <c r="AK29" s="152">
        <v>143.76332819174101</v>
      </c>
      <c r="AL29" s="158">
        <v>107.19821155671499</v>
      </c>
      <c r="AM29" s="152"/>
      <c r="AN29" s="159">
        <v>222.877113194114</v>
      </c>
      <c r="AO29" s="160">
        <v>215.65818462268601</v>
      </c>
      <c r="AP29" s="161">
        <v>219.26764890839999</v>
      </c>
      <c r="AQ29" s="152"/>
      <c r="AR29" s="162">
        <v>139.21805080005399</v>
      </c>
      <c r="AS29" s="135"/>
      <c r="AT29" s="136">
        <v>9.6152406983342296</v>
      </c>
      <c r="AU29" s="130">
        <v>10.963227147761099</v>
      </c>
      <c r="AV29" s="130">
        <v>11.120223328427</v>
      </c>
      <c r="AW29" s="130">
        <v>-0.31764011609777698</v>
      </c>
      <c r="AX29" s="130">
        <v>10.214658606095201</v>
      </c>
      <c r="AY29" s="137">
        <v>8.0243357067945702</v>
      </c>
      <c r="AZ29" s="130"/>
      <c r="BA29" s="138">
        <v>11.4088733772489</v>
      </c>
      <c r="BB29" s="139">
        <v>9.3048308711539107</v>
      </c>
      <c r="BC29" s="140">
        <v>10.364142250143001</v>
      </c>
      <c r="BD29" s="130"/>
      <c r="BE29" s="141">
        <v>9.0648492297827197</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57">
        <v>40.454894089764402</v>
      </c>
      <c r="H30" s="152">
        <v>59.400611761220503</v>
      </c>
      <c r="I30" s="152">
        <v>64.587545548807498</v>
      </c>
      <c r="J30" s="152">
        <v>66.871408680195501</v>
      </c>
      <c r="K30" s="152">
        <v>58.022335950229497</v>
      </c>
      <c r="L30" s="158">
        <v>57.867359206043503</v>
      </c>
      <c r="M30" s="152"/>
      <c r="N30" s="159">
        <v>56.195976892312203</v>
      </c>
      <c r="O30" s="160">
        <v>54.2764612649977</v>
      </c>
      <c r="P30" s="161">
        <v>55.236219078654997</v>
      </c>
      <c r="Q30" s="152"/>
      <c r="R30" s="162">
        <v>57.115604883932498</v>
      </c>
      <c r="S30" s="135"/>
      <c r="T30" s="136">
        <v>1.75094177441029</v>
      </c>
      <c r="U30" s="130">
        <v>8.8033327884039103</v>
      </c>
      <c r="V30" s="130">
        <v>-3.2391407101139098</v>
      </c>
      <c r="W30" s="130">
        <v>-7.4429226317212303</v>
      </c>
      <c r="X30" s="130">
        <v>-9.5568581903207397E-2</v>
      </c>
      <c r="Y30" s="137">
        <v>-0.71810094148006698</v>
      </c>
      <c r="Z30" s="130"/>
      <c r="AA30" s="138">
        <v>-5.2346224795916898</v>
      </c>
      <c r="AB30" s="139">
        <v>-5.6895498540884102</v>
      </c>
      <c r="AC30" s="140">
        <v>-5.4586810163081001</v>
      </c>
      <c r="AD30" s="130"/>
      <c r="AE30" s="141">
        <v>-2.0748674555628601</v>
      </c>
      <c r="AF30" s="75"/>
      <c r="AG30" s="157">
        <v>40.770801733076503</v>
      </c>
      <c r="AH30" s="152">
        <v>60.832847726262699</v>
      </c>
      <c r="AI30" s="152">
        <v>68.738131387942502</v>
      </c>
      <c r="AJ30" s="152">
        <v>71.293882758109902</v>
      </c>
      <c r="AK30" s="152">
        <v>65.944482298918601</v>
      </c>
      <c r="AL30" s="158">
        <v>61.516029180861999</v>
      </c>
      <c r="AM30" s="152"/>
      <c r="AN30" s="159">
        <v>74.558018071396802</v>
      </c>
      <c r="AO30" s="160">
        <v>68.406326099837003</v>
      </c>
      <c r="AP30" s="161">
        <v>71.482172085616895</v>
      </c>
      <c r="AQ30" s="152"/>
      <c r="AR30" s="162">
        <v>64.3634985822206</v>
      </c>
      <c r="AS30" s="135"/>
      <c r="AT30" s="136">
        <v>0.24415465885632201</v>
      </c>
      <c r="AU30" s="130">
        <v>7.1038504023937898</v>
      </c>
      <c r="AV30" s="130">
        <v>3.9475119228861</v>
      </c>
      <c r="AW30" s="130">
        <v>2.6849250479178401</v>
      </c>
      <c r="AX30" s="130">
        <v>6.9744035180570698</v>
      </c>
      <c r="AY30" s="137">
        <v>4.3804833258790703</v>
      </c>
      <c r="AZ30" s="130"/>
      <c r="BA30" s="138">
        <v>-1.9262812422298801</v>
      </c>
      <c r="BB30" s="139">
        <v>-5.2383954871397798</v>
      </c>
      <c r="BC30" s="140">
        <v>-3.5394915185822402</v>
      </c>
      <c r="BD30" s="130"/>
      <c r="BE30" s="141">
        <v>1.73006972868048</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57">
        <v>36.997803426510302</v>
      </c>
      <c r="H31" s="152">
        <v>51.969617673579798</v>
      </c>
      <c r="I31" s="152">
        <v>55.711253381424697</v>
      </c>
      <c r="J31" s="152">
        <v>78.156322813345298</v>
      </c>
      <c r="K31" s="152">
        <v>144.695078449053</v>
      </c>
      <c r="L31" s="158">
        <v>73.506015148782595</v>
      </c>
      <c r="M31" s="152"/>
      <c r="N31" s="159">
        <v>171.065588818755</v>
      </c>
      <c r="O31" s="160">
        <v>127.96372046889</v>
      </c>
      <c r="P31" s="161">
        <v>149.51465464382301</v>
      </c>
      <c r="Q31" s="152"/>
      <c r="R31" s="162">
        <v>95.2227692902228</v>
      </c>
      <c r="S31" s="135"/>
      <c r="T31" s="136">
        <v>-15.3390248881687</v>
      </c>
      <c r="U31" s="130">
        <v>-3.42266100474954</v>
      </c>
      <c r="V31" s="130">
        <v>-10.0523705428093</v>
      </c>
      <c r="W31" s="130">
        <v>-10.2787839520277</v>
      </c>
      <c r="X31" s="130">
        <v>-0.123511437897329</v>
      </c>
      <c r="Y31" s="137">
        <v>-6.1067979342129002</v>
      </c>
      <c r="Z31" s="130"/>
      <c r="AA31" s="138">
        <v>7.6561997644943602</v>
      </c>
      <c r="AB31" s="139">
        <v>2.5339611793089598</v>
      </c>
      <c r="AC31" s="140">
        <v>5.4029063141051603</v>
      </c>
      <c r="AD31" s="130"/>
      <c r="AE31" s="141">
        <v>-1.27026136764177</v>
      </c>
      <c r="AF31" s="75"/>
      <c r="AG31" s="157">
        <v>38.632931018935899</v>
      </c>
      <c r="AH31" s="152">
        <v>51.0885698827772</v>
      </c>
      <c r="AI31" s="152">
        <v>52.7099535617673</v>
      </c>
      <c r="AJ31" s="152">
        <v>61.132953110910698</v>
      </c>
      <c r="AK31" s="152">
        <v>81.273286744815096</v>
      </c>
      <c r="AL31" s="158">
        <v>56.967538863841199</v>
      </c>
      <c r="AM31" s="152"/>
      <c r="AN31" s="159">
        <v>107.996274571686</v>
      </c>
      <c r="AO31" s="160">
        <v>95.699276375112703</v>
      </c>
      <c r="AP31" s="161">
        <v>101.847775473399</v>
      </c>
      <c r="AQ31" s="152"/>
      <c r="AR31" s="162">
        <v>69.790463609429295</v>
      </c>
      <c r="AS31" s="135"/>
      <c r="AT31" s="136">
        <v>-8.4050381066589992</v>
      </c>
      <c r="AU31" s="130">
        <v>1.5091338458439201</v>
      </c>
      <c r="AV31" s="130">
        <v>-3.81218887429148</v>
      </c>
      <c r="AW31" s="130">
        <v>-5.0384892190467401</v>
      </c>
      <c r="AX31" s="130">
        <v>2.8576445974283802</v>
      </c>
      <c r="AY31" s="137">
        <v>-2.03006065475526</v>
      </c>
      <c r="AZ31" s="130"/>
      <c r="BA31" s="138">
        <v>4.8647241799012297</v>
      </c>
      <c r="BB31" s="139">
        <v>0.39000194600732702</v>
      </c>
      <c r="BC31" s="140">
        <v>2.71376883318502</v>
      </c>
      <c r="BD31" s="130"/>
      <c r="BE31" s="141">
        <v>-0.112706611900235</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57">
        <v>43.919541941564503</v>
      </c>
      <c r="H32" s="152">
        <v>57.337393025447597</v>
      </c>
      <c r="I32" s="152">
        <v>91.046623939679506</v>
      </c>
      <c r="J32" s="152">
        <v>154.61364373232701</v>
      </c>
      <c r="K32" s="152">
        <v>215.188092365692</v>
      </c>
      <c r="L32" s="158">
        <v>112.42105900094199</v>
      </c>
      <c r="M32" s="152"/>
      <c r="N32" s="159">
        <v>231.84991140433499</v>
      </c>
      <c r="O32" s="160">
        <v>172.097195098963</v>
      </c>
      <c r="P32" s="161">
        <v>201.97355325164901</v>
      </c>
      <c r="Q32" s="152"/>
      <c r="R32" s="162">
        <v>138.00748592971499</v>
      </c>
      <c r="S32" s="135"/>
      <c r="T32" s="136">
        <v>3.7512723273207502</v>
      </c>
      <c r="U32" s="130">
        <v>3.9174380157590698</v>
      </c>
      <c r="V32" s="130">
        <v>12.3568314576986</v>
      </c>
      <c r="W32" s="130">
        <v>13.8353702659311</v>
      </c>
      <c r="X32" s="130">
        <v>-1.51517678579288</v>
      </c>
      <c r="Y32" s="137">
        <v>5.4880038329642202</v>
      </c>
      <c r="Z32" s="130"/>
      <c r="AA32" s="138">
        <v>0.42518717590883398</v>
      </c>
      <c r="AB32" s="139">
        <v>-2.4182560542187601</v>
      </c>
      <c r="AC32" s="140">
        <v>-0.80624250978885503</v>
      </c>
      <c r="AD32" s="130"/>
      <c r="AE32" s="141">
        <v>2.7614539234800399</v>
      </c>
      <c r="AF32" s="75"/>
      <c r="AG32" s="157">
        <v>42.867238925541898</v>
      </c>
      <c r="AH32" s="152">
        <v>53.232603675777497</v>
      </c>
      <c r="AI32" s="152">
        <v>63.303780395852897</v>
      </c>
      <c r="AJ32" s="152">
        <v>82.391615928369404</v>
      </c>
      <c r="AK32" s="152">
        <v>98.977653157398606</v>
      </c>
      <c r="AL32" s="158">
        <v>68.154578416588095</v>
      </c>
      <c r="AM32" s="152"/>
      <c r="AN32" s="159">
        <v>126.559463713477</v>
      </c>
      <c r="AO32" s="160">
        <v>106.85748491988601</v>
      </c>
      <c r="AP32" s="161">
        <v>116.708474316682</v>
      </c>
      <c r="AQ32" s="152"/>
      <c r="AR32" s="162">
        <v>82.027120102329306</v>
      </c>
      <c r="AS32" s="135"/>
      <c r="AT32" s="136">
        <v>6.1974531503534802</v>
      </c>
      <c r="AU32" s="130">
        <v>4.6616171799806398</v>
      </c>
      <c r="AV32" s="130">
        <v>6.2246556391747596</v>
      </c>
      <c r="AW32" s="130">
        <v>10.80772471001</v>
      </c>
      <c r="AX32" s="130">
        <v>-0.342105507070949</v>
      </c>
      <c r="AY32" s="137">
        <v>5.0165785464950297</v>
      </c>
      <c r="AZ32" s="130"/>
      <c r="BA32" s="138">
        <v>-1.4035417166490101</v>
      </c>
      <c r="BB32" s="139">
        <v>-4.1776325922836701</v>
      </c>
      <c r="BC32" s="140">
        <v>-2.69318501525128</v>
      </c>
      <c r="BD32" s="130"/>
      <c r="BE32" s="141">
        <v>1.7396649648701901</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57">
        <v>46.811724137931002</v>
      </c>
      <c r="H33" s="152">
        <v>70.961957215836506</v>
      </c>
      <c r="I33" s="152">
        <v>74.909195402298806</v>
      </c>
      <c r="J33" s="152">
        <v>158.66040549169799</v>
      </c>
      <c r="K33" s="152">
        <v>271.48702426564398</v>
      </c>
      <c r="L33" s="158">
        <v>124.56606130268101</v>
      </c>
      <c r="M33" s="152"/>
      <c r="N33" s="159">
        <v>301.19014048531199</v>
      </c>
      <c r="O33" s="160">
        <v>162.03231162196599</v>
      </c>
      <c r="P33" s="161">
        <v>231.611226053639</v>
      </c>
      <c r="Q33" s="152"/>
      <c r="R33" s="162">
        <v>155.150394088669</v>
      </c>
      <c r="S33" s="135"/>
      <c r="T33" s="136">
        <v>-7.5998973726881198</v>
      </c>
      <c r="U33" s="130">
        <v>-0.86372428955019398</v>
      </c>
      <c r="V33" s="130">
        <v>-1.8918414062653901</v>
      </c>
      <c r="W33" s="130">
        <v>-11.4935155364102</v>
      </c>
      <c r="X33" s="130">
        <v>12.8707272987869</v>
      </c>
      <c r="Y33" s="137">
        <v>0.71817141691943698</v>
      </c>
      <c r="Z33" s="130"/>
      <c r="AA33" s="138">
        <v>13.784288989049401</v>
      </c>
      <c r="AB33" s="139">
        <v>4.0192853195971203</v>
      </c>
      <c r="AC33" s="140">
        <v>10.166686375851301</v>
      </c>
      <c r="AD33" s="130"/>
      <c r="AE33" s="141">
        <v>4.5424052026486397</v>
      </c>
      <c r="AF33" s="75"/>
      <c r="AG33" s="157">
        <v>44.131977171136597</v>
      </c>
      <c r="AH33" s="152">
        <v>68.114889846743196</v>
      </c>
      <c r="AI33" s="152">
        <v>76.888910440613003</v>
      </c>
      <c r="AJ33" s="152">
        <v>96.493730842911802</v>
      </c>
      <c r="AK33" s="152">
        <v>121.448117816091</v>
      </c>
      <c r="AL33" s="158">
        <v>81.415525223499301</v>
      </c>
      <c r="AM33" s="152"/>
      <c r="AN33" s="159">
        <v>153.116420019157</v>
      </c>
      <c r="AO33" s="160">
        <v>117.855447796934</v>
      </c>
      <c r="AP33" s="161">
        <v>135.48593390804501</v>
      </c>
      <c r="AQ33" s="152"/>
      <c r="AR33" s="162">
        <v>96.864213419084095</v>
      </c>
      <c r="AS33" s="135"/>
      <c r="AT33" s="136">
        <v>2.2178505102505</v>
      </c>
      <c r="AU33" s="130">
        <v>10.450357418202801</v>
      </c>
      <c r="AV33" s="130">
        <v>9.3321040606398107</v>
      </c>
      <c r="AW33" s="130">
        <v>1.34256437641235</v>
      </c>
      <c r="AX33" s="130">
        <v>14.641364226307999</v>
      </c>
      <c r="AY33" s="137">
        <v>8.1722802373913392</v>
      </c>
      <c r="AZ33" s="130"/>
      <c r="BA33" s="138">
        <v>16.283442060839501</v>
      </c>
      <c r="BB33" s="139">
        <v>10.827249051983699</v>
      </c>
      <c r="BC33" s="140">
        <v>13.8457136842898</v>
      </c>
      <c r="BD33" s="130"/>
      <c r="BE33" s="141">
        <v>10.3703656846175</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57">
        <v>51.814029387095701</v>
      </c>
      <c r="H34" s="152">
        <v>72.150152216457997</v>
      </c>
      <c r="I34" s="152">
        <v>80.893308067472205</v>
      </c>
      <c r="J34" s="152">
        <v>93.229836910937806</v>
      </c>
      <c r="K34" s="152">
        <v>108.45604889565401</v>
      </c>
      <c r="L34" s="158">
        <v>81.308675095523498</v>
      </c>
      <c r="M34" s="152"/>
      <c r="N34" s="159">
        <v>145.51192569351599</v>
      </c>
      <c r="O34" s="160">
        <v>125.75382808859599</v>
      </c>
      <c r="P34" s="161">
        <v>135.63287689105599</v>
      </c>
      <c r="Q34" s="152"/>
      <c r="R34" s="162">
        <v>96.829875608532902</v>
      </c>
      <c r="S34" s="135"/>
      <c r="T34" s="136">
        <v>-12.006431795749</v>
      </c>
      <c r="U34" s="130">
        <v>0.50199564914258699</v>
      </c>
      <c r="V34" s="130">
        <v>1.7211529152531799</v>
      </c>
      <c r="W34" s="130">
        <v>-5.2629359303732901</v>
      </c>
      <c r="X34" s="130">
        <v>5.5685000729580301</v>
      </c>
      <c r="Y34" s="137">
        <v>-1.16669813996946</v>
      </c>
      <c r="Z34" s="130"/>
      <c r="AA34" s="138">
        <v>9.1340372607338605</v>
      </c>
      <c r="AB34" s="139">
        <v>6.8212704403064004</v>
      </c>
      <c r="AC34" s="140">
        <v>8.0495528130745893</v>
      </c>
      <c r="AD34" s="130"/>
      <c r="AE34" s="141">
        <v>2.3263648676736199</v>
      </c>
      <c r="AF34" s="75"/>
      <c r="AG34" s="157">
        <v>52.360119831629902</v>
      </c>
      <c r="AH34" s="152">
        <v>72.1031494051132</v>
      </c>
      <c r="AI34" s="152">
        <v>81.628084091826906</v>
      </c>
      <c r="AJ34" s="152">
        <v>84.067893510608499</v>
      </c>
      <c r="AK34" s="152">
        <v>86.765886117237699</v>
      </c>
      <c r="AL34" s="158">
        <v>75.385026591283193</v>
      </c>
      <c r="AM34" s="152"/>
      <c r="AN34" s="159">
        <v>117.11154328849599</v>
      </c>
      <c r="AO34" s="160">
        <v>116.23376494983</v>
      </c>
      <c r="AP34" s="161">
        <v>116.672654119163</v>
      </c>
      <c r="AQ34" s="152"/>
      <c r="AR34" s="162">
        <v>87.1814915992491</v>
      </c>
      <c r="AS34" s="135"/>
      <c r="AT34" s="136">
        <v>-2.8863603307378298</v>
      </c>
      <c r="AU34" s="130">
        <v>2.5428396566067</v>
      </c>
      <c r="AV34" s="130">
        <v>3.1461824546228101</v>
      </c>
      <c r="AW34" s="130">
        <v>-7.25112805334545E-2</v>
      </c>
      <c r="AX34" s="130">
        <v>2.5719662480098702</v>
      </c>
      <c r="AY34" s="137">
        <v>1.29975534284349</v>
      </c>
      <c r="AZ34" s="130"/>
      <c r="BA34" s="138">
        <v>3.51483429572068</v>
      </c>
      <c r="BB34" s="139">
        <v>2.4112998293385601</v>
      </c>
      <c r="BC34" s="140">
        <v>2.9621857782147401</v>
      </c>
      <c r="BD34" s="130"/>
      <c r="BE34" s="141">
        <v>1.929030167993</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57">
        <v>35.865434281322003</v>
      </c>
      <c r="H35" s="152">
        <v>60.468501152959199</v>
      </c>
      <c r="I35" s="152">
        <v>65.216548808608707</v>
      </c>
      <c r="J35" s="152">
        <v>71.458816295157504</v>
      </c>
      <c r="K35" s="152">
        <v>76.141237509607905</v>
      </c>
      <c r="L35" s="158">
        <v>61.830107609531098</v>
      </c>
      <c r="M35" s="152"/>
      <c r="N35" s="159">
        <v>107.501583397386</v>
      </c>
      <c r="O35" s="160">
        <v>87.303389700230497</v>
      </c>
      <c r="P35" s="161">
        <v>97.402486548808596</v>
      </c>
      <c r="Q35" s="152"/>
      <c r="R35" s="162">
        <v>71.993644449324606</v>
      </c>
      <c r="S35" s="135"/>
      <c r="T35" s="136">
        <v>-34.9907482783549</v>
      </c>
      <c r="U35" s="130">
        <v>-11.488446679705101</v>
      </c>
      <c r="V35" s="130">
        <v>-12.3991880738538</v>
      </c>
      <c r="W35" s="130">
        <v>-20.132649604722001</v>
      </c>
      <c r="X35" s="130">
        <v>-9.4197895856452405</v>
      </c>
      <c r="Y35" s="137">
        <v>-16.7754535491685</v>
      </c>
      <c r="Z35" s="130"/>
      <c r="AA35" s="138">
        <v>4.3792712533686702</v>
      </c>
      <c r="AB35" s="139">
        <v>-10.2739022088734</v>
      </c>
      <c r="AC35" s="140">
        <v>-2.7391248368775898</v>
      </c>
      <c r="AD35" s="130"/>
      <c r="AE35" s="141">
        <v>-11.8584097159937</v>
      </c>
      <c r="AF35" s="75"/>
      <c r="AG35" s="157">
        <v>46.580307455803201</v>
      </c>
      <c r="AH35" s="152">
        <v>69.161070330514903</v>
      </c>
      <c r="AI35" s="152">
        <v>71.856368178324303</v>
      </c>
      <c r="AJ35" s="152">
        <v>73.114025749423504</v>
      </c>
      <c r="AK35" s="152">
        <v>73.675855111452705</v>
      </c>
      <c r="AL35" s="158">
        <v>66.877525365103693</v>
      </c>
      <c r="AM35" s="152"/>
      <c r="AN35" s="159">
        <v>91.894360107609501</v>
      </c>
      <c r="AO35" s="160">
        <v>89.385603382013798</v>
      </c>
      <c r="AP35" s="161">
        <v>90.639981744811607</v>
      </c>
      <c r="AQ35" s="152"/>
      <c r="AR35" s="162">
        <v>73.666798616448801</v>
      </c>
      <c r="AS35" s="135"/>
      <c r="AT35" s="136">
        <v>-6.4305491596448796</v>
      </c>
      <c r="AU35" s="130">
        <v>3.9062621794175199</v>
      </c>
      <c r="AV35" s="130">
        <v>1.5721909573989501</v>
      </c>
      <c r="AW35" s="130">
        <v>-6.1326012661508296</v>
      </c>
      <c r="AX35" s="130">
        <v>0.69904850862595103</v>
      </c>
      <c r="AY35" s="137">
        <v>-1.1102499936110899</v>
      </c>
      <c r="AZ35" s="130"/>
      <c r="BA35" s="138">
        <v>2.07057477606214</v>
      </c>
      <c r="BB35" s="139">
        <v>-4.2139680747464396</v>
      </c>
      <c r="BC35" s="140">
        <v>-1.12804345934794</v>
      </c>
      <c r="BD35" s="130"/>
      <c r="BE35" s="141">
        <v>-1.1165059136662201</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57">
        <v>40.7286475942782</v>
      </c>
      <c r="H36" s="152">
        <v>57.538504551365399</v>
      </c>
      <c r="I36" s="152">
        <v>60.748368010403098</v>
      </c>
      <c r="J36" s="152">
        <v>74.326566970090994</v>
      </c>
      <c r="K36" s="152">
        <v>88.372743823146905</v>
      </c>
      <c r="L36" s="158">
        <v>64.342966189856895</v>
      </c>
      <c r="M36" s="152"/>
      <c r="N36" s="159">
        <v>106.110247074122</v>
      </c>
      <c r="O36" s="160">
        <v>94.594161248374505</v>
      </c>
      <c r="P36" s="161">
        <v>100.352204161248</v>
      </c>
      <c r="Q36" s="152"/>
      <c r="R36" s="162">
        <v>74.631319895968701</v>
      </c>
      <c r="S36" s="135"/>
      <c r="T36" s="136">
        <v>-9.6573331829560995</v>
      </c>
      <c r="U36" s="130">
        <v>-6.2599360365002097</v>
      </c>
      <c r="V36" s="130">
        <v>3.7691584402648899</v>
      </c>
      <c r="W36" s="130">
        <v>6.3609102167240197</v>
      </c>
      <c r="X36" s="130">
        <v>-5.1737437083557003</v>
      </c>
      <c r="Y36" s="137">
        <v>-1.9404263964911701</v>
      </c>
      <c r="Z36" s="130"/>
      <c r="AA36" s="138">
        <v>-15.9241911304568</v>
      </c>
      <c r="AB36" s="139">
        <v>-14.8902620874919</v>
      </c>
      <c r="AC36" s="140">
        <v>-15.4400369508857</v>
      </c>
      <c r="AD36" s="130"/>
      <c r="AE36" s="141">
        <v>-7.6071566137304103</v>
      </c>
      <c r="AF36" s="75"/>
      <c r="AG36" s="157">
        <v>40.238508786335998</v>
      </c>
      <c r="AH36" s="152">
        <v>54.2594958121202</v>
      </c>
      <c r="AI36" s="152">
        <v>59.039963869272398</v>
      </c>
      <c r="AJ36" s="152">
        <v>62.312995090016301</v>
      </c>
      <c r="AK36" s="152">
        <v>66.7485728314238</v>
      </c>
      <c r="AL36" s="158">
        <v>56.530943352904501</v>
      </c>
      <c r="AM36" s="152"/>
      <c r="AN36" s="159">
        <v>92.415743044189796</v>
      </c>
      <c r="AO36" s="160">
        <v>90.109181669394403</v>
      </c>
      <c r="AP36" s="161">
        <v>91.262462356792099</v>
      </c>
      <c r="AQ36" s="152"/>
      <c r="AR36" s="162">
        <v>66.468873018474696</v>
      </c>
      <c r="AS36" s="135"/>
      <c r="AT36" s="136">
        <v>-9.4862386080286996</v>
      </c>
      <c r="AU36" s="130">
        <v>-2.5617957804086098</v>
      </c>
      <c r="AV36" s="130">
        <v>3.4964660012194302</v>
      </c>
      <c r="AW36" s="130">
        <v>2.8237531554105302</v>
      </c>
      <c r="AX36" s="130">
        <v>-1.0370496982413799</v>
      </c>
      <c r="AY36" s="137">
        <v>-0.92032845337216995</v>
      </c>
      <c r="AZ36" s="130"/>
      <c r="BA36" s="138">
        <v>-7.6837696216270102</v>
      </c>
      <c r="BB36" s="139">
        <v>-10.5714413801863</v>
      </c>
      <c r="BC36" s="140">
        <v>-9.1323012806809096</v>
      </c>
      <c r="BD36" s="130"/>
      <c r="BE36" s="141">
        <v>-4.3006932544558802</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57">
        <v>55.556163955424601</v>
      </c>
      <c r="H37" s="152">
        <v>64.326851287306198</v>
      </c>
      <c r="I37" s="152">
        <v>71.780354553605704</v>
      </c>
      <c r="J37" s="152">
        <v>72.223673882413195</v>
      </c>
      <c r="K37" s="152">
        <v>68.068327142308107</v>
      </c>
      <c r="L37" s="158">
        <v>66.391074164211602</v>
      </c>
      <c r="M37" s="152"/>
      <c r="N37" s="159">
        <v>100.81218880491799</v>
      </c>
      <c r="O37" s="160">
        <v>112.31819315998401</v>
      </c>
      <c r="P37" s="161">
        <v>106.565190982451</v>
      </c>
      <c r="Q37" s="152"/>
      <c r="R37" s="162">
        <v>77.869393255137297</v>
      </c>
      <c r="S37" s="135"/>
      <c r="T37" s="136">
        <v>-1.77112773353828</v>
      </c>
      <c r="U37" s="130">
        <v>-3.6124833602663302</v>
      </c>
      <c r="V37" s="130">
        <v>0.139843268856046</v>
      </c>
      <c r="W37" s="130">
        <v>1.2350831080782001</v>
      </c>
      <c r="X37" s="130">
        <v>-4.5840060544987198</v>
      </c>
      <c r="Y37" s="137">
        <v>-1.6884859076755301</v>
      </c>
      <c r="Z37" s="130"/>
      <c r="AA37" s="138">
        <v>-5.0979457016004197</v>
      </c>
      <c r="AB37" s="139">
        <v>-8.3358366743367807</v>
      </c>
      <c r="AC37" s="140">
        <v>-6.8322801651745602</v>
      </c>
      <c r="AD37" s="130"/>
      <c r="AE37" s="141">
        <v>-3.7656868517672599</v>
      </c>
      <c r="AF37" s="75"/>
      <c r="AG37" s="157">
        <v>55.113713334187203</v>
      </c>
      <c r="AH37" s="152">
        <v>63.377837837837802</v>
      </c>
      <c r="AI37" s="152">
        <v>70.549018957345893</v>
      </c>
      <c r="AJ37" s="152">
        <v>73.822249455616699</v>
      </c>
      <c r="AK37" s="152">
        <v>76.234328871525506</v>
      </c>
      <c r="AL37" s="158">
        <v>67.819429691302602</v>
      </c>
      <c r="AM37" s="152"/>
      <c r="AN37" s="159">
        <v>110.379506980914</v>
      </c>
      <c r="AO37" s="160">
        <v>114.487413731266</v>
      </c>
      <c r="AP37" s="161">
        <v>112.43346035609</v>
      </c>
      <c r="AQ37" s="152"/>
      <c r="AR37" s="162">
        <v>80.566295595527805</v>
      </c>
      <c r="AS37" s="135"/>
      <c r="AT37" s="136">
        <v>-6.8214574385227902</v>
      </c>
      <c r="AU37" s="130">
        <v>8.5508809721960496E-2</v>
      </c>
      <c r="AV37" s="130">
        <v>1.3547371771487999</v>
      </c>
      <c r="AW37" s="130">
        <v>2.28077124870119</v>
      </c>
      <c r="AX37" s="130">
        <v>-5.8893765560671802</v>
      </c>
      <c r="AY37" s="137">
        <v>-1.7847765119990799</v>
      </c>
      <c r="AZ37" s="130"/>
      <c r="BA37" s="138">
        <v>-12.119610103792599</v>
      </c>
      <c r="BB37" s="139">
        <v>-14.2862832345755</v>
      </c>
      <c r="BC37" s="140">
        <v>-13.236251055185001</v>
      </c>
      <c r="BD37" s="130"/>
      <c r="BE37" s="141">
        <v>-6.6949408068615499</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57">
        <v>92.673037563529306</v>
      </c>
      <c r="H38" s="152">
        <v>147.901808055332</v>
      </c>
      <c r="I38" s="152">
        <v>173.07991210974799</v>
      </c>
      <c r="J38" s="152">
        <v>170.72018972830401</v>
      </c>
      <c r="K38" s="152">
        <v>134.93996407963601</v>
      </c>
      <c r="L38" s="158">
        <v>143.86298230731001</v>
      </c>
      <c r="M38" s="152"/>
      <c r="N38" s="159">
        <v>111.50779471894199</v>
      </c>
      <c r="O38" s="160">
        <v>112.48564465589</v>
      </c>
      <c r="P38" s="161">
        <v>111.996719687416</v>
      </c>
      <c r="Q38" s="152"/>
      <c r="R38" s="162">
        <v>134.75833584448301</v>
      </c>
      <c r="S38" s="135"/>
      <c r="T38" s="136">
        <v>10.6536434598162</v>
      </c>
      <c r="U38" s="130">
        <v>17.861273688137299</v>
      </c>
      <c r="V38" s="130">
        <v>15.610772428388801</v>
      </c>
      <c r="W38" s="130">
        <v>10.6239982108101</v>
      </c>
      <c r="X38" s="130">
        <v>0.86027406976673204</v>
      </c>
      <c r="Y38" s="137">
        <v>11.1663904145072</v>
      </c>
      <c r="Z38" s="130"/>
      <c r="AA38" s="138">
        <v>-6.7522568355355004</v>
      </c>
      <c r="AB38" s="139">
        <v>-4.6700868173862498</v>
      </c>
      <c r="AC38" s="140">
        <v>-5.7181223582687304</v>
      </c>
      <c r="AD38" s="130"/>
      <c r="AE38" s="141">
        <v>6.6318941052149496</v>
      </c>
      <c r="AF38" s="75"/>
      <c r="AG38" s="157">
        <v>87.299899069509706</v>
      </c>
      <c r="AH38" s="152">
        <v>137.086916628453</v>
      </c>
      <c r="AI38" s="152">
        <v>161.63085420726799</v>
      </c>
      <c r="AJ38" s="152">
        <v>159.917527083572</v>
      </c>
      <c r="AK38" s="152">
        <v>128.338959312545</v>
      </c>
      <c r="AL38" s="158">
        <v>134.85483126026901</v>
      </c>
      <c r="AM38" s="152"/>
      <c r="AN38" s="159">
        <v>107.07621823531601</v>
      </c>
      <c r="AO38" s="160">
        <v>108.24350161450501</v>
      </c>
      <c r="AP38" s="161">
        <v>107.659859924911</v>
      </c>
      <c r="AQ38" s="152"/>
      <c r="AR38" s="162">
        <v>127.084839450167</v>
      </c>
      <c r="AS38" s="135"/>
      <c r="AT38" s="136">
        <v>4.5859027688487597</v>
      </c>
      <c r="AU38" s="130">
        <v>9.9569151676179501</v>
      </c>
      <c r="AV38" s="130">
        <v>10.015245931200401</v>
      </c>
      <c r="AW38" s="130">
        <v>9.0779321772391803</v>
      </c>
      <c r="AX38" s="130">
        <v>2.9067663310909801</v>
      </c>
      <c r="AY38" s="137">
        <v>7.6415000589620297</v>
      </c>
      <c r="AZ38" s="130"/>
      <c r="BA38" s="138">
        <v>-3.2743552336449602</v>
      </c>
      <c r="BB38" s="139">
        <v>-3.99201120127992</v>
      </c>
      <c r="BC38" s="140">
        <v>-3.6364645352155498</v>
      </c>
      <c r="BD38" s="130"/>
      <c r="BE38" s="141">
        <v>4.6765365436615696</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63">
        <v>40.614657888157303</v>
      </c>
      <c r="H39" s="164">
        <v>53.593823651970901</v>
      </c>
      <c r="I39" s="164">
        <v>58.346778898241503</v>
      </c>
      <c r="J39" s="164">
        <v>75.500615051254201</v>
      </c>
      <c r="K39" s="164">
        <v>116.823091090924</v>
      </c>
      <c r="L39" s="165">
        <v>68.975793316109602</v>
      </c>
      <c r="M39" s="152"/>
      <c r="N39" s="166">
        <v>136.76287107258901</v>
      </c>
      <c r="O39" s="167">
        <v>107.77189932494301</v>
      </c>
      <c r="P39" s="168">
        <v>122.26738519876599</v>
      </c>
      <c r="Q39" s="152"/>
      <c r="R39" s="169">
        <v>84.2019624254402</v>
      </c>
      <c r="S39" s="135"/>
      <c r="T39" s="142">
        <v>-11.2586579530401</v>
      </c>
      <c r="U39" s="143">
        <v>0.106159318132276</v>
      </c>
      <c r="V39" s="143">
        <v>-1.54648800480755</v>
      </c>
      <c r="W39" s="143">
        <v>-4.5018780980214803</v>
      </c>
      <c r="X39" s="143">
        <v>0.34074170322834801</v>
      </c>
      <c r="Y39" s="144">
        <v>-2.59139328957838</v>
      </c>
      <c r="Z39" s="130"/>
      <c r="AA39" s="145">
        <v>2.9564949400007499</v>
      </c>
      <c r="AB39" s="146">
        <v>0.24139122167279101</v>
      </c>
      <c r="AC39" s="147">
        <v>1.7419756356734399</v>
      </c>
      <c r="AD39" s="130"/>
      <c r="AE39" s="148">
        <v>-0.83918408878403905</v>
      </c>
      <c r="AF39" s="75"/>
      <c r="AG39" s="163">
        <v>41.787998410108301</v>
      </c>
      <c r="AH39" s="164">
        <v>52.8754219488724</v>
      </c>
      <c r="AI39" s="164">
        <v>56.025945357934802</v>
      </c>
      <c r="AJ39" s="164">
        <v>62.999928182216699</v>
      </c>
      <c r="AK39" s="164">
        <v>77.856550867450196</v>
      </c>
      <c r="AL39" s="165">
        <v>58.318997801040098</v>
      </c>
      <c r="AM39" s="152"/>
      <c r="AN39" s="166">
        <v>103.355416188229</v>
      </c>
      <c r="AO39" s="167">
        <v>95.516351907137903</v>
      </c>
      <c r="AP39" s="168">
        <v>99.435884047683601</v>
      </c>
      <c r="AQ39" s="152"/>
      <c r="AR39" s="169">
        <v>70.076884227556803</v>
      </c>
      <c r="AS39" s="135"/>
      <c r="AT39" s="142">
        <v>-5.3129091259860903</v>
      </c>
      <c r="AU39" s="143">
        <v>1.6763305892363101</v>
      </c>
      <c r="AV39" s="143">
        <v>0.211265716352597</v>
      </c>
      <c r="AW39" s="143">
        <v>0.24908282285503999</v>
      </c>
      <c r="AX39" s="143">
        <v>4.0899222613227098</v>
      </c>
      <c r="AY39" s="144">
        <v>0.65353799076511798</v>
      </c>
      <c r="AZ39" s="130"/>
      <c r="BA39" s="145">
        <v>3.82071426926005</v>
      </c>
      <c r="BB39" s="146">
        <v>0.59466835696609599</v>
      </c>
      <c r="BC39" s="147">
        <v>2.2458402410492102</v>
      </c>
      <c r="BD39" s="130"/>
      <c r="BE39" s="148">
        <v>1.28138989669185</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49">
        <v>45.730331110052397</v>
      </c>
      <c r="H40" s="150">
        <v>66.603758932825102</v>
      </c>
      <c r="I40" s="150">
        <v>71.856605526441101</v>
      </c>
      <c r="J40" s="150">
        <v>83.263003811338706</v>
      </c>
      <c r="K40" s="150">
        <v>90.549535493091895</v>
      </c>
      <c r="L40" s="151">
        <v>71.600646974749793</v>
      </c>
      <c r="M40" s="152"/>
      <c r="N40" s="153">
        <v>95.475347784659306</v>
      </c>
      <c r="O40" s="154">
        <v>75.552527393997096</v>
      </c>
      <c r="P40" s="155">
        <v>85.513937589328194</v>
      </c>
      <c r="Q40" s="152"/>
      <c r="R40" s="156">
        <v>75.575872864629403</v>
      </c>
      <c r="S40" s="135"/>
      <c r="T40" s="127">
        <v>6.0403147379060398</v>
      </c>
      <c r="U40" s="128">
        <v>3.9413284808331399</v>
      </c>
      <c r="V40" s="128">
        <v>0.45840211792741897</v>
      </c>
      <c r="W40" s="128">
        <v>3.29109013069418</v>
      </c>
      <c r="X40" s="128">
        <v>6.73635272000688</v>
      </c>
      <c r="Y40" s="129">
        <v>4.0171321453235</v>
      </c>
      <c r="Z40" s="130"/>
      <c r="AA40" s="131">
        <v>7.5785745690853501</v>
      </c>
      <c r="AB40" s="132">
        <v>4.25114253414465</v>
      </c>
      <c r="AC40" s="133">
        <v>6.0828363529161296</v>
      </c>
      <c r="AD40" s="130"/>
      <c r="AE40" s="134">
        <v>4.6760877895336197</v>
      </c>
      <c r="AF40" s="75"/>
      <c r="AG40" s="149">
        <v>45.4972266555502</v>
      </c>
      <c r="AH40" s="150">
        <v>67.102363030014203</v>
      </c>
      <c r="AI40" s="150">
        <v>71.317516674606907</v>
      </c>
      <c r="AJ40" s="150">
        <v>74.677834087660699</v>
      </c>
      <c r="AK40" s="150">
        <v>72.170865888518307</v>
      </c>
      <c r="AL40" s="151">
        <v>66.153161267270093</v>
      </c>
      <c r="AM40" s="152"/>
      <c r="AN40" s="153">
        <v>83.034981538828006</v>
      </c>
      <c r="AO40" s="154">
        <v>79.998309313958998</v>
      </c>
      <c r="AP40" s="155">
        <v>81.516645426393495</v>
      </c>
      <c r="AQ40" s="152"/>
      <c r="AR40" s="156">
        <v>70.542728169876796</v>
      </c>
      <c r="AS40" s="135"/>
      <c r="AT40" s="127">
        <v>-11.2493681007129</v>
      </c>
      <c r="AU40" s="128">
        <v>0.69765501261185003</v>
      </c>
      <c r="AV40" s="128">
        <v>1.6701419694855499</v>
      </c>
      <c r="AW40" s="128">
        <v>3.3131356527575502</v>
      </c>
      <c r="AX40" s="128">
        <v>3.6867731359267402</v>
      </c>
      <c r="AY40" s="129">
        <v>0.25173094461508799</v>
      </c>
      <c r="AZ40" s="130"/>
      <c r="BA40" s="131">
        <v>7.00228775951242</v>
      </c>
      <c r="BB40" s="132">
        <v>7.2189250185546197</v>
      </c>
      <c r="BC40" s="133">
        <v>7.1084793366276502</v>
      </c>
      <c r="BD40" s="130"/>
      <c r="BE40" s="134">
        <v>2.4163916514638699</v>
      </c>
      <c r="BF40" s="75"/>
    </row>
    <row r="41" spans="1:70" x14ac:dyDescent="0.25">
      <c r="A41" s="20" t="s">
        <v>84</v>
      </c>
      <c r="B41" s="3" t="str">
        <f t="shared" si="0"/>
        <v>Southwest Virginia - Blue Ridge Highlands</v>
      </c>
      <c r="C41" s="10"/>
      <c r="D41" s="24" t="s">
        <v>16</v>
      </c>
      <c r="E41" s="27" t="s">
        <v>17</v>
      </c>
      <c r="F41" s="3"/>
      <c r="G41" s="157">
        <v>44.932643913538101</v>
      </c>
      <c r="H41" s="152">
        <v>62.132304891922601</v>
      </c>
      <c r="I41" s="152">
        <v>83.546901023890698</v>
      </c>
      <c r="J41" s="152">
        <v>123.89351194539201</v>
      </c>
      <c r="K41" s="152">
        <v>164.085216154721</v>
      </c>
      <c r="L41" s="158">
        <v>95.718115585893003</v>
      </c>
      <c r="M41" s="152"/>
      <c r="N41" s="159">
        <v>173.95868714448201</v>
      </c>
      <c r="O41" s="160">
        <v>133.03619226393599</v>
      </c>
      <c r="P41" s="161">
        <v>153.497439704209</v>
      </c>
      <c r="Q41" s="152"/>
      <c r="R41" s="162">
        <v>112.226493905411</v>
      </c>
      <c r="S41" s="135"/>
      <c r="T41" s="136">
        <v>4.8900635668710803</v>
      </c>
      <c r="U41" s="130">
        <v>12.677460331154499</v>
      </c>
      <c r="V41" s="130">
        <v>11.464653949375499</v>
      </c>
      <c r="W41" s="130">
        <v>10.4149396364966</v>
      </c>
      <c r="X41" s="130">
        <v>1.08407093582675</v>
      </c>
      <c r="Y41" s="137">
        <v>6.9557441098772399</v>
      </c>
      <c r="Z41" s="130"/>
      <c r="AA41" s="138">
        <v>-1.0358094893735099</v>
      </c>
      <c r="AB41" s="139">
        <v>-3.8631776941523701</v>
      </c>
      <c r="AC41" s="140">
        <v>-2.2812109135363299</v>
      </c>
      <c r="AD41" s="130"/>
      <c r="AE41" s="141">
        <v>3.1456190107030202</v>
      </c>
      <c r="AF41" s="75"/>
      <c r="AG41" s="157">
        <v>45.315401023890701</v>
      </c>
      <c r="AH41" s="152">
        <v>57.809959044368597</v>
      </c>
      <c r="AI41" s="152">
        <v>65.684548919226302</v>
      </c>
      <c r="AJ41" s="152">
        <v>78.592769055745094</v>
      </c>
      <c r="AK41" s="152">
        <v>90.674303185437907</v>
      </c>
      <c r="AL41" s="158">
        <v>67.615396245733706</v>
      </c>
      <c r="AM41" s="152"/>
      <c r="AN41" s="159">
        <v>113.526124288964</v>
      </c>
      <c r="AO41" s="160">
        <v>98.448699089874793</v>
      </c>
      <c r="AP41" s="161">
        <v>105.98741168941901</v>
      </c>
      <c r="AQ41" s="152"/>
      <c r="AR41" s="162">
        <v>78.578829229644001</v>
      </c>
      <c r="AS41" s="135"/>
      <c r="AT41" s="136">
        <v>7.9160538095983499</v>
      </c>
      <c r="AU41" s="130">
        <v>7.8681683084296097</v>
      </c>
      <c r="AV41" s="130">
        <v>5.9529739070450702</v>
      </c>
      <c r="AW41" s="130">
        <v>8.4401174707415798</v>
      </c>
      <c r="AX41" s="130">
        <v>3.9602484379059999</v>
      </c>
      <c r="AY41" s="137">
        <v>6.55663226939257</v>
      </c>
      <c r="AZ41" s="130"/>
      <c r="BA41" s="138">
        <v>0.31419055068627499</v>
      </c>
      <c r="BB41" s="139">
        <v>-3.0363996020959401</v>
      </c>
      <c r="BC41" s="140">
        <v>-1.2702872100864999</v>
      </c>
      <c r="BD41" s="130"/>
      <c r="BE41" s="141">
        <v>3.39774062182599</v>
      </c>
      <c r="BF41" s="75"/>
    </row>
    <row r="42" spans="1:70" x14ac:dyDescent="0.25">
      <c r="A42" s="21" t="s">
        <v>85</v>
      </c>
      <c r="B42" s="3" t="str">
        <f t="shared" si="0"/>
        <v>Southwest Virginia - Heart of Appalachia</v>
      </c>
      <c r="C42" s="3"/>
      <c r="D42" s="24" t="s">
        <v>16</v>
      </c>
      <c r="E42" s="27" t="s">
        <v>17</v>
      </c>
      <c r="F42" s="3"/>
      <c r="G42" s="157">
        <v>30.0281201550387</v>
      </c>
      <c r="H42" s="152">
        <v>43.962480620154999</v>
      </c>
      <c r="I42" s="152">
        <v>46.454437984496103</v>
      </c>
      <c r="J42" s="152">
        <v>52.444179586563301</v>
      </c>
      <c r="K42" s="152">
        <v>61.1819509043927</v>
      </c>
      <c r="L42" s="158">
        <v>46.814233850129099</v>
      </c>
      <c r="M42" s="152"/>
      <c r="N42" s="159">
        <v>76.266983204134306</v>
      </c>
      <c r="O42" s="160">
        <v>55.924793281653699</v>
      </c>
      <c r="P42" s="161">
        <v>66.095888242894006</v>
      </c>
      <c r="Q42" s="152"/>
      <c r="R42" s="162">
        <v>52.323277962347703</v>
      </c>
      <c r="S42" s="135"/>
      <c r="T42" s="136">
        <v>-3.0688371326995099</v>
      </c>
      <c r="U42" s="130">
        <v>-6.3412130125076702</v>
      </c>
      <c r="V42" s="130">
        <v>-12.1813424344298</v>
      </c>
      <c r="W42" s="130">
        <v>-10.4582047935282</v>
      </c>
      <c r="X42" s="130">
        <v>-3.3212842095800998</v>
      </c>
      <c r="Y42" s="137">
        <v>-7.3606300376109202</v>
      </c>
      <c r="Z42" s="130"/>
      <c r="AA42" s="138">
        <v>-2.9857477869333602</v>
      </c>
      <c r="AB42" s="139">
        <v>-4.4047731563038299</v>
      </c>
      <c r="AC42" s="140">
        <v>-3.5911871248638101</v>
      </c>
      <c r="AD42" s="130"/>
      <c r="AE42" s="141">
        <v>-6.0346418240685802</v>
      </c>
      <c r="AF42" s="75"/>
      <c r="AG42" s="157">
        <v>30.651219315245399</v>
      </c>
      <c r="AH42" s="152">
        <v>43.062391795865601</v>
      </c>
      <c r="AI42" s="152">
        <v>46.787585594315203</v>
      </c>
      <c r="AJ42" s="152">
        <v>48.127834302325503</v>
      </c>
      <c r="AK42" s="152">
        <v>47.532722868217</v>
      </c>
      <c r="AL42" s="158">
        <v>43.232350775193702</v>
      </c>
      <c r="AM42" s="152"/>
      <c r="AN42" s="159">
        <v>57.209087532299698</v>
      </c>
      <c r="AO42" s="160">
        <v>50.0237790697674</v>
      </c>
      <c r="AP42" s="161">
        <v>53.616433301033503</v>
      </c>
      <c r="AQ42" s="152"/>
      <c r="AR42" s="162">
        <v>46.199231496862303</v>
      </c>
      <c r="AS42" s="135"/>
      <c r="AT42" s="136">
        <v>0.71475702663565799</v>
      </c>
      <c r="AU42" s="130">
        <v>-5.6723211006160996</v>
      </c>
      <c r="AV42" s="130">
        <v>-1.2210403664835701</v>
      </c>
      <c r="AW42" s="130">
        <v>-2.1182994328403399</v>
      </c>
      <c r="AX42" s="130">
        <v>2.0588172224000001</v>
      </c>
      <c r="AY42" s="137">
        <v>-1.3837180660330499</v>
      </c>
      <c r="AZ42" s="130"/>
      <c r="BA42" s="138">
        <v>-2.81082661947692</v>
      </c>
      <c r="BB42" s="139">
        <v>-4.5703909794047197</v>
      </c>
      <c r="BC42" s="140">
        <v>-3.6396631865417102</v>
      </c>
      <c r="BD42" s="130"/>
      <c r="BE42" s="141">
        <v>-2.1433716546774799</v>
      </c>
      <c r="BF42" s="75"/>
    </row>
    <row r="43" spans="1:70" x14ac:dyDescent="0.25">
      <c r="A43" s="22" t="s">
        <v>86</v>
      </c>
      <c r="B43" s="3" t="str">
        <f t="shared" si="0"/>
        <v>Virginia Mountains</v>
      </c>
      <c r="C43" s="3"/>
      <c r="D43" s="25" t="s">
        <v>16</v>
      </c>
      <c r="E43" s="28" t="s">
        <v>17</v>
      </c>
      <c r="F43" s="3"/>
      <c r="G43" s="157">
        <v>45.037648035417803</v>
      </c>
      <c r="H43" s="152">
        <v>66.119050913115601</v>
      </c>
      <c r="I43" s="152">
        <v>83.574767570558905</v>
      </c>
      <c r="J43" s="152">
        <v>115.643298284449</v>
      </c>
      <c r="K43" s="152">
        <v>152.040037354731</v>
      </c>
      <c r="L43" s="158">
        <v>92.482960431654604</v>
      </c>
      <c r="M43" s="152"/>
      <c r="N43" s="159">
        <v>155.28210846707199</v>
      </c>
      <c r="O43" s="160">
        <v>109.43382678472599</v>
      </c>
      <c r="P43" s="161">
        <v>132.35796762589899</v>
      </c>
      <c r="Q43" s="152"/>
      <c r="R43" s="162">
        <v>103.87581963001</v>
      </c>
      <c r="S43" s="135"/>
      <c r="T43" s="136">
        <v>9.5321876390096794</v>
      </c>
      <c r="U43" s="130">
        <v>22.1863957080588</v>
      </c>
      <c r="V43" s="130">
        <v>16.215780012659199</v>
      </c>
      <c r="W43" s="130">
        <v>8.3848964140047002</v>
      </c>
      <c r="X43" s="130">
        <v>3.4316217422544901</v>
      </c>
      <c r="Y43" s="137">
        <v>9.8796646031758808</v>
      </c>
      <c r="Z43" s="130"/>
      <c r="AA43" s="138">
        <v>-2.83057319756603</v>
      </c>
      <c r="AB43" s="139">
        <v>-10.4455468609888</v>
      </c>
      <c r="AC43" s="140">
        <v>-6.1303012161197197</v>
      </c>
      <c r="AD43" s="130"/>
      <c r="AE43" s="141">
        <v>3.4559249625217698</v>
      </c>
      <c r="AF43" s="75"/>
      <c r="AG43" s="157">
        <v>48.014333840619798</v>
      </c>
      <c r="AH43" s="152">
        <v>68.003212161040295</v>
      </c>
      <c r="AI43" s="152">
        <v>78.119493289983296</v>
      </c>
      <c r="AJ43" s="152">
        <v>86.015108605423293</v>
      </c>
      <c r="AK43" s="152">
        <v>95.556643608190299</v>
      </c>
      <c r="AL43" s="158">
        <v>75.141758301051397</v>
      </c>
      <c r="AM43" s="152"/>
      <c r="AN43" s="159">
        <v>114.212599958494</v>
      </c>
      <c r="AO43" s="160">
        <v>101.81641152462601</v>
      </c>
      <c r="AP43" s="161">
        <v>108.01450574156</v>
      </c>
      <c r="AQ43" s="152"/>
      <c r="AR43" s="162">
        <v>84.533971855482605</v>
      </c>
      <c r="AS43" s="135"/>
      <c r="AT43" s="136">
        <v>1.60793871533081</v>
      </c>
      <c r="AU43" s="130">
        <v>10.522090317464199</v>
      </c>
      <c r="AV43" s="130">
        <v>11.848322969893401</v>
      </c>
      <c r="AW43" s="130">
        <v>9.8617401394305695</v>
      </c>
      <c r="AX43" s="130">
        <v>7.4699181153056298</v>
      </c>
      <c r="AY43" s="137">
        <v>8.6085619168328193</v>
      </c>
      <c r="AZ43" s="130"/>
      <c r="BA43" s="138">
        <v>4.9243628821837797</v>
      </c>
      <c r="BB43" s="139">
        <v>2.9165188630380299</v>
      </c>
      <c r="BC43" s="140">
        <v>3.9683761771520598</v>
      </c>
      <c r="BD43" s="130"/>
      <c r="BE43" s="141">
        <v>6.8592071309850802</v>
      </c>
      <c r="BF43" s="75"/>
    </row>
    <row r="44" spans="1:70" x14ac:dyDescent="0.25">
      <c r="A44" s="86" t="s">
        <v>111</v>
      </c>
      <c r="B44" s="3" t="s">
        <v>117</v>
      </c>
      <c r="D44" s="25" t="s">
        <v>16</v>
      </c>
      <c r="E44" s="28" t="s">
        <v>17</v>
      </c>
      <c r="G44" s="157">
        <v>126.39724327628301</v>
      </c>
      <c r="H44" s="152">
        <v>199.612561124694</v>
      </c>
      <c r="I44" s="152">
        <v>233.12204462102599</v>
      </c>
      <c r="J44" s="152">
        <v>212.13588019559899</v>
      </c>
      <c r="K44" s="152">
        <v>194.21536674816599</v>
      </c>
      <c r="L44" s="158">
        <v>193.096619193154</v>
      </c>
      <c r="M44" s="152"/>
      <c r="N44" s="159">
        <v>245.58722188263999</v>
      </c>
      <c r="O44" s="160">
        <v>276.383150977995</v>
      </c>
      <c r="P44" s="161">
        <v>260.98518643031701</v>
      </c>
      <c r="Q44" s="152"/>
      <c r="R44" s="162">
        <v>212.49335268948599</v>
      </c>
      <c r="S44" s="135"/>
      <c r="T44" s="136">
        <v>-12.387617695332899</v>
      </c>
      <c r="U44" s="130">
        <v>5.4929076689389502</v>
      </c>
      <c r="V44" s="130">
        <v>11.9998999779766</v>
      </c>
      <c r="W44" s="130">
        <v>-4.5135556949048201</v>
      </c>
      <c r="X44" s="130">
        <v>-9.4137797500146103</v>
      </c>
      <c r="Y44" s="137">
        <v>-1.2994467110750201</v>
      </c>
      <c r="Z44" s="130"/>
      <c r="AA44" s="138">
        <v>-11.8610459259907</v>
      </c>
      <c r="AB44" s="139">
        <v>-5.09094491514323</v>
      </c>
      <c r="AC44" s="140">
        <v>-8.4013139659953406</v>
      </c>
      <c r="AD44" s="130"/>
      <c r="AE44" s="141">
        <v>-3.9136975272438801</v>
      </c>
      <c r="AF44" s="78"/>
      <c r="AG44" s="157">
        <v>125.15561583129499</v>
      </c>
      <c r="AH44" s="152">
        <v>178.08747325794599</v>
      </c>
      <c r="AI44" s="152">
        <v>212.40341763447401</v>
      </c>
      <c r="AJ44" s="152">
        <v>214.66379202322699</v>
      </c>
      <c r="AK44" s="152">
        <v>207.340759474327</v>
      </c>
      <c r="AL44" s="158">
        <v>187.530211644254</v>
      </c>
      <c r="AM44" s="152"/>
      <c r="AN44" s="159">
        <v>254.23240372860599</v>
      </c>
      <c r="AO44" s="160">
        <v>273.34329385696799</v>
      </c>
      <c r="AP44" s="161">
        <v>263.78784879278697</v>
      </c>
      <c r="AQ44" s="152"/>
      <c r="AR44" s="162">
        <v>209.31810797240601</v>
      </c>
      <c r="AS44" s="135"/>
      <c r="AT44" s="136">
        <v>-5.9757630411352798</v>
      </c>
      <c r="AU44" s="130">
        <v>-0.49589935280611902</v>
      </c>
      <c r="AV44" s="130">
        <v>6.27759116349206</v>
      </c>
      <c r="AW44" s="130">
        <v>2.59037885146985</v>
      </c>
      <c r="AX44" s="130">
        <v>1.61256839840706</v>
      </c>
      <c r="AY44" s="137">
        <v>1.34084866081406</v>
      </c>
      <c r="AZ44" s="130"/>
      <c r="BA44" s="138">
        <v>-2.5173799046724499</v>
      </c>
      <c r="BB44" s="139">
        <v>-2.2077358908207101</v>
      </c>
      <c r="BC44" s="140">
        <v>-2.35719481940257</v>
      </c>
      <c r="BD44" s="130"/>
      <c r="BE44" s="141">
        <v>-2.3028804812385801E-2</v>
      </c>
    </row>
    <row r="45" spans="1:70" x14ac:dyDescent="0.25">
      <c r="A45" s="86" t="s">
        <v>112</v>
      </c>
      <c r="B45" s="3" t="s">
        <v>118</v>
      </c>
      <c r="D45" s="25" t="s">
        <v>16</v>
      </c>
      <c r="E45" s="28" t="s">
        <v>17</v>
      </c>
      <c r="G45" s="157">
        <v>104.860737963547</v>
      </c>
      <c r="H45" s="152">
        <v>170.78222651174801</v>
      </c>
      <c r="I45" s="152">
        <v>199.17158506254799</v>
      </c>
      <c r="J45" s="152">
        <v>204.996770852667</v>
      </c>
      <c r="K45" s="152">
        <v>168.497649504435</v>
      </c>
      <c r="L45" s="158">
        <v>169.66179397898901</v>
      </c>
      <c r="M45" s="152"/>
      <c r="N45" s="159">
        <v>162.67908608337299</v>
      </c>
      <c r="O45" s="160">
        <v>162.84117153569099</v>
      </c>
      <c r="P45" s="161">
        <v>162.76012880953201</v>
      </c>
      <c r="Q45" s="152"/>
      <c r="R45" s="162">
        <v>167.68988964485899</v>
      </c>
      <c r="S45" s="135"/>
      <c r="T45" s="136">
        <v>5.6704974979019003</v>
      </c>
      <c r="U45" s="130">
        <v>18.110281800109998</v>
      </c>
      <c r="V45" s="130">
        <v>15.3536559381179</v>
      </c>
      <c r="W45" s="130">
        <v>13.4392118888894</v>
      </c>
      <c r="X45" s="130">
        <v>6.03313877358325</v>
      </c>
      <c r="Y45" s="137">
        <v>12.1935593073018</v>
      </c>
      <c r="Z45" s="130"/>
      <c r="AA45" s="138">
        <v>-1.08078494410383</v>
      </c>
      <c r="AB45" s="139">
        <v>-1.6406828148887</v>
      </c>
      <c r="AC45" s="140">
        <v>-1.3616677978603899</v>
      </c>
      <c r="AD45" s="130"/>
      <c r="AE45" s="141">
        <v>8.0748711982636792</v>
      </c>
      <c r="AF45" s="78"/>
      <c r="AG45" s="157">
        <v>100.247193246685</v>
      </c>
      <c r="AH45" s="152">
        <v>160.878854149234</v>
      </c>
      <c r="AI45" s="152">
        <v>190.03466317100799</v>
      </c>
      <c r="AJ45" s="152">
        <v>189.895737188716</v>
      </c>
      <c r="AK45" s="152">
        <v>159.76181424683401</v>
      </c>
      <c r="AL45" s="158">
        <v>160.16894052832299</v>
      </c>
      <c r="AM45" s="152"/>
      <c r="AN45" s="159">
        <v>154.52837616919999</v>
      </c>
      <c r="AO45" s="160">
        <v>154.81402678828499</v>
      </c>
      <c r="AP45" s="161">
        <v>154.671201478743</v>
      </c>
      <c r="AQ45" s="152"/>
      <c r="AR45" s="162">
        <v>158.597551166698</v>
      </c>
      <c r="AS45" s="135"/>
      <c r="AT45" s="136">
        <v>3.0935896954668798</v>
      </c>
      <c r="AU45" s="130">
        <v>11.3140418839087</v>
      </c>
      <c r="AV45" s="130">
        <v>10.8132488042706</v>
      </c>
      <c r="AW45" s="130">
        <v>11.34168845708</v>
      </c>
      <c r="AX45" s="130">
        <v>4.9270311514940301</v>
      </c>
      <c r="AY45" s="137">
        <v>8.8002063635131496</v>
      </c>
      <c r="AZ45" s="130"/>
      <c r="BA45" s="138">
        <v>-0.60411730270858899</v>
      </c>
      <c r="BB45" s="139">
        <v>-3.1819037508118102</v>
      </c>
      <c r="BC45" s="140">
        <v>-1.9111334878425199</v>
      </c>
      <c r="BD45" s="130"/>
      <c r="BE45" s="141">
        <v>5.5856802642812697</v>
      </c>
    </row>
    <row r="46" spans="1:70" x14ac:dyDescent="0.25">
      <c r="A46" s="86" t="s">
        <v>113</v>
      </c>
      <c r="B46" s="3" t="s">
        <v>119</v>
      </c>
      <c r="D46" s="25" t="s">
        <v>16</v>
      </c>
      <c r="E46" s="28" t="s">
        <v>17</v>
      </c>
      <c r="G46" s="157">
        <v>78.356877484532305</v>
      </c>
      <c r="H46" s="152">
        <v>115.168405714798</v>
      </c>
      <c r="I46" s="152">
        <v>135.76004094808201</v>
      </c>
      <c r="J46" s="152">
        <v>141.236462922557</v>
      </c>
      <c r="K46" s="152">
        <v>139.281257434916</v>
      </c>
      <c r="L46" s="158">
        <v>121.96060890097699</v>
      </c>
      <c r="M46" s="152"/>
      <c r="N46" s="159">
        <v>148.20952595869301</v>
      </c>
      <c r="O46" s="160">
        <v>138.22693038825901</v>
      </c>
      <c r="P46" s="161">
        <v>143.21822817347601</v>
      </c>
      <c r="Q46" s="152"/>
      <c r="R46" s="162">
        <v>128.03421440740499</v>
      </c>
      <c r="S46" s="135"/>
      <c r="T46" s="136">
        <v>2.1297958010816198</v>
      </c>
      <c r="U46" s="130">
        <v>6.0240329042115199</v>
      </c>
      <c r="V46" s="130">
        <v>6.9860159978055298</v>
      </c>
      <c r="W46" s="130">
        <v>2.6619540835162701</v>
      </c>
      <c r="X46" s="130">
        <v>1.91598988800711</v>
      </c>
      <c r="Y46" s="137">
        <v>3.9769071310845199</v>
      </c>
      <c r="Z46" s="130"/>
      <c r="AA46" s="138">
        <v>-0.32756038169190399</v>
      </c>
      <c r="AB46" s="139">
        <v>-4.68135295087838</v>
      </c>
      <c r="AC46" s="140">
        <v>-2.4771745273195398</v>
      </c>
      <c r="AD46" s="130"/>
      <c r="AE46" s="141">
        <v>1.8233533358881799</v>
      </c>
      <c r="AF46" s="78"/>
      <c r="AG46" s="157">
        <v>77.560733254625305</v>
      </c>
      <c r="AH46" s="152">
        <v>111.405784663896</v>
      </c>
      <c r="AI46" s="152">
        <v>129.76212230476301</v>
      </c>
      <c r="AJ46" s="152">
        <v>130.508671279552</v>
      </c>
      <c r="AK46" s="152">
        <v>120.25522768030601</v>
      </c>
      <c r="AL46" s="158">
        <v>113.898507836628</v>
      </c>
      <c r="AM46" s="152"/>
      <c r="AN46" s="159">
        <v>131.238194473503</v>
      </c>
      <c r="AO46" s="160">
        <v>130.21871133096201</v>
      </c>
      <c r="AP46" s="161">
        <v>130.72845290223199</v>
      </c>
      <c r="AQ46" s="152"/>
      <c r="AR46" s="162">
        <v>118.707063569658</v>
      </c>
      <c r="AS46" s="135"/>
      <c r="AT46" s="136">
        <v>0.182659322867989</v>
      </c>
      <c r="AU46" s="130">
        <v>5.0241370002467001</v>
      </c>
      <c r="AV46" s="130">
        <v>4.8353576971729302</v>
      </c>
      <c r="AW46" s="130">
        <v>3.1159220416733602</v>
      </c>
      <c r="AX46" s="130">
        <v>8.8410341828879399E-2</v>
      </c>
      <c r="AY46" s="137">
        <v>2.79895897010404</v>
      </c>
      <c r="AZ46" s="130"/>
      <c r="BA46" s="138">
        <v>-4.9997693162496502</v>
      </c>
      <c r="BB46" s="139">
        <v>-6.8867728033298299</v>
      </c>
      <c r="BC46" s="140">
        <v>-5.94905680018209</v>
      </c>
      <c r="BD46" s="130"/>
      <c r="BE46" s="141">
        <v>-0.124038686005147</v>
      </c>
    </row>
    <row r="47" spans="1:70" x14ac:dyDescent="0.25">
      <c r="A47" s="86" t="s">
        <v>114</v>
      </c>
      <c r="B47" s="3" t="s">
        <v>120</v>
      </c>
      <c r="D47" s="25" t="s">
        <v>16</v>
      </c>
      <c r="E47" s="28" t="s">
        <v>17</v>
      </c>
      <c r="G47" s="157">
        <v>59.760343086032698</v>
      </c>
      <c r="H47" s="152">
        <v>83.462210777728004</v>
      </c>
      <c r="I47" s="152">
        <v>96.876126536298898</v>
      </c>
      <c r="J47" s="152">
        <v>108.57176021296701</v>
      </c>
      <c r="K47" s="152">
        <v>115.813230581678</v>
      </c>
      <c r="L47" s="158">
        <v>92.896734238941093</v>
      </c>
      <c r="M47" s="152"/>
      <c r="N47" s="159">
        <v>134.80552196845301</v>
      </c>
      <c r="O47" s="160">
        <v>120.793881673881</v>
      </c>
      <c r="P47" s="161">
        <v>127.79970182116701</v>
      </c>
      <c r="Q47" s="152"/>
      <c r="R47" s="162">
        <v>102.869010691005</v>
      </c>
      <c r="S47" s="135"/>
      <c r="T47" s="136">
        <v>2.96345201271046</v>
      </c>
      <c r="U47" s="130">
        <v>7.2223676733388196</v>
      </c>
      <c r="V47" s="130">
        <v>5.94205766118385</v>
      </c>
      <c r="W47" s="130">
        <v>1.2998671667747399</v>
      </c>
      <c r="X47" s="130">
        <v>-1.26145165998926</v>
      </c>
      <c r="Y47" s="137">
        <v>2.8085919096432601</v>
      </c>
      <c r="Z47" s="130"/>
      <c r="AA47" s="138">
        <v>0.29333305884056698</v>
      </c>
      <c r="AB47" s="139">
        <v>-2.56533807113866</v>
      </c>
      <c r="AC47" s="140">
        <v>-1.0782671100896799</v>
      </c>
      <c r="AD47" s="130"/>
      <c r="AE47" s="141">
        <v>1.3944323483296901</v>
      </c>
      <c r="AF47" s="78"/>
      <c r="AG47" s="157">
        <v>58.948241963974702</v>
      </c>
      <c r="AH47" s="152">
        <v>80.826811402199297</v>
      </c>
      <c r="AI47" s="152">
        <v>91.556050654326498</v>
      </c>
      <c r="AJ47" s="152">
        <v>96.326951908244993</v>
      </c>
      <c r="AK47" s="152">
        <v>94.525077623525803</v>
      </c>
      <c r="AL47" s="158">
        <v>84.436626710454206</v>
      </c>
      <c r="AM47" s="152"/>
      <c r="AN47" s="159">
        <v>117.31451068567399</v>
      </c>
      <c r="AO47" s="160">
        <v>114.625898765984</v>
      </c>
      <c r="AP47" s="161">
        <v>115.97020472582901</v>
      </c>
      <c r="AQ47" s="152"/>
      <c r="AR47" s="162">
        <v>93.446220429132893</v>
      </c>
      <c r="AS47" s="135"/>
      <c r="AT47" s="136">
        <v>2.6518187426160699E-2</v>
      </c>
      <c r="AU47" s="130">
        <v>5.7174311461754197</v>
      </c>
      <c r="AV47" s="130">
        <v>5.6754206115906696</v>
      </c>
      <c r="AW47" s="130">
        <v>4.7336227942963696</v>
      </c>
      <c r="AX47" s="130">
        <v>0.28580276641014002</v>
      </c>
      <c r="AY47" s="137">
        <v>3.4069023420056599</v>
      </c>
      <c r="AZ47" s="130"/>
      <c r="BA47" s="138">
        <v>-1.6261664978093</v>
      </c>
      <c r="BB47" s="139">
        <v>-3.5694330824999998</v>
      </c>
      <c r="BC47" s="140">
        <v>-2.5962291128531398</v>
      </c>
      <c r="BD47" s="130"/>
      <c r="BE47" s="141">
        <v>1.1941423845877499</v>
      </c>
    </row>
    <row r="48" spans="1:70" x14ac:dyDescent="0.25">
      <c r="A48" s="86" t="s">
        <v>115</v>
      </c>
      <c r="B48" s="3" t="s">
        <v>121</v>
      </c>
      <c r="D48" s="25" t="s">
        <v>16</v>
      </c>
      <c r="E48" s="28" t="s">
        <v>17</v>
      </c>
      <c r="G48" s="157">
        <v>42.584642177123399</v>
      </c>
      <c r="H48" s="152">
        <v>53.221882227279004</v>
      </c>
      <c r="I48" s="152">
        <v>60.126104583662197</v>
      </c>
      <c r="J48" s="152">
        <v>70.580251242279203</v>
      </c>
      <c r="K48" s="152">
        <v>78.523632563971503</v>
      </c>
      <c r="L48" s="158">
        <v>61.007302558863103</v>
      </c>
      <c r="M48" s="152"/>
      <c r="N48" s="159">
        <v>90.793884270654303</v>
      </c>
      <c r="O48" s="160">
        <v>79.185634607346799</v>
      </c>
      <c r="P48" s="161">
        <v>84.989759439000593</v>
      </c>
      <c r="Q48" s="152"/>
      <c r="R48" s="162">
        <v>67.859433096045194</v>
      </c>
      <c r="S48" s="135"/>
      <c r="T48" s="136">
        <v>-2.62820150872039</v>
      </c>
      <c r="U48" s="130">
        <v>3.2780805620579998</v>
      </c>
      <c r="V48" s="130">
        <v>6.4219242732569199</v>
      </c>
      <c r="W48" s="130">
        <v>4.2906454294178502</v>
      </c>
      <c r="X48" s="130">
        <v>-0.30518004048611502</v>
      </c>
      <c r="Y48" s="137">
        <v>2.29087251353906</v>
      </c>
      <c r="Z48" s="130"/>
      <c r="AA48" s="138">
        <v>1.91164579469454</v>
      </c>
      <c r="AB48" s="139">
        <v>0.91512605645588496</v>
      </c>
      <c r="AC48" s="140">
        <v>1.444975683484</v>
      </c>
      <c r="AD48" s="130"/>
      <c r="AE48" s="141">
        <v>1.9865611767322999</v>
      </c>
      <c r="AF48" s="78"/>
      <c r="AG48" s="157">
        <v>42.215226388130397</v>
      </c>
      <c r="AH48" s="152">
        <v>52.015356167725798</v>
      </c>
      <c r="AI48" s="152">
        <v>56.620733248904898</v>
      </c>
      <c r="AJ48" s="152">
        <v>61.017101173190802</v>
      </c>
      <c r="AK48" s="152">
        <v>62.660462771518098</v>
      </c>
      <c r="AL48" s="158">
        <v>54.9064525183149</v>
      </c>
      <c r="AM48" s="152"/>
      <c r="AN48" s="159">
        <v>76.038922406783499</v>
      </c>
      <c r="AO48" s="160">
        <v>74.005756185387298</v>
      </c>
      <c r="AP48" s="161">
        <v>75.022339296085406</v>
      </c>
      <c r="AQ48" s="152"/>
      <c r="AR48" s="162">
        <v>60.654449646263402</v>
      </c>
      <c r="AS48" s="135"/>
      <c r="AT48" s="136">
        <v>-2.8342301613909799</v>
      </c>
      <c r="AU48" s="130">
        <v>2.4326992622969899</v>
      </c>
      <c r="AV48" s="130">
        <v>4.0269530276535797</v>
      </c>
      <c r="AW48" s="130">
        <v>3.2576439855730399</v>
      </c>
      <c r="AX48" s="130">
        <v>1.12433101824744</v>
      </c>
      <c r="AY48" s="137">
        <v>1.7864550026453101</v>
      </c>
      <c r="AZ48" s="130"/>
      <c r="BA48" s="138">
        <v>-1.56869335816639</v>
      </c>
      <c r="BB48" s="139">
        <v>-3.0772968018614</v>
      </c>
      <c r="BC48" s="140">
        <v>-2.3185985517785799</v>
      </c>
      <c r="BD48" s="130"/>
      <c r="BE48" s="141">
        <v>0.29751383864730002</v>
      </c>
    </row>
    <row r="49" spans="1:57" x14ac:dyDescent="0.25">
      <c r="A49" s="87" t="s">
        <v>116</v>
      </c>
      <c r="B49" s="3" t="s">
        <v>122</v>
      </c>
      <c r="D49" s="25" t="s">
        <v>16</v>
      </c>
      <c r="E49" s="28" t="s">
        <v>17</v>
      </c>
      <c r="G49" s="163">
        <v>30.6246144572387</v>
      </c>
      <c r="H49" s="164">
        <v>33.041001362689499</v>
      </c>
      <c r="I49" s="164">
        <v>34.403997031593498</v>
      </c>
      <c r="J49" s="164">
        <v>40.272780676426301</v>
      </c>
      <c r="K49" s="164">
        <v>48.537442590556601</v>
      </c>
      <c r="L49" s="165">
        <v>37.375967223700897</v>
      </c>
      <c r="M49" s="152"/>
      <c r="N49" s="166">
        <v>59.171635947806898</v>
      </c>
      <c r="O49" s="167">
        <v>50.7261996007406</v>
      </c>
      <c r="P49" s="168">
        <v>54.948917774273802</v>
      </c>
      <c r="Q49" s="152"/>
      <c r="R49" s="169">
        <v>42.396810238150302</v>
      </c>
      <c r="S49" s="135"/>
      <c r="T49" s="142">
        <v>-3.4671143511109501</v>
      </c>
      <c r="U49" s="143">
        <v>-0.89300042625571097</v>
      </c>
      <c r="V49" s="143">
        <v>-1.0347452674023001</v>
      </c>
      <c r="W49" s="143">
        <v>-3.7905322168763398</v>
      </c>
      <c r="X49" s="143">
        <v>-3.6623474541990602</v>
      </c>
      <c r="Y49" s="144">
        <v>-2.7017575505679901</v>
      </c>
      <c r="Z49" s="130"/>
      <c r="AA49" s="145">
        <v>-6.13718014963397</v>
      </c>
      <c r="AB49" s="146">
        <v>-7.4255229832556404</v>
      </c>
      <c r="AC49" s="147">
        <v>-6.7362757358897696</v>
      </c>
      <c r="AD49" s="130"/>
      <c r="AE49" s="148">
        <v>-4.2358092013977604</v>
      </c>
      <c r="AG49" s="163">
        <v>29.750780721270601</v>
      </c>
      <c r="AH49" s="164">
        <v>32.160160238253603</v>
      </c>
      <c r="AI49" s="164">
        <v>33.388600778989698</v>
      </c>
      <c r="AJ49" s="164">
        <v>35.6033410116016</v>
      </c>
      <c r="AK49" s="164">
        <v>38.315718985794398</v>
      </c>
      <c r="AL49" s="165">
        <v>33.843720347182</v>
      </c>
      <c r="AM49" s="152"/>
      <c r="AN49" s="166">
        <v>49.167733873394198</v>
      </c>
      <c r="AO49" s="167">
        <v>48.088192110288098</v>
      </c>
      <c r="AP49" s="168">
        <v>48.627962991841201</v>
      </c>
      <c r="AQ49" s="152"/>
      <c r="AR49" s="169">
        <v>38.067789674227498</v>
      </c>
      <c r="AS49" s="135"/>
      <c r="AT49" s="142">
        <v>-6.6636850319688703</v>
      </c>
      <c r="AU49" s="143">
        <v>-2.3744338672289098</v>
      </c>
      <c r="AV49" s="143">
        <v>-1.1516089207308799</v>
      </c>
      <c r="AW49" s="143">
        <v>-2.4583949646080701</v>
      </c>
      <c r="AX49" s="143">
        <v>-3.9499530609465401</v>
      </c>
      <c r="AY49" s="144">
        <v>-3.2985178428066702</v>
      </c>
      <c r="AZ49" s="130"/>
      <c r="BA49" s="145">
        <v>-9.37499576453488</v>
      </c>
      <c r="BB49" s="146">
        <v>-10.3862228440818</v>
      </c>
      <c r="BC49" s="147">
        <v>-9.8778335534953801</v>
      </c>
      <c r="BD49" s="130"/>
      <c r="BE49" s="148">
        <v>-5.8104505137679299</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O12" sqref="O12"/>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9" t="str">
        <f>HYPERLINK("http://www.str.com/data-insights/resources/glossary", "For all STR definitions, please visit www.str.com/data-insights/resources/glossary")</f>
        <v>For all STR definitions, please visit www.str.com/data-insights/resources/glossary</v>
      </c>
      <c r="B5" s="209"/>
      <c r="C5" s="209"/>
      <c r="D5" s="209"/>
      <c r="E5" s="209"/>
      <c r="F5" s="209"/>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9" t="str">
        <f>HYPERLINK("http://www.str.com/data-insights/resources/FAQ", "For all STR FAQs, please click here or visit http://www.str.com/data-insights/resources/FAQ")</f>
        <v>For all STR FAQs, please click here or visit http://www.str.com/data-insights/resources/FAQ</v>
      </c>
      <c r="B9" s="209"/>
      <c r="C9" s="209"/>
      <c r="D9" s="209"/>
      <c r="E9" s="209"/>
      <c r="F9" s="209"/>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9" t="str">
        <f>HYPERLINK("http://www.str.com/contact", "For additional support, please contact your regional office")</f>
        <v>For additional support, please contact your regional office</v>
      </c>
      <c r="B12" s="209"/>
      <c r="C12" s="209"/>
      <c r="D12" s="209"/>
      <c r="E12" s="209"/>
      <c r="F12" s="209"/>
      <c r="G12" s="209"/>
      <c r="H12" s="209"/>
      <c r="I12" s="209"/>
      <c r="J12" s="209"/>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8" t="str">
        <f>HYPERLINK("http://www.hotelnewsnow.com/", "For the latest in industry news, visit HotelNewsNow.com.")</f>
        <v>For the latest in industry news, visit HotelNewsNow.com.</v>
      </c>
      <c r="B14" s="208"/>
      <c r="C14" s="208"/>
      <c r="D14" s="208"/>
      <c r="E14" s="208"/>
      <c r="F14" s="208"/>
      <c r="G14" s="208"/>
      <c r="H14" s="208"/>
      <c r="I14" s="208"/>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8" t="str">
        <f>HYPERLINK("http://www.hoteldataconference.com/", "To learn more about the Hotel Data Conference, visit HotelDataConference.com.")</f>
        <v>To learn more about the Hotel Data Conference, visit HotelDataConference.com.</v>
      </c>
      <c r="B15" s="208"/>
      <c r="C15" s="208"/>
      <c r="D15" s="208"/>
      <c r="E15" s="208"/>
      <c r="F15" s="208"/>
      <c r="G15" s="208"/>
      <c r="H15" s="208"/>
      <c r="I15" s="208"/>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6" workbookViewId="0">
      <selection activeCell="R23" sqref="R23"/>
    </sheetView>
  </sheetViews>
  <sheetFormatPr defaultRowHeight="12.5" x14ac:dyDescent="0.25"/>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2.xml><?xml version="1.0" encoding="utf-8"?>
<ds:datastoreItem xmlns:ds="http://schemas.openxmlformats.org/officeDocument/2006/customXml" ds:itemID="{2CB3EC99-484D-4500-ACAC-33FE9DFEB6B2}"/>
</file>

<file path=customXml/itemProps3.xml><?xml version="1.0" encoding="utf-8"?>
<ds:datastoreItem xmlns:ds="http://schemas.openxmlformats.org/officeDocument/2006/customXml" ds:itemID="{DD76D074-13AA-49D0-9CF5-7C3E583D879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2024-05-16T18:17:52Z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