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25" documentId="8_{3A3D8CA3-5EC4-4E2C-96C4-92B2C69B1339}" xr6:coauthVersionLast="47" xr6:coauthVersionMax="47" xr10:uidLastSave="{AB7DB943-5BE3-4B8A-B689-1A6BF62554E6}"/>
  <workbookProtection workbookAlgorithmName="SHA-512" workbookHashValue="7M9/yNzPzWWrpYSNKmwC6Xd5aF2yXsNGzf8V42iSox0U4+iKNY2vg8M3moLmcMR9DxPaXAj53Fz1xO7HyC/ETw==" workbookSaltValue="3sE/NkYPExdvgUSajR/Vn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View'!$A$1:$AG$138</definedName>
    <definedName name="_xlnm.Print_Area" localSheetId="6">Help!$A$1:$O$31</definedName>
    <definedName name="_xlnm.Print_Area" localSheetId="1">'Rolling-28 Day View'!$A$1:$AG$138</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22" l="1"/>
  <c r="AG135" i="28"/>
  <c r="AF135" i="28"/>
  <c r="AE135" i="28"/>
  <c r="AD135" i="28"/>
  <c r="AC135" i="28"/>
  <c r="AB135" i="28"/>
  <c r="AA135" i="28"/>
  <c r="Z135" i="28"/>
  <c r="Y135" i="28"/>
  <c r="X135" i="28"/>
  <c r="AG132" i="28"/>
  <c r="AF132" i="28"/>
  <c r="AE132" i="28"/>
  <c r="AD132" i="28"/>
  <c r="AC132" i="28"/>
  <c r="AB132" i="28"/>
  <c r="AA132" i="28"/>
  <c r="Z132" i="28"/>
  <c r="Y132" i="28"/>
  <c r="X132" i="28"/>
  <c r="AG129" i="28"/>
  <c r="AF129" i="28"/>
  <c r="AE129" i="28"/>
  <c r="AD129" i="28"/>
  <c r="AC129" i="28"/>
  <c r="AB129" i="28"/>
  <c r="AA129" i="28"/>
  <c r="Z129" i="28"/>
  <c r="Y129" i="28"/>
  <c r="X129" i="28"/>
  <c r="AG126" i="28"/>
  <c r="AF126" i="28"/>
  <c r="AE126" i="28"/>
  <c r="AD126" i="28"/>
  <c r="AC126" i="28"/>
  <c r="AB126" i="28"/>
  <c r="AA126" i="28"/>
  <c r="Z126" i="28"/>
  <c r="Y126" i="28"/>
  <c r="X126" i="28"/>
  <c r="AG123" i="28"/>
  <c r="AF123" i="28"/>
  <c r="AE123" i="28"/>
  <c r="AD123" i="28"/>
  <c r="AC123" i="28"/>
  <c r="AB123" i="28"/>
  <c r="AA123" i="28"/>
  <c r="Z123" i="28"/>
  <c r="Y123" i="28"/>
  <c r="X123" i="28"/>
  <c r="AG120" i="28"/>
  <c r="AF120" i="28"/>
  <c r="AE120" i="28"/>
  <c r="AD120" i="28"/>
  <c r="AC120" i="28"/>
  <c r="AB120" i="28"/>
  <c r="AA120" i="28"/>
  <c r="Z120" i="28"/>
  <c r="Y120" i="28"/>
  <c r="X120" i="28"/>
  <c r="AG117" i="28"/>
  <c r="AF117" i="28"/>
  <c r="AE117" i="28"/>
  <c r="AD117" i="28"/>
  <c r="AC117" i="28"/>
  <c r="AB117" i="28"/>
  <c r="AA117" i="28"/>
  <c r="Z117" i="28"/>
  <c r="Y117" i="28"/>
  <c r="X117" i="28"/>
  <c r="AG114" i="28"/>
  <c r="AF114" i="28"/>
  <c r="AE114" i="28"/>
  <c r="AD114" i="28"/>
  <c r="AC114" i="28"/>
  <c r="AB114" i="28"/>
  <c r="AA114" i="28"/>
  <c r="Z114" i="28"/>
  <c r="Y114" i="28"/>
  <c r="X114" i="28"/>
  <c r="AG111" i="28"/>
  <c r="AF111" i="28"/>
  <c r="AE111" i="28"/>
  <c r="AD111" i="28"/>
  <c r="AC111" i="28"/>
  <c r="AB111" i="28"/>
  <c r="AA111" i="28"/>
  <c r="Z111" i="28"/>
  <c r="Y111" i="28"/>
  <c r="X111" i="28"/>
  <c r="AG108" i="28"/>
  <c r="AF108" i="28"/>
  <c r="AE108" i="28"/>
  <c r="AD108" i="28"/>
  <c r="AC108" i="28"/>
  <c r="AB108" i="28"/>
  <c r="AA108" i="28"/>
  <c r="Z108" i="28"/>
  <c r="Y108" i="28"/>
  <c r="X108" i="28"/>
  <c r="AG105" i="28"/>
  <c r="AF105" i="28"/>
  <c r="AE105" i="28"/>
  <c r="AD105" i="28"/>
  <c r="AC105" i="28"/>
  <c r="AB105" i="28"/>
  <c r="AA105" i="28"/>
  <c r="Z105" i="28"/>
  <c r="Y105" i="28"/>
  <c r="X105"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35" i="28"/>
  <c r="U135" i="28"/>
  <c r="T135" i="28"/>
  <c r="S135" i="28"/>
  <c r="R135" i="28"/>
  <c r="Q135" i="28"/>
  <c r="P135" i="28"/>
  <c r="O135" i="28"/>
  <c r="N135" i="28"/>
  <c r="M135" i="28"/>
  <c r="V132" i="28"/>
  <c r="U132" i="28"/>
  <c r="T132" i="28"/>
  <c r="S132" i="28"/>
  <c r="R132" i="28"/>
  <c r="Q132" i="28"/>
  <c r="P132" i="28"/>
  <c r="O132" i="28"/>
  <c r="N132" i="28"/>
  <c r="M132" i="28"/>
  <c r="V129" i="28"/>
  <c r="U129" i="28"/>
  <c r="T129" i="28"/>
  <c r="S129" i="28"/>
  <c r="R129" i="28"/>
  <c r="Q129" i="28"/>
  <c r="P129" i="28"/>
  <c r="O129" i="28"/>
  <c r="N129" i="28"/>
  <c r="M129" i="28"/>
  <c r="V126" i="28"/>
  <c r="U126" i="28"/>
  <c r="T126" i="28"/>
  <c r="S126" i="28"/>
  <c r="R126" i="28"/>
  <c r="Q126" i="28"/>
  <c r="P126" i="28"/>
  <c r="O126" i="28"/>
  <c r="N126" i="28"/>
  <c r="M126" i="28"/>
  <c r="V123" i="28"/>
  <c r="U123" i="28"/>
  <c r="T123" i="28"/>
  <c r="S123" i="28"/>
  <c r="R123" i="28"/>
  <c r="Q123" i="28"/>
  <c r="P123" i="28"/>
  <c r="O123" i="28"/>
  <c r="N123" i="28"/>
  <c r="M123" i="28"/>
  <c r="V120" i="28"/>
  <c r="U120" i="28"/>
  <c r="T120" i="28"/>
  <c r="S120" i="28"/>
  <c r="R120" i="28"/>
  <c r="Q120" i="28"/>
  <c r="P120" i="28"/>
  <c r="O120" i="28"/>
  <c r="N120" i="28"/>
  <c r="M120" i="28"/>
  <c r="V117" i="28"/>
  <c r="U117" i="28"/>
  <c r="T117" i="28"/>
  <c r="S117" i="28"/>
  <c r="R117" i="28"/>
  <c r="Q117" i="28"/>
  <c r="P117" i="28"/>
  <c r="O117" i="28"/>
  <c r="N117" i="28"/>
  <c r="M117" i="28"/>
  <c r="V114" i="28"/>
  <c r="U114" i="28"/>
  <c r="T114" i="28"/>
  <c r="S114" i="28"/>
  <c r="R114" i="28"/>
  <c r="Q114" i="28"/>
  <c r="P114" i="28"/>
  <c r="O114" i="28"/>
  <c r="N114" i="28"/>
  <c r="M114" i="28"/>
  <c r="V111" i="28"/>
  <c r="U111" i="28"/>
  <c r="T111" i="28"/>
  <c r="S111" i="28"/>
  <c r="R111" i="28"/>
  <c r="Q111" i="28"/>
  <c r="P111" i="28"/>
  <c r="O111" i="28"/>
  <c r="N111" i="28"/>
  <c r="M111" i="28"/>
  <c r="V108" i="28"/>
  <c r="U108" i="28"/>
  <c r="T108" i="28"/>
  <c r="S108" i="28"/>
  <c r="R108" i="28"/>
  <c r="Q108" i="28"/>
  <c r="P108" i="28"/>
  <c r="O108" i="28"/>
  <c r="N108" i="28"/>
  <c r="M108" i="28"/>
  <c r="V105" i="28"/>
  <c r="U105" i="28"/>
  <c r="T105" i="28"/>
  <c r="S105" i="28"/>
  <c r="R105" i="28"/>
  <c r="Q105" i="28"/>
  <c r="P105" i="28"/>
  <c r="O105" i="28"/>
  <c r="N105" i="28"/>
  <c r="M105"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K135" i="28"/>
  <c r="J135" i="28"/>
  <c r="I135" i="28"/>
  <c r="H135" i="28"/>
  <c r="G135" i="28"/>
  <c r="F135" i="28"/>
  <c r="E135" i="28"/>
  <c r="D135" i="28"/>
  <c r="C135" i="28"/>
  <c r="B135" i="28"/>
  <c r="K132" i="28"/>
  <c r="J132" i="28"/>
  <c r="I132" i="28"/>
  <c r="H132" i="28"/>
  <c r="G132" i="28"/>
  <c r="F132" i="28"/>
  <c r="E132" i="28"/>
  <c r="D132" i="28"/>
  <c r="C132" i="28"/>
  <c r="B132" i="28"/>
  <c r="K129" i="28"/>
  <c r="J129" i="28"/>
  <c r="I129" i="28"/>
  <c r="H129" i="28"/>
  <c r="G129" i="28"/>
  <c r="F129" i="28"/>
  <c r="E129" i="28"/>
  <c r="D129" i="28"/>
  <c r="C129" i="28"/>
  <c r="B129" i="28"/>
  <c r="K126" i="28"/>
  <c r="J126" i="28"/>
  <c r="I126" i="28"/>
  <c r="H126" i="28"/>
  <c r="G126" i="28"/>
  <c r="F126" i="28"/>
  <c r="E126" i="28"/>
  <c r="D126" i="28"/>
  <c r="C126" i="28"/>
  <c r="B126" i="28"/>
  <c r="K123" i="28"/>
  <c r="J123" i="28"/>
  <c r="I123" i="28"/>
  <c r="H123" i="28"/>
  <c r="G123" i="28"/>
  <c r="F123" i="28"/>
  <c r="E123" i="28"/>
  <c r="D123" i="28"/>
  <c r="C123" i="28"/>
  <c r="B123" i="28"/>
  <c r="K120" i="28"/>
  <c r="J120" i="28"/>
  <c r="I120" i="28"/>
  <c r="H120" i="28"/>
  <c r="G120" i="28"/>
  <c r="F120" i="28"/>
  <c r="E120" i="28"/>
  <c r="D120" i="28"/>
  <c r="C120" i="28"/>
  <c r="B120" i="28"/>
  <c r="K117" i="28"/>
  <c r="J117" i="28"/>
  <c r="I117" i="28"/>
  <c r="H117" i="28"/>
  <c r="G117" i="28"/>
  <c r="F117" i="28"/>
  <c r="E117" i="28"/>
  <c r="D117" i="28"/>
  <c r="C117" i="28"/>
  <c r="B117" i="28"/>
  <c r="K114" i="28"/>
  <c r="J114" i="28"/>
  <c r="I114" i="28"/>
  <c r="H114" i="28"/>
  <c r="G114" i="28"/>
  <c r="F114" i="28"/>
  <c r="E114" i="28"/>
  <c r="D114" i="28"/>
  <c r="C114" i="28"/>
  <c r="B114" i="28"/>
  <c r="K111" i="28"/>
  <c r="J111" i="28"/>
  <c r="I111" i="28"/>
  <c r="H111" i="28"/>
  <c r="G111" i="28"/>
  <c r="F111" i="28"/>
  <c r="E111" i="28"/>
  <c r="D111" i="28"/>
  <c r="C111" i="28"/>
  <c r="B111" i="28"/>
  <c r="K108" i="28"/>
  <c r="J108" i="28"/>
  <c r="I108" i="28"/>
  <c r="H108" i="28"/>
  <c r="G108" i="28"/>
  <c r="F108" i="28"/>
  <c r="E108" i="28"/>
  <c r="D108" i="28"/>
  <c r="C108" i="28"/>
  <c r="B108" i="28"/>
  <c r="K105" i="28"/>
  <c r="J105" i="28"/>
  <c r="I105" i="28"/>
  <c r="H105" i="28"/>
  <c r="G105" i="28"/>
  <c r="F105" i="28"/>
  <c r="E105" i="28"/>
  <c r="D105" i="28"/>
  <c r="C105" i="28"/>
  <c r="B105" i="28"/>
  <c r="K102" i="28"/>
  <c r="J102" i="28"/>
  <c r="I102" i="28"/>
  <c r="H102" i="28"/>
  <c r="G102" i="28"/>
  <c r="F102" i="28"/>
  <c r="E102" i="28"/>
  <c r="D102" i="28"/>
  <c r="C102" i="28"/>
  <c r="B102" i="28"/>
  <c r="K99" i="28"/>
  <c r="J99" i="28"/>
  <c r="I99" i="28"/>
  <c r="H99" i="28"/>
  <c r="G99" i="28"/>
  <c r="F99" i="28"/>
  <c r="E99" i="28"/>
  <c r="D99" i="28"/>
  <c r="C99" i="28"/>
  <c r="B99" i="28"/>
  <c r="K96" i="28"/>
  <c r="J96" i="28"/>
  <c r="I96" i="28"/>
  <c r="H96" i="28"/>
  <c r="G96" i="28"/>
  <c r="F96" i="28"/>
  <c r="E96" i="28"/>
  <c r="D96" i="28"/>
  <c r="C96" i="28"/>
  <c r="B96" i="28"/>
  <c r="K93" i="28"/>
  <c r="J93" i="28"/>
  <c r="I93" i="28"/>
  <c r="H93" i="28"/>
  <c r="G93" i="28"/>
  <c r="F93" i="28"/>
  <c r="E93" i="28"/>
  <c r="D93" i="28"/>
  <c r="C93" i="28"/>
  <c r="B93" i="28"/>
  <c r="K90" i="28"/>
  <c r="J90" i="28"/>
  <c r="I90" i="28"/>
  <c r="H90" i="28"/>
  <c r="G90" i="28"/>
  <c r="F90" i="28"/>
  <c r="E90" i="28"/>
  <c r="D90" i="28"/>
  <c r="C90" i="28"/>
  <c r="B90" i="28"/>
  <c r="K87" i="28"/>
  <c r="J87" i="28"/>
  <c r="I87" i="28"/>
  <c r="H87" i="28"/>
  <c r="G87" i="28"/>
  <c r="F87" i="28"/>
  <c r="E87" i="28"/>
  <c r="D87" i="28"/>
  <c r="C87" i="28"/>
  <c r="B87" i="28"/>
  <c r="K84" i="28"/>
  <c r="J84" i="28"/>
  <c r="I84" i="28"/>
  <c r="H84" i="28"/>
  <c r="G84" i="28"/>
  <c r="F84" i="28"/>
  <c r="E84" i="28"/>
  <c r="D84" i="28"/>
  <c r="C84" i="28"/>
  <c r="B84" i="28"/>
  <c r="K81" i="28"/>
  <c r="J81" i="28"/>
  <c r="I81" i="28"/>
  <c r="H81" i="28"/>
  <c r="G81" i="28"/>
  <c r="F81" i="28"/>
  <c r="E81" i="28"/>
  <c r="D81" i="28"/>
  <c r="C81" i="28"/>
  <c r="B81" i="28"/>
  <c r="K78" i="28"/>
  <c r="J78" i="28"/>
  <c r="I78" i="28"/>
  <c r="H78" i="28"/>
  <c r="G78" i="28"/>
  <c r="F78" i="28"/>
  <c r="E78" i="28"/>
  <c r="D78" i="28"/>
  <c r="C78" i="28"/>
  <c r="B78" i="28"/>
  <c r="K75" i="28"/>
  <c r="J75" i="28"/>
  <c r="I75" i="28"/>
  <c r="H75" i="28"/>
  <c r="G75" i="28"/>
  <c r="F75" i="28"/>
  <c r="E75" i="28"/>
  <c r="D75" i="28"/>
  <c r="C75" i="28"/>
  <c r="B75" i="28"/>
  <c r="K72" i="28"/>
  <c r="J72" i="28"/>
  <c r="I72" i="28"/>
  <c r="H72" i="28"/>
  <c r="G72" i="28"/>
  <c r="F72" i="28"/>
  <c r="E72" i="28"/>
  <c r="D72" i="28"/>
  <c r="C72" i="28"/>
  <c r="B72" i="28"/>
  <c r="K69" i="28"/>
  <c r="J69" i="28"/>
  <c r="I69" i="28"/>
  <c r="H69" i="28"/>
  <c r="G69" i="28"/>
  <c r="F69" i="28"/>
  <c r="E69" i="28"/>
  <c r="D69" i="28"/>
  <c r="C69" i="28"/>
  <c r="B69" i="28"/>
  <c r="K66" i="28"/>
  <c r="J66" i="28"/>
  <c r="I66" i="28"/>
  <c r="H66" i="28"/>
  <c r="G66" i="28"/>
  <c r="F66" i="28"/>
  <c r="E66" i="28"/>
  <c r="D66" i="28"/>
  <c r="C66" i="28"/>
  <c r="B66" i="28"/>
  <c r="K63" i="28"/>
  <c r="J63" i="28"/>
  <c r="I63" i="28"/>
  <c r="H63" i="28"/>
  <c r="G63" i="28"/>
  <c r="F63" i="28"/>
  <c r="E63" i="28"/>
  <c r="D63" i="28"/>
  <c r="C63" i="28"/>
  <c r="B63" i="28"/>
  <c r="K60" i="28"/>
  <c r="J60" i="28"/>
  <c r="I60" i="28"/>
  <c r="H60" i="28"/>
  <c r="G60" i="28"/>
  <c r="F60" i="28"/>
  <c r="E60" i="28"/>
  <c r="D60" i="28"/>
  <c r="C60" i="28"/>
  <c r="B60" i="28"/>
  <c r="K57" i="28"/>
  <c r="J57" i="28"/>
  <c r="I57" i="28"/>
  <c r="H57" i="28"/>
  <c r="G57" i="28"/>
  <c r="F57" i="28"/>
  <c r="E57" i="28"/>
  <c r="D57" i="28"/>
  <c r="C57" i="28"/>
  <c r="B57" i="28"/>
  <c r="K54" i="28"/>
  <c r="J54" i="28"/>
  <c r="I54" i="28"/>
  <c r="H54" i="28"/>
  <c r="G54" i="28"/>
  <c r="F54" i="28"/>
  <c r="E54" i="28"/>
  <c r="D54" i="28"/>
  <c r="C54" i="28"/>
  <c r="B54" i="28"/>
  <c r="K51" i="28"/>
  <c r="J51" i="28"/>
  <c r="I51" i="28"/>
  <c r="H51" i="28"/>
  <c r="G51" i="28"/>
  <c r="F51" i="28"/>
  <c r="E51" i="28"/>
  <c r="D51" i="28"/>
  <c r="C51" i="28"/>
  <c r="B51" i="28"/>
  <c r="K48" i="28"/>
  <c r="J48" i="28"/>
  <c r="I48" i="28"/>
  <c r="H48" i="28"/>
  <c r="G48" i="28"/>
  <c r="F48" i="28"/>
  <c r="E48" i="28"/>
  <c r="D48" i="28"/>
  <c r="C48" i="28"/>
  <c r="B48" i="28"/>
  <c r="K45" i="28"/>
  <c r="J45" i="28"/>
  <c r="I45" i="28"/>
  <c r="H45" i="28"/>
  <c r="G45" i="28"/>
  <c r="F45" i="28"/>
  <c r="E45" i="28"/>
  <c r="D45" i="28"/>
  <c r="C45" i="28"/>
  <c r="B45" i="28"/>
  <c r="K42" i="28"/>
  <c r="J42" i="28"/>
  <c r="I42" i="28"/>
  <c r="H42" i="28"/>
  <c r="G42" i="28"/>
  <c r="F42" i="28"/>
  <c r="E42" i="28"/>
  <c r="D42" i="28"/>
  <c r="C42" i="28"/>
  <c r="B42" i="28"/>
  <c r="K39" i="28"/>
  <c r="J39" i="28"/>
  <c r="I39" i="28"/>
  <c r="H39" i="28"/>
  <c r="G39" i="28"/>
  <c r="F39" i="28"/>
  <c r="E39" i="28"/>
  <c r="D39" i="28"/>
  <c r="C39" i="28"/>
  <c r="B39" i="28"/>
  <c r="K36" i="28"/>
  <c r="J36" i="28"/>
  <c r="I36" i="28"/>
  <c r="H36" i="28"/>
  <c r="G36" i="28"/>
  <c r="F36" i="28"/>
  <c r="E36" i="28"/>
  <c r="D36" i="28"/>
  <c r="C36" i="28"/>
  <c r="B36" i="28"/>
  <c r="K33" i="28"/>
  <c r="J33" i="28"/>
  <c r="I33" i="28"/>
  <c r="H33" i="28"/>
  <c r="G33" i="28"/>
  <c r="F33" i="28"/>
  <c r="E33" i="28"/>
  <c r="D33" i="28"/>
  <c r="C33" i="28"/>
  <c r="B33" i="28"/>
  <c r="K30" i="28"/>
  <c r="J30" i="28"/>
  <c r="I30" i="28"/>
  <c r="H30" i="28"/>
  <c r="G30" i="28"/>
  <c r="F30" i="28"/>
  <c r="E30" i="28"/>
  <c r="D30" i="28"/>
  <c r="C30" i="28"/>
  <c r="B30" i="28"/>
  <c r="K27" i="28"/>
  <c r="J27" i="28"/>
  <c r="I27" i="28"/>
  <c r="H27" i="28"/>
  <c r="G27" i="28"/>
  <c r="F27" i="28"/>
  <c r="E27" i="28"/>
  <c r="D27" i="28"/>
  <c r="C27" i="28"/>
  <c r="B27" i="28"/>
  <c r="K24" i="28"/>
  <c r="J24" i="28"/>
  <c r="I24" i="28"/>
  <c r="H24" i="28"/>
  <c r="G24" i="28"/>
  <c r="F24" i="28"/>
  <c r="E24" i="28"/>
  <c r="D24" i="28"/>
  <c r="C24" i="28"/>
  <c r="B24" i="28"/>
  <c r="K21" i="28"/>
  <c r="J21" i="28"/>
  <c r="I21" i="28"/>
  <c r="H21" i="28"/>
  <c r="G21" i="28"/>
  <c r="F21" i="28"/>
  <c r="E21" i="28"/>
  <c r="D21" i="28"/>
  <c r="C21" i="28"/>
  <c r="B21" i="28"/>
  <c r="K18" i="28"/>
  <c r="J18" i="28"/>
  <c r="I18" i="28"/>
  <c r="H18" i="28"/>
  <c r="G18" i="28"/>
  <c r="F18" i="28"/>
  <c r="E18" i="28"/>
  <c r="D18" i="28"/>
  <c r="C18" i="28"/>
  <c r="B18" i="28"/>
  <c r="K15" i="28"/>
  <c r="J15" i="28"/>
  <c r="I15" i="28"/>
  <c r="H15" i="28"/>
  <c r="G15" i="28"/>
  <c r="F15" i="28"/>
  <c r="E15" i="28"/>
  <c r="D15" i="28"/>
  <c r="C15" i="28"/>
  <c r="B15" i="28"/>
  <c r="K12" i="28"/>
  <c r="J12" i="28"/>
  <c r="I12" i="28"/>
  <c r="H12" i="28"/>
  <c r="G12" i="28"/>
  <c r="F12" i="28"/>
  <c r="E12" i="28"/>
  <c r="D12" i="28"/>
  <c r="C12" i="28"/>
  <c r="B12" i="28"/>
  <c r="K8" i="28"/>
  <c r="J8" i="28"/>
  <c r="I8" i="28"/>
  <c r="H8" i="28"/>
  <c r="G8" i="28"/>
  <c r="F8" i="28"/>
  <c r="E8" i="28"/>
  <c r="D8" i="28"/>
  <c r="C8" i="28"/>
  <c r="B8" i="28"/>
  <c r="K5" i="28"/>
  <c r="J5" i="28"/>
  <c r="I5" i="28"/>
  <c r="H5" i="28"/>
  <c r="C5" i="28"/>
  <c r="D5" i="28"/>
  <c r="E5" i="28"/>
  <c r="F5" i="28"/>
  <c r="G5" i="28"/>
  <c r="B5" i="28"/>
  <c r="AG57" i="22"/>
  <c r="AF57" i="22"/>
  <c r="AE57" i="22"/>
  <c r="AD57" i="22"/>
  <c r="AC57" i="22"/>
  <c r="AB57" i="22"/>
  <c r="AA57" i="22"/>
  <c r="Z57" i="22"/>
  <c r="Y57" i="22"/>
  <c r="X57" i="22"/>
  <c r="V57" i="22"/>
  <c r="U57" i="22"/>
  <c r="T57" i="22"/>
  <c r="S57" i="22"/>
  <c r="R57" i="22"/>
  <c r="Q57" i="22"/>
  <c r="P57" i="22"/>
  <c r="O57" i="22"/>
  <c r="N57" i="22"/>
  <c r="M57" i="22"/>
  <c r="K57" i="22"/>
  <c r="J57" i="22"/>
  <c r="I57" i="22"/>
  <c r="H57" i="22"/>
  <c r="G57" i="22"/>
  <c r="F57" i="22"/>
  <c r="E57" i="22"/>
  <c r="D57" i="22"/>
  <c r="C57" i="22"/>
  <c r="B57" i="22"/>
  <c r="AG56" i="22"/>
  <c r="AF56" i="22"/>
  <c r="AE56" i="22"/>
  <c r="AD56" i="22"/>
  <c r="AC56" i="22"/>
  <c r="AB56" i="22"/>
  <c r="AA56" i="22"/>
  <c r="Z56" i="22"/>
  <c r="Y56" i="22"/>
  <c r="X56" i="22"/>
  <c r="V56" i="22"/>
  <c r="U56" i="22"/>
  <c r="T56" i="22"/>
  <c r="S56" i="22"/>
  <c r="R56" i="22"/>
  <c r="Q56" i="22"/>
  <c r="P56" i="22"/>
  <c r="O56" i="22"/>
  <c r="N56" i="22"/>
  <c r="M56" i="22"/>
  <c r="K56" i="22"/>
  <c r="J56" i="22"/>
  <c r="I56" i="22"/>
  <c r="H56" i="22"/>
  <c r="G56" i="22"/>
  <c r="F56" i="22"/>
  <c r="E56" i="22"/>
  <c r="D56" i="22"/>
  <c r="C56" i="22"/>
  <c r="B56" i="22"/>
  <c r="AG54" i="22"/>
  <c r="AF54" i="22"/>
  <c r="AE54" i="22"/>
  <c r="AD54" i="22"/>
  <c r="AC54" i="22"/>
  <c r="AB54" i="22"/>
  <c r="AA54" i="22"/>
  <c r="Z54" i="22"/>
  <c r="Y54" i="22"/>
  <c r="X54" i="22"/>
  <c r="V54" i="22"/>
  <c r="U54" i="22"/>
  <c r="T54" i="22"/>
  <c r="S54" i="22"/>
  <c r="R54" i="22"/>
  <c r="Q54" i="22"/>
  <c r="P54" i="22"/>
  <c r="O54" i="22"/>
  <c r="N54" i="22"/>
  <c r="M54" i="22"/>
  <c r="K54" i="22"/>
  <c r="J54" i="22"/>
  <c r="I54" i="22"/>
  <c r="H54" i="22"/>
  <c r="G54" i="22"/>
  <c r="F54" i="22"/>
  <c r="E54" i="22"/>
  <c r="D54" i="22"/>
  <c r="C54" i="22"/>
  <c r="B54" i="22"/>
  <c r="AG53" i="22"/>
  <c r="AF53" i="22"/>
  <c r="AE53" i="22"/>
  <c r="AD53" i="22"/>
  <c r="AC53" i="22"/>
  <c r="AB53" i="22"/>
  <c r="AA53" i="22"/>
  <c r="Z53" i="22"/>
  <c r="Y53" i="22"/>
  <c r="X53" i="22"/>
  <c r="V53" i="22"/>
  <c r="U53" i="22"/>
  <c r="T53" i="22"/>
  <c r="S53" i="22"/>
  <c r="R53" i="22"/>
  <c r="Q53" i="22"/>
  <c r="P53" i="22"/>
  <c r="O53" i="22"/>
  <c r="N53" i="22"/>
  <c r="M53" i="22"/>
  <c r="K53" i="22"/>
  <c r="J53" i="22"/>
  <c r="I53" i="22"/>
  <c r="H53" i="22"/>
  <c r="G53" i="22"/>
  <c r="F53" i="22"/>
  <c r="E53" i="22"/>
  <c r="D53" i="22"/>
  <c r="C53" i="22"/>
  <c r="B53" i="22"/>
  <c r="AG51" i="22"/>
  <c r="AF51" i="22"/>
  <c r="AE51" i="22"/>
  <c r="AD51" i="22"/>
  <c r="AC51" i="22"/>
  <c r="AB51" i="22"/>
  <c r="AA51" i="22"/>
  <c r="Z51" i="22"/>
  <c r="Y51" i="22"/>
  <c r="X51" i="22"/>
  <c r="V51" i="22"/>
  <c r="U51" i="22"/>
  <c r="T51" i="22"/>
  <c r="S51" i="22"/>
  <c r="R51" i="22"/>
  <c r="Q51" i="22"/>
  <c r="P51" i="22"/>
  <c r="O51" i="22"/>
  <c r="N51" i="22"/>
  <c r="M51" i="22"/>
  <c r="K51" i="22"/>
  <c r="J51" i="22"/>
  <c r="I51" i="22"/>
  <c r="H51" i="22"/>
  <c r="G51" i="22"/>
  <c r="F51" i="22"/>
  <c r="E51" i="22"/>
  <c r="D51" i="22"/>
  <c r="C51" i="22"/>
  <c r="B51" i="22"/>
  <c r="AG50" i="22"/>
  <c r="AF50" i="22"/>
  <c r="AE50" i="22"/>
  <c r="AD50" i="22"/>
  <c r="AC50" i="22"/>
  <c r="AB50" i="22"/>
  <c r="AA50" i="22"/>
  <c r="Z50" i="22"/>
  <c r="Y50" i="22"/>
  <c r="X50" i="22"/>
  <c r="V50" i="22"/>
  <c r="U50" i="22"/>
  <c r="T50" i="22"/>
  <c r="S50" i="22"/>
  <c r="R50" i="22"/>
  <c r="Q50" i="22"/>
  <c r="P50" i="22"/>
  <c r="O50" i="22"/>
  <c r="N50" i="22"/>
  <c r="M50" i="22"/>
  <c r="K50" i="22"/>
  <c r="J50" i="22"/>
  <c r="I50" i="22"/>
  <c r="H50" i="22"/>
  <c r="G50" i="22"/>
  <c r="F50" i="22"/>
  <c r="E50" i="22"/>
  <c r="D50" i="22"/>
  <c r="C50" i="22"/>
  <c r="B50" i="22"/>
  <c r="AG48" i="22"/>
  <c r="AF48" i="22"/>
  <c r="AE48" i="22"/>
  <c r="AD48" i="22"/>
  <c r="AC48" i="22"/>
  <c r="AB48" i="22"/>
  <c r="AA48" i="22"/>
  <c r="Z48" i="22"/>
  <c r="Y48" i="22"/>
  <c r="X48" i="22"/>
  <c r="V48" i="22"/>
  <c r="U48" i="22"/>
  <c r="T48" i="22"/>
  <c r="S48" i="22"/>
  <c r="R48" i="22"/>
  <c r="Q48" i="22"/>
  <c r="P48" i="22"/>
  <c r="O48" i="22"/>
  <c r="N48" i="22"/>
  <c r="M48" i="22"/>
  <c r="K48" i="22"/>
  <c r="J48" i="22"/>
  <c r="I48" i="22"/>
  <c r="H48" i="22"/>
  <c r="G48" i="22"/>
  <c r="F48" i="22"/>
  <c r="E48" i="22"/>
  <c r="D48" i="22"/>
  <c r="C48" i="22"/>
  <c r="B48" i="22"/>
  <c r="AG47" i="22"/>
  <c r="AF47" i="22"/>
  <c r="AE47" i="22"/>
  <c r="AD47" i="22"/>
  <c r="AC47" i="22"/>
  <c r="AB47" i="22"/>
  <c r="AA47" i="22"/>
  <c r="Z47" i="22"/>
  <c r="Y47" i="22"/>
  <c r="X47" i="22"/>
  <c r="V47" i="22"/>
  <c r="U47" i="22"/>
  <c r="T47" i="22"/>
  <c r="S47" i="22"/>
  <c r="R47" i="22"/>
  <c r="Q47" i="22"/>
  <c r="P47" i="22"/>
  <c r="O47" i="22"/>
  <c r="N47" i="22"/>
  <c r="M47" i="22"/>
  <c r="K47" i="22"/>
  <c r="J47" i="22"/>
  <c r="I47" i="22"/>
  <c r="H47" i="22"/>
  <c r="G47" i="22"/>
  <c r="F47" i="22"/>
  <c r="E47" i="22"/>
  <c r="D47" i="22"/>
  <c r="C47" i="22"/>
  <c r="B47" i="22"/>
  <c r="AG45" i="22"/>
  <c r="AF45" i="22"/>
  <c r="AE45" i="22"/>
  <c r="AD45" i="22"/>
  <c r="AC45" i="22"/>
  <c r="AB45" i="22"/>
  <c r="AA45" i="22"/>
  <c r="Z45" i="22"/>
  <c r="Y45" i="22"/>
  <c r="X45" i="22"/>
  <c r="V45" i="22"/>
  <c r="U45" i="22"/>
  <c r="T45" i="22"/>
  <c r="S45" i="22"/>
  <c r="R45" i="22"/>
  <c r="Q45" i="22"/>
  <c r="P45" i="22"/>
  <c r="O45" i="22"/>
  <c r="N45" i="22"/>
  <c r="M45" i="22"/>
  <c r="K45" i="22"/>
  <c r="J45" i="22"/>
  <c r="I45" i="22"/>
  <c r="H45" i="22"/>
  <c r="G45" i="22"/>
  <c r="F45" i="22"/>
  <c r="E45" i="22"/>
  <c r="D45" i="22"/>
  <c r="C45" i="22"/>
  <c r="B45" i="22"/>
  <c r="AG44" i="22"/>
  <c r="AF44" i="22"/>
  <c r="AE44" i="22"/>
  <c r="AD44" i="22"/>
  <c r="AC44" i="22"/>
  <c r="AB44" i="22"/>
  <c r="AA44" i="22"/>
  <c r="Z44" i="22"/>
  <c r="Y44" i="22"/>
  <c r="X44" i="22"/>
  <c r="V44" i="22"/>
  <c r="U44" i="22"/>
  <c r="T44" i="22"/>
  <c r="S44" i="22"/>
  <c r="R44" i="22"/>
  <c r="Q44" i="22"/>
  <c r="P44" i="22"/>
  <c r="O44" i="22"/>
  <c r="N44" i="22"/>
  <c r="M44" i="22"/>
  <c r="K44" i="22"/>
  <c r="J44" i="22"/>
  <c r="I44" i="22"/>
  <c r="H44" i="22"/>
  <c r="G44" i="22"/>
  <c r="F44" i="22"/>
  <c r="E44" i="22"/>
  <c r="D44" i="22"/>
  <c r="C44" i="22"/>
  <c r="B44" i="22"/>
  <c r="AG42" i="22"/>
  <c r="AF42" i="22"/>
  <c r="AE42" i="22"/>
  <c r="AD42" i="22"/>
  <c r="AC42" i="22"/>
  <c r="AB42" i="22"/>
  <c r="AA42" i="22"/>
  <c r="Z42" i="22"/>
  <c r="Y42" i="22"/>
  <c r="X42" i="22"/>
  <c r="V42" i="22"/>
  <c r="U42" i="22"/>
  <c r="T42" i="22"/>
  <c r="S42" i="22"/>
  <c r="R42" i="22"/>
  <c r="Q42" i="22"/>
  <c r="P42" i="22"/>
  <c r="O42" i="22"/>
  <c r="N42" i="22"/>
  <c r="M42" i="22"/>
  <c r="K42" i="22"/>
  <c r="J42" i="22"/>
  <c r="I42" i="22"/>
  <c r="H42" i="22"/>
  <c r="G42" i="22"/>
  <c r="F42" i="22"/>
  <c r="E42" i="22"/>
  <c r="D42" i="22"/>
  <c r="C42" i="22"/>
  <c r="B42" i="22"/>
  <c r="AG41" i="22"/>
  <c r="AF41" i="22"/>
  <c r="AE41" i="22"/>
  <c r="AD41" i="22"/>
  <c r="AC41" i="22"/>
  <c r="AB41" i="22"/>
  <c r="AA41" i="22"/>
  <c r="Z41" i="22"/>
  <c r="Y41" i="22"/>
  <c r="X41" i="22"/>
  <c r="V41" i="22"/>
  <c r="U41" i="22"/>
  <c r="T41" i="22"/>
  <c r="S41" i="22"/>
  <c r="R41" i="22"/>
  <c r="Q41" i="22"/>
  <c r="P41" i="22"/>
  <c r="O41" i="22"/>
  <c r="N41" i="22"/>
  <c r="M41" i="22"/>
  <c r="K41" i="22"/>
  <c r="J41" i="22"/>
  <c r="I41" i="22"/>
  <c r="H41" i="22"/>
  <c r="G41" i="22"/>
  <c r="F41" i="22"/>
  <c r="E41" i="22"/>
  <c r="D41" i="22"/>
  <c r="C41" i="22"/>
  <c r="B41" i="22"/>
  <c r="AG39" i="22"/>
  <c r="AF39" i="22"/>
  <c r="AE39" i="22"/>
  <c r="AD39" i="22"/>
  <c r="AC39" i="22"/>
  <c r="AB39" i="22"/>
  <c r="AA39" i="22"/>
  <c r="Z39" i="22"/>
  <c r="Y39" i="22"/>
  <c r="X39" i="22"/>
  <c r="V39" i="22"/>
  <c r="U39" i="22"/>
  <c r="T39" i="22"/>
  <c r="S39" i="22"/>
  <c r="R39" i="22"/>
  <c r="Q39" i="22"/>
  <c r="P39" i="22"/>
  <c r="O39" i="22"/>
  <c r="N39" i="22"/>
  <c r="M39" i="22"/>
  <c r="K39" i="22"/>
  <c r="J39" i="22"/>
  <c r="I39" i="22"/>
  <c r="H39" i="22"/>
  <c r="G39" i="22"/>
  <c r="F39" i="22"/>
  <c r="E39" i="22"/>
  <c r="D39" i="22"/>
  <c r="C39" i="22"/>
  <c r="B39" i="22"/>
  <c r="AG38" i="22"/>
  <c r="AF38" i="22"/>
  <c r="AE38" i="22"/>
  <c r="AD38" i="22"/>
  <c r="AC38" i="22"/>
  <c r="AB38" i="22"/>
  <c r="AA38" i="22"/>
  <c r="Z38" i="22"/>
  <c r="Y38" i="22"/>
  <c r="X38" i="22"/>
  <c r="V38" i="22"/>
  <c r="U38" i="22"/>
  <c r="T38" i="22"/>
  <c r="S38" i="22"/>
  <c r="R38" i="22"/>
  <c r="Q38" i="22"/>
  <c r="P38" i="22"/>
  <c r="O38" i="22"/>
  <c r="N38" i="22"/>
  <c r="M38" i="22"/>
  <c r="K38" i="22"/>
  <c r="J38" i="22"/>
  <c r="I38" i="22"/>
  <c r="H38" i="22"/>
  <c r="G38" i="22"/>
  <c r="F38" i="22"/>
  <c r="E38" i="22"/>
  <c r="D38" i="22"/>
  <c r="C38" i="22"/>
  <c r="B38" i="22"/>
  <c r="AG36" i="22"/>
  <c r="AF36" i="22"/>
  <c r="AE36" i="22"/>
  <c r="AD36" i="22"/>
  <c r="AC36" i="22"/>
  <c r="AB36" i="22"/>
  <c r="AA36" i="22"/>
  <c r="Z36" i="22"/>
  <c r="Y36" i="22"/>
  <c r="X36" i="22"/>
  <c r="V36" i="22"/>
  <c r="U36" i="22"/>
  <c r="T36" i="22"/>
  <c r="S36" i="22"/>
  <c r="R36" i="22"/>
  <c r="Q36" i="22"/>
  <c r="P36" i="22"/>
  <c r="O36" i="22"/>
  <c r="N36" i="22"/>
  <c r="M36" i="22"/>
  <c r="K36" i="22"/>
  <c r="J36" i="22"/>
  <c r="I36" i="22"/>
  <c r="H36" i="22"/>
  <c r="G36" i="22"/>
  <c r="F36" i="22"/>
  <c r="E36" i="22"/>
  <c r="D36" i="22"/>
  <c r="C36" i="22"/>
  <c r="B36" i="22"/>
  <c r="AG35" i="22"/>
  <c r="AF35" i="22"/>
  <c r="AE35" i="22"/>
  <c r="AD35" i="22"/>
  <c r="AC35" i="22"/>
  <c r="AB35" i="22"/>
  <c r="AA35" i="22"/>
  <c r="Z35" i="22"/>
  <c r="Y35" i="22"/>
  <c r="X35" i="22"/>
  <c r="V35" i="22"/>
  <c r="U35" i="22"/>
  <c r="T35" i="22"/>
  <c r="S35" i="22"/>
  <c r="R35" i="22"/>
  <c r="Q35" i="22"/>
  <c r="P35" i="22"/>
  <c r="O35" i="22"/>
  <c r="N35" i="22"/>
  <c r="M35" i="22"/>
  <c r="K35" i="22"/>
  <c r="J35" i="22"/>
  <c r="I35" i="22"/>
  <c r="H35" i="22"/>
  <c r="G35" i="22"/>
  <c r="F35" i="22"/>
  <c r="E35" i="22"/>
  <c r="D35" i="22"/>
  <c r="C35" i="22"/>
  <c r="B35" i="22"/>
  <c r="AG33" i="22"/>
  <c r="AF33" i="22"/>
  <c r="AE33" i="22"/>
  <c r="AD33" i="22"/>
  <c r="AC33" i="22"/>
  <c r="AB33" i="22"/>
  <c r="AA33" i="22"/>
  <c r="Z33" i="22"/>
  <c r="Y33" i="22"/>
  <c r="X33" i="22"/>
  <c r="V33" i="22"/>
  <c r="U33" i="22"/>
  <c r="T33" i="22"/>
  <c r="S33" i="22"/>
  <c r="R33" i="22"/>
  <c r="Q33" i="22"/>
  <c r="P33" i="22"/>
  <c r="O33" i="22"/>
  <c r="N33" i="22"/>
  <c r="M33" i="22"/>
  <c r="K33" i="22"/>
  <c r="J33" i="22"/>
  <c r="I33" i="22"/>
  <c r="H33" i="22"/>
  <c r="G33" i="22"/>
  <c r="F33" i="22"/>
  <c r="E33" i="22"/>
  <c r="D33" i="22"/>
  <c r="C33" i="22"/>
  <c r="B33" i="22"/>
  <c r="AG32" i="22"/>
  <c r="AF32" i="22"/>
  <c r="AE32" i="22"/>
  <c r="AD32" i="22"/>
  <c r="AC32" i="22"/>
  <c r="AB32" i="22"/>
  <c r="AA32" i="22"/>
  <c r="Z32" i="22"/>
  <c r="Y32" i="22"/>
  <c r="X32" i="22"/>
  <c r="V32" i="22"/>
  <c r="U32" i="22"/>
  <c r="T32" i="22"/>
  <c r="S32" i="22"/>
  <c r="R32" i="22"/>
  <c r="Q32" i="22"/>
  <c r="P32" i="22"/>
  <c r="O32" i="22"/>
  <c r="N32" i="22"/>
  <c r="M32" i="22"/>
  <c r="K32" i="22"/>
  <c r="J32" i="22"/>
  <c r="I32" i="22"/>
  <c r="H32" i="22"/>
  <c r="G32" i="22"/>
  <c r="F32" i="22"/>
  <c r="E32" i="22"/>
  <c r="D32" i="22"/>
  <c r="C32" i="22"/>
  <c r="B32" i="22"/>
  <c r="AG30" i="22"/>
  <c r="AF30" i="22"/>
  <c r="AE30" i="22"/>
  <c r="AD30" i="22"/>
  <c r="AC30" i="22"/>
  <c r="AB30" i="22"/>
  <c r="AA30" i="22"/>
  <c r="Z30" i="22"/>
  <c r="Y30" i="22"/>
  <c r="X30" i="22"/>
  <c r="V30" i="22"/>
  <c r="U30" i="22"/>
  <c r="T30" i="22"/>
  <c r="S30" i="22"/>
  <c r="R30" i="22"/>
  <c r="Q30" i="22"/>
  <c r="P30" i="22"/>
  <c r="O30" i="22"/>
  <c r="N30" i="22"/>
  <c r="M30" i="22"/>
  <c r="K30" i="22"/>
  <c r="J30" i="22"/>
  <c r="I30" i="22"/>
  <c r="H30" i="22"/>
  <c r="G30" i="22"/>
  <c r="F30" i="22"/>
  <c r="E30" i="22"/>
  <c r="D30" i="22"/>
  <c r="C30" i="22"/>
  <c r="B30" i="22"/>
  <c r="AG29" i="22"/>
  <c r="AF29" i="22"/>
  <c r="AE29" i="22"/>
  <c r="AD29" i="22"/>
  <c r="AC29" i="22"/>
  <c r="AB29" i="22"/>
  <c r="AA29" i="22"/>
  <c r="Z29" i="22"/>
  <c r="Y29" i="22"/>
  <c r="X29" i="22"/>
  <c r="V29" i="22"/>
  <c r="U29" i="22"/>
  <c r="T29" i="22"/>
  <c r="S29" i="22"/>
  <c r="R29" i="22"/>
  <c r="Q29" i="22"/>
  <c r="P29" i="22"/>
  <c r="O29" i="22"/>
  <c r="N29" i="22"/>
  <c r="M29" i="22"/>
  <c r="K29" i="22"/>
  <c r="J29" i="22"/>
  <c r="I29" i="22"/>
  <c r="H29" i="22"/>
  <c r="G29" i="22"/>
  <c r="F29" i="22"/>
  <c r="E29" i="22"/>
  <c r="D29" i="22"/>
  <c r="C29" i="22"/>
  <c r="B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H126" i="22"/>
  <c r="F120" i="22"/>
  <c r="D117" i="22"/>
  <c r="B114" i="22"/>
  <c r="J108" i="22"/>
  <c r="H105" i="22"/>
  <c r="F102" i="22"/>
  <c r="D99" i="22"/>
  <c r="B96" i="22"/>
  <c r="D81" i="22"/>
  <c r="B78" i="22"/>
  <c r="J72" i="22"/>
  <c r="H69" i="22"/>
  <c r="F66" i="22"/>
  <c r="D63" i="22"/>
  <c r="B60" i="22"/>
  <c r="J24" i="22"/>
  <c r="H21" i="22"/>
  <c r="K8" i="22"/>
  <c r="J8" i="22"/>
  <c r="I8" i="22"/>
  <c r="H8" i="22"/>
  <c r="G8" i="22"/>
  <c r="F8" i="22"/>
  <c r="E8" i="22"/>
  <c r="D8" i="22"/>
  <c r="C8" i="22"/>
  <c r="B8" i="22"/>
  <c r="K5" i="22"/>
  <c r="I5" i="22"/>
  <c r="J5" i="22"/>
  <c r="H5" i="22"/>
  <c r="C5" i="22"/>
  <c r="D5" i="22"/>
  <c r="E5" i="22"/>
  <c r="F5" i="22"/>
  <c r="G5" i="22"/>
  <c r="B5" i="22"/>
  <c r="K98" i="28"/>
  <c r="I80" i="28"/>
  <c r="G59" i="28"/>
  <c r="K7" i="28"/>
  <c r="J7" i="28"/>
  <c r="I7" i="28"/>
  <c r="H7" i="28"/>
  <c r="G7" i="28"/>
  <c r="F7" i="28"/>
  <c r="E7" i="28"/>
  <c r="D7" i="28"/>
  <c r="C7" i="28"/>
  <c r="B7" i="28"/>
  <c r="I4" i="28"/>
  <c r="H4" i="28"/>
  <c r="F4" i="28"/>
  <c r="E4" i="28"/>
  <c r="D4" i="28"/>
  <c r="C4" i="28"/>
  <c r="K4" i="28"/>
  <c r="J4" i="28"/>
  <c r="G4" i="28"/>
  <c r="B4" i="28"/>
  <c r="G122" i="22"/>
  <c r="E98" i="22"/>
  <c r="C80" i="22"/>
  <c r="K7" i="22"/>
  <c r="J7" i="22"/>
  <c r="I7" i="22"/>
  <c r="H7" i="22"/>
  <c r="G7" i="22"/>
  <c r="F7" i="22"/>
  <c r="E7" i="22"/>
  <c r="D7" i="22"/>
  <c r="C7" i="22"/>
  <c r="B7" i="22"/>
  <c r="K4" i="22"/>
  <c r="J4" i="22"/>
  <c r="I4" i="22"/>
  <c r="H4" i="22"/>
  <c r="D4" i="22"/>
  <c r="E4" i="22"/>
  <c r="F4" i="22"/>
  <c r="G4" i="22"/>
  <c r="C4" i="22"/>
  <c r="B4"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3" i="22" s="1"/>
  <c r="B7" i="27"/>
  <c r="B6" i="27"/>
  <c r="Y23" i="28"/>
  <c r="AD14" i="28"/>
  <c r="AG23" i="28"/>
  <c r="AG11" i="28"/>
  <c r="AC17" i="22"/>
  <c r="AA20" i="28"/>
  <c r="B8" i="25"/>
  <c r="B9" i="25"/>
  <c r="B10" i="25"/>
  <c r="B12" i="25"/>
  <c r="B14" i="25"/>
  <c r="B15" i="25"/>
  <c r="B16" i="25"/>
  <c r="B17" i="25"/>
  <c r="B18" i="25"/>
  <c r="B19" i="25"/>
  <c r="B20" i="25"/>
  <c r="B21" i="25"/>
  <c r="B22" i="25"/>
  <c r="B23" i="25"/>
  <c r="B24" i="25"/>
  <c r="A1" i="22"/>
  <c r="A1" i="28"/>
  <c r="B6" i="26"/>
  <c r="B7" i="26"/>
  <c r="B8" i="26"/>
  <c r="T123"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04" i="28"/>
  <c r="M4" i="28"/>
  <c r="M7" i="28"/>
  <c r="M7" i="22"/>
  <c r="O7" i="28"/>
  <c r="V4" i="28"/>
  <c r="O7" i="22"/>
  <c r="Q7" i="28"/>
  <c r="S80" i="28"/>
  <c r="T4" i="28"/>
  <c r="Q7" i="22"/>
  <c r="V122" i="22"/>
  <c r="Q122" i="28"/>
  <c r="T7" i="28"/>
  <c r="V80" i="28"/>
  <c r="V98" i="28"/>
  <c r="N4" i="28"/>
  <c r="T7" i="22"/>
  <c r="U7" i="28"/>
  <c r="Q56" i="28"/>
  <c r="O4" i="28"/>
  <c r="U7" i="22"/>
  <c r="V7" i="28"/>
  <c r="N32" i="28"/>
  <c r="T41" i="28"/>
  <c r="P4" i="28"/>
  <c r="V7" i="22"/>
  <c r="O119" i="22"/>
  <c r="M122" i="28"/>
  <c r="M98" i="28"/>
  <c r="O101" i="28"/>
  <c r="M116" i="28"/>
  <c r="Q4" i="28"/>
  <c r="M80" i="22"/>
  <c r="O101" i="22"/>
  <c r="S107" i="22"/>
  <c r="U110" i="22"/>
  <c r="U128" i="22"/>
  <c r="R98" i="22"/>
  <c r="U4" i="28"/>
  <c r="V35" i="28"/>
  <c r="P134" i="28"/>
  <c r="T119" i="28"/>
  <c r="R4" i="22"/>
  <c r="V107" i="22"/>
  <c r="P98" i="22"/>
  <c r="R119" i="28"/>
  <c r="P98" i="28"/>
  <c r="Q4" i="22"/>
  <c r="O107" i="22"/>
  <c r="S95" i="22"/>
  <c r="M86" i="22"/>
  <c r="M86" i="28"/>
  <c r="P4" i="22"/>
  <c r="V134" i="22"/>
  <c r="T131" i="22"/>
  <c r="R128" i="22"/>
  <c r="N107" i="28"/>
  <c r="O4" i="22"/>
  <c r="N74" i="22"/>
  <c r="P95" i="28"/>
  <c r="N4" i="22"/>
  <c r="P62" i="22"/>
  <c r="T53" i="28"/>
  <c r="N44" i="28"/>
  <c r="S134" i="22"/>
  <c r="Q131" i="22"/>
  <c r="O128" i="22"/>
  <c r="U80" i="22"/>
  <c r="S7" i="22"/>
  <c r="Q41" i="28"/>
  <c r="O128" i="28"/>
  <c r="U80" i="28"/>
  <c r="S7" i="28"/>
  <c r="R134" i="22"/>
  <c r="T80" i="22"/>
  <c r="R7" i="22"/>
  <c r="V50" i="28"/>
  <c r="P41" i="28"/>
  <c r="V101" i="28"/>
  <c r="R7" i="28"/>
  <c r="R80" i="22"/>
  <c r="V68" i="22"/>
  <c r="P7" i="22"/>
  <c r="V125" i="28"/>
  <c r="V68" i="28"/>
  <c r="P7" i="28"/>
  <c r="S4" i="22"/>
  <c r="V4" i="22"/>
  <c r="N131" i="22"/>
  <c r="O113" i="22"/>
  <c r="P80" i="22"/>
  <c r="P80" i="28"/>
  <c r="T68" i="28"/>
  <c r="N7" i="28"/>
  <c r="AD4" i="22"/>
  <c r="AG134" i="22"/>
  <c r="AG107" i="22"/>
  <c r="Y107" i="22"/>
  <c r="AC101" i="22"/>
  <c r="AD98" i="22"/>
  <c r="AE80" i="22"/>
  <c r="AA65" i="22"/>
  <c r="AA7" i="22"/>
  <c r="AG4" i="28"/>
  <c r="AD38" i="28"/>
  <c r="AF98" i="28"/>
  <c r="Z122" i="22"/>
  <c r="AE4" i="22"/>
  <c r="Z131" i="22"/>
  <c r="AB128" i="22"/>
  <c r="X107" i="22"/>
  <c r="Z104" i="22"/>
  <c r="AB101" i="22"/>
  <c r="AC98" i="22"/>
  <c r="AD95" i="22"/>
  <c r="AE92" i="22"/>
  <c r="AD83" i="22"/>
  <c r="AD80" i="22"/>
  <c r="AB74" i="22"/>
  <c r="Z62" i="22"/>
  <c r="X7" i="22"/>
  <c r="AB56" i="28"/>
  <c r="AF134" i="28"/>
  <c r="X4" i="22"/>
  <c r="AF4" i="22"/>
  <c r="AE134" i="22"/>
  <c r="AG131" i="22"/>
  <c r="Y131" i="22"/>
  <c r="AA128" i="22"/>
  <c r="AC125" i="22"/>
  <c r="AE119" i="22"/>
  <c r="AA113" i="22"/>
  <c r="AB98" i="22"/>
  <c r="AC95" i="22"/>
  <c r="AD92" i="22"/>
  <c r="AE89" i="22"/>
  <c r="AC80" i="22"/>
  <c r="AA71" i="22"/>
  <c r="Y68" i="22"/>
  <c r="Y65" i="22"/>
  <c r="Y62" i="22"/>
  <c r="AB80" i="28"/>
  <c r="AC4" i="22"/>
  <c r="AG4" i="22"/>
  <c r="X131" i="22"/>
  <c r="Z128" i="22"/>
  <c r="AB125" i="22"/>
  <c r="AD119" i="22"/>
  <c r="AF116" i="22"/>
  <c r="X116" i="22"/>
  <c r="AD107" i="22"/>
  <c r="Z101" i="22"/>
  <c r="AA98" i="22"/>
  <c r="AB86" i="22"/>
  <c r="AB83" i="22"/>
  <c r="Z80" i="22"/>
  <c r="Z74" i="22"/>
  <c r="X65" i="22"/>
  <c r="AF7" i="22"/>
  <c r="AD53" i="28"/>
  <c r="AB44" i="28"/>
  <c r="Z35" i="28"/>
  <c r="AB4" i="22"/>
  <c r="AC134" i="22"/>
  <c r="AE116" i="22"/>
  <c r="AG113" i="22"/>
  <c r="Y113" i="22"/>
  <c r="AA110" i="22"/>
  <c r="AG101" i="22"/>
  <c r="Z98" i="22"/>
  <c r="AA95" i="22"/>
  <c r="AB92" i="22"/>
  <c r="AA89" i="22"/>
  <c r="Y77" i="22"/>
  <c r="AG65" i="22"/>
  <c r="AE7" i="22"/>
  <c r="AB53" i="28"/>
  <c r="Z44" i="28"/>
  <c r="X35" i="28"/>
  <c r="AF131" i="28"/>
  <c r="X62" i="28"/>
  <c r="AG122" i="28"/>
  <c r="AA7" i="28"/>
  <c r="Y62" i="28"/>
  <c r="AG62" i="28"/>
  <c r="AE65" i="28"/>
  <c r="AC68" i="28"/>
  <c r="AA71" i="28"/>
  <c r="Y74" i="28"/>
  <c r="AG74" i="28"/>
  <c r="AC80" i="28"/>
  <c r="AA95" i="28"/>
  <c r="Y98" i="28"/>
  <c r="AG98" i="28"/>
  <c r="AE101" i="28"/>
  <c r="AC104" i="28"/>
  <c r="AG110" i="28"/>
  <c r="AE113" i="28"/>
  <c r="AA119" i="28"/>
  <c r="Y125" i="28"/>
  <c r="AB59" i="28"/>
  <c r="AF122" i="22"/>
  <c r="X122" i="22"/>
  <c r="AA59" i="22"/>
  <c r="AB7" i="28"/>
  <c r="Z62" i="28"/>
  <c r="AF65" i="28"/>
  <c r="AD68" i="28"/>
  <c r="AB71" i="28"/>
  <c r="AD80" i="28"/>
  <c r="Z86" i="28"/>
  <c r="X89" i="28"/>
  <c r="AF89" i="28"/>
  <c r="AB95" i="28"/>
  <c r="Z98" i="28"/>
  <c r="X101" i="28"/>
  <c r="AF101" i="28"/>
  <c r="AD104" i="28"/>
  <c r="AD116" i="28"/>
  <c r="AB119" i="28"/>
  <c r="X128" i="28"/>
  <c r="AF128" i="28"/>
  <c r="AE122" i="28"/>
  <c r="AA59" i="28"/>
  <c r="AE122" i="22"/>
  <c r="Z59" i="22"/>
  <c r="AC7" i="28"/>
  <c r="AA74" i="28"/>
  <c r="Y77" i="28"/>
  <c r="AG77" i="28"/>
  <c r="AE80" i="28"/>
  <c r="AC83" i="28"/>
  <c r="AA86" i="28"/>
  <c r="Y89" i="28"/>
  <c r="AE92" i="28"/>
  <c r="AC95" i="28"/>
  <c r="AC107" i="28"/>
  <c r="AA110" i="28"/>
  <c r="Y113" i="28"/>
  <c r="AG113" i="28"/>
  <c r="AE116" i="28"/>
  <c r="AA125" i="28"/>
  <c r="Y128" i="28"/>
  <c r="AG128" i="28"/>
  <c r="AD122" i="28"/>
  <c r="Y59" i="22"/>
  <c r="AD7" i="28"/>
  <c r="AB62" i="28"/>
  <c r="X68" i="28"/>
  <c r="AF68" i="28"/>
  <c r="AD71" i="28"/>
  <c r="Z77" i="28"/>
  <c r="X80" i="28"/>
  <c r="AF80" i="28"/>
  <c r="X92" i="28"/>
  <c r="AD95" i="28"/>
  <c r="AB98" i="28"/>
  <c r="Z101" i="28"/>
  <c r="AF104" i="28"/>
  <c r="AD107" i="28"/>
  <c r="AB110" i="28"/>
  <c r="Z113" i="28"/>
  <c r="X116" i="28"/>
  <c r="Z128" i="28"/>
  <c r="X131" i="28"/>
  <c r="AC122" i="28"/>
  <c r="Y59" i="28"/>
  <c r="AC122" i="22"/>
  <c r="AF59" i="22"/>
  <c r="X59" i="22"/>
  <c r="AE7" i="28"/>
  <c r="AC62" i="28"/>
  <c r="AE71" i="28"/>
  <c r="AC74" i="28"/>
  <c r="Y80" i="28"/>
  <c r="AG80" i="28"/>
  <c r="AE83" i="28"/>
  <c r="AC86" i="28"/>
  <c r="AA89" i="28"/>
  <c r="Y92" i="28"/>
  <c r="AG92" i="28"/>
  <c r="Y104" i="28"/>
  <c r="AE107" i="28"/>
  <c r="AC110" i="28"/>
  <c r="AA113" i="28"/>
  <c r="Y116" i="28"/>
  <c r="AG116" i="28"/>
  <c r="AE119" i="28"/>
  <c r="AC125" i="28"/>
  <c r="AA128" i="28"/>
  <c r="AF59" i="28"/>
  <c r="AB122" i="22"/>
  <c r="AE59" i="22"/>
  <c r="X7" i="28"/>
  <c r="AF7" i="28"/>
  <c r="AD62" i="28"/>
  <c r="AB65" i="28"/>
  <c r="Z68" i="28"/>
  <c r="X71" i="28"/>
  <c r="AF71" i="28"/>
  <c r="Z80" i="28"/>
  <c r="X83" i="28"/>
  <c r="AF83" i="28"/>
  <c r="AD86" i="28"/>
  <c r="AB89" i="28"/>
  <c r="Z92" i="28"/>
  <c r="X95" i="28"/>
  <c r="AF95" i="28"/>
  <c r="AD98" i="28"/>
  <c r="AB101" i="28"/>
  <c r="AD110" i="28"/>
  <c r="AB113" i="28"/>
  <c r="Z116" i="28"/>
  <c r="X119" i="28"/>
  <c r="AF119" i="28"/>
  <c r="AD125" i="28"/>
  <c r="AB128" i="28"/>
  <c r="Z131" i="28"/>
  <c r="AA122" i="28"/>
  <c r="AE59" i="28"/>
  <c r="Y7" i="28"/>
  <c r="AG7" i="28"/>
  <c r="AE62" i="28"/>
  <c r="AC65" i="28"/>
  <c r="AA68" i="28"/>
  <c r="Y71" i="28"/>
  <c r="AG71" i="28"/>
  <c r="AE74" i="28"/>
  <c r="AC77" i="28"/>
  <c r="AA80" i="28"/>
  <c r="Y83" i="28"/>
  <c r="AA92" i="28"/>
  <c r="Y95" i="28"/>
  <c r="AG95" i="28"/>
  <c r="AE98" i="28"/>
  <c r="AC101" i="28"/>
  <c r="AA104" i="28"/>
  <c r="Y107" i="28"/>
  <c r="AG107" i="28"/>
  <c r="AE110" i="28"/>
  <c r="AC113" i="28"/>
  <c r="AG119" i="28"/>
  <c r="AE125" i="28"/>
  <c r="AC128" i="28"/>
  <c r="AA131" i="28"/>
  <c r="Z122" i="28"/>
  <c r="AB68" i="28"/>
  <c r="AF86" i="28"/>
  <c r="Z107" i="28"/>
  <c r="AD128" i="28"/>
  <c r="Y134" i="28"/>
  <c r="AC32" i="28"/>
  <c r="AA35" i="28"/>
  <c r="Y38" i="28"/>
  <c r="AG38" i="28"/>
  <c r="AE41" i="28"/>
  <c r="AC44" i="28"/>
  <c r="AA47" i="28"/>
  <c r="Y50" i="28"/>
  <c r="AG50" i="28"/>
  <c r="AE53" i="28"/>
  <c r="AD4" i="28"/>
  <c r="Z71" i="28"/>
  <c r="AD89" i="28"/>
  <c r="X110" i="28"/>
  <c r="AE128" i="28"/>
  <c r="Z134"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10" i="28"/>
  <c r="AB131" i="28"/>
  <c r="AA134"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1" i="28"/>
  <c r="AB134" i="28"/>
  <c r="Z29" i="28"/>
  <c r="X32" i="28"/>
  <c r="AF32" i="28"/>
  <c r="AD35" i="28"/>
  <c r="AB38" i="28"/>
  <c r="Z41" i="28"/>
  <c r="X44" i="28"/>
  <c r="AF44" i="28"/>
  <c r="AD47" i="28"/>
  <c r="AB50" i="28"/>
  <c r="Z53" i="28"/>
  <c r="X56" i="28"/>
  <c r="AF56" i="28"/>
  <c r="Z4" i="28"/>
  <c r="Z7" i="28"/>
  <c r="AD77" i="28"/>
  <c r="X98" i="28"/>
  <c r="AB116" i="28"/>
  <c r="AD131" i="28"/>
  <c r="AC134" i="28"/>
  <c r="AA29" i="28"/>
  <c r="Y32" i="28"/>
  <c r="AG32" i="28"/>
  <c r="AE35" i="28"/>
  <c r="AC38" i="28"/>
  <c r="AA41" i="28"/>
  <c r="Y44" i="28"/>
  <c r="AG44" i="28"/>
  <c r="AE47" i="28"/>
  <c r="AC50" i="28"/>
  <c r="AA53" i="28"/>
  <c r="Y56" i="28"/>
  <c r="AG56" i="28"/>
  <c r="AA4" i="28"/>
  <c r="AC59" i="22"/>
  <c r="AF62" i="28"/>
  <c r="Z83" i="28"/>
  <c r="AD101" i="28"/>
  <c r="X125" i="28"/>
  <c r="AG131" i="28"/>
  <c r="AE134" i="28"/>
  <c r="AC29" i="28"/>
  <c r="AA32" i="28"/>
  <c r="Y35" i="28"/>
  <c r="AG35" i="28"/>
  <c r="AE38" i="28"/>
  <c r="AC41" i="28"/>
  <c r="AA44" i="28"/>
  <c r="Y47" i="28"/>
  <c r="AG47" i="28"/>
  <c r="AE50" i="28"/>
  <c r="AC53" i="28"/>
  <c r="AA56" i="28"/>
  <c r="AF4" i="28"/>
  <c r="X4" i="28"/>
  <c r="AA4" i="22"/>
  <c r="AB134" i="22"/>
  <c r="AD131" i="22"/>
  <c r="AF128" i="22"/>
  <c r="X128" i="22"/>
  <c r="Z125" i="22"/>
  <c r="AB119" i="22"/>
  <c r="AD116" i="22"/>
  <c r="AF113" i="22"/>
  <c r="X113" i="22"/>
  <c r="Z110" i="22"/>
  <c r="AB107" i="22"/>
  <c r="AD104" i="22"/>
  <c r="AF101" i="22"/>
  <c r="X101" i="22"/>
  <c r="Y98" i="22"/>
  <c r="Z95" i="22"/>
  <c r="Z92" i="22"/>
  <c r="Z89" i="22"/>
  <c r="Z86" i="22"/>
  <c r="X83" i="22"/>
  <c r="X80" i="22"/>
  <c r="X77" i="22"/>
  <c r="AF71" i="22"/>
  <c r="AF68" i="22"/>
  <c r="AF65" i="22"/>
  <c r="AD62" i="22"/>
  <c r="AD7" i="22"/>
  <c r="AF50" i="28"/>
  <c r="AD41" i="28"/>
  <c r="AB32" i="28"/>
  <c r="AF125" i="28"/>
  <c r="Z4" i="22"/>
  <c r="AA134" i="22"/>
  <c r="AC131" i="22"/>
  <c r="AE128" i="22"/>
  <c r="AG125" i="22"/>
  <c r="Y125" i="22"/>
  <c r="AA119" i="22"/>
  <c r="AC116" i="22"/>
  <c r="AE113" i="22"/>
  <c r="AG110" i="22"/>
  <c r="Y110" i="22"/>
  <c r="AA107" i="22"/>
  <c r="AC104" i="22"/>
  <c r="AE101" i="22"/>
  <c r="AG98" i="22"/>
  <c r="X98" i="22"/>
  <c r="X95" i="22"/>
  <c r="Y92" i="22"/>
  <c r="Y89" i="22"/>
  <c r="Y86" i="22"/>
  <c r="AG80" i="22"/>
  <c r="AG77" i="22"/>
  <c r="AG74" i="22"/>
  <c r="AE71" i="22"/>
  <c r="AE68" i="22"/>
  <c r="AE65" i="22"/>
  <c r="AC62" i="22"/>
  <c r="AC7" i="22"/>
  <c r="AB4" i="28"/>
  <c r="AD50" i="28"/>
  <c r="AB41" i="28"/>
  <c r="Z32" i="28"/>
  <c r="Z119" i="28"/>
  <c r="Y4" i="22"/>
  <c r="Z134" i="22"/>
  <c r="AB131" i="22"/>
  <c r="AD128" i="22"/>
  <c r="AF125" i="22"/>
  <c r="X125" i="22"/>
  <c r="Z119" i="22"/>
  <c r="AB116" i="22"/>
  <c r="AD113" i="22"/>
  <c r="AF110" i="22"/>
  <c r="X110" i="22"/>
  <c r="Z107" i="22"/>
  <c r="AB104" i="22"/>
  <c r="AD101" i="22"/>
  <c r="AF98" i="22"/>
  <c r="AF95" i="22"/>
  <c r="AG92" i="22"/>
  <c r="X92" i="22"/>
  <c r="X89" i="22"/>
  <c r="AF83" i="22"/>
  <c r="AF80" i="22"/>
  <c r="AF77" i="22"/>
  <c r="AD74" i="22"/>
  <c r="AD71" i="22"/>
  <c r="AD68" i="22"/>
  <c r="AB65" i="22"/>
  <c r="AB62" i="22"/>
  <c r="AB7" i="22"/>
  <c r="AE4" i="28"/>
  <c r="X50" i="28"/>
  <c r="AF38" i="28"/>
  <c r="AD29" i="28"/>
  <c r="AB104" i="28"/>
  <c r="K26" i="28"/>
  <c r="I23" i="28"/>
  <c r="G20" i="28"/>
  <c r="E17" i="28"/>
  <c r="C14" i="28"/>
  <c r="K56" i="28"/>
  <c r="I53" i="28"/>
  <c r="G50" i="28"/>
  <c r="E47" i="28"/>
  <c r="C44" i="28"/>
  <c r="K38" i="28"/>
  <c r="I35" i="28"/>
  <c r="G32" i="28"/>
  <c r="E29" i="28"/>
  <c r="C134" i="28"/>
  <c r="K128" i="28"/>
  <c r="I125" i="28"/>
  <c r="E119" i="28"/>
  <c r="C116" i="28"/>
  <c r="K110" i="28"/>
  <c r="I107" i="28"/>
  <c r="G104" i="28"/>
  <c r="E101" i="28"/>
  <c r="K92" i="28"/>
  <c r="I89" i="28"/>
  <c r="G86" i="28"/>
  <c r="E83" i="28"/>
  <c r="K74" i="28"/>
  <c r="I71" i="28"/>
  <c r="G68" i="28"/>
  <c r="E65" i="28"/>
  <c r="C62" i="28"/>
  <c r="J26" i="28"/>
  <c r="H23" i="28"/>
  <c r="F20" i="28"/>
  <c r="D17" i="28"/>
  <c r="B14" i="28"/>
  <c r="J56" i="28"/>
  <c r="H53" i="28"/>
  <c r="F50" i="28"/>
  <c r="D47" i="28"/>
  <c r="B44" i="28"/>
  <c r="J38" i="28"/>
  <c r="H35" i="28"/>
  <c r="F32" i="28"/>
  <c r="D29" i="28"/>
  <c r="B134" i="28"/>
  <c r="J128" i="28"/>
  <c r="H125" i="28"/>
  <c r="D119" i="28"/>
  <c r="B116" i="28"/>
  <c r="J110" i="28"/>
  <c r="H107" i="28"/>
  <c r="F104" i="28"/>
  <c r="D101" i="28"/>
  <c r="J92" i="28"/>
  <c r="H89" i="28"/>
  <c r="F86" i="28"/>
  <c r="D83" i="28"/>
  <c r="J74" i="28"/>
  <c r="H71" i="28"/>
  <c r="F68" i="28"/>
  <c r="D65" i="28"/>
  <c r="B62" i="28"/>
  <c r="I26" i="28"/>
  <c r="G23" i="28"/>
  <c r="E20" i="28"/>
  <c r="C17" i="28"/>
  <c r="F11" i="28"/>
  <c r="I56" i="28"/>
  <c r="G53" i="28"/>
  <c r="E50" i="28"/>
  <c r="C47" i="28"/>
  <c r="K41" i="28"/>
  <c r="I38" i="28"/>
  <c r="G35" i="28"/>
  <c r="E32" i="28"/>
  <c r="C29" i="28"/>
  <c r="K131" i="28"/>
  <c r="I128" i="28"/>
  <c r="G125" i="28"/>
  <c r="C119" i="28"/>
  <c r="K113" i="28"/>
  <c r="I110" i="28"/>
  <c r="G107" i="28"/>
  <c r="E104" i="28"/>
  <c r="C101" i="28"/>
  <c r="K95" i="28"/>
  <c r="I92" i="28"/>
  <c r="G89" i="28"/>
  <c r="E86" i="28"/>
  <c r="C83" i="28"/>
  <c r="K77" i="28"/>
  <c r="I74" i="28"/>
  <c r="G71" i="28"/>
  <c r="E68" i="28"/>
  <c r="C65" i="28"/>
  <c r="H26" i="28"/>
  <c r="F23" i="28"/>
  <c r="D20" i="28"/>
  <c r="B17" i="28"/>
  <c r="E11" i="28"/>
  <c r="H56" i="28"/>
  <c r="F53" i="28"/>
  <c r="D50" i="28"/>
  <c r="B47" i="28"/>
  <c r="J41" i="28"/>
  <c r="H38" i="28"/>
  <c r="F35" i="28"/>
  <c r="D32" i="28"/>
  <c r="B29" i="28"/>
  <c r="J131" i="28"/>
  <c r="H128" i="28"/>
  <c r="F125" i="28"/>
  <c r="B119" i="28"/>
  <c r="J113" i="28"/>
  <c r="H110" i="28"/>
  <c r="F107" i="28"/>
  <c r="D104" i="28"/>
  <c r="B101" i="28"/>
  <c r="J95" i="28"/>
  <c r="H92" i="28"/>
  <c r="F89" i="28"/>
  <c r="D86" i="28"/>
  <c r="B83" i="28"/>
  <c r="J77" i="28"/>
  <c r="H74" i="28"/>
  <c r="F71" i="28"/>
  <c r="D68" i="28"/>
  <c r="B65" i="28"/>
  <c r="F26" i="28"/>
  <c r="D23" i="28"/>
  <c r="B20" i="28"/>
  <c r="J14" i="28"/>
  <c r="K11" i="28"/>
  <c r="F56" i="28"/>
  <c r="D53" i="28"/>
  <c r="B50" i="28"/>
  <c r="J44" i="28"/>
  <c r="H41" i="28"/>
  <c r="F38" i="28"/>
  <c r="D35" i="28"/>
  <c r="B32" i="28"/>
  <c r="J134" i="28"/>
  <c r="H131" i="28"/>
  <c r="F128" i="28"/>
  <c r="D125" i="28"/>
  <c r="J116" i="28"/>
  <c r="H113" i="28"/>
  <c r="F110" i="28"/>
  <c r="D107" i="28"/>
  <c r="B104" i="28"/>
  <c r="H95" i="28"/>
  <c r="F92" i="28"/>
  <c r="D89" i="28"/>
  <c r="B86" i="28"/>
  <c r="H77" i="28"/>
  <c r="F74" i="28"/>
  <c r="D71" i="28"/>
  <c r="B68" i="28"/>
  <c r="J62" i="28"/>
  <c r="E26" i="28"/>
  <c r="C23" i="28"/>
  <c r="K17" i="28"/>
  <c r="I14" i="28"/>
  <c r="I11" i="28"/>
  <c r="E56" i="28"/>
  <c r="C53" i="28"/>
  <c r="K47" i="28"/>
  <c r="I44" i="28"/>
  <c r="G41" i="28"/>
  <c r="E38" i="28"/>
  <c r="C35" i="28"/>
  <c r="K29" i="28"/>
  <c r="I134" i="28"/>
  <c r="G131" i="28"/>
  <c r="E128" i="28"/>
  <c r="C125" i="28"/>
  <c r="K119" i="28"/>
  <c r="I116" i="28"/>
  <c r="G113" i="28"/>
  <c r="E110" i="28"/>
  <c r="C107" i="28"/>
  <c r="K101" i="28"/>
  <c r="G95" i="28"/>
  <c r="E92" i="28"/>
  <c r="C89" i="28"/>
  <c r="D26" i="28"/>
  <c r="B23" i="28"/>
  <c r="J17" i="28"/>
  <c r="H14" i="28"/>
  <c r="J11" i="28"/>
  <c r="D56" i="28"/>
  <c r="B53" i="28"/>
  <c r="J47" i="28"/>
  <c r="H44" i="28"/>
  <c r="F41" i="28"/>
  <c r="D38" i="28"/>
  <c r="B35" i="28"/>
  <c r="J29" i="28"/>
  <c r="H134" i="28"/>
  <c r="F131" i="28"/>
  <c r="D128" i="28"/>
  <c r="B125" i="28"/>
  <c r="J119" i="28"/>
  <c r="H116" i="28"/>
  <c r="F113" i="28"/>
  <c r="D110" i="28"/>
  <c r="B107" i="28"/>
  <c r="J101" i="28"/>
  <c r="F95" i="28"/>
  <c r="D92" i="28"/>
  <c r="B89" i="28"/>
  <c r="J83" i="28"/>
  <c r="F77" i="28"/>
  <c r="D74" i="28"/>
  <c r="B71" i="28"/>
  <c r="J65" i="28"/>
  <c r="H62" i="28"/>
  <c r="C26" i="28"/>
  <c r="K20" i="28"/>
  <c r="I17" i="28"/>
  <c r="G14" i="28"/>
  <c r="H11" i="28"/>
  <c r="C56" i="28"/>
  <c r="K50" i="28"/>
  <c r="I47" i="28"/>
  <c r="G44" i="28"/>
  <c r="E41" i="28"/>
  <c r="C38" i="28"/>
  <c r="K32" i="28"/>
  <c r="I29" i="28"/>
  <c r="G134" i="28"/>
  <c r="E131" i="28"/>
  <c r="C128" i="28"/>
  <c r="I119" i="28"/>
  <c r="G116" i="28"/>
  <c r="E113" i="28"/>
  <c r="C110" i="28"/>
  <c r="K104" i="28"/>
  <c r="I101" i="28"/>
  <c r="E95" i="28"/>
  <c r="C92" i="28"/>
  <c r="K86" i="28"/>
  <c r="I83" i="28"/>
  <c r="E77" i="28"/>
  <c r="C74" i="28"/>
  <c r="K68" i="28"/>
  <c r="I65" i="28"/>
  <c r="G62" i="28"/>
  <c r="B26" i="28"/>
  <c r="J20" i="28"/>
  <c r="H17" i="28"/>
  <c r="F14" i="28"/>
  <c r="G11" i="28"/>
  <c r="B56" i="28"/>
  <c r="J50" i="28"/>
  <c r="H47" i="28"/>
  <c r="F44" i="28"/>
  <c r="D41" i="28"/>
  <c r="B38" i="28"/>
  <c r="J32" i="28"/>
  <c r="H29" i="28"/>
  <c r="F134" i="28"/>
  <c r="D131" i="28"/>
  <c r="B128" i="28"/>
  <c r="H119" i="28"/>
  <c r="F116" i="28"/>
  <c r="D113" i="28"/>
  <c r="B110" i="28"/>
  <c r="J104" i="28"/>
  <c r="H101" i="28"/>
  <c r="D95" i="28"/>
  <c r="B92" i="28"/>
  <c r="J86" i="28"/>
  <c r="H83" i="28"/>
  <c r="D77" i="28"/>
  <c r="B74" i="28"/>
  <c r="J68" i="28"/>
  <c r="H65" i="28"/>
  <c r="F62" i="28"/>
  <c r="K23" i="28"/>
  <c r="I20" i="28"/>
  <c r="G17" i="28"/>
  <c r="E14" i="28"/>
  <c r="C11" i="28"/>
  <c r="K53" i="28"/>
  <c r="I50" i="28"/>
  <c r="G47" i="28"/>
  <c r="E44" i="28"/>
  <c r="C41" i="28"/>
  <c r="K35" i="28"/>
  <c r="I32" i="28"/>
  <c r="G29" i="28"/>
  <c r="E134" i="28"/>
  <c r="C131" i="28"/>
  <c r="K125" i="28"/>
  <c r="G119" i="28"/>
  <c r="E116" i="28"/>
  <c r="C113" i="28"/>
  <c r="K107" i="28"/>
  <c r="I104" i="28"/>
  <c r="G101" i="28"/>
  <c r="C95" i="28"/>
  <c r="K89" i="28"/>
  <c r="I86" i="28"/>
  <c r="G83" i="28"/>
  <c r="C77" i="28"/>
  <c r="K71" i="28"/>
  <c r="I68" i="28"/>
  <c r="G65" i="28"/>
  <c r="E62" i="28"/>
  <c r="J23" i="28"/>
  <c r="H20" i="28"/>
  <c r="F17" i="28"/>
  <c r="D14" i="28"/>
  <c r="B11" i="28"/>
  <c r="J53" i="28"/>
  <c r="H50" i="28"/>
  <c r="F47" i="28"/>
  <c r="D44" i="28"/>
  <c r="B41" i="28"/>
  <c r="J35" i="28"/>
  <c r="H32" i="28"/>
  <c r="F29" i="28"/>
  <c r="D134" i="28"/>
  <c r="B131" i="28"/>
  <c r="J125" i="28"/>
  <c r="F119" i="28"/>
  <c r="D116" i="28"/>
  <c r="B113" i="28"/>
  <c r="J107" i="28"/>
  <c r="H104" i="28"/>
  <c r="F101" i="28"/>
  <c r="B95" i="28"/>
  <c r="J89" i="28"/>
  <c r="H86" i="28"/>
  <c r="F83" i="28"/>
  <c r="B77" i="28"/>
  <c r="J71" i="28"/>
  <c r="H68" i="28"/>
  <c r="F65" i="28"/>
  <c r="D62" i="28"/>
  <c r="E23" i="28"/>
  <c r="K134" i="28"/>
  <c r="E71" i="28"/>
  <c r="G23" i="22"/>
  <c r="G107" i="22"/>
  <c r="I92" i="22"/>
  <c r="K77" i="22"/>
  <c r="C20" i="28"/>
  <c r="I131" i="28"/>
  <c r="C71" i="28"/>
  <c r="H26" i="22"/>
  <c r="F23" i="22"/>
  <c r="D20" i="22"/>
  <c r="B17" i="22"/>
  <c r="J11" i="22"/>
  <c r="J131" i="22"/>
  <c r="H128" i="22"/>
  <c r="F125" i="22"/>
  <c r="B119" i="22"/>
  <c r="J113" i="22"/>
  <c r="H110" i="22"/>
  <c r="F107" i="22"/>
  <c r="D104" i="22"/>
  <c r="B101" i="22"/>
  <c r="J95" i="22"/>
  <c r="H92" i="22"/>
  <c r="F89" i="22"/>
  <c r="D86" i="22"/>
  <c r="B83" i="22"/>
  <c r="J77" i="22"/>
  <c r="H74" i="22"/>
  <c r="F71" i="22"/>
  <c r="D68" i="22"/>
  <c r="B65" i="22"/>
  <c r="G131" i="22"/>
  <c r="E110" i="22"/>
  <c r="G95" i="22"/>
  <c r="K83" i="22"/>
  <c r="C71" i="22"/>
  <c r="F77" i="22"/>
  <c r="E77" i="22"/>
  <c r="E116" i="22"/>
  <c r="C95" i="22"/>
  <c r="I68" i="22"/>
  <c r="E68" i="22"/>
  <c r="K14" i="28"/>
  <c r="G128" i="28"/>
  <c r="K116" i="28"/>
  <c r="C68" i="28"/>
  <c r="G26" i="22"/>
  <c r="E23" i="22"/>
  <c r="C20" i="22"/>
  <c r="K14" i="22"/>
  <c r="I11" i="22"/>
  <c r="K134" i="22"/>
  <c r="I131" i="22"/>
  <c r="G128" i="22"/>
  <c r="E125" i="22"/>
  <c r="K116" i="22"/>
  <c r="I113" i="22"/>
  <c r="G110" i="22"/>
  <c r="E107" i="22"/>
  <c r="C104" i="22"/>
  <c r="I95" i="22"/>
  <c r="G92" i="22"/>
  <c r="E89" i="22"/>
  <c r="C86" i="22"/>
  <c r="I77" i="22"/>
  <c r="G74" i="22"/>
  <c r="E71" i="22"/>
  <c r="C68" i="22"/>
  <c r="K62" i="22"/>
  <c r="K119" i="22"/>
  <c r="K101" i="22"/>
  <c r="C89" i="22"/>
  <c r="E74" i="22"/>
  <c r="I62" i="22"/>
  <c r="H62" i="22"/>
  <c r="K86" i="22"/>
  <c r="I65" i="22"/>
  <c r="C11" i="22"/>
  <c r="K107" i="22"/>
  <c r="G71" i="22"/>
  <c r="D11" i="28"/>
  <c r="E125" i="28"/>
  <c r="I113" i="28"/>
  <c r="K65" i="28"/>
  <c r="F26" i="22"/>
  <c r="D23" i="22"/>
  <c r="B20" i="22"/>
  <c r="J14" i="22"/>
  <c r="H11" i="22"/>
  <c r="J134" i="22"/>
  <c r="H131" i="22"/>
  <c r="F128" i="22"/>
  <c r="D125" i="22"/>
  <c r="J116" i="22"/>
  <c r="H113" i="22"/>
  <c r="F110" i="22"/>
  <c r="D107" i="22"/>
  <c r="B104" i="22"/>
  <c r="H95" i="22"/>
  <c r="F92" i="22"/>
  <c r="D89" i="22"/>
  <c r="B86" i="22"/>
  <c r="H77" i="22"/>
  <c r="F74" i="22"/>
  <c r="D71" i="22"/>
  <c r="B68" i="22"/>
  <c r="J62" i="22"/>
  <c r="C125" i="22"/>
  <c r="C107" i="22"/>
  <c r="E92" i="22"/>
  <c r="G77" i="22"/>
  <c r="K65" i="22"/>
  <c r="J65" i="22"/>
  <c r="C92" i="22"/>
  <c r="G62" i="22"/>
  <c r="G83" i="22"/>
  <c r="G56" i="28"/>
  <c r="G110" i="28"/>
  <c r="K62" i="28"/>
  <c r="E26" i="22"/>
  <c r="C23" i="22"/>
  <c r="K17" i="22"/>
  <c r="I14" i="22"/>
  <c r="G11" i="22"/>
  <c r="I134" i="22"/>
  <c r="E128" i="22"/>
  <c r="I116" i="22"/>
  <c r="G113" i="22"/>
  <c r="B71" i="22"/>
  <c r="C131" i="22"/>
  <c r="G101" i="22"/>
  <c r="K71" i="22"/>
  <c r="I74" i="22"/>
  <c r="E53" i="28"/>
  <c r="E107" i="28"/>
  <c r="I95" i="28"/>
  <c r="I62" i="28"/>
  <c r="D26" i="22"/>
  <c r="B23" i="22"/>
  <c r="J17" i="22"/>
  <c r="H14" i="22"/>
  <c r="F11" i="22"/>
  <c r="H134" i="22"/>
  <c r="F131" i="22"/>
  <c r="D128" i="22"/>
  <c r="B125" i="22"/>
  <c r="J119" i="22"/>
  <c r="H116" i="22"/>
  <c r="F113" i="22"/>
  <c r="D110" i="22"/>
  <c r="B107" i="22"/>
  <c r="J101" i="22"/>
  <c r="F95" i="22"/>
  <c r="D92" i="22"/>
  <c r="B89" i="22"/>
  <c r="J83" i="22"/>
  <c r="D74" i="22"/>
  <c r="C74" i="22"/>
  <c r="E134" i="22"/>
  <c r="I104" i="22"/>
  <c r="C77" i="22"/>
  <c r="C50" i="28"/>
  <c r="C104" i="28"/>
  <c r="G92" i="28"/>
  <c r="C26" i="22"/>
  <c r="K20" i="22"/>
  <c r="I17" i="22"/>
  <c r="G14" i="22"/>
  <c r="E11" i="22"/>
  <c r="G134" i="22"/>
  <c r="E131" i="22"/>
  <c r="C128" i="22"/>
  <c r="I119" i="22"/>
  <c r="G116" i="22"/>
  <c r="E113" i="22"/>
  <c r="C110" i="22"/>
  <c r="K104" i="22"/>
  <c r="I101" i="22"/>
  <c r="E95" i="22"/>
  <c r="I83" i="22"/>
  <c r="K68" i="22"/>
  <c r="G119" i="22"/>
  <c r="K89" i="22"/>
  <c r="G65" i="22"/>
  <c r="C65" i="22"/>
  <c r="K44" i="28"/>
  <c r="E89" i="28"/>
  <c r="B26" i="22"/>
  <c r="J20" i="22"/>
  <c r="H17" i="22"/>
  <c r="F14" i="22"/>
  <c r="D11" i="22"/>
  <c r="F134" i="22"/>
  <c r="D131" i="22"/>
  <c r="B128" i="22"/>
  <c r="H119" i="22"/>
  <c r="F116" i="22"/>
  <c r="D113" i="22"/>
  <c r="B110" i="22"/>
  <c r="J104" i="22"/>
  <c r="H101" i="22"/>
  <c r="D95" i="22"/>
  <c r="B92" i="22"/>
  <c r="J86" i="22"/>
  <c r="H83" i="22"/>
  <c r="D77" i="22"/>
  <c r="B74" i="22"/>
  <c r="J68" i="22"/>
  <c r="H65" i="22"/>
  <c r="F62" i="22"/>
  <c r="K23" i="22"/>
  <c r="G17" i="22"/>
  <c r="K125" i="22"/>
  <c r="E62" i="22"/>
  <c r="I41" i="28"/>
  <c r="C86" i="28"/>
  <c r="I77" i="28"/>
  <c r="I20" i="22"/>
  <c r="E14" i="22"/>
  <c r="C113" i="22"/>
  <c r="I86" i="22"/>
  <c r="G38" i="28"/>
  <c r="K83" i="28"/>
  <c r="G77" i="28"/>
  <c r="J23" i="22"/>
  <c r="H20" i="22"/>
  <c r="F17" i="22"/>
  <c r="D14" i="22"/>
  <c r="B11" i="22"/>
  <c r="D134" i="22"/>
  <c r="B131" i="22"/>
  <c r="J125" i="22"/>
  <c r="F119" i="22"/>
  <c r="D116" i="22"/>
  <c r="B113" i="22"/>
  <c r="J107" i="22"/>
  <c r="H104" i="22"/>
  <c r="F101" i="22"/>
  <c r="B95" i="22"/>
  <c r="J89" i="22"/>
  <c r="H86" i="22"/>
  <c r="F83" i="22"/>
  <c r="B77" i="22"/>
  <c r="J71" i="22"/>
  <c r="H68" i="22"/>
  <c r="F65" i="22"/>
  <c r="D62" i="22"/>
  <c r="I107" i="22"/>
  <c r="E101" i="22"/>
  <c r="K92" i="22"/>
  <c r="G86" i="22"/>
  <c r="K74" i="22"/>
  <c r="G68" i="22"/>
  <c r="C62" i="22"/>
  <c r="I26" i="22"/>
  <c r="K11" i="22"/>
  <c r="G125" i="22"/>
  <c r="I110" i="22"/>
  <c r="K95" i="22"/>
  <c r="C83" i="22"/>
  <c r="E35" i="28"/>
  <c r="G74" i="28"/>
  <c r="K26" i="22"/>
  <c r="I23" i="22"/>
  <c r="G20" i="22"/>
  <c r="E17" i="22"/>
  <c r="C14" i="22"/>
  <c r="C134" i="22"/>
  <c r="K128" i="22"/>
  <c r="I125" i="22"/>
  <c r="E119" i="22"/>
  <c r="C116" i="22"/>
  <c r="K110" i="22"/>
  <c r="G104" i="22"/>
  <c r="I89" i="22"/>
  <c r="E83" i="22"/>
  <c r="I71" i="22"/>
  <c r="E65" i="22"/>
  <c r="C17" i="22"/>
  <c r="K131" i="22"/>
  <c r="C119" i="22"/>
  <c r="E104" i="22"/>
  <c r="G89" i="22"/>
  <c r="G26" i="28"/>
  <c r="C32" i="28"/>
  <c r="E74" i="28"/>
  <c r="J26" i="22"/>
  <c r="H23" i="22"/>
  <c r="F20" i="22"/>
  <c r="D17" i="22"/>
  <c r="B14" i="22"/>
  <c r="B134" i="22"/>
  <c r="J128" i="22"/>
  <c r="H125" i="22"/>
  <c r="D119" i="22"/>
  <c r="B116" i="22"/>
  <c r="J110" i="22"/>
  <c r="H107" i="22"/>
  <c r="F104" i="22"/>
  <c r="D101" i="22"/>
  <c r="J92" i="22"/>
  <c r="H89" i="22"/>
  <c r="F86" i="22"/>
  <c r="D83" i="22"/>
  <c r="J74" i="22"/>
  <c r="H71" i="22"/>
  <c r="F68" i="22"/>
  <c r="D65" i="22"/>
  <c r="B62" i="22"/>
  <c r="E20" i="22"/>
  <c r="I128" i="22"/>
  <c r="K113" i="22"/>
  <c r="C101" i="22"/>
  <c r="E86" i="22"/>
  <c r="S116" i="22" l="1"/>
  <c r="T116" i="28"/>
  <c r="S95" i="28"/>
  <c r="R65" i="28"/>
  <c r="S56" i="28"/>
  <c r="M116" i="22"/>
  <c r="N59" i="22"/>
  <c r="Q47" i="28"/>
  <c r="N92" i="22"/>
  <c r="R113" i="28"/>
  <c r="N95" i="28"/>
  <c r="Q128" i="22"/>
  <c r="V83" i="22"/>
  <c r="O107" i="28"/>
  <c r="N77" i="28"/>
  <c r="Q53" i="28"/>
  <c r="P86" i="22"/>
  <c r="S92" i="22"/>
  <c r="Q62" i="28"/>
  <c r="T101" i="22"/>
  <c r="N128" i="28"/>
  <c r="O71" i="22"/>
  <c r="P116" i="28"/>
  <c r="S131" i="22"/>
  <c r="R95" i="22"/>
  <c r="U116" i="28"/>
  <c r="T86" i="28"/>
  <c r="S38" i="28"/>
  <c r="T74" i="22"/>
  <c r="Q89" i="22"/>
  <c r="T29" i="28"/>
  <c r="R32" i="28"/>
  <c r="U134" i="22"/>
  <c r="U116" i="22"/>
  <c r="Q131" i="28"/>
  <c r="N110" i="28"/>
  <c r="P119" i="22"/>
  <c r="O119" i="28"/>
  <c r="U77" i="22"/>
  <c r="V89" i="28"/>
  <c r="R29" i="28"/>
  <c r="N71" i="22"/>
  <c r="V71" i="22"/>
  <c r="T32" i="28"/>
  <c r="T62" i="28"/>
  <c r="V116" i="22"/>
  <c r="S119" i="22"/>
  <c r="R47" i="28"/>
  <c r="S89" i="28"/>
  <c r="V134" i="28"/>
  <c r="O68" i="28"/>
  <c r="P101" i="28"/>
  <c r="R101" i="28"/>
  <c r="N41" i="28"/>
  <c r="Q92" i="28"/>
  <c r="R83" i="22"/>
  <c r="P44" i="28"/>
  <c r="P74" i="28"/>
  <c r="V131" i="22"/>
  <c r="Q68" i="22"/>
  <c r="S71" i="28"/>
  <c r="V113" i="28"/>
  <c r="T68" i="22"/>
  <c r="T50" i="28"/>
  <c r="N128" i="22"/>
  <c r="M104" i="28"/>
  <c r="N95" i="22"/>
  <c r="V53" i="28"/>
  <c r="V83" i="28"/>
  <c r="O65" i="22"/>
  <c r="P86" i="28"/>
  <c r="R74" i="22"/>
  <c r="P131" i="22"/>
  <c r="S113" i="28"/>
  <c r="R62" i="22"/>
  <c r="R95" i="28"/>
  <c r="U119" i="22"/>
  <c r="M62" i="22"/>
  <c r="Q125" i="22"/>
  <c r="R71" i="28"/>
  <c r="X134" i="22"/>
  <c r="AE110" i="22"/>
  <c r="AD11" i="22"/>
  <c r="AC17" i="28"/>
  <c r="X17" i="22"/>
  <c r="AF134" i="22"/>
  <c r="AA62" i="22"/>
  <c r="Y134"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04" i="22"/>
  <c r="AB17" i="28"/>
  <c r="AC14" i="22"/>
  <c r="AD26" i="28"/>
  <c r="Z14" i="22"/>
  <c r="Z26" i="28"/>
  <c r="B12" i="22"/>
  <c r="F84" i="22"/>
  <c r="J123" i="22"/>
  <c r="D15" i="22"/>
  <c r="H87" i="22"/>
  <c r="B132" i="22"/>
  <c r="F18" i="22"/>
  <c r="J90" i="22"/>
  <c r="D135" i="22"/>
  <c r="Q86" i="28"/>
  <c r="R38" i="28"/>
  <c r="O86" i="22"/>
  <c r="S122" i="22"/>
  <c r="T77" i="28"/>
  <c r="M56" i="28"/>
  <c r="M119" i="22"/>
  <c r="M107" i="28"/>
  <c r="O98" i="22"/>
  <c r="V65" i="22"/>
  <c r="U113" i="22"/>
  <c r="U122" i="22"/>
  <c r="S98" i="28"/>
  <c r="Q83" i="22"/>
  <c r="T98" i="22"/>
  <c r="M95" i="28"/>
  <c r="Q38" i="28"/>
  <c r="N68" i="22"/>
  <c r="R122" i="28"/>
  <c r="T122" i="28"/>
  <c r="U89" i="28"/>
  <c r="P68" i="28"/>
  <c r="S131" i="28"/>
  <c r="R113" i="22"/>
  <c r="R116" i="22"/>
  <c r="U47" i="28"/>
  <c r="N83" i="22"/>
  <c r="Q128" i="28"/>
  <c r="M71" i="22"/>
  <c r="N98" i="22"/>
  <c r="Q107" i="28"/>
  <c r="T113" i="28"/>
  <c r="U65" i="22"/>
  <c r="R86" i="22"/>
  <c r="R26" i="28"/>
  <c r="N122" i="28"/>
  <c r="O104" i="28"/>
  <c r="R110" i="28"/>
  <c r="S62" i="22"/>
  <c r="S50" i="28"/>
  <c r="Y23" i="22"/>
  <c r="Z11" i="22"/>
  <c r="AD81" i="22"/>
  <c r="AF99" i="22"/>
  <c r="AA101" i="28"/>
  <c r="AG68" i="28"/>
  <c r="AB125" i="28"/>
  <c r="Z89" i="28"/>
  <c r="AG59" i="22"/>
  <c r="AE104" i="28"/>
  <c r="AE68" i="28"/>
  <c r="AF113" i="28"/>
  <c r="AF77" i="28"/>
  <c r="X122" i="28"/>
  <c r="AC92" i="28"/>
  <c r="Y122" i="22"/>
  <c r="Y80" i="22"/>
  <c r="AC119" i="22"/>
  <c r="AB89" i="22"/>
  <c r="AF131" i="22"/>
  <c r="AF35" i="28"/>
  <c r="AA101" i="22"/>
  <c r="Z65" i="22"/>
  <c r="AF107" i="22"/>
  <c r="AC71" i="22"/>
  <c r="Y119" i="22"/>
  <c r="X14" i="28"/>
  <c r="Y20" i="22"/>
  <c r="AG23" i="22"/>
  <c r="AD11" i="28"/>
  <c r="AE23" i="22"/>
  <c r="AC26" i="28"/>
  <c r="AF12" i="22"/>
  <c r="AE81" i="22"/>
  <c r="AG99" i="22"/>
  <c r="AF41" i="28"/>
  <c r="AE29" i="28"/>
  <c r="Y119" i="28"/>
  <c r="AC89" i="28"/>
  <c r="X107" i="28"/>
  <c r="AB77" i="28"/>
  <c r="AB122" i="28"/>
  <c r="AC98" i="28"/>
  <c r="Y68" i="28"/>
  <c r="AD119" i="28"/>
  <c r="AB86" i="28"/>
  <c r="AD122" i="22"/>
  <c r="AG101" i="28"/>
  <c r="AG65" i="28"/>
  <c r="Z110" i="28"/>
  <c r="X77" i="28"/>
  <c r="AF122" i="28"/>
  <c r="AE89" i="28"/>
  <c r="AG122" i="22"/>
  <c r="AA83" i="22"/>
  <c r="AA125" i="22"/>
  <c r="AD65" i="28"/>
  <c r="AC92" i="22"/>
  <c r="X47" i="28"/>
  <c r="Y104" i="22"/>
  <c r="Z68" i="22"/>
  <c r="Z116" i="22"/>
  <c r="AC74" i="22"/>
  <c r="AC128" i="22"/>
  <c r="AD23" i="28"/>
  <c r="Y26" i="22"/>
  <c r="AA26" i="22"/>
  <c r="AE20" i="22"/>
  <c r="AF17" i="22"/>
  <c r="AF23" i="22"/>
  <c r="AF81" i="22"/>
  <c r="X123" i="22"/>
  <c r="X41" i="28"/>
  <c r="AC56" i="28"/>
  <c r="AG134" i="28"/>
  <c r="AA116" i="28"/>
  <c r="AE86" i="28"/>
  <c r="AA122" i="22"/>
  <c r="Z104" i="28"/>
  <c r="AD74" i="28"/>
  <c r="Y131" i="28"/>
  <c r="AE95" i="28"/>
  <c r="AA65" i="28"/>
  <c r="AF116" i="28"/>
  <c r="AD83" i="28"/>
  <c r="Z59" i="28"/>
  <c r="AA98" i="28"/>
  <c r="Y65" i="28"/>
  <c r="AB107" i="28"/>
  <c r="Z74" i="28"/>
  <c r="AG125" i="28"/>
  <c r="AA83" i="28"/>
  <c r="Y122" i="28"/>
  <c r="AA86" i="22"/>
  <c r="Y128" i="22"/>
  <c r="X134" i="28"/>
  <c r="AB95" i="22"/>
  <c r="Z56" i="28"/>
  <c r="AG104" i="22"/>
  <c r="AB71" i="22"/>
  <c r="AD125" i="22"/>
  <c r="AE77" i="22"/>
  <c r="AA131" i="22"/>
  <c r="AF26" i="28"/>
  <c r="Z14" i="28"/>
  <c r="AB14" i="28"/>
  <c r="AG11" i="22"/>
  <c r="Y17" i="22"/>
  <c r="X17" i="28"/>
  <c r="AG81" i="22"/>
  <c r="Y123" i="22"/>
  <c r="X99" i="22"/>
  <c r="Z123" i="22"/>
  <c r="Y99" i="22"/>
  <c r="AA123" i="22"/>
  <c r="X81" i="22"/>
  <c r="Z99" i="22"/>
  <c r="AB123" i="22"/>
  <c r="AC23" i="28"/>
  <c r="X20" i="22"/>
  <c r="Z20" i="22"/>
  <c r="AE11" i="28"/>
  <c r="Y11" i="28"/>
  <c r="AA11" i="28"/>
  <c r="AE11" i="22"/>
  <c r="Y81" i="22"/>
  <c r="AA99" i="22"/>
  <c r="AC123" i="22"/>
  <c r="AE26" i="28"/>
  <c r="X26" i="22"/>
  <c r="Z26" i="22"/>
  <c r="AD20" i="22"/>
  <c r="AD23" i="22"/>
  <c r="Z17" i="22"/>
  <c r="AB23" i="22"/>
  <c r="Z81" i="22"/>
  <c r="AB99" i="22"/>
  <c r="AD123" i="22"/>
  <c r="X11" i="28"/>
  <c r="AC20" i="28"/>
  <c r="AA14" i="28"/>
  <c r="AB20" i="22"/>
  <c r="AF14" i="22"/>
  <c r="Z23" i="22"/>
  <c r="AA81" i="22"/>
  <c r="AC99" i="22"/>
  <c r="AE123" i="22"/>
  <c r="AB81" i="22"/>
  <c r="AD99" i="22"/>
  <c r="AF123" i="22"/>
  <c r="AC81" i="22"/>
  <c r="AE99" i="22"/>
  <c r="P107" i="22"/>
  <c r="P71" i="28"/>
  <c r="O131" i="28"/>
  <c r="M92" i="22"/>
  <c r="N62" i="28"/>
  <c r="S99" i="22"/>
  <c r="N113" i="28"/>
  <c r="R80" i="28"/>
  <c r="M128" i="22"/>
  <c r="N71" i="28"/>
  <c r="P92" i="22"/>
  <c r="Q92" i="22"/>
  <c r="P62" i="28"/>
  <c r="T104" i="22"/>
  <c r="V104" i="28"/>
  <c r="P131" i="28"/>
  <c r="S128" i="22"/>
  <c r="T35" i="28"/>
  <c r="M134" i="22"/>
  <c r="M98" i="22"/>
  <c r="Q35" i="28"/>
  <c r="M59" i="22"/>
  <c r="R71" i="22"/>
  <c r="T110" i="28"/>
  <c r="Q107" i="22"/>
  <c r="O53" i="28"/>
  <c r="M83" i="28"/>
  <c r="N104" i="22"/>
  <c r="R131" i="28"/>
  <c r="N68" i="28"/>
  <c r="U101" i="22"/>
  <c r="M128" i="28"/>
  <c r="U65" i="28"/>
  <c r="Q80" i="22"/>
  <c r="S101" i="28"/>
  <c r="V122" i="28"/>
  <c r="S35" i="28"/>
  <c r="O122" i="22"/>
  <c r="P50" i="28"/>
  <c r="P122" i="22"/>
  <c r="R81" i="22"/>
  <c r="T99" i="22"/>
  <c r="V123" i="22"/>
  <c r="V47" i="28"/>
  <c r="M107" i="22"/>
  <c r="M71" i="28"/>
  <c r="N122" i="22"/>
  <c r="U38" i="28"/>
  <c r="R53" i="28"/>
  <c r="Q81" i="22"/>
  <c r="T125" i="28"/>
  <c r="T101" i="28"/>
  <c r="O131" i="22"/>
  <c r="T80" i="28"/>
  <c r="V101" i="22"/>
  <c r="M104" i="22"/>
  <c r="V71" i="28"/>
  <c r="Q116" i="22"/>
  <c r="R116" i="28"/>
  <c r="V32" i="28"/>
  <c r="U62" i="28"/>
  <c r="U131" i="22"/>
  <c r="P47" i="28"/>
  <c r="P77" i="28"/>
  <c r="U92" i="22"/>
  <c r="S128" i="28"/>
  <c r="Q122" i="22"/>
  <c r="P68" i="22"/>
  <c r="R107" i="28"/>
  <c r="O104" i="22"/>
  <c r="M50" i="28"/>
  <c r="U77" i="28"/>
  <c r="V98" i="22"/>
  <c r="P128" i="28"/>
  <c r="S98" i="22"/>
  <c r="U119" i="28"/>
  <c r="S62" i="28"/>
  <c r="S65" i="22"/>
  <c r="Q98" i="28"/>
  <c r="N113" i="22"/>
  <c r="Q32" i="28"/>
  <c r="S125" i="22"/>
  <c r="T38" i="28"/>
  <c r="T59" i="28"/>
  <c r="S81" i="22"/>
  <c r="U99" i="22"/>
  <c r="O86" i="28"/>
  <c r="U104" i="28"/>
  <c r="U123" i="22"/>
  <c r="R50" i="28"/>
  <c r="P113" i="28"/>
  <c r="Q134" i="22"/>
  <c r="P92" i="28"/>
  <c r="S113" i="22"/>
  <c r="O71" i="28"/>
  <c r="T113" i="22"/>
  <c r="R83" i="28"/>
  <c r="N131" i="28"/>
  <c r="P74" i="22"/>
  <c r="Q74" i="28"/>
  <c r="T86" i="22"/>
  <c r="R98" i="28"/>
  <c r="Q86" i="22"/>
  <c r="Q125" i="28"/>
  <c r="U59" i="28"/>
  <c r="N65" i="22"/>
  <c r="T92" i="28"/>
  <c r="M101" i="22"/>
  <c r="U44" i="28"/>
  <c r="S74" i="28"/>
  <c r="T95" i="22"/>
  <c r="N125" i="28"/>
  <c r="T122" i="22"/>
  <c r="Q95" i="22"/>
  <c r="S116" i="28"/>
  <c r="U86" i="28"/>
  <c r="U107" i="22"/>
  <c r="U128" i="28"/>
  <c r="O116" i="22"/>
  <c r="V131" i="28"/>
  <c r="T98" i="28"/>
  <c r="N26" i="22"/>
  <c r="T81" i="22"/>
  <c r="V99" i="22"/>
  <c r="R89" i="28"/>
  <c r="U95" i="22"/>
  <c r="S41" i="28"/>
  <c r="Q71" i="28"/>
  <c r="V80" i="22"/>
  <c r="V116" i="28"/>
  <c r="P122" i="28"/>
  <c r="S80" i="22"/>
  <c r="Q113" i="28"/>
  <c r="S122" i="28"/>
  <c r="Q80" i="28"/>
  <c r="S104" i="22"/>
  <c r="Q101" i="28"/>
  <c r="V110" i="22"/>
  <c r="V110" i="28"/>
  <c r="T47" i="28"/>
  <c r="S77" i="28"/>
  <c r="Q17" i="22"/>
  <c r="U81" i="22"/>
  <c r="M123" i="22"/>
  <c r="O110" i="28"/>
  <c r="P59" i="28"/>
  <c r="U53" i="28"/>
  <c r="S65" i="28"/>
  <c r="Q101" i="22"/>
  <c r="O98" i="28"/>
  <c r="T107" i="22"/>
  <c r="T107" i="28"/>
  <c r="U98" i="28"/>
  <c r="S14" i="22"/>
  <c r="V81" i="22"/>
  <c r="N123" i="22"/>
  <c r="V14" i="22"/>
  <c r="M99" i="22"/>
  <c r="O123" i="22"/>
  <c r="N99" i="22"/>
  <c r="P123" i="22"/>
  <c r="N116" i="22"/>
  <c r="U92" i="28"/>
  <c r="T110" i="22"/>
  <c r="P35" i="28"/>
  <c r="N65" i="28"/>
  <c r="M83" i="22"/>
  <c r="O125" i="28"/>
  <c r="O122" i="28"/>
  <c r="V62" i="22"/>
  <c r="R92" i="28"/>
  <c r="N59" i="28"/>
  <c r="O92" i="28"/>
  <c r="P113" i="22"/>
  <c r="U35" i="28"/>
  <c r="U59" i="22"/>
  <c r="O80" i="22"/>
  <c r="S86" i="28"/>
  <c r="N80" i="22"/>
  <c r="N98" i="28"/>
  <c r="S77" i="22"/>
  <c r="M23" i="28"/>
  <c r="M81" i="22"/>
  <c r="O99" i="22"/>
  <c r="Q123" i="22"/>
  <c r="M110" i="22"/>
  <c r="Q116" i="28"/>
  <c r="M122" i="22"/>
  <c r="U71" i="22"/>
  <c r="Q83" i="28"/>
  <c r="T71" i="22"/>
  <c r="T89" i="28"/>
  <c r="U98" i="22"/>
  <c r="O17" i="28"/>
  <c r="N81" i="22"/>
  <c r="P99" i="22"/>
  <c r="R123" i="22"/>
  <c r="Q77" i="28"/>
  <c r="Q98" i="22"/>
  <c r="O113" i="28"/>
  <c r="Q59" i="28"/>
  <c r="O80" i="28"/>
  <c r="P65" i="22"/>
  <c r="N80" i="28"/>
  <c r="O81" i="22"/>
  <c r="Q99" i="22"/>
  <c r="S123" i="22"/>
  <c r="Q104" i="22"/>
  <c r="M47" i="28"/>
  <c r="M80" i="28"/>
  <c r="V77" i="22"/>
  <c r="T131" i="28"/>
  <c r="R122" i="22"/>
  <c r="M101" i="28"/>
  <c r="R110" i="22"/>
  <c r="P56" i="28"/>
  <c r="R74" i="28"/>
  <c r="O110" i="22"/>
  <c r="S47" i="28"/>
  <c r="O74" i="28"/>
  <c r="O95" i="22"/>
  <c r="M110" i="28"/>
  <c r="U122" i="28"/>
  <c r="M44" i="28"/>
  <c r="O62" i="28"/>
  <c r="R68" i="28"/>
  <c r="P81" i="22"/>
  <c r="R99" i="22"/>
  <c r="B59" i="22"/>
  <c r="D80" i="22"/>
  <c r="F98" i="22"/>
  <c r="H122" i="22"/>
  <c r="H59" i="28"/>
  <c r="J80" i="28"/>
  <c r="B122" i="28"/>
  <c r="C12" i="22"/>
  <c r="E15" i="22"/>
  <c r="G18" i="22"/>
  <c r="I21" i="22"/>
  <c r="K24" i="22"/>
  <c r="C60" i="22"/>
  <c r="E63" i="22"/>
  <c r="G66" i="22"/>
  <c r="I69" i="22"/>
  <c r="K72" i="22"/>
  <c r="C78" i="22"/>
  <c r="E81" i="22"/>
  <c r="G84" i="22"/>
  <c r="I87" i="22"/>
  <c r="K90" i="22"/>
  <c r="C96" i="22"/>
  <c r="E99" i="22"/>
  <c r="G102" i="22"/>
  <c r="I105" i="22"/>
  <c r="K108" i="22"/>
  <c r="C114" i="22"/>
  <c r="E117" i="22"/>
  <c r="G120" i="22"/>
  <c r="I126" i="22"/>
  <c r="K123" i="22"/>
  <c r="C132" i="22"/>
  <c r="E135" i="22"/>
  <c r="C59" i="22"/>
  <c r="E80" i="22"/>
  <c r="G98" i="22"/>
  <c r="I122" i="22"/>
  <c r="I59" i="28"/>
  <c r="K80" i="28"/>
  <c r="C122" i="28"/>
  <c r="D12" i="22"/>
  <c r="F15" i="22"/>
  <c r="H18" i="22"/>
  <c r="J21" i="22"/>
  <c r="B27" i="22"/>
  <c r="D60" i="22"/>
  <c r="F63" i="22"/>
  <c r="H66" i="22"/>
  <c r="J69" i="22"/>
  <c r="B75" i="22"/>
  <c r="D78" i="22"/>
  <c r="F81" i="22"/>
  <c r="H84" i="22"/>
  <c r="J87" i="22"/>
  <c r="B93" i="22"/>
  <c r="D96" i="22"/>
  <c r="F99" i="22"/>
  <c r="H102" i="22"/>
  <c r="J105" i="22"/>
  <c r="B111" i="22"/>
  <c r="D114" i="22"/>
  <c r="F117" i="22"/>
  <c r="H120" i="22"/>
  <c r="J126" i="22"/>
  <c r="B129" i="22"/>
  <c r="D132" i="22"/>
  <c r="F135" i="22"/>
  <c r="D59" i="22"/>
  <c r="F80" i="22"/>
  <c r="H98" i="22"/>
  <c r="J122" i="22"/>
  <c r="J59" i="28"/>
  <c r="B98" i="28"/>
  <c r="D122" i="28"/>
  <c r="E12" i="22"/>
  <c r="G15" i="22"/>
  <c r="I18" i="22"/>
  <c r="K21" i="22"/>
  <c r="C27" i="22"/>
  <c r="E60" i="22"/>
  <c r="G63" i="22"/>
  <c r="I66" i="22"/>
  <c r="K69" i="22"/>
  <c r="C75" i="22"/>
  <c r="E78" i="22"/>
  <c r="G81" i="22"/>
  <c r="I84" i="22"/>
  <c r="K87" i="22"/>
  <c r="C93" i="22"/>
  <c r="E96" i="22"/>
  <c r="G99" i="22"/>
  <c r="I102" i="22"/>
  <c r="K105" i="22"/>
  <c r="C111" i="22"/>
  <c r="E114" i="22"/>
  <c r="G117" i="22"/>
  <c r="I120" i="22"/>
  <c r="K126" i="22"/>
  <c r="C129" i="22"/>
  <c r="E132" i="22"/>
  <c r="G135" i="22"/>
  <c r="E59" i="22"/>
  <c r="G80" i="22"/>
  <c r="I98" i="22"/>
  <c r="K122" i="22"/>
  <c r="K59" i="28"/>
  <c r="C98" i="28"/>
  <c r="E122" i="28"/>
  <c r="F12" i="22"/>
  <c r="H15" i="22"/>
  <c r="J18" i="22"/>
  <c r="B24" i="22"/>
  <c r="D27" i="22"/>
  <c r="F60" i="22"/>
  <c r="H63" i="22"/>
  <c r="J66" i="22"/>
  <c r="B72" i="22"/>
  <c r="D75" i="22"/>
  <c r="F78" i="22"/>
  <c r="H81" i="22"/>
  <c r="J84" i="22"/>
  <c r="B90" i="22"/>
  <c r="D93" i="22"/>
  <c r="F96" i="22"/>
  <c r="H99" i="22"/>
  <c r="J102" i="22"/>
  <c r="B108" i="22"/>
  <c r="D111" i="22"/>
  <c r="F114" i="22"/>
  <c r="H117" i="22"/>
  <c r="J120" i="22"/>
  <c r="B123" i="22"/>
  <c r="D129" i="22"/>
  <c r="F132" i="22"/>
  <c r="H135" i="22"/>
  <c r="F59" i="22"/>
  <c r="H80" i="22"/>
  <c r="J98" i="22"/>
  <c r="B80" i="28"/>
  <c r="D98" i="28"/>
  <c r="F122" i="28"/>
  <c r="G12" i="22"/>
  <c r="I15" i="22"/>
  <c r="K18" i="22"/>
  <c r="C24" i="22"/>
  <c r="E27" i="22"/>
  <c r="G60" i="22"/>
  <c r="I63" i="22"/>
  <c r="K66" i="22"/>
  <c r="C72" i="22"/>
  <c r="E75" i="22"/>
  <c r="G78" i="22"/>
  <c r="I81" i="22"/>
  <c r="K84" i="22"/>
  <c r="C90" i="22"/>
  <c r="E93" i="22"/>
  <c r="G96" i="22"/>
  <c r="I99" i="22"/>
  <c r="K102" i="22"/>
  <c r="C108" i="22"/>
  <c r="E111" i="22"/>
  <c r="G114" i="22"/>
  <c r="I117" i="22"/>
  <c r="K120" i="22"/>
  <c r="C123" i="22"/>
  <c r="E129" i="22"/>
  <c r="G132" i="22"/>
  <c r="I135" i="22"/>
  <c r="G59" i="22"/>
  <c r="I80" i="22"/>
  <c r="K98" i="22"/>
  <c r="C80" i="28"/>
  <c r="E98" i="28"/>
  <c r="G122" i="28"/>
  <c r="H12" i="22"/>
  <c r="J15" i="22"/>
  <c r="B21" i="22"/>
  <c r="D24" i="22"/>
  <c r="F27" i="22"/>
  <c r="H60" i="22"/>
  <c r="J63" i="22"/>
  <c r="B69" i="22"/>
  <c r="D72" i="22"/>
  <c r="F75" i="22"/>
  <c r="H78" i="22"/>
  <c r="J81" i="22"/>
  <c r="B87" i="22"/>
  <c r="D90" i="22"/>
  <c r="F93" i="22"/>
  <c r="H96" i="22"/>
  <c r="J99" i="22"/>
  <c r="B105" i="22"/>
  <c r="D108" i="22"/>
  <c r="F111" i="22"/>
  <c r="H114" i="22"/>
  <c r="J117" i="22"/>
  <c r="B126" i="22"/>
  <c r="D123" i="22"/>
  <c r="F129" i="22"/>
  <c r="H132" i="22"/>
  <c r="J135" i="22"/>
  <c r="H59" i="22"/>
  <c r="J80" i="22"/>
  <c r="B122" i="22"/>
  <c r="B59" i="28"/>
  <c r="D80" i="28"/>
  <c r="F98" i="28"/>
  <c r="H122" i="28"/>
  <c r="I12" i="22"/>
  <c r="K15" i="22"/>
  <c r="C21" i="22"/>
  <c r="E24" i="22"/>
  <c r="G27" i="22"/>
  <c r="I60" i="22"/>
  <c r="K63" i="22"/>
  <c r="C69" i="22"/>
  <c r="E72" i="22"/>
  <c r="G75" i="22"/>
  <c r="I78" i="22"/>
  <c r="K81" i="22"/>
  <c r="C87" i="22"/>
  <c r="E90" i="22"/>
  <c r="G93" i="22"/>
  <c r="I96" i="22"/>
  <c r="K99" i="22"/>
  <c r="C105" i="22"/>
  <c r="E108" i="22"/>
  <c r="G111" i="22"/>
  <c r="I114" i="22"/>
  <c r="K117" i="22"/>
  <c r="C126" i="22"/>
  <c r="E123" i="22"/>
  <c r="G129" i="22"/>
  <c r="I132" i="22"/>
  <c r="K135" i="22"/>
  <c r="I59" i="22"/>
  <c r="K80" i="22"/>
  <c r="C122" i="22"/>
  <c r="C59" i="28"/>
  <c r="E80" i="28"/>
  <c r="G98" i="28"/>
  <c r="I122" i="28"/>
  <c r="J12" i="22"/>
  <c r="B18" i="22"/>
  <c r="D21" i="22"/>
  <c r="F24" i="22"/>
  <c r="H27" i="22"/>
  <c r="J60" i="22"/>
  <c r="B66" i="22"/>
  <c r="D69" i="22"/>
  <c r="F72" i="22"/>
  <c r="H75" i="22"/>
  <c r="J78" i="22"/>
  <c r="B84" i="22"/>
  <c r="D87" i="22"/>
  <c r="F90" i="22"/>
  <c r="H93" i="22"/>
  <c r="J96" i="22"/>
  <c r="B102" i="22"/>
  <c r="D105" i="22"/>
  <c r="F108" i="22"/>
  <c r="H111" i="22"/>
  <c r="J114" i="22"/>
  <c r="B120" i="22"/>
  <c r="D126" i="22"/>
  <c r="F123" i="22"/>
  <c r="H129" i="22"/>
  <c r="J132" i="22"/>
  <c r="J59" i="22"/>
  <c r="B98" i="22"/>
  <c r="D122" i="22"/>
  <c r="D59" i="28"/>
  <c r="F80" i="28"/>
  <c r="H98" i="28"/>
  <c r="J122" i="28"/>
  <c r="K12" i="22"/>
  <c r="C18" i="22"/>
  <c r="G24" i="22"/>
  <c r="I27" i="22"/>
  <c r="K60" i="22"/>
  <c r="C66" i="22"/>
  <c r="E69" i="22"/>
  <c r="G72" i="22"/>
  <c r="I75" i="22"/>
  <c r="K78" i="22"/>
  <c r="C84" i="22"/>
  <c r="E87" i="22"/>
  <c r="G90" i="22"/>
  <c r="I93" i="22"/>
  <c r="K96" i="22"/>
  <c r="C102" i="22"/>
  <c r="E105" i="22"/>
  <c r="G108" i="22"/>
  <c r="I111" i="22"/>
  <c r="K114" i="22"/>
  <c r="C120" i="22"/>
  <c r="E126" i="22"/>
  <c r="G123" i="22"/>
  <c r="I129" i="22"/>
  <c r="K132" i="22"/>
  <c r="K59" i="22"/>
  <c r="C98" i="22"/>
  <c r="E122" i="22"/>
  <c r="E59" i="28"/>
  <c r="G80" i="28"/>
  <c r="I98" i="28"/>
  <c r="K122" i="28"/>
  <c r="B15" i="22"/>
  <c r="D18" i="22"/>
  <c r="F21" i="22"/>
  <c r="H24" i="22"/>
  <c r="J27" i="22"/>
  <c r="B63" i="22"/>
  <c r="D66" i="22"/>
  <c r="F69" i="22"/>
  <c r="H72" i="22"/>
  <c r="J75" i="22"/>
  <c r="B81" i="22"/>
  <c r="D84" i="22"/>
  <c r="F87" i="22"/>
  <c r="H90" i="22"/>
  <c r="J93" i="22"/>
  <c r="B99" i="22"/>
  <c r="D102" i="22"/>
  <c r="F105" i="22"/>
  <c r="H108" i="22"/>
  <c r="J111" i="22"/>
  <c r="B117" i="22"/>
  <c r="D120" i="22"/>
  <c r="F126" i="22"/>
  <c r="H123" i="22"/>
  <c r="J129" i="22"/>
  <c r="B135" i="22"/>
  <c r="B80" i="22"/>
  <c r="D98" i="22"/>
  <c r="F122" i="22"/>
  <c r="F59" i="28"/>
  <c r="H80" i="28"/>
  <c r="J98" i="28"/>
  <c r="C15" i="22"/>
  <c r="E18" i="22"/>
  <c r="G21" i="22"/>
  <c r="I24" i="22"/>
  <c r="K27" i="22"/>
  <c r="C63" i="22"/>
  <c r="E66" i="22"/>
  <c r="G69" i="22"/>
  <c r="I72" i="22"/>
  <c r="K75" i="22"/>
  <c r="C81" i="22"/>
  <c r="E84" i="22"/>
  <c r="G87" i="22"/>
  <c r="I90" i="22"/>
  <c r="K93" i="22"/>
  <c r="C99" i="22"/>
  <c r="E102" i="22"/>
  <c r="G105" i="22"/>
  <c r="I108" i="22"/>
  <c r="K111" i="22"/>
  <c r="C117" i="22"/>
  <c r="E120" i="22"/>
  <c r="G126" i="22"/>
  <c r="I123" i="22"/>
  <c r="K129" i="22"/>
  <c r="C135" i="22"/>
  <c r="Y86" i="28"/>
  <c r="AB59" i="22"/>
  <c r="AG62" i="22"/>
  <c r="Y101" i="22"/>
  <c r="AE131" i="22"/>
  <c r="X71" i="22"/>
  <c r="AF104" i="22"/>
  <c r="AA77" i="22"/>
  <c r="AC110" i="22"/>
  <c r="X86" i="28"/>
  <c r="AB113" i="22"/>
  <c r="AB29" i="28"/>
  <c r="AE83" i="22"/>
  <c r="AA116" i="22"/>
  <c r="X11" i="22"/>
  <c r="AA17" i="28"/>
  <c r="AF23" i="28"/>
  <c r="AE17" i="22"/>
  <c r="AB14" i="22"/>
  <c r="AC26" i="22"/>
  <c r="AG17" i="28"/>
  <c r="AB26" i="28"/>
  <c r="AE26" i="22"/>
  <c r="AB17" i="22"/>
  <c r="AB66" i="22"/>
  <c r="AD69" i="22"/>
  <c r="Y110" i="28"/>
  <c r="AG68" i="22"/>
  <c r="AE104" i="22"/>
  <c r="Z77" i="22"/>
  <c r="AB110" i="22"/>
  <c r="AC83" i="22"/>
  <c r="Y116" i="22"/>
  <c r="X38" i="28"/>
  <c r="AD86" i="22"/>
  <c r="X119" i="22"/>
  <c r="AF47" i="28"/>
  <c r="AG89" i="22"/>
  <c r="AG119" i="22"/>
  <c r="Z17" i="28"/>
  <c r="AE23" i="28"/>
  <c r="AD17" i="22"/>
  <c r="AA14" i="22"/>
  <c r="AB26" i="22"/>
  <c r="AF17" i="28"/>
  <c r="AA26" i="28"/>
  <c r="AD26" i="22"/>
  <c r="AA17" i="22"/>
  <c r="AC11" i="22"/>
  <c r="AF72" i="22"/>
  <c r="AB84" i="22"/>
  <c r="AF92" i="28"/>
  <c r="Z65" i="28"/>
  <c r="AC119" i="28"/>
  <c r="AG89" i="28"/>
  <c r="AA62" i="28"/>
  <c r="X113" i="28"/>
  <c r="AB83" i="28"/>
  <c r="AA107" i="28"/>
  <c r="AE77" i="28"/>
  <c r="AC59" i="28"/>
  <c r="Y74" i="22"/>
  <c r="AC107" i="22"/>
  <c r="Z113" i="22"/>
  <c r="AD134" i="28"/>
  <c r="AC86" i="22"/>
  <c r="AG116" i="22"/>
  <c r="Z47" i="28"/>
  <c r="AF89" i="22"/>
  <c r="AF119" i="22"/>
  <c r="AF92" i="22"/>
  <c r="AE125" i="22"/>
  <c r="Y17" i="28"/>
  <c r="AB20" i="28"/>
  <c r="AG26" i="28"/>
  <c r="AG20" i="22"/>
  <c r="AA20" i="22"/>
  <c r="AC14" i="28"/>
  <c r="X23" i="28"/>
  <c r="Z11" i="28"/>
  <c r="AF20" i="22"/>
  <c r="AA23" i="22"/>
  <c r="X78" i="22"/>
  <c r="AD87" i="22"/>
  <c r="Z102" i="22"/>
  <c r="AB11" i="22"/>
  <c r="AF90" i="22"/>
  <c r="AB105" i="22"/>
  <c r="AD108" i="22"/>
  <c r="AF111" i="22"/>
  <c r="AG135" i="22"/>
  <c r="AE96" i="22"/>
  <c r="AC27" i="22"/>
  <c r="AA24" i="22"/>
  <c r="Y21" i="22"/>
  <c r="AG15" i="22"/>
  <c r="AE12" i="22"/>
  <c r="AG132" i="22"/>
  <c r="AE129" i="22"/>
  <c r="AC126" i="22"/>
  <c r="Y120" i="22"/>
  <c r="AG114" i="22"/>
  <c r="AE111" i="22"/>
  <c r="AC108" i="22"/>
  <c r="AA105" i="22"/>
  <c r="Y102" i="22"/>
  <c r="AG93" i="22"/>
  <c r="AE90" i="22"/>
  <c r="AC87" i="22"/>
  <c r="AA84" i="22"/>
  <c r="AG75" i="22"/>
  <c r="AE72" i="22"/>
  <c r="AC69" i="22"/>
  <c r="AA66" i="22"/>
  <c r="Y63" i="22"/>
  <c r="AF135" i="22"/>
  <c r="AD96" i="22"/>
  <c r="AB27" i="22"/>
  <c r="Z24" i="22"/>
  <c r="X21" i="22"/>
  <c r="AF15" i="22"/>
  <c r="AD12" i="22"/>
  <c r="AF132" i="22"/>
  <c r="AD129" i="22"/>
  <c r="AB126" i="22"/>
  <c r="X120" i="22"/>
  <c r="AF114" i="22"/>
  <c r="AD111" i="22"/>
  <c r="AB108" i="22"/>
  <c r="Z105" i="22"/>
  <c r="X102" i="22"/>
  <c r="AF93" i="22"/>
  <c r="AD90" i="22"/>
  <c r="AB87" i="22"/>
  <c r="Z84" i="22"/>
  <c r="AF75" i="22"/>
  <c r="AD72" i="22"/>
  <c r="AB69" i="22"/>
  <c r="Z66" i="22"/>
  <c r="X63" i="22"/>
  <c r="AE135" i="22"/>
  <c r="AC96" i="22"/>
  <c r="AA27" i="22"/>
  <c r="Y24" i="22"/>
  <c r="AG18" i="22"/>
  <c r="AE15" i="22"/>
  <c r="AC12" i="22"/>
  <c r="AE132" i="22"/>
  <c r="AC129" i="22"/>
  <c r="AA126" i="22"/>
  <c r="AG117" i="22"/>
  <c r="AE114" i="22"/>
  <c r="AC111" i="22"/>
  <c r="AA108" i="22"/>
  <c r="Y105" i="22"/>
  <c r="AE93" i="22"/>
  <c r="AC90" i="22"/>
  <c r="AA87" i="22"/>
  <c r="Y84" i="22"/>
  <c r="AG78" i="22"/>
  <c r="AE75" i="22"/>
  <c r="AC72" i="22"/>
  <c r="AA69" i="22"/>
  <c r="Y66" i="22"/>
  <c r="AG60" i="22"/>
  <c r="AD135" i="22"/>
  <c r="AB96" i="22"/>
  <c r="Z27" i="22"/>
  <c r="X24" i="22"/>
  <c r="AF18" i="22"/>
  <c r="AD15" i="22"/>
  <c r="AB12" i="22"/>
  <c r="AD132" i="22"/>
  <c r="AB129" i="22"/>
  <c r="Z126" i="22"/>
  <c r="AF117" i="22"/>
  <c r="AD114" i="22"/>
  <c r="AB111" i="22"/>
  <c r="Z108" i="22"/>
  <c r="X105" i="22"/>
  <c r="AD93" i="22"/>
  <c r="AB90" i="22"/>
  <c r="Z87" i="22"/>
  <c r="X84" i="22"/>
  <c r="AF78" i="22"/>
  <c r="AD75" i="22"/>
  <c r="AB72" i="22"/>
  <c r="Z69" i="22"/>
  <c r="X66" i="22"/>
  <c r="AF60" i="22"/>
  <c r="AC135" i="22"/>
  <c r="AA96" i="22"/>
  <c r="Y27" i="22"/>
  <c r="AG21" i="22"/>
  <c r="AE18" i="22"/>
  <c r="AC15" i="22"/>
  <c r="AA12" i="22"/>
  <c r="AC132" i="22"/>
  <c r="AA129" i="22"/>
  <c r="Y126" i="22"/>
  <c r="AG120" i="22"/>
  <c r="AE117" i="22"/>
  <c r="AC114" i="22"/>
  <c r="AA111" i="22"/>
  <c r="Y108" i="22"/>
  <c r="AG102" i="22"/>
  <c r="AC93" i="22"/>
  <c r="AA90" i="22"/>
  <c r="Y87" i="22"/>
  <c r="AE78" i="22"/>
  <c r="AC75" i="22"/>
  <c r="AA72" i="22"/>
  <c r="Y69" i="22"/>
  <c r="AG63" i="22"/>
  <c r="AE60" i="22"/>
  <c r="AB135" i="22"/>
  <c r="Z96" i="22"/>
  <c r="X27" i="22"/>
  <c r="AF21" i="22"/>
  <c r="AD18" i="22"/>
  <c r="AB15" i="22"/>
  <c r="Z12" i="22"/>
  <c r="AB132" i="22"/>
  <c r="Z129" i="22"/>
  <c r="X126" i="22"/>
  <c r="AF120" i="22"/>
  <c r="AD117" i="22"/>
  <c r="AB114" i="22"/>
  <c r="Z111" i="22"/>
  <c r="X108" i="22"/>
  <c r="AF102" i="22"/>
  <c r="AB93" i="22"/>
  <c r="Z90" i="22"/>
  <c r="X87" i="22"/>
  <c r="AD78" i="22"/>
  <c r="AB75" i="22"/>
  <c r="Z72" i="22"/>
  <c r="X69" i="22"/>
  <c r="AF63" i="22"/>
  <c r="AD60" i="22"/>
  <c r="AA135" i="22"/>
  <c r="Y96" i="22"/>
  <c r="AG24" i="22"/>
  <c r="AE21" i="22"/>
  <c r="AC18" i="22"/>
  <c r="AA15" i="22"/>
  <c r="Y12" i="22"/>
  <c r="AA132" i="22"/>
  <c r="Y129" i="22"/>
  <c r="AE120" i="22"/>
  <c r="AC117" i="22"/>
  <c r="AA114" i="22"/>
  <c r="Y111" i="22"/>
  <c r="AG105" i="22"/>
  <c r="AE102" i="22"/>
  <c r="AA93" i="22"/>
  <c r="Y90" i="22"/>
  <c r="AG84" i="22"/>
  <c r="AC78" i="22"/>
  <c r="AA75" i="22"/>
  <c r="Y72" i="22"/>
  <c r="AG66" i="22"/>
  <c r="AE63" i="22"/>
  <c r="AC60" i="22"/>
  <c r="Z135" i="22"/>
  <c r="X96" i="22"/>
  <c r="AF24" i="22"/>
  <c r="AD21" i="22"/>
  <c r="AB18" i="22"/>
  <c r="Z15" i="22"/>
  <c r="X12" i="22"/>
  <c r="Z132" i="22"/>
  <c r="X129" i="22"/>
  <c r="AD120" i="22"/>
  <c r="AB117" i="22"/>
  <c r="Z114" i="22"/>
  <c r="X111" i="22"/>
  <c r="AF105" i="22"/>
  <c r="AD102" i="22"/>
  <c r="Z93" i="22"/>
  <c r="X90" i="22"/>
  <c r="AF84" i="22"/>
  <c r="AB78" i="22"/>
  <c r="Z75" i="22"/>
  <c r="X72" i="22"/>
  <c r="AF66" i="22"/>
  <c r="AD63" i="22"/>
  <c r="AB60" i="22"/>
  <c r="Y135" i="22"/>
  <c r="AG27" i="22"/>
  <c r="AE24" i="22"/>
  <c r="AC21" i="22"/>
  <c r="AA18" i="22"/>
  <c r="Y15" i="22"/>
  <c r="Y132" i="22"/>
  <c r="AG126" i="22"/>
  <c r="AC120" i="22"/>
  <c r="AA117" i="22"/>
  <c r="Y114" i="22"/>
  <c r="AG108" i="22"/>
  <c r="AE105" i="22"/>
  <c r="AC102" i="22"/>
  <c r="Y93" i="22"/>
  <c r="AG87" i="22"/>
  <c r="AE84" i="22"/>
  <c r="AA78" i="22"/>
  <c r="Y75" i="22"/>
  <c r="AG69" i="22"/>
  <c r="AE66" i="22"/>
  <c r="AC63" i="22"/>
  <c r="AA60" i="22"/>
  <c r="X135" i="22"/>
  <c r="AF27" i="22"/>
  <c r="AD24" i="22"/>
  <c r="AB21" i="22"/>
  <c r="Z18" i="22"/>
  <c r="X15" i="22"/>
  <c r="X132" i="22"/>
  <c r="AF126" i="22"/>
  <c r="AB120" i="22"/>
  <c r="Z117" i="22"/>
  <c r="X114" i="22"/>
  <c r="AF108" i="22"/>
  <c r="AD105" i="22"/>
  <c r="AB102" i="22"/>
  <c r="X93" i="22"/>
  <c r="AF87" i="22"/>
  <c r="AD84" i="22"/>
  <c r="Z78" i="22"/>
  <c r="X75" i="22"/>
  <c r="AF69" i="22"/>
  <c r="AD66" i="22"/>
  <c r="AB63" i="22"/>
  <c r="Z60" i="22"/>
  <c r="AG96" i="22"/>
  <c r="AE27" i="22"/>
  <c r="AC24" i="22"/>
  <c r="AA21" i="22"/>
  <c r="Y18" i="22"/>
  <c r="AG12" i="22"/>
  <c r="AG129" i="22"/>
  <c r="AE126" i="22"/>
  <c r="AA120" i="22"/>
  <c r="Y117" i="22"/>
  <c r="AG111" i="22"/>
  <c r="AE108" i="22"/>
  <c r="AC105" i="22"/>
  <c r="AA102" i="22"/>
  <c r="AG90" i="22"/>
  <c r="AE87" i="22"/>
  <c r="AC84" i="22"/>
  <c r="Y78" i="22"/>
  <c r="AG72" i="22"/>
  <c r="AE69" i="22"/>
  <c r="AC66" i="22"/>
  <c r="AA63" i="22"/>
  <c r="Y60" i="22"/>
  <c r="X117" i="22"/>
  <c r="AD126" i="22"/>
  <c r="X18" i="22"/>
  <c r="Z120" i="22"/>
  <c r="AF129" i="22"/>
  <c r="Z21" i="22"/>
  <c r="X23" i="22"/>
  <c r="AF14" i="28"/>
  <c r="AA23" i="28"/>
  <c r="AC11" i="28"/>
  <c r="AB24" i="22"/>
  <c r="X60" i="22"/>
  <c r="AD27" i="22"/>
  <c r="AG83" i="28"/>
  <c r="AD59" i="22"/>
  <c r="AF107" i="28"/>
  <c r="X59" i="28"/>
  <c r="AG104" i="28"/>
  <c r="AA77" i="28"/>
  <c r="AG59" i="28"/>
  <c r="X104" i="28"/>
  <c r="AB74" i="28"/>
  <c r="AE131" i="28"/>
  <c r="Y101" i="28"/>
  <c r="AC71" i="28"/>
  <c r="Z125" i="28"/>
  <c r="AD92" i="28"/>
  <c r="X65" i="28"/>
  <c r="AC116" i="28"/>
  <c r="AG86" i="28"/>
  <c r="AG128" i="22"/>
  <c r="X68" i="22"/>
  <c r="X104" i="22"/>
  <c r="AD134" i="22"/>
  <c r="AA74" i="22"/>
  <c r="AE107" i="22"/>
  <c r="AB77" i="22"/>
  <c r="AD110" i="22"/>
  <c r="AC113" i="22"/>
  <c r="AC23" i="22"/>
  <c r="Y14" i="28"/>
  <c r="AD20" i="28"/>
  <c r="AF11" i="28"/>
  <c r="AG26" i="22"/>
  <c r="AC20" i="22"/>
  <c r="AE14" i="28"/>
  <c r="Z23" i="28"/>
  <c r="AB11" i="28"/>
  <c r="AF26" i="22"/>
  <c r="Z63" i="22"/>
  <c r="AF96" i="22"/>
  <c r="U29" i="28"/>
  <c r="T104" i="28"/>
  <c r="P128" i="22"/>
  <c r="R62" i="28"/>
  <c r="T83" i="22"/>
  <c r="R44" i="28"/>
  <c r="M35" i="28"/>
  <c r="V56" i="28"/>
  <c r="O32" i="28"/>
  <c r="O83" i="28"/>
  <c r="R107" i="22"/>
  <c r="P53" i="28"/>
  <c r="P104" i="28"/>
  <c r="V59" i="28"/>
  <c r="M65" i="22"/>
  <c r="M119" i="28"/>
  <c r="M65" i="28"/>
  <c r="R92" i="22"/>
  <c r="N35" i="28"/>
  <c r="P89" i="28"/>
  <c r="M59" i="28"/>
  <c r="O92" i="22"/>
  <c r="Q44" i="28"/>
  <c r="M89" i="28"/>
  <c r="O77" i="22"/>
  <c r="S32" i="28"/>
  <c r="T125" i="22"/>
  <c r="S68" i="22"/>
  <c r="S125" i="28"/>
  <c r="P83" i="22"/>
  <c r="R35" i="28"/>
  <c r="R86" i="28"/>
  <c r="V119" i="28"/>
  <c r="O89" i="22"/>
  <c r="P134" i="22"/>
  <c r="M26" i="22"/>
  <c r="O17" i="22"/>
  <c r="T20" i="22"/>
  <c r="M11" i="28"/>
  <c r="Q26" i="28"/>
  <c r="S20" i="28"/>
  <c r="M17" i="28"/>
  <c r="R131" i="22"/>
  <c r="N74" i="28"/>
  <c r="P95" i="22"/>
  <c r="N56" i="28"/>
  <c r="O56" i="28"/>
  <c r="R65" i="22"/>
  <c r="T65" i="22"/>
  <c r="U74" i="22"/>
  <c r="M29" i="28"/>
  <c r="T92" i="22"/>
  <c r="N50" i="28"/>
  <c r="N101" i="28"/>
  <c r="U113" i="28"/>
  <c r="P89" i="22"/>
  <c r="V29" i="28"/>
  <c r="N86" i="28"/>
  <c r="M89" i="22"/>
  <c r="S29" i="28"/>
  <c r="U83" i="28"/>
  <c r="V125" i="22"/>
  <c r="M74" i="22"/>
  <c r="Q29" i="28"/>
  <c r="M74" i="28"/>
  <c r="R119" i="22"/>
  <c r="Q65" i="22"/>
  <c r="Q119" i="28"/>
  <c r="P32" i="28"/>
  <c r="R134" i="28"/>
  <c r="R23" i="22"/>
  <c r="N17" i="22"/>
  <c r="T17" i="22"/>
  <c r="Q11" i="28"/>
  <c r="P26" i="28"/>
  <c r="R20" i="28"/>
  <c r="V14" i="28"/>
  <c r="P29" i="28"/>
  <c r="N92" i="28"/>
  <c r="Q113" i="22"/>
  <c r="M53" i="28"/>
  <c r="V128" i="28"/>
  <c r="T134" i="22"/>
  <c r="T83" i="28"/>
  <c r="V104" i="22"/>
  <c r="T62" i="22"/>
  <c r="Q74" i="22"/>
  <c r="N77" i="22"/>
  <c r="P77" i="22"/>
  <c r="R125" i="22"/>
  <c r="S71" i="22"/>
  <c r="U131" i="28"/>
  <c r="U74" i="28"/>
  <c r="R89" i="22"/>
  <c r="V44" i="28"/>
  <c r="V95" i="28"/>
  <c r="P125" i="22"/>
  <c r="S110" i="28"/>
  <c r="O59" i="22"/>
  <c r="T134" i="28"/>
  <c r="R59" i="22"/>
  <c r="U83" i="22"/>
  <c r="Q134" i="28"/>
  <c r="T119" i="22"/>
  <c r="U68" i="22"/>
  <c r="O134" i="28"/>
  <c r="U68" i="28"/>
  <c r="P116" i="22"/>
  <c r="O62" i="22"/>
  <c r="S104" i="28"/>
  <c r="S59" i="28"/>
  <c r="V74" i="22"/>
  <c r="N29" i="28"/>
  <c r="T71" i="28"/>
  <c r="N38" i="28"/>
  <c r="M68" i="28"/>
  <c r="O134" i="22"/>
  <c r="Q23" i="22"/>
  <c r="M17" i="22"/>
  <c r="T14" i="22"/>
  <c r="P11" i="28"/>
  <c r="O26" i="28"/>
  <c r="Q20" i="28"/>
  <c r="T14" i="28"/>
  <c r="P23" i="22"/>
  <c r="O14" i="22"/>
  <c r="U11" i="22"/>
  <c r="O11" i="28"/>
  <c r="U23" i="28"/>
  <c r="P20" i="28"/>
  <c r="S14" i="28"/>
  <c r="U56" i="28"/>
  <c r="Q119" i="22"/>
  <c r="R68" i="22"/>
  <c r="N116" i="28"/>
  <c r="P65" i="28"/>
  <c r="M11" i="22"/>
  <c r="O23" i="22"/>
  <c r="N14" i="22"/>
  <c r="U26" i="22"/>
  <c r="N11" i="28"/>
  <c r="T23" i="28"/>
  <c r="O20" i="28"/>
  <c r="O14" i="28"/>
  <c r="M125" i="28"/>
  <c r="R11" i="22"/>
  <c r="N23" i="22"/>
  <c r="M14" i="22"/>
  <c r="U23" i="22"/>
  <c r="R11" i="28"/>
  <c r="S23" i="28"/>
  <c r="N20" i="28"/>
  <c r="N14" i="28"/>
  <c r="M113" i="22"/>
  <c r="R77" i="22"/>
  <c r="S134" i="28"/>
  <c r="Q11" i="22"/>
  <c r="P20" i="22"/>
  <c r="S11" i="22"/>
  <c r="U20" i="22"/>
  <c r="V11" i="28"/>
  <c r="R23" i="28"/>
  <c r="M20" i="28"/>
  <c r="M14" i="28"/>
  <c r="N89" i="22"/>
  <c r="U125" i="22"/>
  <c r="O38" i="28"/>
  <c r="P11" i="22"/>
  <c r="O20" i="22"/>
  <c r="S26" i="22"/>
  <c r="U17" i="22"/>
  <c r="V26" i="28"/>
  <c r="Q23" i="28"/>
  <c r="V17" i="28"/>
  <c r="S135" i="22"/>
  <c r="Q132" i="22"/>
  <c r="O129" i="22"/>
  <c r="M126" i="22"/>
  <c r="U120" i="22"/>
  <c r="S117" i="22"/>
  <c r="Q114" i="22"/>
  <c r="O111" i="22"/>
  <c r="M108" i="22"/>
  <c r="U102" i="22"/>
  <c r="Q96" i="22"/>
  <c r="O93" i="22"/>
  <c r="M90" i="22"/>
  <c r="U84" i="22"/>
  <c r="Q78" i="22"/>
  <c r="O75" i="22"/>
  <c r="M72" i="22"/>
  <c r="U66" i="22"/>
  <c r="S63" i="22"/>
  <c r="Q60" i="22"/>
  <c r="O27" i="22"/>
  <c r="M24" i="22"/>
  <c r="U18" i="22"/>
  <c r="S15" i="22"/>
  <c r="N12" i="22"/>
  <c r="R135" i="22"/>
  <c r="P132" i="22"/>
  <c r="N129" i="22"/>
  <c r="T120" i="22"/>
  <c r="R117" i="22"/>
  <c r="P114" i="22"/>
  <c r="N111" i="22"/>
  <c r="V105" i="22"/>
  <c r="T102" i="22"/>
  <c r="P96" i="22"/>
  <c r="N93" i="22"/>
  <c r="V87" i="22"/>
  <c r="T84" i="22"/>
  <c r="P78" i="22"/>
  <c r="N75" i="22"/>
  <c r="V69" i="22"/>
  <c r="T66" i="22"/>
  <c r="R63" i="22"/>
  <c r="P60" i="22"/>
  <c r="N27" i="22"/>
  <c r="V21" i="22"/>
  <c r="T18" i="22"/>
  <c r="R15" i="22"/>
  <c r="O12" i="22"/>
  <c r="Q135" i="22"/>
  <c r="O132" i="22"/>
  <c r="M129" i="22"/>
  <c r="S120" i="22"/>
  <c r="Q117" i="22"/>
  <c r="O114" i="22"/>
  <c r="M111" i="22"/>
  <c r="U105" i="22"/>
  <c r="S102" i="22"/>
  <c r="O96" i="22"/>
  <c r="M93" i="22"/>
  <c r="U87" i="22"/>
  <c r="S84" i="22"/>
  <c r="O78" i="22"/>
  <c r="M75" i="22"/>
  <c r="U69" i="22"/>
  <c r="S66" i="22"/>
  <c r="Q63" i="22"/>
  <c r="O60" i="22"/>
  <c r="M27" i="22"/>
  <c r="U21" i="22"/>
  <c r="S18" i="22"/>
  <c r="Q15" i="22"/>
  <c r="P12" i="22"/>
  <c r="P135" i="22"/>
  <c r="N132" i="22"/>
  <c r="V126" i="22"/>
  <c r="R120" i="22"/>
  <c r="P117" i="22"/>
  <c r="N114" i="22"/>
  <c r="V108" i="22"/>
  <c r="T105" i="22"/>
  <c r="R102" i="22"/>
  <c r="N96" i="22"/>
  <c r="V90" i="22"/>
  <c r="T87" i="22"/>
  <c r="R84" i="22"/>
  <c r="N78" i="22"/>
  <c r="V72" i="22"/>
  <c r="T69" i="22"/>
  <c r="R66" i="22"/>
  <c r="P63" i="22"/>
  <c r="N60" i="22"/>
  <c r="V24" i="22"/>
  <c r="T21" i="22"/>
  <c r="R18" i="22"/>
  <c r="P15" i="22"/>
  <c r="Q12" i="22"/>
  <c r="O135" i="22"/>
  <c r="M132" i="22"/>
  <c r="U126" i="22"/>
  <c r="Q120" i="22"/>
  <c r="O117" i="22"/>
  <c r="M114" i="22"/>
  <c r="U108" i="22"/>
  <c r="S105" i="22"/>
  <c r="Q102" i="22"/>
  <c r="M96" i="22"/>
  <c r="U90" i="22"/>
  <c r="S87" i="22"/>
  <c r="Q84" i="22"/>
  <c r="M78" i="22"/>
  <c r="U72" i="22"/>
  <c r="S69" i="22"/>
  <c r="Q66" i="22"/>
  <c r="O63" i="22"/>
  <c r="M60" i="22"/>
  <c r="U24" i="22"/>
  <c r="S21" i="22"/>
  <c r="Q18" i="22"/>
  <c r="O15" i="22"/>
  <c r="M12" i="22"/>
  <c r="N135" i="22"/>
  <c r="V129" i="22"/>
  <c r="T126" i="22"/>
  <c r="P120" i="22"/>
  <c r="N117" i="22"/>
  <c r="V111" i="22"/>
  <c r="T108" i="22"/>
  <c r="R105" i="22"/>
  <c r="P102" i="22"/>
  <c r="V93" i="22"/>
  <c r="T90" i="22"/>
  <c r="R87" i="22"/>
  <c r="P84" i="22"/>
  <c r="V75" i="22"/>
  <c r="T72" i="22"/>
  <c r="R69" i="22"/>
  <c r="P66" i="22"/>
  <c r="N63" i="22"/>
  <c r="V27" i="22"/>
  <c r="T24" i="22"/>
  <c r="R21" i="22"/>
  <c r="P18" i="22"/>
  <c r="N15" i="22"/>
  <c r="M135" i="22"/>
  <c r="U129" i="22"/>
  <c r="S126" i="22"/>
  <c r="O120" i="22"/>
  <c r="M117" i="22"/>
  <c r="U111" i="22"/>
  <c r="S108" i="22"/>
  <c r="Q105" i="22"/>
  <c r="O102" i="22"/>
  <c r="U93" i="22"/>
  <c r="S90" i="22"/>
  <c r="Q87" i="22"/>
  <c r="O84" i="22"/>
  <c r="U75" i="22"/>
  <c r="S72" i="22"/>
  <c r="Q69" i="22"/>
  <c r="O66" i="22"/>
  <c r="M63" i="22"/>
  <c r="U27" i="22"/>
  <c r="S24" i="22"/>
  <c r="Q21" i="22"/>
  <c r="O18" i="22"/>
  <c r="M15" i="22"/>
  <c r="V132" i="22"/>
  <c r="T129" i="22"/>
  <c r="R126" i="22"/>
  <c r="N120" i="22"/>
  <c r="V114" i="22"/>
  <c r="T111" i="22"/>
  <c r="R108" i="22"/>
  <c r="P105" i="22"/>
  <c r="N102" i="22"/>
  <c r="V96" i="22"/>
  <c r="T93" i="22"/>
  <c r="R90" i="22"/>
  <c r="P87" i="22"/>
  <c r="N84" i="22"/>
  <c r="V78" i="22"/>
  <c r="T75" i="22"/>
  <c r="R72" i="22"/>
  <c r="P69" i="22"/>
  <c r="N66" i="22"/>
  <c r="V60" i="22"/>
  <c r="T27" i="22"/>
  <c r="R24" i="22"/>
  <c r="P21" i="22"/>
  <c r="N18" i="22"/>
  <c r="V12" i="22"/>
  <c r="U132" i="22"/>
  <c r="S129" i="22"/>
  <c r="Q126" i="22"/>
  <c r="M120" i="22"/>
  <c r="U114" i="22"/>
  <c r="S111" i="22"/>
  <c r="Q108" i="22"/>
  <c r="O105" i="22"/>
  <c r="M102" i="22"/>
  <c r="U96" i="22"/>
  <c r="S93" i="22"/>
  <c r="Q90" i="22"/>
  <c r="O87" i="22"/>
  <c r="M84" i="22"/>
  <c r="U78" i="22"/>
  <c r="S75" i="22"/>
  <c r="Q72" i="22"/>
  <c r="O69" i="22"/>
  <c r="M66" i="22"/>
  <c r="U60" i="22"/>
  <c r="S27" i="22"/>
  <c r="Q24" i="22"/>
  <c r="O21" i="22"/>
  <c r="M18" i="22"/>
  <c r="U12" i="22"/>
  <c r="V135" i="22"/>
  <c r="T132" i="22"/>
  <c r="R129" i="22"/>
  <c r="P126" i="22"/>
  <c r="V117" i="22"/>
  <c r="T114" i="22"/>
  <c r="R111" i="22"/>
  <c r="P108" i="22"/>
  <c r="N105" i="22"/>
  <c r="T96" i="22"/>
  <c r="R93" i="22"/>
  <c r="P90" i="22"/>
  <c r="N87" i="22"/>
  <c r="T78" i="22"/>
  <c r="R75" i="22"/>
  <c r="P72" i="22"/>
  <c r="N69" i="22"/>
  <c r="V63" i="22"/>
  <c r="T60" i="22"/>
  <c r="R27" i="22"/>
  <c r="P24" i="22"/>
  <c r="N21" i="22"/>
  <c r="V15" i="22"/>
  <c r="T12" i="22"/>
  <c r="U135" i="22"/>
  <c r="S132" i="22"/>
  <c r="Q129" i="22"/>
  <c r="O126" i="22"/>
  <c r="U117" i="22"/>
  <c r="S114" i="22"/>
  <c r="Q111" i="22"/>
  <c r="O108" i="22"/>
  <c r="M105" i="22"/>
  <c r="S96" i="22"/>
  <c r="Q93" i="22"/>
  <c r="O90" i="22"/>
  <c r="M87" i="22"/>
  <c r="S78" i="22"/>
  <c r="Q75" i="22"/>
  <c r="O72" i="22"/>
  <c r="M69" i="22"/>
  <c r="U63" i="22"/>
  <c r="S60" i="22"/>
  <c r="Q27" i="22"/>
  <c r="O24" i="22"/>
  <c r="M21" i="22"/>
  <c r="U15" i="22"/>
  <c r="S12" i="22"/>
  <c r="T135" i="22"/>
  <c r="R132" i="22"/>
  <c r="P129" i="22"/>
  <c r="N126" i="22"/>
  <c r="V120" i="22"/>
  <c r="T117" i="22"/>
  <c r="R114" i="22"/>
  <c r="P111" i="22"/>
  <c r="N108"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1" i="22"/>
  <c r="Q110" i="28"/>
  <c r="V89" i="22"/>
  <c r="V128" i="22"/>
  <c r="P110" i="28"/>
  <c r="V74" i="28"/>
  <c r="P119" i="28"/>
  <c r="T56" i="28"/>
  <c r="Q65" i="28"/>
  <c r="U107" i="28"/>
  <c r="O47" i="28"/>
  <c r="S86" i="22"/>
  <c r="R59" i="28"/>
  <c r="O77" i="28"/>
  <c r="S119" i="28"/>
  <c r="O59" i="28"/>
  <c r="Q95" i="28"/>
  <c r="U32" i="28"/>
  <c r="O74" i="22"/>
  <c r="T116" i="22"/>
  <c r="P59" i="22"/>
  <c r="P38" i="28"/>
  <c r="T77" i="22"/>
  <c r="O125" i="22"/>
  <c r="Q89" i="28"/>
  <c r="U134" i="28"/>
  <c r="O68" i="22"/>
  <c r="S110" i="22"/>
  <c r="T74" i="28"/>
  <c r="N119" i="28"/>
  <c r="R56" i="28"/>
  <c r="V95" i="22"/>
  <c r="M62" i="28"/>
  <c r="Q104" i="28"/>
  <c r="U41" i="28"/>
  <c r="O83" i="22"/>
  <c r="N110" i="22"/>
  <c r="V86" i="28"/>
  <c r="N134" i="28"/>
  <c r="U62" i="22"/>
  <c r="N107" i="22"/>
  <c r="Q14" i="28"/>
  <c r="S17" i="28"/>
  <c r="U20" i="28"/>
  <c r="M26" i="28"/>
  <c r="T11" i="28"/>
  <c r="V26" i="22"/>
  <c r="T26" i="22"/>
  <c r="Q14" i="22"/>
  <c r="R20" i="22"/>
  <c r="R26" i="22"/>
  <c r="V38" i="28"/>
  <c r="N125" i="22"/>
  <c r="M125" i="22"/>
  <c r="R125" i="28"/>
  <c r="P101" i="22"/>
  <c r="S68" i="28"/>
  <c r="M113" i="28"/>
  <c r="Q50" i="28"/>
  <c r="U89" i="22"/>
  <c r="U125" i="28"/>
  <c r="S101" i="22"/>
  <c r="S59" i="22"/>
  <c r="M38" i="28"/>
  <c r="Q77" i="22"/>
  <c r="V119" i="22"/>
  <c r="N104" i="28"/>
  <c r="R41" i="28"/>
  <c r="S92" i="28"/>
  <c r="M32" i="28"/>
  <c r="Q71" i="22"/>
  <c r="V113" i="22"/>
  <c r="V77" i="28"/>
  <c r="P125" i="28"/>
  <c r="N101" i="22"/>
  <c r="O65" i="28"/>
  <c r="S107" i="28"/>
  <c r="R14" i="28"/>
  <c r="T17" i="28"/>
  <c r="V20" i="28"/>
  <c r="N26" i="28"/>
  <c r="S11" i="28"/>
  <c r="V11" i="22"/>
  <c r="T11" i="22"/>
  <c r="R14" i="22"/>
  <c r="M23" i="22"/>
  <c r="N11" i="22"/>
  <c r="Q110" i="22"/>
  <c r="O89" i="28"/>
  <c r="P110" i="22"/>
  <c r="N89" i="28"/>
  <c r="P83" i="28"/>
  <c r="T128" i="28"/>
  <c r="N62" i="22"/>
  <c r="R104" i="22"/>
  <c r="U71" i="28"/>
  <c r="O116" i="28"/>
  <c r="S53" i="28"/>
  <c r="M95" i="22"/>
  <c r="V59" i="22"/>
  <c r="S83" i="28"/>
  <c r="M131" i="28"/>
  <c r="Q62" i="22"/>
  <c r="U104" i="22"/>
  <c r="U101" i="28"/>
  <c r="O41" i="28"/>
  <c r="V62" i="28"/>
  <c r="P107" i="28"/>
  <c r="T44" i="28"/>
  <c r="N86" i="22"/>
  <c r="U95" i="28"/>
  <c r="O35" i="28"/>
  <c r="S74" i="22"/>
  <c r="N119" i="22"/>
  <c r="N83" i="28"/>
  <c r="R128" i="28"/>
  <c r="P104" i="22"/>
  <c r="Q68" i="28"/>
  <c r="U110" i="28"/>
  <c r="O50" i="28"/>
  <c r="S89" i="22"/>
  <c r="V86" i="22"/>
  <c r="T65" i="28"/>
  <c r="T128" i="22"/>
  <c r="V107" i="28"/>
  <c r="S44" i="28"/>
  <c r="O11" i="22"/>
  <c r="N20" i="22"/>
  <c r="S23" i="22"/>
  <c r="U14" i="22"/>
  <c r="U26" i="28"/>
  <c r="P23" i="28"/>
  <c r="U17" i="28"/>
  <c r="U86" i="22"/>
  <c r="O44" i="28"/>
  <c r="O95" i="28"/>
  <c r="O29" i="28"/>
  <c r="V92" i="22"/>
  <c r="N47" i="28"/>
  <c r="V65" i="28"/>
  <c r="N134" i="22"/>
  <c r="P26" i="22"/>
  <c r="M20" i="22"/>
  <c r="S20" i="22"/>
  <c r="V20" i="22"/>
  <c r="T26" i="28"/>
  <c r="O23" i="28"/>
  <c r="Q17" i="28"/>
  <c r="N53" i="28"/>
  <c r="T95" i="28"/>
  <c r="Q59" i="22"/>
  <c r="U50" i="28"/>
  <c r="T59" i="22"/>
  <c r="S83" i="22"/>
  <c r="M41" i="28"/>
  <c r="M92" i="28"/>
  <c r="M77" i="22"/>
  <c r="M134" i="28"/>
  <c r="M77" i="28"/>
  <c r="T89" i="22"/>
  <c r="V41" i="28"/>
  <c r="V92" i="28"/>
  <c r="R77" i="28"/>
  <c r="M68" i="22"/>
  <c r="O26" i="22"/>
  <c r="R17" i="22"/>
  <c r="S17" i="22"/>
  <c r="V17" i="22"/>
  <c r="S26" i="28"/>
  <c r="N23" i="28"/>
  <c r="P17" i="28"/>
</calcChain>
</file>

<file path=xl/sharedStrings.xml><?xml version="1.0" encoding="utf-8"?>
<sst xmlns="http://schemas.openxmlformats.org/spreadsheetml/2006/main" count="881" uniqueCount="141">
  <si>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</si>
  <si>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</si>
  <si>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</si>
  <si>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</si>
  <si>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</si>
  <si>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</si>
  <si>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</si>
  <si>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</si>
  <si>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</si>
  <si>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</si>
  <si>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</si>
  <si>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</si>
  <si>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</si>
  <si>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</si>
  <si>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</si>
  <si>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</si>
  <si>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</si>
  <si>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</si>
  <si>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</si>
  <si>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</si>
  <si>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</si>
  <si>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</si>
  <si>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</si>
  <si>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</si>
  <si>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</si>
  <si>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</si>
  <si>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</si>
  <si>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</si>
  <si>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</si>
  <si>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</si>
  <si>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</si>
  <si>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</si>
  <si>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</si>
  <si>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</si>
  <si>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</si>
  <si>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</si>
  <si>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</si>
  <si>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</si>
  <si>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</si>
  <si>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</si>
  <si>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</si>
  <si>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</si>
  <si>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</si>
  <si>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</si>
  <si>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</si>
  <si>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</si>
  <si>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</si>
  <si>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</si>
  <si>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</si>
  <si>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</si>
  <si>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</si>
  <si>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</si>
  <si>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</si>
  <si>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</si>
  <si>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</si>
  <si>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</si>
  <si>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</si>
  <si>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</si>
  <si>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</si>
  <si>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</si>
  <si>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</si>
  <si>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</si>
  <si>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</si>
  <si>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</si>
  <si>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</si>
  <si>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</si>
  <si>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</si>
  <si>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</si>
  <si>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</si>
  <si>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</si>
  <si>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</si>
  <si>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</si>
  <si>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</si>
  <si>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</si>
  <si>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</si>
  <si>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</si>
  <si>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</si>
  <si>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</si>
  <si>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</si>
  <si>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</si>
  <si>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</si>
  <si>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</si>
  <si>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</si>
  <si>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</si>
  <si>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</si>
  <si>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</si>
  <si>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</si>
  <si>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</si>
  <si>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</si>
  <si>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</si>
  <si>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</si>
  <si>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</si>
  <si>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</si>
  <si>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</si>
  <si>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</si>
  <si>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</si>
  <si>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</si>
  <si>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</si>
  <si>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</si>
  <si>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</si>
  <si>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</si>
  <si>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</si>
  <si>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</si>
  <si>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</si>
  <si>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</si>
  <si>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</si>
  <si>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</si>
  <si>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</si>
  <si>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</si>
  <si>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</si>
  <si>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</si>
  <si>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</si>
  <si>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</si>
  <si>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</si>
  <si>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</si>
  <si>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</si>
  <si>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</si>
  <si>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</si>
  <si>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</si>
  <si>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</si>
  <si>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</si>
  <si>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Mar</t>
  </si>
  <si>
    <t>% Change Vs. 2024</t>
  </si>
  <si>
    <t>VTC Defined Tourism Regions</t>
  </si>
  <si>
    <t>STR/CoSTAR Designated Hospitality Markets</t>
  </si>
  <si>
    <t>Friday, Mar 29th</t>
  </si>
  <si>
    <t xml:space="preserve"> - Good Friday</t>
  </si>
  <si>
    <t>Mar / Apr</t>
  </si>
  <si>
    <t>Sunday, Mar 31st</t>
  </si>
  <si>
    <t xml:space="preserve"> - Easter Sunday</t>
  </si>
  <si>
    <t>Apr</t>
  </si>
  <si>
    <t>Sunday, Apr 13th</t>
  </si>
  <si>
    <t xml:space="preserve"> - First Day of Passover</t>
  </si>
  <si>
    <t>Friday, Apr 18th</t>
  </si>
  <si>
    <t>Sunday, Apr 20th</t>
  </si>
  <si>
    <t>Tuesday, Apr 23rd</t>
  </si>
  <si>
    <t>For the Week of April 13, 2025 to April 19, 2025</t>
  </si>
  <si>
    <t>Apr / May</t>
  </si>
  <si>
    <r>
      <t>Note:</t>
    </r>
    <r>
      <rPr>
        <sz val="10"/>
        <rFont val="Arial"/>
      </rPr>
      <t xml:space="preserve"> Weekdays - Sunday through Thursday,  Weekends - Friday and Saturday</t>
    </r>
  </si>
  <si>
    <t>Week of April 13 to April 19, 2025</t>
  </si>
  <si>
    <t>March 23 - April 19,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</si>
</sst>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5"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1"/>
      <name val="Asap"/>
    </font>
    <font>
      <b/>
      <sz val="11"/>
      <name val="Asap"/>
    </font>
    <font>
      <b/>
      <sz val="11"/>
      <color theme="0"/>
      <name val="Asap"/>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9" fillId="0" borderId="0" applyFont="0" applyFill="0" applyBorder="0" applyAlignment="0" applyProtection="0"/>
  </cellStyleXfs>
  <cellXfs count="25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9" fillId="0" borderId="14" xfId="0" applyFont="1" applyBorder="1"/>
    <xf numFmtId="0" fontId="25" fillId="0" borderId="0" xfId="0" applyFont="1" applyAlignment="1">
      <alignment horizontal="center"/>
    </xf>
    <xf numFmtId="0" fontId="26" fillId="6" borderId="29" xfId="0" applyFont="1" applyFill="1" applyBorder="1"/>
    <xf numFmtId="0" fontId="26" fillId="6"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27" fillId="0" borderId="14" xfId="0" applyFont="1" applyBorder="1"/>
    <xf numFmtId="0" fontId="27" fillId="0" borderId="11" xfId="0" applyFont="1" applyBorder="1"/>
    <xf numFmtId="0" fontId="20" fillId="3" borderId="0" xfId="0" applyFont="1" applyFill="1"/>
    <xf numFmtId="0" fontId="20" fillId="3" borderId="0" xfId="0" applyFont="1" applyFill="1" applyAlignment="1">
      <alignment vertical="center"/>
    </xf>
    <xf numFmtId="0" fontId="21"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3" fillId="3" borderId="0" xfId="0" applyFont="1" applyFill="1" applyAlignment="1">
      <alignment horizontal="center"/>
    </xf>
    <xf numFmtId="0" fontId="5" fillId="5"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5"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4" fillId="3" borderId="0" xfId="0" applyFont="1" applyFill="1" applyAlignment="1">
      <alignment horizontal="left" indent="2"/>
    </xf>
    <xf numFmtId="0" fontId="24" fillId="3" borderId="0" xfId="0" applyFont="1" applyFill="1"/>
    <xf numFmtId="0" fontId="6" fillId="3" borderId="0" xfId="0" applyFont="1" applyFill="1" applyAlignment="1">
      <alignment horizontal="left" indent="2"/>
    </xf>
    <xf numFmtId="0" fontId="23" fillId="4" borderId="4" xfId="0" applyFont="1" applyFill="1" applyBorder="1" applyAlignment="1">
      <alignment horizontal="center" vertical="center"/>
    </xf>
    <xf numFmtId="0" fontId="23" fillId="4" borderId="0" xfId="0" applyFont="1" applyFill="1" applyAlignment="1">
      <alignment horizontal="center" vertical="center"/>
    </xf>
    <xf numFmtId="0" fontId="23"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6" fillId="6" borderId="29" xfId="0" applyFont="1" applyFill="1" applyBorder="1" applyAlignment="1">
      <alignment vertical="center" wrapText="1"/>
    </xf>
    <xf numFmtId="168" fontId="30" fillId="7" borderId="18" xfId="1" applyNumberFormat="1" applyFont="1" applyFill="1" applyBorder="1" applyAlignment="1">
      <alignment horizontal="center" vertical="center"/>
    </xf>
    <xf numFmtId="168" fontId="30" fillId="7" borderId="0" xfId="1" applyNumberFormat="1" applyFont="1" applyFill="1" applyBorder="1" applyAlignment="1">
      <alignment horizontal="center" vertical="center"/>
    </xf>
    <xf numFmtId="168" fontId="30" fillId="7" borderId="0" xfId="0" applyNumberFormat="1" applyFont="1" applyFill="1" applyAlignment="1">
      <alignment horizontal="center" vertical="center"/>
    </xf>
    <xf numFmtId="168" fontId="30" fillId="7" borderId="19" xfId="1" applyNumberFormat="1" applyFont="1" applyFill="1" applyBorder="1" applyAlignment="1">
      <alignment horizontal="center" vertical="center"/>
    </xf>
    <xf numFmtId="168" fontId="30" fillId="0" borderId="18" xfId="0" applyNumberFormat="1" applyFont="1" applyBorder="1" applyAlignment="1">
      <alignment horizontal="center" vertical="center"/>
    </xf>
    <xf numFmtId="168" fontId="31" fillId="0" borderId="19" xfId="0" applyNumberFormat="1" applyFont="1" applyBorder="1" applyAlignment="1">
      <alignment horizontal="center" vertical="center"/>
    </xf>
    <xf numFmtId="168" fontId="30" fillId="7" borderId="20" xfId="1" applyNumberFormat="1" applyFont="1" applyFill="1" applyBorder="1" applyAlignment="1">
      <alignment horizontal="center" vertical="center"/>
    </xf>
    <xf numFmtId="168" fontId="30" fillId="7" borderId="21" xfId="1" applyNumberFormat="1" applyFont="1" applyFill="1" applyBorder="1" applyAlignment="1">
      <alignment horizontal="center" vertical="center"/>
    </xf>
    <xf numFmtId="168" fontId="30" fillId="7" borderId="21" xfId="0" applyNumberFormat="1" applyFont="1" applyFill="1" applyBorder="1" applyAlignment="1">
      <alignment horizontal="center" vertical="center"/>
    </xf>
    <xf numFmtId="168" fontId="30" fillId="7" borderId="22" xfId="1" applyNumberFormat="1" applyFont="1" applyFill="1" applyBorder="1" applyAlignment="1">
      <alignment horizontal="center" vertical="center"/>
    </xf>
    <xf numFmtId="168" fontId="30" fillId="0" borderId="0" xfId="0" applyNumberFormat="1" applyFont="1" applyAlignment="1">
      <alignment horizontal="center" vertical="center"/>
    </xf>
    <xf numFmtId="168" fontId="31" fillId="0" borderId="0" xfId="0" applyNumberFormat="1" applyFont="1" applyAlignment="1">
      <alignment horizontal="center" vertical="center"/>
    </xf>
    <xf numFmtId="0" fontId="30" fillId="7" borderId="38" xfId="0" applyFont="1" applyFill="1" applyBorder="1" applyAlignment="1">
      <alignment horizontal="right" vertical="center"/>
    </xf>
    <xf numFmtId="0" fontId="30" fillId="0" borderId="0" xfId="0" applyFont="1" applyAlignment="1">
      <alignment vertical="center"/>
    </xf>
    <xf numFmtId="0" fontId="31" fillId="0" borderId="0" xfId="0" applyFont="1" applyAlignment="1">
      <alignment horizontal="center" vertical="center"/>
    </xf>
    <xf numFmtId="166" fontId="30" fillId="0" borderId="0" xfId="0" applyNumberFormat="1" applyFont="1" applyAlignment="1">
      <alignment vertical="center"/>
    </xf>
    <xf numFmtId="0" fontId="30" fillId="7" borderId="30" xfId="0" applyFont="1" applyFill="1" applyBorder="1" applyAlignment="1">
      <alignment horizontal="right" vertical="center"/>
    </xf>
    <xf numFmtId="0" fontId="31" fillId="0" borderId="40" xfId="0" applyFont="1" applyBorder="1" applyAlignment="1">
      <alignment horizontal="center" vertical="center"/>
    </xf>
    <xf numFmtId="0" fontId="31" fillId="0" borderId="18" xfId="0" applyFont="1" applyBorder="1" applyAlignment="1">
      <alignment vertical="center"/>
    </xf>
    <xf numFmtId="0" fontId="31" fillId="0" borderId="0" xfId="0" applyFont="1" applyAlignment="1">
      <alignment vertical="center"/>
    </xf>
    <xf numFmtId="0" fontId="31" fillId="0" borderId="0" xfId="0" applyFont="1" applyAlignment="1">
      <alignment vertical="center" wrapText="1"/>
    </xf>
    <xf numFmtId="0" fontId="31" fillId="0" borderId="36" xfId="0" applyFont="1" applyBorder="1" applyAlignment="1">
      <alignment vertical="center"/>
    </xf>
    <xf numFmtId="0" fontId="31" fillId="0" borderId="32" xfId="0" applyFont="1" applyBorder="1" applyAlignment="1">
      <alignment vertical="center"/>
    </xf>
    <xf numFmtId="0" fontId="31" fillId="0" borderId="32" xfId="0" applyFont="1" applyBorder="1" applyAlignment="1">
      <alignment vertical="center" wrapText="1"/>
    </xf>
    <xf numFmtId="0" fontId="31" fillId="0" borderId="33" xfId="0" applyFont="1" applyBorder="1" applyAlignment="1">
      <alignment horizontal="center" vertical="center"/>
    </xf>
    <xf numFmtId="0" fontId="31" fillId="0" borderId="34" xfId="0" applyFont="1" applyBorder="1" applyAlignment="1">
      <alignment horizontal="center" vertical="center"/>
    </xf>
    <xf numFmtId="0" fontId="31" fillId="0" borderId="34" xfId="0" applyFont="1" applyBorder="1" applyAlignment="1">
      <alignment horizontal="center" vertical="center" wrapText="1"/>
    </xf>
    <xf numFmtId="0" fontId="31" fillId="0" borderId="38" xfId="0" applyFont="1" applyBorder="1" applyAlignment="1">
      <alignment horizontal="right" vertical="center"/>
    </xf>
    <xf numFmtId="168" fontId="30" fillId="0" borderId="18" xfId="1" applyNumberFormat="1" applyFont="1" applyBorder="1" applyAlignment="1">
      <alignment horizontal="center" vertical="center"/>
    </xf>
    <xf numFmtId="168" fontId="30" fillId="0" borderId="0" xfId="1" applyNumberFormat="1" applyFont="1" applyBorder="1" applyAlignment="1">
      <alignment horizontal="center" vertical="center"/>
    </xf>
    <xf numFmtId="168" fontId="31" fillId="0" borderId="0" xfId="1" applyNumberFormat="1" applyFont="1" applyBorder="1" applyAlignment="1">
      <alignment horizontal="center" vertical="center"/>
    </xf>
    <xf numFmtId="168" fontId="31" fillId="0" borderId="19" xfId="1" applyNumberFormat="1" applyFont="1" applyBorder="1" applyAlignment="1">
      <alignment horizontal="center" vertical="center"/>
    </xf>
    <xf numFmtId="166" fontId="30" fillId="0" borderId="18" xfId="0" applyNumberFormat="1" applyFont="1" applyBorder="1" applyAlignment="1">
      <alignment horizontal="center" vertical="center"/>
    </xf>
    <xf numFmtId="166" fontId="30" fillId="0" borderId="0" xfId="0" applyNumberFormat="1" applyFont="1" applyAlignment="1">
      <alignment horizontal="center" vertical="center"/>
    </xf>
    <xf numFmtId="166" fontId="31" fillId="0" borderId="0" xfId="0" applyNumberFormat="1" applyFont="1" applyAlignment="1">
      <alignment horizontal="center" vertical="center"/>
    </xf>
    <xf numFmtId="166" fontId="31" fillId="0" borderId="19" xfId="0" applyNumberFormat="1" applyFont="1" applyBorder="1" applyAlignment="1">
      <alignment horizontal="center" vertical="center"/>
    </xf>
    <xf numFmtId="168" fontId="30" fillId="0" borderId="18" xfId="1" applyNumberFormat="1" applyFont="1" applyFill="1" applyBorder="1" applyAlignment="1">
      <alignment horizontal="center" vertical="center"/>
    </xf>
    <xf numFmtId="168" fontId="30" fillId="0" borderId="0" xfId="1" applyNumberFormat="1" applyFont="1" applyFill="1" applyBorder="1" applyAlignment="1">
      <alignment horizontal="center" vertical="center"/>
    </xf>
    <xf numFmtId="168" fontId="31" fillId="0" borderId="0" xfId="1" applyNumberFormat="1" applyFont="1" applyFill="1" applyBorder="1" applyAlignment="1">
      <alignment horizontal="center" vertical="center"/>
    </xf>
    <xf numFmtId="168" fontId="31" fillId="0" borderId="19" xfId="1" applyNumberFormat="1" applyFont="1" applyFill="1" applyBorder="1" applyAlignment="1">
      <alignment horizontal="center" vertical="center"/>
    </xf>
    <xf numFmtId="0" fontId="31" fillId="9" borderId="38" xfId="0" applyFont="1" applyFill="1" applyBorder="1" applyAlignment="1">
      <alignment horizontal="right" vertical="center"/>
    </xf>
    <xf numFmtId="167" fontId="30" fillId="9" borderId="18" xfId="0" applyNumberFormat="1" applyFont="1" applyFill="1" applyBorder="1" applyAlignment="1">
      <alignment horizontal="center" vertical="center"/>
    </xf>
    <xf numFmtId="167" fontId="30" fillId="9" borderId="0" xfId="0" applyNumberFormat="1" applyFont="1" applyFill="1" applyAlignment="1">
      <alignment horizontal="center" vertical="center"/>
    </xf>
    <xf numFmtId="167" fontId="31" fillId="9" borderId="0" xfId="0" applyNumberFormat="1" applyFont="1" applyFill="1" applyAlignment="1">
      <alignment horizontal="center" vertical="center"/>
    </xf>
    <xf numFmtId="167" fontId="31" fillId="9" borderId="19" xfId="0" applyNumberFormat="1" applyFont="1" applyFill="1" applyBorder="1" applyAlignment="1">
      <alignment horizontal="center" vertical="center"/>
    </xf>
    <xf numFmtId="0" fontId="31" fillId="0" borderId="38" xfId="0" applyFont="1" applyBorder="1" applyAlignment="1">
      <alignment horizontal="left" vertical="center"/>
    </xf>
    <xf numFmtId="167" fontId="30" fillId="0" borderId="18" xfId="0" applyNumberFormat="1" applyFont="1" applyBorder="1" applyAlignment="1">
      <alignment horizontal="center" vertical="center"/>
    </xf>
    <xf numFmtId="167" fontId="30" fillId="0" borderId="0" xfId="0" applyNumberFormat="1" applyFont="1" applyAlignment="1">
      <alignment horizontal="center" vertical="center"/>
    </xf>
    <xf numFmtId="167" fontId="31" fillId="0" borderId="0" xfId="0" applyNumberFormat="1" applyFont="1" applyAlignment="1">
      <alignment horizontal="center" vertical="center"/>
    </xf>
    <xf numFmtId="167" fontId="31" fillId="0" borderId="19" xfId="0" applyNumberFormat="1" applyFont="1" applyBorder="1" applyAlignment="1">
      <alignment horizontal="center" vertical="center"/>
    </xf>
    <xf numFmtId="0" fontId="30" fillId="0" borderId="38" xfId="0" applyFont="1" applyBorder="1" applyAlignment="1">
      <alignment horizontal="right" vertical="center"/>
    </xf>
    <xf numFmtId="1" fontId="30" fillId="0" borderId="38" xfId="0" applyNumberFormat="1" applyFont="1" applyBorder="1" applyAlignment="1">
      <alignment horizontal="right" vertical="center"/>
    </xf>
    <xf numFmtId="168" fontId="30" fillId="0" borderId="19" xfId="1" applyNumberFormat="1" applyFont="1" applyBorder="1" applyAlignment="1">
      <alignment horizontal="center" vertical="center"/>
    </xf>
    <xf numFmtId="0" fontId="30" fillId="0" borderId="38" xfId="0" applyFont="1" applyBorder="1" applyAlignment="1">
      <alignment vertical="center"/>
    </xf>
    <xf numFmtId="0" fontId="31" fillId="0" borderId="38" xfId="0" applyFont="1" applyBorder="1" applyAlignment="1">
      <alignment vertical="center"/>
    </xf>
    <xf numFmtId="0" fontId="30" fillId="0" borderId="19" xfId="0" applyFont="1" applyBorder="1" applyAlignment="1">
      <alignment vertical="center"/>
    </xf>
    <xf numFmtId="0" fontId="30" fillId="0" borderId="21" xfId="0" applyFont="1" applyBorder="1" applyAlignment="1">
      <alignment vertical="center"/>
    </xf>
    <xf numFmtId="0" fontId="31" fillId="0" borderId="21" xfId="0" applyFont="1" applyBorder="1" applyAlignment="1">
      <alignment vertical="center"/>
    </xf>
    <xf numFmtId="0" fontId="30" fillId="0" borderId="22" xfId="0" applyFont="1" applyBorder="1" applyAlignment="1">
      <alignment vertical="center"/>
    </xf>
    <xf numFmtId="10" fontId="31" fillId="0" borderId="0" xfId="0" applyNumberFormat="1" applyFont="1" applyAlignment="1">
      <alignment vertical="center"/>
    </xf>
    <xf numFmtId="10" fontId="30" fillId="0" borderId="0" xfId="0" applyNumberFormat="1" applyFont="1" applyAlignment="1">
      <alignment vertical="center"/>
    </xf>
    <xf numFmtId="10" fontId="30" fillId="0" borderId="21" xfId="0" applyNumberFormat="1" applyFont="1" applyBorder="1" applyAlignment="1">
      <alignment vertical="center"/>
    </xf>
    <xf numFmtId="10" fontId="31" fillId="0" borderId="21" xfId="0" applyNumberFormat="1" applyFont="1" applyBorder="1" applyAlignment="1">
      <alignment vertical="center"/>
    </xf>
    <xf numFmtId="10" fontId="30" fillId="0" borderId="19" xfId="0" applyNumberFormat="1" applyFont="1" applyBorder="1" applyAlignment="1">
      <alignment vertical="center"/>
    </xf>
    <xf numFmtId="10" fontId="30" fillId="0" borderId="22" xfId="0" applyNumberFormat="1" applyFont="1" applyBorder="1" applyAlignment="1">
      <alignment vertical="center"/>
    </xf>
    <xf numFmtId="168" fontId="30" fillId="7" borderId="18" xfId="1" applyNumberFormat="1" applyFont="1" applyFill="1" applyBorder="1" applyAlignment="1">
      <alignment horizontal="right" vertical="center"/>
    </xf>
    <xf numFmtId="0" fontId="32" fillId="9" borderId="38" xfId="0" applyFont="1" applyFill="1" applyBorder="1" applyAlignment="1">
      <alignment horizontal="center" vertical="center"/>
    </xf>
    <xf numFmtId="0" fontId="33" fillId="3" borderId="0" xfId="0" applyFont="1" applyFill="1"/>
    <xf numFmtId="0" fontId="33" fillId="5" borderId="0" xfId="0" applyFont="1" applyFill="1"/>
    <xf numFmtId="0" fontId="33" fillId="3" borderId="0" xfId="0" applyFont="1" applyFill="1" applyAlignment="1">
      <alignment horizontal="center"/>
    </xf>
    <xf numFmtId="0" fontId="33" fillId="3" borderId="0" xfId="0" applyFont="1" applyFill="1" applyAlignment="1">
      <alignment horizontal="left"/>
    </xf>
    <xf numFmtId="165" fontId="33" fillId="0" borderId="1" xfId="0" applyNumberFormat="1" applyFont="1" applyBorder="1" applyAlignment="1">
      <alignment horizontal="center"/>
    </xf>
    <xf numFmtId="165" fontId="33" fillId="0" borderId="2" xfId="0" applyNumberFormat="1" applyFont="1" applyBorder="1" applyAlignment="1">
      <alignment horizontal="center"/>
    </xf>
    <xf numFmtId="165" fontId="33" fillId="0" borderId="3" xfId="0" applyNumberFormat="1" applyFont="1" applyBorder="1" applyAlignment="1">
      <alignment horizontal="center"/>
    </xf>
    <xf numFmtId="165" fontId="33" fillId="0" borderId="0" xfId="0" applyNumberFormat="1" applyFont="1" applyAlignment="1">
      <alignment horizontal="center"/>
    </xf>
    <xf numFmtId="165" fontId="33" fillId="4" borderId="1" xfId="0" applyNumberFormat="1" applyFont="1" applyFill="1" applyBorder="1" applyAlignment="1">
      <alignment horizontal="center"/>
    </xf>
    <xf numFmtId="165" fontId="33" fillId="4" borderId="2" xfId="0" applyNumberFormat="1" applyFont="1" applyFill="1" applyBorder="1" applyAlignment="1">
      <alignment horizontal="center"/>
    </xf>
    <xf numFmtId="165" fontId="33" fillId="4" borderId="3" xfId="0" applyNumberFormat="1" applyFont="1" applyFill="1" applyBorder="1" applyAlignment="1">
      <alignment horizontal="center"/>
    </xf>
    <xf numFmtId="165" fontId="33" fillId="0" borderId="10" xfId="0" applyNumberFormat="1" applyFont="1" applyBorder="1" applyAlignment="1">
      <alignment horizontal="center"/>
    </xf>
    <xf numFmtId="0" fontId="33" fillId="0" borderId="0" xfId="0" applyFont="1" applyAlignment="1">
      <alignment horizontal="center"/>
    </xf>
    <xf numFmtId="165" fontId="33" fillId="0" borderId="4" xfId="0" applyNumberFormat="1" applyFont="1" applyBorder="1" applyAlignment="1">
      <alignment horizontal="center"/>
    </xf>
    <xf numFmtId="165" fontId="33" fillId="0" borderId="5" xfId="0" applyNumberFormat="1" applyFont="1" applyBorder="1" applyAlignment="1">
      <alignment horizontal="center"/>
    </xf>
    <xf numFmtId="165" fontId="33" fillId="4" borderId="4" xfId="0" applyNumberFormat="1" applyFont="1" applyFill="1" applyBorder="1" applyAlignment="1">
      <alignment horizontal="center"/>
    </xf>
    <xf numFmtId="165" fontId="33" fillId="4" borderId="0" xfId="0" applyNumberFormat="1" applyFont="1" applyFill="1" applyAlignment="1">
      <alignment horizontal="center"/>
    </xf>
    <xf numFmtId="165" fontId="33" fillId="4" borderId="5" xfId="0" applyNumberFormat="1" applyFont="1" applyFill="1" applyBorder="1" applyAlignment="1">
      <alignment horizontal="center"/>
    </xf>
    <xf numFmtId="165" fontId="33" fillId="0" borderId="14" xfId="0" applyNumberFormat="1" applyFont="1" applyBorder="1" applyAlignment="1">
      <alignment horizontal="center"/>
    </xf>
    <xf numFmtId="165" fontId="33" fillId="0" borderId="15" xfId="0" applyNumberFormat="1" applyFont="1" applyBorder="1" applyAlignment="1">
      <alignment horizontal="center"/>
    </xf>
    <xf numFmtId="165" fontId="33" fillId="0" borderId="16" xfId="0" applyNumberFormat="1" applyFont="1" applyBorder="1" applyAlignment="1">
      <alignment horizontal="center"/>
    </xf>
    <xf numFmtId="165" fontId="33" fillId="0" borderId="17" xfId="0" applyNumberFormat="1" applyFont="1" applyBorder="1" applyAlignment="1">
      <alignment horizontal="center"/>
    </xf>
    <xf numFmtId="165" fontId="33" fillId="4" borderId="15" xfId="0" applyNumberFormat="1" applyFont="1" applyFill="1" applyBorder="1" applyAlignment="1">
      <alignment horizontal="center"/>
    </xf>
    <xf numFmtId="165" fontId="33" fillId="4" borderId="16" xfId="0" applyNumberFormat="1" applyFont="1" applyFill="1" applyBorder="1" applyAlignment="1">
      <alignment horizontal="center"/>
    </xf>
    <xf numFmtId="165" fontId="33" fillId="4" borderId="17" xfId="0" applyNumberFormat="1" applyFont="1" applyFill="1" applyBorder="1" applyAlignment="1">
      <alignment horizontal="center"/>
    </xf>
    <xf numFmtId="165" fontId="33" fillId="0" borderId="11" xfId="0" applyNumberFormat="1" applyFont="1" applyBorder="1" applyAlignment="1">
      <alignment horizontal="center"/>
    </xf>
    <xf numFmtId="2" fontId="33" fillId="0" borderId="1" xfId="0" applyNumberFormat="1" applyFont="1" applyBorder="1" applyAlignment="1">
      <alignment horizontal="center"/>
    </xf>
    <xf numFmtId="2" fontId="33" fillId="0" borderId="2" xfId="0" applyNumberFormat="1" applyFont="1" applyBorder="1" applyAlignment="1">
      <alignment horizontal="center"/>
    </xf>
    <xf numFmtId="2" fontId="33" fillId="0" borderId="3" xfId="0" applyNumberFormat="1" applyFont="1" applyBorder="1" applyAlignment="1">
      <alignment horizontal="center"/>
    </xf>
    <xf numFmtId="2" fontId="33" fillId="0" borderId="0" xfId="0" applyNumberFormat="1" applyFont="1" applyAlignment="1">
      <alignment horizontal="center"/>
    </xf>
    <xf numFmtId="2" fontId="33" fillId="4" borderId="1" xfId="0" applyNumberFormat="1" applyFont="1" applyFill="1" applyBorder="1" applyAlignment="1">
      <alignment horizontal="center"/>
    </xf>
    <xf numFmtId="2" fontId="33" fillId="4" borderId="2" xfId="0" applyNumberFormat="1" applyFont="1" applyFill="1" applyBorder="1" applyAlignment="1">
      <alignment horizontal="center"/>
    </xf>
    <xf numFmtId="2" fontId="33" fillId="4" borderId="3" xfId="0" applyNumberFormat="1" applyFont="1" applyFill="1" applyBorder="1" applyAlignment="1">
      <alignment horizontal="center"/>
    </xf>
    <xf numFmtId="2" fontId="33" fillId="0" borderId="10" xfId="0" applyNumberFormat="1" applyFont="1" applyBorder="1" applyAlignment="1">
      <alignment horizontal="center"/>
    </xf>
    <xf numFmtId="2" fontId="33" fillId="0" borderId="4" xfId="0" applyNumberFormat="1" applyFont="1" applyBorder="1" applyAlignment="1">
      <alignment horizontal="center"/>
    </xf>
    <xf numFmtId="2" fontId="33" fillId="0" borderId="5" xfId="0" applyNumberFormat="1" applyFont="1" applyBorder="1" applyAlignment="1">
      <alignment horizontal="center"/>
    </xf>
    <xf numFmtId="2" fontId="33" fillId="4" borderId="4" xfId="0" applyNumberFormat="1" applyFont="1" applyFill="1" applyBorder="1" applyAlignment="1">
      <alignment horizontal="center"/>
    </xf>
    <xf numFmtId="2" fontId="33" fillId="4" borderId="0" xfId="0" applyNumberFormat="1" applyFont="1" applyFill="1" applyAlignment="1">
      <alignment horizontal="center"/>
    </xf>
    <xf numFmtId="2" fontId="33" fillId="4" borderId="5" xfId="0" applyNumberFormat="1" applyFont="1" applyFill="1" applyBorder="1" applyAlignment="1">
      <alignment horizontal="center"/>
    </xf>
    <xf numFmtId="2" fontId="33" fillId="0" borderId="14" xfId="0" applyNumberFormat="1" applyFont="1" applyBorder="1" applyAlignment="1">
      <alignment horizontal="center"/>
    </xf>
    <xf numFmtId="2" fontId="33" fillId="0" borderId="15" xfId="0" applyNumberFormat="1" applyFont="1" applyBorder="1" applyAlignment="1">
      <alignment horizontal="center"/>
    </xf>
    <xf numFmtId="2" fontId="33" fillId="0" borderId="16" xfId="0" applyNumberFormat="1" applyFont="1" applyBorder="1" applyAlignment="1">
      <alignment horizontal="center"/>
    </xf>
    <xf numFmtId="2" fontId="33" fillId="0" borderId="17" xfId="0" applyNumberFormat="1" applyFont="1" applyBorder="1" applyAlignment="1">
      <alignment horizontal="center"/>
    </xf>
    <xf numFmtId="2" fontId="33" fillId="4" borderId="15" xfId="0" applyNumberFormat="1" applyFont="1" applyFill="1" applyBorder="1" applyAlignment="1">
      <alignment horizontal="center"/>
    </xf>
    <xf numFmtId="2" fontId="33" fillId="4" borderId="16" xfId="0" applyNumberFormat="1" applyFont="1" applyFill="1" applyBorder="1" applyAlignment="1">
      <alignment horizontal="center"/>
    </xf>
    <xf numFmtId="2" fontId="33" fillId="4" borderId="17" xfId="0" applyNumberFormat="1" applyFont="1" applyFill="1" applyBorder="1" applyAlignment="1">
      <alignment horizontal="center"/>
    </xf>
    <xf numFmtId="2" fontId="33" fillId="0" borderId="11" xfId="0" applyNumberFormat="1" applyFont="1" applyBorder="1" applyAlignment="1">
      <alignment horizontal="center"/>
    </xf>
    <xf numFmtId="0" fontId="31"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20" xfId="0" applyFont="1" applyBorder="1" applyAlignment="1">
      <alignment horizontal="left" vertical="center" wrapText="1"/>
    </xf>
    <xf numFmtId="0" fontId="31" fillId="0" borderId="21" xfId="0" applyFont="1" applyBorder="1" applyAlignment="1">
      <alignment horizontal="left" vertical="center" wrapText="1"/>
    </xf>
    <xf numFmtId="0" fontId="31" fillId="0" borderId="37" xfId="0" applyFont="1" applyBorder="1" applyAlignment="1">
      <alignment horizontal="center" vertical="center" wrapText="1"/>
    </xf>
    <xf numFmtId="0" fontId="31" fillId="0" borderId="38" xfId="0" applyFont="1" applyBorder="1" applyAlignment="1">
      <alignment horizontal="center" vertical="center" wrapText="1"/>
    </xf>
    <xf numFmtId="0" fontId="31" fillId="0" borderId="39" xfId="0" applyFont="1" applyBorder="1" applyAlignment="1">
      <alignment horizontal="center" vertical="center" wrapText="1"/>
    </xf>
    <xf numFmtId="0" fontId="31" fillId="0" borderId="0" xfId="0" applyFont="1" applyAlignment="1">
      <alignment horizontal="center" vertical="center" wrapText="1"/>
    </xf>
    <xf numFmtId="0" fontId="31" fillId="0" borderId="34"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35" xfId="0" applyFont="1" applyBorder="1" applyAlignment="1">
      <alignment horizontal="center" vertical="center" wrapText="1"/>
    </xf>
    <xf numFmtId="0" fontId="32" fillId="8" borderId="23" xfId="0" applyFont="1" applyFill="1" applyBorder="1" applyAlignment="1">
      <alignment horizontal="center" vertical="center"/>
    </xf>
    <xf numFmtId="0" fontId="32" fillId="8" borderId="24" xfId="0" applyFont="1" applyFill="1" applyBorder="1" applyAlignment="1">
      <alignment horizontal="center" vertical="center"/>
    </xf>
    <xf numFmtId="0" fontId="32" fillId="8" borderId="25" xfId="0" applyFont="1" applyFill="1" applyBorder="1" applyAlignment="1">
      <alignment horizontal="center" vertical="center"/>
    </xf>
    <xf numFmtId="0" fontId="31" fillId="0" borderId="32" xfId="0" applyFont="1" applyBorder="1" applyAlignment="1">
      <alignment horizontal="center" vertical="center" wrapText="1"/>
    </xf>
    <xf numFmtId="0" fontId="31" fillId="0" borderId="31" xfId="0" applyFont="1" applyBorder="1" applyAlignment="1">
      <alignment horizontal="center" vertical="center" wrapText="1"/>
    </xf>
    <xf numFmtId="49" fontId="22" fillId="2" borderId="0" xfId="0" applyNumberFormat="1" applyFont="1" applyFill="1" applyAlignment="1">
      <alignment horizontal="center"/>
    </xf>
    <xf numFmtId="0" fontId="1" fillId="3" borderId="0" xfId="0" applyFont="1" applyFill="1" applyAlignment="1">
      <alignment horizontal="right"/>
    </xf>
    <xf numFmtId="0" fontId="34" fillId="3" borderId="0" xfId="0" applyFont="1" applyFill="1" applyAlignment="1">
      <alignment horizontal="center" vertical="center"/>
    </xf>
    <xf numFmtId="0" fontId="33" fillId="3" borderId="0" xfId="0" applyFont="1" applyFill="1" applyAlignment="1">
      <alignment horizontal="center" vertical="center"/>
    </xf>
    <xf numFmtId="0" fontId="6" fillId="3" borderId="0" xfId="0" applyFont="1" applyFill="1" applyAlignment="1">
      <alignment horizontal="center"/>
    </xf>
    <xf numFmtId="0" fontId="33"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135</xdr:row>
      <xdr:rowOff>85726</xdr:rowOff>
    </xdr:from>
    <xdr:to>
      <xdr:col>32</xdr:col>
      <xdr:colOff>485774</xdr:colOff>
      <xdr:row>137</xdr:row>
      <xdr:rowOff>66671</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135</xdr:row>
      <xdr:rowOff>138906</xdr:rowOff>
    </xdr:from>
    <xdr:to>
      <xdr:col>32</xdr:col>
      <xdr:colOff>502046</xdr:colOff>
      <xdr:row>137</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38"/>
  <sheetViews>
    <sheetView showGridLines="0" tabSelected="1" zoomScaleNormal="100" zoomScaleSheetLayoutView="100"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5.5" x14ac:dyDescent="0.25"/>
  <cols>
    <col min="1" max="1" width="44.7265625" style="102" customWidth="1"/>
    <col min="2" max="6" width="9" style="102" customWidth="1"/>
    <col min="7" max="7" width="9" style="108" customWidth="1"/>
    <col min="8" max="9" width="9" style="102" customWidth="1"/>
    <col min="10" max="10" width="8.26953125" style="108" customWidth="1"/>
    <col min="11" max="11" width="9" style="108" customWidth="1"/>
    <col min="12" max="12" width="2.7265625" style="102" customWidth="1"/>
    <col min="13" max="17" width="9" style="102" customWidth="1"/>
    <col min="18" max="18" width="9" style="108" customWidth="1"/>
    <col min="19" max="20" width="9" style="102" customWidth="1"/>
    <col min="21" max="21" width="8.453125" style="102" customWidth="1"/>
    <col min="22" max="22" width="9" style="102" customWidth="1"/>
    <col min="23" max="23" width="2.7265625" style="102" customWidth="1"/>
    <col min="24" max="31" width="9" style="102" customWidth="1"/>
    <col min="32" max="32" width="8.453125" style="102" customWidth="1"/>
    <col min="33" max="33" width="9" style="102" customWidth="1"/>
    <col min="34" max="16384" width="9.1796875" style="102"/>
  </cols>
  <sheetData>
    <row r="1" spans="1:34" x14ac:dyDescent="0.25">
      <c r="A1" s="207" t="str">
        <f>'Occupancy Raw Data'!B1</f>
        <v>Week of April 13 to April 19, 2025</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c r="AH1" s="103"/>
    </row>
    <row r="2" spans="1:34" x14ac:dyDescent="0.25">
      <c r="A2" s="208"/>
      <c r="B2" s="107"/>
      <c r="C2" s="108"/>
      <c r="D2" s="108"/>
      <c r="E2" s="108"/>
      <c r="F2" s="109"/>
      <c r="G2" s="210" t="s">
        <v>64</v>
      </c>
      <c r="H2" s="108"/>
      <c r="I2" s="108"/>
      <c r="J2" s="210" t="s">
        <v>65</v>
      </c>
      <c r="K2" s="212" t="s">
        <v>56</v>
      </c>
      <c r="L2" s="103"/>
      <c r="M2" s="107"/>
      <c r="N2" s="108"/>
      <c r="O2" s="108"/>
      <c r="P2" s="108"/>
      <c r="Q2" s="108"/>
      <c r="R2" s="210" t="s">
        <v>64</v>
      </c>
      <c r="S2" s="108"/>
      <c r="T2" s="108"/>
      <c r="U2" s="210" t="s">
        <v>65</v>
      </c>
      <c r="V2" s="212" t="s">
        <v>56</v>
      </c>
      <c r="W2" s="103"/>
      <c r="X2" s="110"/>
      <c r="Y2" s="111"/>
      <c r="Z2" s="111"/>
      <c r="AA2" s="111"/>
      <c r="AB2" s="111"/>
      <c r="AC2" s="217" t="s">
        <v>64</v>
      </c>
      <c r="AD2" s="112"/>
      <c r="AE2" s="112"/>
      <c r="AF2" s="217" t="s">
        <v>65</v>
      </c>
      <c r="AG2" s="218" t="s">
        <v>56</v>
      </c>
      <c r="AH2" s="103"/>
    </row>
    <row r="3" spans="1:34"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4" t="s">
        <v>62</v>
      </c>
      <c r="T3" s="114" t="s">
        <v>63</v>
      </c>
      <c r="U3" s="211"/>
      <c r="V3" s="213"/>
      <c r="W3" s="103"/>
      <c r="X3" s="113" t="s">
        <v>57</v>
      </c>
      <c r="Y3" s="114" t="s">
        <v>58</v>
      </c>
      <c r="Z3" s="114" t="s">
        <v>59</v>
      </c>
      <c r="AA3" s="114" t="s">
        <v>60</v>
      </c>
      <c r="AB3" s="114" t="s">
        <v>61</v>
      </c>
      <c r="AC3" s="211"/>
      <c r="AD3" s="115" t="s">
        <v>62</v>
      </c>
      <c r="AE3" s="115" t="s">
        <v>63</v>
      </c>
      <c r="AF3" s="211"/>
      <c r="AG3" s="213"/>
      <c r="AH3" s="103"/>
    </row>
    <row r="4" spans="1:34" x14ac:dyDescent="0.25">
      <c r="A4" s="134" t="s">
        <v>15</v>
      </c>
      <c r="B4" s="117">
        <f>(VLOOKUP($A4,'Occupancy Raw Data'!$B$8:$BE$45,'Occupancy Raw Data'!G$3,FALSE))/100</f>
        <v>0.50943194466549901</v>
      </c>
      <c r="C4" s="118">
        <f>(VLOOKUP($A4,'Occupancy Raw Data'!$B$8:$BE$45,'Occupancy Raw Data'!H$3,FALSE))/100</f>
        <v>0.61227688933441793</v>
      </c>
      <c r="D4" s="118">
        <f>(VLOOKUP($A4,'Occupancy Raw Data'!$B$8:$BE$45,'Occupancy Raw Data'!I$3,FALSE))/100</f>
        <v>0.65941851682805608</v>
      </c>
      <c r="E4" s="118">
        <f>(VLOOKUP($A4,'Occupancy Raw Data'!$B$8:$BE$45,'Occupancy Raw Data'!J$3,FALSE))/100</f>
        <v>0.64986583887351301</v>
      </c>
      <c r="F4" s="118">
        <f>(VLOOKUP($A4,'Occupancy Raw Data'!$B$8:$BE$45,'Occupancy Raw Data'!K$3,FALSE))/100</f>
        <v>0.60904291243508002</v>
      </c>
      <c r="G4" s="119">
        <f>(VLOOKUP($A4,'Occupancy Raw Data'!$B$8:$BE$45,'Occupancy Raw Data'!L$3,FALSE))/100</f>
        <v>0.60800520029749894</v>
      </c>
      <c r="H4" s="99">
        <f>(VLOOKUP($A4,'Occupancy Raw Data'!$B$8:$BE$45,'Occupancy Raw Data'!N$3,FALSE))/100</f>
        <v>0.65257261911630493</v>
      </c>
      <c r="I4" s="99">
        <f>(VLOOKUP($A4,'Occupancy Raw Data'!$B$8:$BE$45,'Occupancy Raw Data'!O$3,FALSE))/100</f>
        <v>0.60775881139323307</v>
      </c>
      <c r="J4" s="119">
        <f>(VLOOKUP($A4,'Occupancy Raw Data'!$B$8:$BE$45,'Occupancy Raw Data'!P$3,FALSE))/100</f>
        <v>0.63016575492678906</v>
      </c>
      <c r="K4" s="120">
        <f>(VLOOKUP($A4,'Occupancy Raw Data'!$B$8:$BE$45,'Occupancy Raw Data'!R$3,FALSE))/100</f>
        <v>0.614337025160682</v>
      </c>
      <c r="M4" s="121">
        <f>VLOOKUP($A4,'ADR Raw Data'!$B$6:$BE$43,'ADR Raw Data'!G$1,FALSE)</f>
        <v>148.07331846711801</v>
      </c>
      <c r="N4" s="122">
        <f>VLOOKUP($A4,'ADR Raw Data'!$B$6:$BE$43,'ADR Raw Data'!H$1,FALSE)</f>
        <v>153.626679885367</v>
      </c>
      <c r="O4" s="122">
        <f>VLOOKUP($A4,'ADR Raw Data'!$B$6:$BE$43,'ADR Raw Data'!I$1,FALSE)</f>
        <v>159.00329517048101</v>
      </c>
      <c r="P4" s="122">
        <f>VLOOKUP($A4,'ADR Raw Data'!$B$6:$BE$43,'ADR Raw Data'!J$1,FALSE)</f>
        <v>157.06320657568801</v>
      </c>
      <c r="Q4" s="122">
        <f>VLOOKUP($A4,'ADR Raw Data'!$B$6:$BE$43,'ADR Raw Data'!K$1,FALSE)</f>
        <v>154.056127674001</v>
      </c>
      <c r="R4" s="123">
        <f>VLOOKUP($A4,'ADR Raw Data'!$B$6:$BE$43,'ADR Raw Data'!L$1,FALSE)</f>
        <v>154.682870113842</v>
      </c>
      <c r="S4" s="122">
        <f>VLOOKUP($A4,'ADR Raw Data'!$B$6:$BE$43,'ADR Raw Data'!N$1,FALSE)</f>
        <v>166.73744908713499</v>
      </c>
      <c r="T4" s="122">
        <f>VLOOKUP($A4,'ADR Raw Data'!$B$6:$BE$43,'ADR Raw Data'!O$1,FALSE)</f>
        <v>165.181852608372</v>
      </c>
      <c r="U4" s="123">
        <f>VLOOKUP($A4,'ADR Raw Data'!$B$6:$BE$43,'ADR Raw Data'!P$1,FALSE)</f>
        <v>165.98730852043099</v>
      </c>
      <c r="V4" s="124">
        <f>VLOOKUP($A4,'ADR Raw Data'!$B$6:$BE$43,'ADR Raw Data'!R$1,FALSE)</f>
        <v>157.99605268725099</v>
      </c>
      <c r="X4" s="121">
        <f>VLOOKUP($A4,'RevPAR Raw Data'!$B$6:$BE$43,'RevPAR Raw Data'!G$1,FALSE)</f>
        <v>75.433278579777905</v>
      </c>
      <c r="Y4" s="122">
        <f>VLOOKUP($A4,'RevPAR Raw Data'!$B$6:$BE$43,'RevPAR Raw Data'!H$1,FALSE)</f>
        <v>94.062065678987395</v>
      </c>
      <c r="Z4" s="122">
        <f>VLOOKUP($A4,'RevPAR Raw Data'!$B$6:$BE$43,'RevPAR Raw Data'!I$1,FALSE)</f>
        <v>104.84971707209201</v>
      </c>
      <c r="AA4" s="122">
        <f>VLOOKUP($A4,'RevPAR Raw Data'!$B$6:$BE$43,'RevPAR Raw Data'!J$1,FALSE)</f>
        <v>102.070012497473</v>
      </c>
      <c r="AB4" s="122">
        <f>VLOOKUP($A4,'RevPAR Raw Data'!$B$6:$BE$43,'RevPAR Raw Data'!K$1,FALSE)</f>
        <v>93.826792677044693</v>
      </c>
      <c r="AC4" s="123">
        <f>VLOOKUP($A4,'RevPAR Raw Data'!$B$6:$BE$43,'RevPAR Raw Data'!L$1,FALSE)</f>
        <v>94.047989426158694</v>
      </c>
      <c r="AD4" s="122">
        <f>VLOOKUP($A4,'RevPAR Raw Data'!$B$6:$BE$43,'RevPAR Raw Data'!N$1,FALSE)</f>
        <v>108.80829385556299</v>
      </c>
      <c r="AE4" s="122">
        <f>VLOOKUP($A4,'RevPAR Raw Data'!$B$6:$BE$43,'RevPAR Raw Data'!O$1,FALSE)</f>
        <v>100.390726404997</v>
      </c>
      <c r="AF4" s="123">
        <f>VLOOKUP($A4,'RevPAR Raw Data'!$B$6:$BE$43,'RevPAR Raw Data'!P$1,FALSE)</f>
        <v>104.599517582044</v>
      </c>
      <c r="AG4" s="124">
        <f>VLOOKUP($A4,'RevPAR Raw Data'!$B$6:$BE$43,'RevPAR Raw Data'!R$1,FALSE)</f>
        <v>97.062824995016797</v>
      </c>
    </row>
    <row r="5" spans="1:34" x14ac:dyDescent="0.25">
      <c r="A5" s="101" t="s">
        <v>122</v>
      </c>
      <c r="B5" s="89">
        <f>(VLOOKUP($A4,'Occupancy Raw Data'!$B$8:$BE$51,'Occupancy Raw Data'!T$3,FALSE))/100</f>
        <v>-1.64693615075081E-2</v>
      </c>
      <c r="C5" s="90">
        <f>(VLOOKUP($A4,'Occupancy Raw Data'!$B$8:$BE$51,'Occupancy Raw Data'!U$3,FALSE))/100</f>
        <v>-3.1471771479196602E-2</v>
      </c>
      <c r="D5" s="90">
        <f>(VLOOKUP($A4,'Occupancy Raw Data'!$B$8:$BE$51,'Occupancy Raw Data'!V$3,FALSE))/100</f>
        <v>-3.4378283432780904E-2</v>
      </c>
      <c r="E5" s="90">
        <f>(VLOOKUP($A4,'Occupancy Raw Data'!$B$8:$BE$51,'Occupancy Raw Data'!W$3,FALSE))/100</f>
        <v>-5.4538205748122098E-2</v>
      </c>
      <c r="F5" s="90">
        <f>(VLOOKUP($A4,'Occupancy Raw Data'!$B$8:$BE$51,'Occupancy Raw Data'!X$3,FALSE))/100</f>
        <v>-8.6838147286581402E-2</v>
      </c>
      <c r="G5" s="90">
        <f>(VLOOKUP($A4,'Occupancy Raw Data'!$B$8:$BE$51,'Occupancy Raw Data'!Y$3,FALSE))/100</f>
        <v>-4.6214299223244798E-2</v>
      </c>
      <c r="H5" s="91">
        <f>(VLOOKUP($A4,'Occupancy Raw Data'!$B$8:$BE$51,'Occupancy Raw Data'!AA$3,FALSE))/100</f>
        <v>-0.114856245674353</v>
      </c>
      <c r="I5" s="91">
        <f>(VLOOKUP($A4,'Occupancy Raw Data'!$B$8:$BE$51,'Occupancy Raw Data'!AB$3,FALSE))/100</f>
        <v>-0.19535188808558102</v>
      </c>
      <c r="J5" s="90">
        <f>(VLOOKUP($A4,'Occupancy Raw Data'!$B$8:$BE$51,'Occupancy Raw Data'!AC$3,FALSE))/100</f>
        <v>-0.15559098804910301</v>
      </c>
      <c r="K5" s="92">
        <f>(VLOOKUP($A4,'Occupancy Raw Data'!$B$8:$BE$51,'Occupancy Raw Data'!AE$3,FALSE))/100</f>
        <v>-8.1099387183797389E-2</v>
      </c>
      <c r="M5" s="89">
        <f>(VLOOKUP($A4,'ADR Raw Data'!$B$6:$BE$43,'ADR Raw Data'!T$1,FALSE))/100</f>
        <v>-2.1831012400176202E-2</v>
      </c>
      <c r="N5" s="90">
        <f>(VLOOKUP($A4,'ADR Raw Data'!$B$6:$BE$43,'ADR Raw Data'!U$1,FALSE))/100</f>
        <v>-1.4738575433886701E-2</v>
      </c>
      <c r="O5" s="90">
        <f>(VLOOKUP($A4,'ADR Raw Data'!$B$6:$BE$43,'ADR Raw Data'!V$1,FALSE))/100</f>
        <v>-9.2574135355978811E-3</v>
      </c>
      <c r="P5" s="90">
        <f>(VLOOKUP($A4,'ADR Raw Data'!$B$6:$BE$43,'ADR Raw Data'!W$1,FALSE))/100</f>
        <v>-6.3688123827323993E-3</v>
      </c>
      <c r="Q5" s="90">
        <f>(VLOOKUP($A4,'ADR Raw Data'!$B$6:$BE$43,'ADR Raw Data'!X$1,FALSE))/100</f>
        <v>-8.5796690032975201E-3</v>
      </c>
      <c r="R5" s="90">
        <f>(VLOOKUP($A4,'ADR Raw Data'!$B$6:$BE$43,'ADR Raw Data'!Y$1,FALSE))/100</f>
        <v>-1.1700999151611401E-2</v>
      </c>
      <c r="S5" s="91">
        <f>(VLOOKUP($A4,'ADR Raw Data'!$B$6:$BE$43,'ADR Raw Data'!AA$1,FALSE))/100</f>
        <v>-2.0467060222130002E-3</v>
      </c>
      <c r="T5" s="91">
        <f>(VLOOKUP($A4,'ADR Raw Data'!$B$6:$BE$43,'ADR Raw Data'!AB$1,FALSE))/100</f>
        <v>-1.7576962112158402E-2</v>
      </c>
      <c r="U5" s="90">
        <f>(VLOOKUP($A4,'ADR Raw Data'!$B$6:$BE$43,'ADR Raw Data'!AC$1,FALSE))/100</f>
        <v>-9.7091291824892394E-3</v>
      </c>
      <c r="V5" s="92">
        <f>(VLOOKUP($A4,'ADR Raw Data'!$B$6:$BE$43,'ADR Raw Data'!AE$1,FALSE))/100</f>
        <v>-1.2861947806631899E-2</v>
      </c>
      <c r="X5" s="89">
        <f>(VLOOKUP($A4,'RevPAR Raw Data'!$B$6:$BE$43,'RevPAR Raw Data'!T$1,FALSE))/100</f>
        <v>-3.7940831072390997E-2</v>
      </c>
      <c r="Y5" s="90">
        <f>(VLOOKUP($A4,'RevPAR Raw Data'!$B$6:$BE$43,'RevPAR Raw Data'!U$1,FALSE))/100</f>
        <v>-4.5746497835099105E-2</v>
      </c>
      <c r="Z5" s="90">
        <f>(VLOOKUP($A4,'RevPAR Raw Data'!$B$6:$BE$43,'RevPAR Raw Data'!V$1,FALSE))/100</f>
        <v>-4.3317442981997599E-2</v>
      </c>
      <c r="AA5" s="90">
        <f>(VLOOKUP($A4,'RevPAR Raw Data'!$B$6:$BE$43,'RevPAR Raw Data'!W$1,FALSE))/100</f>
        <v>-6.0559674530753907E-2</v>
      </c>
      <c r="AB5" s="90">
        <f>(VLOOKUP($A4,'RevPAR Raw Data'!$B$6:$BE$43,'RevPAR Raw Data'!X$1,FALSE))/100</f>
        <v>-9.46727737293004E-2</v>
      </c>
      <c r="AC5" s="90">
        <f>(VLOOKUP($A4,'RevPAR Raw Data'!$B$6:$BE$43,'RevPAR Raw Data'!Y$1,FALSE))/100</f>
        <v>-5.73745448988527E-2</v>
      </c>
      <c r="AD5" s="91">
        <f>(VLOOKUP($A4,'RevPAR Raw Data'!$B$6:$BE$43,'RevPAR Raw Data'!AA$1,FALSE))/100</f>
        <v>-0.11666787472685501</v>
      </c>
      <c r="AE5" s="91">
        <f>(VLOOKUP($A4,'RevPAR Raw Data'!$B$6:$BE$43,'RevPAR Raw Data'!AB$1,FALSE))/100</f>
        <v>-0.20949515746231998</v>
      </c>
      <c r="AF5" s="90">
        <f>(VLOOKUP($A4,'RevPAR Raw Data'!$B$6:$BE$43,'RevPAR Raw Data'!AC$1,FALSE))/100</f>
        <v>-0.16378946422899301</v>
      </c>
      <c r="AG5" s="92">
        <f>(VLOOKUP($A4,'RevPAR Raw Data'!$B$6:$BE$43,'RevPAR Raw Data'!AE$1,FALSE))/100</f>
        <v>-9.2918238905321499E-2</v>
      </c>
    </row>
    <row r="6" spans="1:34"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4" x14ac:dyDescent="0.25">
      <c r="A7" s="134" t="s">
        <v>69</v>
      </c>
      <c r="B7" s="125">
        <f>(VLOOKUP($A7,'Occupancy Raw Data'!$B$8:$BE$45,'Occupancy Raw Data'!G$3,FALSE))/100</f>
        <v>0.54304427075287998</v>
      </c>
      <c r="C7" s="126">
        <f>(VLOOKUP($A7,'Occupancy Raw Data'!$B$8:$BE$45,'Occupancy Raw Data'!H$3,FALSE))/100</f>
        <v>0.64784824986870104</v>
      </c>
      <c r="D7" s="126">
        <f>(VLOOKUP($A7,'Occupancy Raw Data'!$B$8:$BE$45,'Occupancy Raw Data'!I$3,FALSE))/100</f>
        <v>0.69604250980876703</v>
      </c>
      <c r="E7" s="126">
        <f>(VLOOKUP($A7,'Occupancy Raw Data'!$B$8:$BE$45,'Occupancy Raw Data'!J$3,FALSE))/100</f>
        <v>0.67961321017022402</v>
      </c>
      <c r="F7" s="126">
        <f>(VLOOKUP($A7,'Occupancy Raw Data'!$B$8:$BE$45,'Occupancy Raw Data'!K$3,FALSE))/100</f>
        <v>0.63921653433840997</v>
      </c>
      <c r="G7" s="127">
        <f>(VLOOKUP($A7,'Occupancy Raw Data'!$B$8:$BE$45,'Occupancy Raw Data'!L$3,FALSE))/100</f>
        <v>0.64115295498779601</v>
      </c>
      <c r="H7" s="99">
        <f>(VLOOKUP($A7,'Occupancy Raw Data'!$B$8:$BE$45,'Occupancy Raw Data'!N$3,FALSE))/100</f>
        <v>0.68019401279001501</v>
      </c>
      <c r="I7" s="99">
        <f>(VLOOKUP($A7,'Occupancy Raw Data'!$B$8:$BE$45,'Occupancy Raw Data'!O$3,FALSE))/100</f>
        <v>0.61691124223794302</v>
      </c>
      <c r="J7" s="127">
        <f>(VLOOKUP($A7,'Occupancy Raw Data'!$B$8:$BE$45,'Occupancy Raw Data'!P$3,FALSE))/100</f>
        <v>0.64855262751397902</v>
      </c>
      <c r="K7" s="128">
        <f>(VLOOKUP($A7,'Occupancy Raw Data'!$B$8:$BE$45,'Occupancy Raw Data'!R$3,FALSE))/100</f>
        <v>0.64326714713813404</v>
      </c>
      <c r="M7" s="121">
        <f>VLOOKUP($A7,'ADR Raw Data'!$B$6:$BE$43,'ADR Raw Data'!G$1,FALSE)</f>
        <v>120.22245426959</v>
      </c>
      <c r="N7" s="122">
        <f>VLOOKUP($A7,'ADR Raw Data'!$B$6:$BE$43,'ADR Raw Data'!H$1,FALSE)</f>
        <v>128.851288136498</v>
      </c>
      <c r="O7" s="122">
        <f>VLOOKUP($A7,'ADR Raw Data'!$B$6:$BE$43,'ADR Raw Data'!I$1,FALSE)</f>
        <v>133.65853717943</v>
      </c>
      <c r="P7" s="122">
        <f>VLOOKUP($A7,'ADR Raw Data'!$B$6:$BE$43,'ADR Raw Data'!J$1,FALSE)</f>
        <v>131.381008101498</v>
      </c>
      <c r="Q7" s="122">
        <f>VLOOKUP($A7,'ADR Raw Data'!$B$6:$BE$43,'ADR Raw Data'!K$1,FALSE)</f>
        <v>125.455245800065</v>
      </c>
      <c r="R7" s="123">
        <f>VLOOKUP($A7,'ADR Raw Data'!$B$6:$BE$43,'ADR Raw Data'!L$1,FALSE)</f>
        <v>128.292493422018</v>
      </c>
      <c r="S7" s="122">
        <f>VLOOKUP($A7,'ADR Raw Data'!$B$6:$BE$43,'ADR Raw Data'!N$1,FALSE)</f>
        <v>134.89507305106901</v>
      </c>
      <c r="T7" s="122">
        <f>VLOOKUP($A7,'ADR Raw Data'!$B$6:$BE$43,'ADR Raw Data'!O$1,FALSE)</f>
        <v>130.63892769119801</v>
      </c>
      <c r="U7" s="123">
        <f>VLOOKUP($A7,'ADR Raw Data'!$B$6:$BE$43,'ADR Raw Data'!P$1,FALSE)</f>
        <v>132.870824123755</v>
      </c>
      <c r="V7" s="124">
        <f>VLOOKUP($A7,'ADR Raw Data'!$B$6:$BE$43,'ADR Raw Data'!R$1,FALSE)</f>
        <v>129.61133602084001</v>
      </c>
      <c r="X7" s="121">
        <f>VLOOKUP($A7,'RevPAR Raw Data'!$B$6:$BE$43,'RevPAR Raw Data'!G$1,FALSE)</f>
        <v>65.286115006950993</v>
      </c>
      <c r="Y7" s="122">
        <f>VLOOKUP($A7,'RevPAR Raw Data'!$B$6:$BE$43,'RevPAR Raw Data'!H$1,FALSE)</f>
        <v>83.476081512558295</v>
      </c>
      <c r="Z7" s="122">
        <f>VLOOKUP($A7,'RevPAR Raw Data'!$B$6:$BE$43,'RevPAR Raw Data'!I$1,FALSE)</f>
        <v>93.032023675739097</v>
      </c>
      <c r="AA7" s="122">
        <f>VLOOKUP($A7,'RevPAR Raw Data'!$B$6:$BE$43,'RevPAR Raw Data'!J$1,FALSE)</f>
        <v>89.288268671259502</v>
      </c>
      <c r="AB7" s="122">
        <f>VLOOKUP($A7,'RevPAR Raw Data'!$B$6:$BE$43,'RevPAR Raw Data'!K$1,FALSE)</f>
        <v>80.193067434891404</v>
      </c>
      <c r="AC7" s="123">
        <f>VLOOKUP($A7,'RevPAR Raw Data'!$B$6:$BE$43,'RevPAR Raw Data'!L$1,FALSE)</f>
        <v>82.255111260279804</v>
      </c>
      <c r="AD7" s="122">
        <f>VLOOKUP($A7,'RevPAR Raw Data'!$B$6:$BE$43,'RevPAR Raw Data'!N$1,FALSE)</f>
        <v>91.754821044208896</v>
      </c>
      <c r="AE7" s="122">
        <f>VLOOKUP($A7,'RevPAR Raw Data'!$B$6:$BE$43,'RevPAR Raw Data'!O$1,FALSE)</f>
        <v>80.592623166609997</v>
      </c>
      <c r="AF7" s="123">
        <f>VLOOKUP($A7,'RevPAR Raw Data'!$B$6:$BE$43,'RevPAR Raw Data'!P$1,FALSE)</f>
        <v>86.173722105409396</v>
      </c>
      <c r="AG7" s="124">
        <f>VLOOKUP($A7,'RevPAR Raw Data'!$B$6:$BE$43,'RevPAR Raw Data'!R$1,FALSE)</f>
        <v>83.374714358888298</v>
      </c>
    </row>
    <row r="8" spans="1:34" x14ac:dyDescent="0.25">
      <c r="A8" s="101" t="s">
        <v>122</v>
      </c>
      <c r="B8" s="89">
        <f>(VLOOKUP($A7,'Occupancy Raw Data'!$B$8:$BE$51,'Occupancy Raw Data'!T$3,FALSE))/100</f>
        <v>1.7799093584900602E-2</v>
      </c>
      <c r="C8" s="90">
        <f>(VLOOKUP($A7,'Occupancy Raw Data'!$B$8:$BE$51,'Occupancy Raw Data'!U$3,FALSE))/100</f>
        <v>-4.4048449958919197E-2</v>
      </c>
      <c r="D8" s="90">
        <f>(VLOOKUP($A7,'Occupancy Raw Data'!$B$8:$BE$51,'Occupancy Raw Data'!V$3,FALSE))/100</f>
        <v>-4.1378471411963096E-2</v>
      </c>
      <c r="E8" s="90">
        <f>(VLOOKUP($A7,'Occupancy Raw Data'!$B$8:$BE$51,'Occupancy Raw Data'!W$3,FALSE))/100</f>
        <v>-7.27587972538178E-2</v>
      </c>
      <c r="F8" s="90">
        <f>(VLOOKUP($A7,'Occupancy Raw Data'!$B$8:$BE$51,'Occupancy Raw Data'!X$3,FALSE))/100</f>
        <v>-0.112604814873147</v>
      </c>
      <c r="G8" s="90">
        <f>(VLOOKUP($A7,'Occupancy Raw Data'!$B$8:$BE$51,'Occupancy Raw Data'!Y$3,FALSE))/100</f>
        <v>-5.4515282668072602E-2</v>
      </c>
      <c r="H8" s="91">
        <f>(VLOOKUP($A7,'Occupancy Raw Data'!$B$8:$BE$51,'Occupancy Raw Data'!AA$3,FALSE))/100</f>
        <v>-0.119597396970298</v>
      </c>
      <c r="I8" s="91">
        <f>(VLOOKUP($A7,'Occupancy Raw Data'!$B$8:$BE$51,'Occupancy Raw Data'!AB$3,FALSE))/100</f>
        <v>-0.20633398787425702</v>
      </c>
      <c r="J8" s="90">
        <f>(VLOOKUP($A7,'Occupancy Raw Data'!$B$8:$BE$51,'Occupancy Raw Data'!AC$3,FALSE))/100</f>
        <v>-0.16309717737469398</v>
      </c>
      <c r="K8" s="92">
        <f>(VLOOKUP($A7,'Occupancy Raw Data'!$B$8:$BE$51,'Occupancy Raw Data'!AE$3,FALSE))/100</f>
        <v>-8.8578635626038793E-2</v>
      </c>
      <c r="M8" s="89">
        <f>(VLOOKUP($A7,'ADR Raw Data'!$B$6:$BE$43,'ADR Raw Data'!T$1,FALSE))/100</f>
        <v>-1.8656068814674399E-2</v>
      </c>
      <c r="N8" s="90">
        <f>(VLOOKUP($A7,'ADR Raw Data'!$B$6:$BE$43,'ADR Raw Data'!U$1,FALSE))/100</f>
        <v>-6.6547237247193802E-2</v>
      </c>
      <c r="O8" s="90">
        <f>(VLOOKUP($A7,'ADR Raw Data'!$B$6:$BE$43,'ADR Raw Data'!V$1,FALSE))/100</f>
        <v>-8.5113858928216199E-2</v>
      </c>
      <c r="P8" s="90">
        <f>(VLOOKUP($A7,'ADR Raw Data'!$B$6:$BE$43,'ADR Raw Data'!W$1,FALSE))/100</f>
        <v>-9.9087700866410208E-2</v>
      </c>
      <c r="Q8" s="90">
        <f>(VLOOKUP($A7,'ADR Raw Data'!$B$6:$BE$43,'ADR Raw Data'!X$1,FALSE))/100</f>
        <v>-9.8205926820000511E-2</v>
      </c>
      <c r="R8" s="90">
        <f>(VLOOKUP($A7,'ADR Raw Data'!$B$6:$BE$43,'ADR Raw Data'!Y$1,FALSE))/100</f>
        <v>-7.8576599426661092E-2</v>
      </c>
      <c r="S8" s="91">
        <f>(VLOOKUP($A7,'ADR Raw Data'!$B$6:$BE$43,'ADR Raw Data'!AA$1,FALSE))/100</f>
        <v>-7.1025342975715305E-2</v>
      </c>
      <c r="T8" s="91">
        <f>(VLOOKUP($A7,'ADR Raw Data'!$B$6:$BE$43,'ADR Raw Data'!AB$1,FALSE))/100</f>
        <v>-9.7462720625829904E-2</v>
      </c>
      <c r="U8" s="90">
        <f>(VLOOKUP($A7,'ADR Raw Data'!$B$6:$BE$43,'ADR Raw Data'!AC$1,FALSE))/100</f>
        <v>-8.3502390400309795E-2</v>
      </c>
      <c r="V8" s="92">
        <f>(VLOOKUP($A7,'ADR Raw Data'!$B$6:$BE$43,'ADR Raw Data'!AE$1,FALSE))/100</f>
        <v>-8.099770254818911E-2</v>
      </c>
      <c r="X8" s="89">
        <f>(VLOOKUP($A7,'RevPAR Raw Data'!$B$6:$BE$43,'RevPAR Raw Data'!T$1,FALSE))/100</f>
        <v>-1.1890363445325001E-3</v>
      </c>
      <c r="Y8" s="90">
        <f>(VLOOKUP($A7,'RevPAR Raw Data'!$B$6:$BE$43,'RevPAR Raw Data'!U$1,FALSE))/100</f>
        <v>-0.107664384556325</v>
      </c>
      <c r="Z8" s="90">
        <f>(VLOOKUP($A7,'RevPAR Raw Data'!$B$6:$BE$43,'RevPAR Raw Data'!V$1,FALSE))/100</f>
        <v>-0.12297044896175599</v>
      </c>
      <c r="AA8" s="90">
        <f>(VLOOKUP($A7,'RevPAR Raw Data'!$B$6:$BE$43,'RevPAR Raw Data'!W$1,FALSE))/100</f>
        <v>-0.16463699618254102</v>
      </c>
      <c r="AB8" s="90">
        <f>(VLOOKUP($A7,'RevPAR Raw Data'!$B$6:$BE$43,'RevPAR Raw Data'!X$1,FALSE))/100</f>
        <v>-0.19975228148413599</v>
      </c>
      <c r="AC8" s="90">
        <f>(VLOOKUP($A7,'RevPAR Raw Data'!$B$6:$BE$43,'RevPAR Raw Data'!Y$1,FALSE))/100</f>
        <v>-0.12880825656589301</v>
      </c>
      <c r="AD8" s="91">
        <f>(VLOOKUP($A7,'RevPAR Raw Data'!$B$6:$BE$43,'RevPAR Raw Data'!AA$1,FALSE))/100</f>
        <v>-0.182128293807196</v>
      </c>
      <c r="AE8" s="91">
        <f>(VLOOKUP($A7,'RevPAR Raw Data'!$B$6:$BE$43,'RevPAR Raw Data'!AB$1,FALSE))/100</f>
        <v>-0.28368683668428502</v>
      </c>
      <c r="AF8" s="90">
        <f>(VLOOKUP($A7,'RevPAR Raw Data'!$B$6:$BE$43,'RevPAR Raw Data'!AC$1,FALSE))/100</f>
        <v>-0.23298056359667399</v>
      </c>
      <c r="AG8" s="92">
        <f>(VLOOKUP($A7,'RevPAR Raw Data'!$B$6:$BE$43,'RevPAR Raw Data'!AE$1,FALSE))/100</f>
        <v>-0.16240167219366503</v>
      </c>
    </row>
    <row r="9" spans="1:34"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4"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4" x14ac:dyDescent="0.25">
      <c r="A11" s="116" t="s">
        <v>112</v>
      </c>
      <c r="B11" s="93">
        <f>(VLOOKUP($A11,'Occupancy Raw Data'!$B$8:$BE$51,'Occupancy Raw Data'!G$3,FALSE))/100</f>
        <v>0.48507980569049203</v>
      </c>
      <c r="C11" s="99">
        <f>(VLOOKUP($A11,'Occupancy Raw Data'!$B$8:$BE$51,'Occupancy Raw Data'!H$3,FALSE))/100</f>
        <v>0.61901457321304598</v>
      </c>
      <c r="D11" s="99">
        <f>(VLOOKUP($A11,'Occupancy Raw Data'!$B$8:$BE$51,'Occupancy Raw Data'!I$3,FALSE))/100</f>
        <v>0.64920194309507195</v>
      </c>
      <c r="E11" s="99">
        <f>(VLOOKUP($A11,'Occupancy Raw Data'!$B$8:$BE$51,'Occupancy Raw Data'!J$3,FALSE))/100</f>
        <v>0.70818875780707802</v>
      </c>
      <c r="F11" s="99">
        <f>(VLOOKUP($A11,'Occupancy Raw Data'!$B$8:$BE$51,'Occupancy Raw Data'!K$3,FALSE))/100</f>
        <v>0.68598195697432307</v>
      </c>
      <c r="G11" s="100">
        <f>(VLOOKUP($A11,'Occupancy Raw Data'!$B$8:$BE$51,'Occupancy Raw Data'!L$3,FALSE))/100</f>
        <v>0.62949340735600201</v>
      </c>
      <c r="H11" s="99">
        <f>(VLOOKUP($A11,'Occupancy Raw Data'!$B$8:$BE$51,'Occupancy Raw Data'!N$3,FALSE))/100</f>
        <v>0.68736988202636995</v>
      </c>
      <c r="I11" s="99">
        <f>(VLOOKUP($A11,'Occupancy Raw Data'!$B$8:$BE$51,'Occupancy Raw Data'!O$3,FALSE))/100</f>
        <v>0.66030534351144998</v>
      </c>
      <c r="J11" s="100">
        <f>(VLOOKUP($A11,'Occupancy Raw Data'!$B$8:$BE$51,'Occupancy Raw Data'!P$3,FALSE))/100</f>
        <v>0.67383761276890997</v>
      </c>
      <c r="K11" s="94">
        <f>(VLOOKUP($A11,'Occupancy Raw Data'!$B$8:$BE$51,'Occupancy Raw Data'!R$3,FALSE))/100</f>
        <v>0.64216318033111908</v>
      </c>
      <c r="M11" s="121">
        <f>VLOOKUP($A11,'ADR Raw Data'!$B$6:$BE$49,'ADR Raw Data'!G$1,FALSE)</f>
        <v>330.87430615164499</v>
      </c>
      <c r="N11" s="122">
        <f>VLOOKUP($A11,'ADR Raw Data'!$B$6:$BE$49,'ADR Raw Data'!H$1,FALSE)</f>
        <v>310.55543721972998</v>
      </c>
      <c r="O11" s="122">
        <f>VLOOKUP($A11,'ADR Raw Data'!$B$6:$BE$49,'ADR Raw Data'!I$1,FALSE)</f>
        <v>316.79999465526402</v>
      </c>
      <c r="P11" s="122">
        <f>VLOOKUP($A11,'ADR Raw Data'!$B$6:$BE$49,'ADR Raw Data'!J$1,FALSE)</f>
        <v>295.63125428711402</v>
      </c>
      <c r="Q11" s="122">
        <f>VLOOKUP($A11,'ADR Raw Data'!$B$6:$BE$49,'ADR Raw Data'!K$1,FALSE)</f>
        <v>301.29891249367699</v>
      </c>
      <c r="R11" s="123">
        <f>VLOOKUP($A11,'ADR Raw Data'!$B$6:$BE$49,'ADR Raw Data'!L$1,FALSE)</f>
        <v>309.59952706426998</v>
      </c>
      <c r="S11" s="122">
        <f>VLOOKUP($A11,'ADR Raw Data'!$B$6:$BE$49,'ADR Raw Data'!N$1,FALSE)</f>
        <v>373.76031297324499</v>
      </c>
      <c r="T11" s="122">
        <f>VLOOKUP($A11,'ADR Raw Data'!$B$6:$BE$49,'ADR Raw Data'!O$1,FALSE)</f>
        <v>380.52700472937403</v>
      </c>
      <c r="U11" s="123">
        <f>VLOOKUP($A11,'ADR Raw Data'!$B$6:$BE$49,'ADR Raw Data'!P$1,FALSE)</f>
        <v>377.07571318228599</v>
      </c>
      <c r="V11" s="124">
        <f>VLOOKUP($A11,'ADR Raw Data'!$B$6:$BE$49,'ADR Raw Data'!R$1,FALSE)</f>
        <v>329.82936163643302</v>
      </c>
      <c r="X11" s="121">
        <f>VLOOKUP($A11,'RevPAR Raw Data'!$B$6:$BE$49,'RevPAR Raw Data'!G$1,FALSE)</f>
        <v>160.500444136016</v>
      </c>
      <c r="Y11" s="122">
        <f>VLOOKUP($A11,'RevPAR Raw Data'!$B$6:$BE$49,'RevPAR Raw Data'!H$1,FALSE)</f>
        <v>192.23834142956201</v>
      </c>
      <c r="Z11" s="122">
        <f>VLOOKUP($A11,'RevPAR Raw Data'!$B$6:$BE$49,'RevPAR Raw Data'!I$1,FALSE)</f>
        <v>205.66717210270599</v>
      </c>
      <c r="AA11" s="122">
        <f>VLOOKUP($A11,'RevPAR Raw Data'!$B$6:$BE$49,'RevPAR Raw Data'!J$1,FALSE)</f>
        <v>209.36273074253899</v>
      </c>
      <c r="AB11" s="122">
        <f>VLOOKUP($A11,'RevPAR Raw Data'!$B$6:$BE$49,'RevPAR Raw Data'!K$1,FALSE)</f>
        <v>206.685617626648</v>
      </c>
      <c r="AC11" s="123">
        <f>VLOOKUP($A11,'RevPAR Raw Data'!$B$6:$BE$49,'RevPAR Raw Data'!L$1,FALSE)</f>
        <v>194.890861207494</v>
      </c>
      <c r="AD11" s="122">
        <f>VLOOKUP($A11,'RevPAR Raw Data'!$B$6:$BE$49,'RevPAR Raw Data'!N$1,FALSE)</f>
        <v>256.91158223455898</v>
      </c>
      <c r="AE11" s="122">
        <f>VLOOKUP($A11,'RevPAR Raw Data'!$B$6:$BE$49,'RevPAR Raw Data'!O$1,FALSE)</f>
        <v>251.26401457321299</v>
      </c>
      <c r="AF11" s="123">
        <f>VLOOKUP($A11,'RevPAR Raw Data'!$B$6:$BE$49,'RevPAR Raw Data'!P$1,FALSE)</f>
        <v>254.08779840388601</v>
      </c>
      <c r="AG11" s="124">
        <f>VLOOKUP($A11,'RevPAR Raw Data'!$B$6:$BE$49,'RevPAR Raw Data'!R$1,FALSE)</f>
        <v>211.804271835035</v>
      </c>
    </row>
    <row r="12" spans="1:34" x14ac:dyDescent="0.25">
      <c r="A12" s="101" t="s">
        <v>122</v>
      </c>
      <c r="B12" s="89">
        <f>(VLOOKUP($A11,'Occupancy Raw Data'!$B$8:$BE$51,'Occupancy Raw Data'!T$3,FALSE))/100</f>
        <v>2.6789511891703401E-2</v>
      </c>
      <c r="C12" s="90">
        <f>(VLOOKUP($A11,'Occupancy Raw Data'!$B$8:$BE$51,'Occupancy Raw Data'!U$3,FALSE))/100</f>
        <v>-4.5325034261244401E-2</v>
      </c>
      <c r="D12" s="90">
        <f>(VLOOKUP($A11,'Occupancy Raw Data'!$B$8:$BE$51,'Occupancy Raw Data'!V$3,FALSE))/100</f>
        <v>-0.13229846984964999</v>
      </c>
      <c r="E12" s="90">
        <f>(VLOOKUP($A11,'Occupancy Raw Data'!$B$8:$BE$51,'Occupancy Raw Data'!W$3,FALSE))/100</f>
        <v>-0.123981949498964</v>
      </c>
      <c r="F12" s="90">
        <f>(VLOOKUP($A11,'Occupancy Raw Data'!$B$8:$BE$51,'Occupancy Raw Data'!X$3,FALSE))/100</f>
        <v>-0.109902884453279</v>
      </c>
      <c r="G12" s="90">
        <f>(VLOOKUP($A11,'Occupancy Raw Data'!$B$8:$BE$51,'Occupancy Raw Data'!Y$3,FALSE))/100</f>
        <v>-8.7191502329188791E-2</v>
      </c>
      <c r="H12" s="91">
        <f>(VLOOKUP($A11,'Occupancy Raw Data'!$B$8:$BE$51,'Occupancy Raw Data'!AA$3,FALSE))/100</f>
        <v>-2.25018602349446E-2</v>
      </c>
      <c r="I12" s="91">
        <f>(VLOOKUP($A11,'Occupancy Raw Data'!$B$8:$BE$51,'Occupancy Raw Data'!AB$3,FALSE))/100</f>
        <v>-6.6768447837150108E-2</v>
      </c>
      <c r="J12" s="90">
        <f>(VLOOKUP($A11,'Occupancy Raw Data'!$B$8:$BE$51,'Occupancy Raw Data'!AC$3,FALSE))/100</f>
        <v>-4.4703466671235904E-2</v>
      </c>
      <c r="K12" s="92">
        <f>(VLOOKUP($A11,'Occupancy Raw Data'!$B$8:$BE$51,'Occupancy Raw Data'!AE$3,FALSE))/100</f>
        <v>-7.4855345011727803E-2</v>
      </c>
      <c r="M12" s="89">
        <f>(VLOOKUP($A11,'ADR Raw Data'!$B$6:$BE$49,'ADR Raw Data'!T$1,FALSE))/100</f>
        <v>4.4774245220326296E-2</v>
      </c>
      <c r="N12" s="90">
        <f>(VLOOKUP($A11,'ADR Raw Data'!$B$6:$BE$49,'ADR Raw Data'!U$1,FALSE))/100</f>
        <v>-6.4178220694173602E-2</v>
      </c>
      <c r="O12" s="90">
        <f>(VLOOKUP($A11,'ADR Raw Data'!$B$6:$BE$49,'ADR Raw Data'!V$1,FALSE))/100</f>
        <v>-6.9575697868651296E-2</v>
      </c>
      <c r="P12" s="90">
        <f>(VLOOKUP($A11,'ADR Raw Data'!$B$6:$BE$49,'ADR Raw Data'!W$1,FALSE))/100</f>
        <v>-0.13487282520750699</v>
      </c>
      <c r="Q12" s="90">
        <f>(VLOOKUP($A11,'ADR Raw Data'!$B$6:$BE$49,'ADR Raw Data'!X$1,FALSE))/100</f>
        <v>-0.10742508366011601</v>
      </c>
      <c r="R12" s="90">
        <f>(VLOOKUP($A11,'ADR Raw Data'!$B$6:$BE$49,'ADR Raw Data'!Y$1,FALSE))/100</f>
        <v>-7.6482466794625503E-2</v>
      </c>
      <c r="S12" s="91">
        <f>(VLOOKUP($A11,'ADR Raw Data'!$B$6:$BE$49,'ADR Raw Data'!AA$1,FALSE))/100</f>
        <v>-2.4688235713063097E-2</v>
      </c>
      <c r="T12" s="91">
        <f>(VLOOKUP($A11,'ADR Raw Data'!$B$6:$BE$49,'ADR Raw Data'!AB$1,FALSE))/100</f>
        <v>-4.2575877552908599E-2</v>
      </c>
      <c r="U12" s="90">
        <f>(VLOOKUP($A11,'ADR Raw Data'!$B$6:$BE$49,'ADR Raw Data'!AC$1,FALSE))/100</f>
        <v>-3.4023458693040999E-2</v>
      </c>
      <c r="V12" s="92">
        <f>(VLOOKUP($A11,'ADR Raw Data'!$B$6:$BE$49,'ADR Raw Data'!AE$1,FALSE))/100</f>
        <v>-6.0964053577344302E-2</v>
      </c>
      <c r="X12" s="89">
        <f>(VLOOKUP($A11,'RevPAR Raw Data'!$B$6:$BE$49,'RevPAR Raw Data'!T$1,FALSE))/100</f>
        <v>7.2763237286801799E-2</v>
      </c>
      <c r="Y12" s="90">
        <f>(VLOOKUP($A11,'RevPAR Raw Data'!$B$6:$BE$49,'RevPAR Raw Data'!U$1,FALSE))/100</f>
        <v>-0.106594374903629</v>
      </c>
      <c r="Z12" s="90">
        <f>(VLOOKUP($A11,'RevPAR Raw Data'!$B$6:$BE$49,'RevPAR Raw Data'!V$1,FALSE))/100</f>
        <v>-0.19266940935155699</v>
      </c>
      <c r="AA12" s="90">
        <f>(VLOOKUP($A11,'RevPAR Raw Data'!$B$6:$BE$49,'RevPAR Raw Data'!W$1,FALSE))/100</f>
        <v>-0.24213297890281102</v>
      </c>
      <c r="AB12" s="90">
        <f>(VLOOKUP($A11,'RevPAR Raw Data'!$B$6:$BE$49,'RevPAR Raw Data'!X$1,FALSE))/100</f>
        <v>-0.20552164155651301</v>
      </c>
      <c r="AC12" s="90">
        <f>(VLOOKUP($A11,'RevPAR Raw Data'!$B$6:$BE$49,'RevPAR Raw Data'!Y$1,FALSE))/100</f>
        <v>-0.15700534794214799</v>
      </c>
      <c r="AD12" s="91">
        <f>(VLOOKUP($A11,'RevPAR Raw Data'!$B$6:$BE$49,'RevPAR Raw Data'!AA$1,FALSE))/100</f>
        <v>-4.6634564718545005E-2</v>
      </c>
      <c r="AE12" s="91">
        <f>(VLOOKUP($A11,'RevPAR Raw Data'!$B$6:$BE$49,'RevPAR Raw Data'!AB$1,FALSE))/100</f>
        <v>-0.10650160013054601</v>
      </c>
      <c r="AF12" s="90">
        <f>(VLOOKUP($A11,'RevPAR Raw Data'!$B$6:$BE$49,'RevPAR Raw Data'!AC$1,FALSE))/100</f>
        <v>-7.7205958812552392E-2</v>
      </c>
      <c r="AG12" s="92">
        <f>(VLOOKUP($A11,'RevPAR Raw Data'!$B$6:$BE$49,'RevPAR Raw Data'!AE$1,FALSE))/100</f>
        <v>-0.13125591332522599</v>
      </c>
    </row>
    <row r="13" spans="1:34"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4" x14ac:dyDescent="0.25">
      <c r="A14" s="116" t="s">
        <v>113</v>
      </c>
      <c r="B14" s="93">
        <f>(VLOOKUP($A14,'Occupancy Raw Data'!$B$8:$BE$51,'Occupancy Raw Data'!G$3,FALSE))/100</f>
        <v>0.52807802889689492</v>
      </c>
      <c r="C14" s="99">
        <f>(VLOOKUP($A14,'Occupancy Raw Data'!$B$8:$BE$51,'Occupancy Raw Data'!H$3,FALSE))/100</f>
        <v>0.67707537212941704</v>
      </c>
      <c r="D14" s="99">
        <f>(VLOOKUP($A14,'Occupancy Raw Data'!$B$8:$BE$51,'Occupancy Raw Data'!I$3,FALSE))/100</f>
        <v>0.747497907340684</v>
      </c>
      <c r="E14" s="99">
        <f>(VLOOKUP($A14,'Occupancy Raw Data'!$B$8:$BE$51,'Occupancy Raw Data'!J$3,FALSE))/100</f>
        <v>0.69909378753138895</v>
      </c>
      <c r="F14" s="99">
        <f>(VLOOKUP($A14,'Occupancy Raw Data'!$B$8:$BE$51,'Occupancy Raw Data'!K$3,FALSE))/100</f>
        <v>0.63198311314917899</v>
      </c>
      <c r="G14" s="100">
        <f>(VLOOKUP($A14,'Occupancy Raw Data'!$B$8:$BE$51,'Occupancy Raw Data'!L$3,FALSE))/100</f>
        <v>0.65674564180951289</v>
      </c>
      <c r="H14" s="99">
        <f>(VLOOKUP($A14,'Occupancy Raw Data'!$B$8:$BE$51,'Occupancy Raw Data'!N$3,FALSE))/100</f>
        <v>0.70014921570768196</v>
      </c>
      <c r="I14" s="99">
        <f>(VLOOKUP($A14,'Occupancy Raw Data'!$B$8:$BE$51,'Occupancy Raw Data'!O$3,FALSE))/100</f>
        <v>0.656367143429049</v>
      </c>
      <c r="J14" s="100">
        <f>(VLOOKUP($A14,'Occupancy Raw Data'!$B$8:$BE$51,'Occupancy Raw Data'!P$3,FALSE))/100</f>
        <v>0.67825817956836598</v>
      </c>
      <c r="K14" s="94">
        <f>(VLOOKUP($A14,'Occupancy Raw Data'!$B$8:$BE$51,'Occupancy Raw Data'!R$3,FALSE))/100</f>
        <v>0.66289208116918497</v>
      </c>
      <c r="M14" s="121">
        <f>VLOOKUP($A14,'ADR Raw Data'!$B$6:$BE$49,'ADR Raw Data'!G$1,FALSE)</f>
        <v>185.67870640937201</v>
      </c>
      <c r="N14" s="122">
        <f>VLOOKUP($A14,'ADR Raw Data'!$B$6:$BE$49,'ADR Raw Data'!H$1,FALSE)</f>
        <v>202.87245807353199</v>
      </c>
      <c r="O14" s="122">
        <f>VLOOKUP($A14,'ADR Raw Data'!$B$6:$BE$49,'ADR Raw Data'!I$1,FALSE)</f>
        <v>209.745032377428</v>
      </c>
      <c r="P14" s="122">
        <f>VLOOKUP($A14,'ADR Raw Data'!$B$6:$BE$49,'ADR Raw Data'!J$1,FALSE)</f>
        <v>209.84951116664001</v>
      </c>
      <c r="Q14" s="122">
        <f>VLOOKUP($A14,'ADR Raw Data'!$B$6:$BE$49,'ADR Raw Data'!K$1,FALSE)</f>
        <v>195.30842556867199</v>
      </c>
      <c r="R14" s="123">
        <f>VLOOKUP($A14,'ADR Raw Data'!$B$6:$BE$49,'ADR Raw Data'!L$1,FALSE)</f>
        <v>201.70149212541699</v>
      </c>
      <c r="S14" s="122">
        <f>VLOOKUP($A14,'ADR Raw Data'!$B$6:$BE$49,'ADR Raw Data'!N$1,FALSE)</f>
        <v>199.80768842915001</v>
      </c>
      <c r="T14" s="122">
        <f>VLOOKUP($A14,'ADR Raw Data'!$B$6:$BE$49,'ADR Raw Data'!O$1,FALSE)</f>
        <v>191.285902411976</v>
      </c>
      <c r="U14" s="123">
        <f>VLOOKUP($A14,'ADR Raw Data'!$B$6:$BE$49,'ADR Raw Data'!P$1,FALSE)</f>
        <v>195.684317334263</v>
      </c>
      <c r="V14" s="124">
        <f>VLOOKUP($A14,'ADR Raw Data'!$B$6:$BE$49,'ADR Raw Data'!R$1,FALSE)</f>
        <v>199.94244776470501</v>
      </c>
      <c r="X14" s="121">
        <f>VLOOKUP($A14,'RevPAR Raw Data'!$B$6:$BE$49,'RevPAR Raw Data'!G$1,FALSE)</f>
        <v>98.052845288786898</v>
      </c>
      <c r="Y14" s="122">
        <f>VLOOKUP($A14,'RevPAR Raw Data'!$B$6:$BE$49,'RevPAR Raw Data'!H$1,FALSE)</f>
        <v>137.35994504494599</v>
      </c>
      <c r="Z14" s="122">
        <f>VLOOKUP($A14,'RevPAR Raw Data'!$B$6:$BE$49,'RevPAR Raw Data'!I$1,FALSE)</f>
        <v>156.78397277723101</v>
      </c>
      <c r="AA14" s="122">
        <f>VLOOKUP($A14,'RevPAR Raw Data'!$B$6:$BE$49,'RevPAR Raw Data'!J$1,FALSE)</f>
        <v>146.70448957309699</v>
      </c>
      <c r="AB14" s="122">
        <f>VLOOKUP($A14,'RevPAR Raw Data'!$B$6:$BE$49,'RevPAR Raw Data'!K$1,FALSE)</f>
        <v>123.431626815154</v>
      </c>
      <c r="AC14" s="123">
        <f>VLOOKUP($A14,'RevPAR Raw Data'!$B$6:$BE$49,'RevPAR Raw Data'!L$1,FALSE)</f>
        <v>132.46657589984301</v>
      </c>
      <c r="AD14" s="122">
        <f>VLOOKUP($A14,'RevPAR Raw Data'!$B$6:$BE$49,'RevPAR Raw Data'!N$1,FALSE)</f>
        <v>139.895196346034</v>
      </c>
      <c r="AE14" s="122">
        <f>VLOOKUP($A14,'RevPAR Raw Data'!$B$6:$BE$49,'RevPAR Raw Data'!O$1,FALSE)</f>
        <v>125.553781344397</v>
      </c>
      <c r="AF14" s="123">
        <f>VLOOKUP($A14,'RevPAR Raw Data'!$B$6:$BE$49,'RevPAR Raw Data'!P$1,FALSE)</f>
        <v>132.72448884521501</v>
      </c>
      <c r="AG14" s="124">
        <f>VLOOKUP($A14,'RevPAR Raw Data'!$B$6:$BE$49,'RevPAR Raw Data'!R$1,FALSE)</f>
        <v>132.54026531280701</v>
      </c>
    </row>
    <row r="15" spans="1:34" x14ac:dyDescent="0.25">
      <c r="A15" s="101" t="s">
        <v>122</v>
      </c>
      <c r="B15" s="89">
        <f>(VLOOKUP($A14,'Occupancy Raw Data'!$B$8:$BE$51,'Occupancy Raw Data'!T$3,FALSE))/100</f>
        <v>-5.4403704829841699E-2</v>
      </c>
      <c r="C15" s="90">
        <f>(VLOOKUP($A14,'Occupancy Raw Data'!$B$8:$BE$51,'Occupancy Raw Data'!U$3,FALSE))/100</f>
        <v>-0.156213708571838</v>
      </c>
      <c r="D15" s="90">
        <f>(VLOOKUP($A14,'Occupancy Raw Data'!$B$8:$BE$51,'Occupancy Raw Data'!V$3,FALSE))/100</f>
        <v>-0.135341823563837</v>
      </c>
      <c r="E15" s="90">
        <f>(VLOOKUP($A14,'Occupancy Raw Data'!$B$8:$BE$51,'Occupancy Raw Data'!W$3,FALSE))/100</f>
        <v>-0.17864931955042898</v>
      </c>
      <c r="F15" s="90">
        <f>(VLOOKUP($A14,'Occupancy Raw Data'!$B$8:$BE$51,'Occupancy Raw Data'!X$3,FALSE))/100</f>
        <v>-0.22571947606678802</v>
      </c>
      <c r="G15" s="90">
        <f>(VLOOKUP($A14,'Occupancy Raw Data'!$B$8:$BE$51,'Occupancy Raw Data'!Y$3,FALSE))/100</f>
        <v>-0.156451964130984</v>
      </c>
      <c r="H15" s="91">
        <f>(VLOOKUP($A14,'Occupancy Raw Data'!$B$8:$BE$51,'Occupancy Raw Data'!AA$3,FALSE))/100</f>
        <v>-0.13310725895366901</v>
      </c>
      <c r="I15" s="91">
        <f>(VLOOKUP($A14,'Occupancy Raw Data'!$B$8:$BE$51,'Occupancy Raw Data'!AB$3,FALSE))/100</f>
        <v>-0.16759533686741901</v>
      </c>
      <c r="J15" s="90">
        <f>(VLOOKUP($A14,'Occupancy Raw Data'!$B$8:$BE$51,'Occupancy Raw Data'!AC$3,FALSE))/100</f>
        <v>-0.15014458096737601</v>
      </c>
      <c r="K15" s="92">
        <f>(VLOOKUP($A14,'Occupancy Raw Data'!$B$8:$BE$51,'Occupancy Raw Data'!AE$3,FALSE))/100</f>
        <v>-0.15461778631113299</v>
      </c>
      <c r="M15" s="89">
        <f>(VLOOKUP($A14,'ADR Raw Data'!$B$6:$BE$49,'ADR Raw Data'!T$1,FALSE))/100</f>
        <v>4.5615716269698297E-3</v>
      </c>
      <c r="N15" s="90">
        <f>(VLOOKUP($A14,'ADR Raw Data'!$B$6:$BE$49,'ADR Raw Data'!U$1,FALSE))/100</f>
        <v>-4.5777116294678101E-2</v>
      </c>
      <c r="O15" s="90">
        <f>(VLOOKUP($A14,'ADR Raw Data'!$B$6:$BE$49,'ADR Raw Data'!V$1,FALSE))/100</f>
        <v>-8.4504051969609292E-2</v>
      </c>
      <c r="P15" s="90">
        <f>(VLOOKUP($A14,'ADR Raw Data'!$B$6:$BE$49,'ADR Raw Data'!W$1,FALSE))/100</f>
        <v>-8.5470931194832692E-2</v>
      </c>
      <c r="Q15" s="90">
        <f>(VLOOKUP($A14,'ADR Raw Data'!$B$6:$BE$49,'ADR Raw Data'!X$1,FALSE))/100</f>
        <v>-7.0731997502629304E-2</v>
      </c>
      <c r="R15" s="90">
        <f>(VLOOKUP($A14,'ADR Raw Data'!$B$6:$BE$49,'ADR Raw Data'!Y$1,FALSE))/100</f>
        <v>-6.3863610722050504E-2</v>
      </c>
      <c r="S15" s="91">
        <f>(VLOOKUP($A14,'ADR Raw Data'!$B$6:$BE$49,'ADR Raw Data'!AA$1,FALSE))/100</f>
        <v>-2.80147566378862E-2</v>
      </c>
      <c r="T15" s="91">
        <f>(VLOOKUP($A14,'ADR Raw Data'!$B$6:$BE$49,'ADR Raw Data'!AB$1,FALSE))/100</f>
        <v>-5.9626246497992599E-2</v>
      </c>
      <c r="U15" s="90">
        <f>(VLOOKUP($A14,'ADR Raw Data'!$B$6:$BE$49,'ADR Raw Data'!AC$1,FALSE))/100</f>
        <v>-4.3125183900007101E-2</v>
      </c>
      <c r="V15" s="92">
        <f>(VLOOKUP($A14,'ADR Raw Data'!$B$6:$BE$49,'ADR Raw Data'!AE$1,FALSE))/100</f>
        <v>-5.8097309862274897E-2</v>
      </c>
      <c r="X15" s="89">
        <f>(VLOOKUP($A14,'RevPAR Raw Data'!$B$6:$BE$49,'RevPAR Raw Data'!T$1,FALSE))/100</f>
        <v>-5.0090299599225702E-2</v>
      </c>
      <c r="Y15" s="90">
        <f>(VLOOKUP($A14,'RevPAR Raw Data'!$B$6:$BE$49,'RevPAR Raw Data'!U$1,FALSE))/100</f>
        <v>-0.19483981176240001</v>
      </c>
      <c r="Z15" s="90">
        <f>(VLOOKUP($A14,'RevPAR Raw Data'!$B$6:$BE$49,'RevPAR Raw Data'!V$1,FALSE))/100</f>
        <v>-0.208408943041346</v>
      </c>
      <c r="AA15" s="90">
        <f>(VLOOKUP($A14,'RevPAR Raw Data'!$B$6:$BE$49,'RevPAR Raw Data'!W$1,FALSE))/100</f>
        <v>-0.24885092704596301</v>
      </c>
      <c r="AB15" s="90">
        <f>(VLOOKUP($A14,'RevPAR Raw Data'!$B$6:$BE$49,'RevPAR Raw Data'!X$1,FALSE))/100</f>
        <v>-0.28048588415196601</v>
      </c>
      <c r="AC15" s="90">
        <f>(VLOOKUP($A14,'RevPAR Raw Data'!$B$6:$BE$49,'RevPAR Raw Data'!Y$1,FALSE))/100</f>
        <v>-0.21032398751907302</v>
      </c>
      <c r="AD15" s="91">
        <f>(VLOOKUP($A14,'RevPAR Raw Data'!$B$6:$BE$49,'RevPAR Raw Data'!AA$1,FALSE))/100</f>
        <v>-0.157393048125232</v>
      </c>
      <c r="AE15" s="91">
        <f>(VLOOKUP($A14,'RevPAR Raw Data'!$B$6:$BE$49,'RevPAR Raw Data'!AB$1,FALSE))/100</f>
        <v>-0.217228502497441</v>
      </c>
      <c r="AF15" s="90">
        <f>(VLOOKUP($A14,'RevPAR Raw Data'!$B$6:$BE$49,'RevPAR Raw Data'!AC$1,FALSE))/100</f>
        <v>-0.18679475220157499</v>
      </c>
      <c r="AG15" s="92">
        <f>(VLOOKUP($A14,'RevPAR Raw Data'!$B$6:$BE$49,'RevPAR Raw Data'!AE$1,FALSE))/100</f>
        <v>-0.20373221873187097</v>
      </c>
    </row>
    <row r="16" spans="1:34"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Data'!G$3,FALSE))/100</f>
        <v>0.57309472934472905</v>
      </c>
      <c r="C17" s="99">
        <f>(VLOOKUP($A17,'Occupancy Raw Data'!$B$8:$BE$51,'Occupancy Raw Data'!H$3,FALSE))/100</f>
        <v>0.70765075973409297</v>
      </c>
      <c r="D17" s="99">
        <f>(VLOOKUP($A17,'Occupancy Raw Data'!$B$8:$BE$51,'Occupancy Raw Data'!I$3,FALSE))/100</f>
        <v>0.768429487179487</v>
      </c>
      <c r="E17" s="99">
        <f>(VLOOKUP($A17,'Occupancy Raw Data'!$B$8:$BE$51,'Occupancy Raw Data'!J$3,FALSE))/100</f>
        <v>0.74804131054131007</v>
      </c>
      <c r="F17" s="99">
        <f>(VLOOKUP($A17,'Occupancy Raw Data'!$B$8:$BE$51,'Occupancy Raw Data'!K$3,FALSE))/100</f>
        <v>0.676934947768281</v>
      </c>
      <c r="G17" s="100">
        <f>(VLOOKUP($A17,'Occupancy Raw Data'!$B$8:$BE$51,'Occupancy Raw Data'!L$3,FALSE))/100</f>
        <v>0.69483024691357997</v>
      </c>
      <c r="H17" s="99">
        <f>(VLOOKUP($A17,'Occupancy Raw Data'!$B$8:$BE$51,'Occupancy Raw Data'!N$3,FALSE))/100</f>
        <v>0.72174738841405495</v>
      </c>
      <c r="I17" s="99">
        <f>(VLOOKUP($A17,'Occupancy Raw Data'!$B$8:$BE$51,'Occupancy Raw Data'!O$3,FALSE))/100</f>
        <v>0.64417141500474795</v>
      </c>
      <c r="J17" s="100">
        <f>(VLOOKUP($A17,'Occupancy Raw Data'!$B$8:$BE$51,'Occupancy Raw Data'!P$3,FALSE))/100</f>
        <v>0.68295940170940095</v>
      </c>
      <c r="K17" s="94">
        <f>(VLOOKUP($A17,'Occupancy Raw Data'!$B$8:$BE$51,'Occupancy Raw Data'!R$3,FALSE))/100</f>
        <v>0.6914385768552429</v>
      </c>
      <c r="M17" s="121">
        <f>VLOOKUP($A17,'ADR Raw Data'!$B$6:$BE$49,'ADR Raw Data'!G$1,FALSE)</f>
        <v>138.524342084822</v>
      </c>
      <c r="N17" s="122">
        <f>VLOOKUP($A17,'ADR Raw Data'!$B$6:$BE$49,'ADR Raw Data'!H$1,FALSE)</f>
        <v>146.22121367162899</v>
      </c>
      <c r="O17" s="122">
        <f>VLOOKUP($A17,'ADR Raw Data'!$B$6:$BE$49,'ADR Raw Data'!I$1,FALSE)</f>
        <v>151.14886185455501</v>
      </c>
      <c r="P17" s="122">
        <f>VLOOKUP($A17,'ADR Raw Data'!$B$6:$BE$49,'ADR Raw Data'!J$1,FALSE)</f>
        <v>149.051594461636</v>
      </c>
      <c r="Q17" s="122">
        <f>VLOOKUP($A17,'ADR Raw Data'!$B$6:$BE$49,'ADR Raw Data'!K$1,FALSE)</f>
        <v>140.569368259535</v>
      </c>
      <c r="R17" s="123">
        <f>VLOOKUP($A17,'ADR Raw Data'!$B$6:$BE$49,'ADR Raw Data'!L$1,FALSE)</f>
        <v>145.54963199931601</v>
      </c>
      <c r="S17" s="122">
        <f>VLOOKUP($A17,'ADR Raw Data'!$B$6:$BE$49,'ADR Raw Data'!N$1,FALSE)</f>
        <v>147.21638157894699</v>
      </c>
      <c r="T17" s="122">
        <f>VLOOKUP($A17,'ADR Raw Data'!$B$6:$BE$49,'ADR Raw Data'!O$1,FALSE)</f>
        <v>142.52755551460399</v>
      </c>
      <c r="U17" s="123">
        <f>VLOOKUP($A17,'ADR Raw Data'!$B$6:$BE$49,'ADR Raw Data'!P$1,FALSE)</f>
        <v>145.00511710772099</v>
      </c>
      <c r="V17" s="124">
        <f>VLOOKUP($A17,'ADR Raw Data'!$B$6:$BE$49,'ADR Raw Data'!R$1,FALSE)</f>
        <v>145.39596415497999</v>
      </c>
      <c r="X17" s="121">
        <f>VLOOKUP($A17,'RevPAR Raw Data'!$B$6:$BE$49,'RevPAR Raw Data'!G$1,FALSE)</f>
        <v>79.387570334757797</v>
      </c>
      <c r="Y17" s="122">
        <f>VLOOKUP($A17,'RevPAR Raw Data'!$B$6:$BE$49,'RevPAR Raw Data'!H$1,FALSE)</f>
        <v>103.473552943969</v>
      </c>
      <c r="Z17" s="122">
        <f>VLOOKUP($A17,'RevPAR Raw Data'!$B$6:$BE$49,'RevPAR Raw Data'!I$1,FALSE)</f>
        <v>116.147242402659</v>
      </c>
      <c r="AA17" s="122">
        <f>VLOOKUP($A17,'RevPAR Raw Data'!$B$6:$BE$49,'RevPAR Raw Data'!J$1,FALSE)</f>
        <v>111.496750059354</v>
      </c>
      <c r="AB17" s="122">
        <f>VLOOKUP($A17,'RevPAR Raw Data'!$B$6:$BE$49,'RevPAR Raw Data'!K$1,FALSE)</f>
        <v>95.156317960588694</v>
      </c>
      <c r="AC17" s="123">
        <f>VLOOKUP($A17,'RevPAR Raw Data'!$B$6:$BE$49,'RevPAR Raw Data'!L$1,FALSE)</f>
        <v>101.132286740265</v>
      </c>
      <c r="AD17" s="122">
        <f>VLOOKUP($A17,'RevPAR Raw Data'!$B$6:$BE$49,'RevPAR Raw Data'!N$1,FALSE)</f>
        <v>106.25303893637199</v>
      </c>
      <c r="AE17" s="122">
        <f>VLOOKUP($A17,'RevPAR Raw Data'!$B$6:$BE$49,'RevPAR Raw Data'!O$1,FALSE)</f>
        <v>91.812177113010407</v>
      </c>
      <c r="AF17" s="123">
        <f>VLOOKUP($A17,'RevPAR Raw Data'!$B$6:$BE$49,'RevPAR Raw Data'!P$1,FALSE)</f>
        <v>99.032608024691299</v>
      </c>
      <c r="AG17" s="124">
        <f>VLOOKUP($A17,'RevPAR Raw Data'!$B$6:$BE$49,'RevPAR Raw Data'!R$1,FALSE)</f>
        <v>100.53237853581599</v>
      </c>
    </row>
    <row r="18" spans="1:33" x14ac:dyDescent="0.25">
      <c r="A18" s="101" t="s">
        <v>122</v>
      </c>
      <c r="B18" s="89">
        <f>(VLOOKUP($A17,'Occupancy Raw Data'!$B$8:$BE$51,'Occupancy Raw Data'!T$3,FALSE))/100</f>
        <v>-1.39649178859069E-2</v>
      </c>
      <c r="C18" s="90">
        <f>(VLOOKUP($A17,'Occupancy Raw Data'!$B$8:$BE$51,'Occupancy Raw Data'!U$3,FALSE))/100</f>
        <v>-7.7213597471258805E-2</v>
      </c>
      <c r="D18" s="90">
        <f>(VLOOKUP($A17,'Occupancy Raw Data'!$B$8:$BE$51,'Occupancy Raw Data'!V$3,FALSE))/100</f>
        <v>-7.8268844049533493E-2</v>
      </c>
      <c r="E18" s="90">
        <f>(VLOOKUP($A17,'Occupancy Raw Data'!$B$8:$BE$51,'Occupancy Raw Data'!W$3,FALSE))/100</f>
        <v>-0.104573778367439</v>
      </c>
      <c r="F18" s="90">
        <f>(VLOOKUP($A17,'Occupancy Raw Data'!$B$8:$BE$51,'Occupancy Raw Data'!X$3,FALSE))/100</f>
        <v>-0.16130496085819801</v>
      </c>
      <c r="G18" s="90">
        <f>(VLOOKUP($A17,'Occupancy Raw Data'!$B$8:$BE$51,'Occupancy Raw Data'!Y$3,FALSE))/100</f>
        <v>-9.1555677034743391E-2</v>
      </c>
      <c r="H18" s="91">
        <f>(VLOOKUP($A17,'Occupancy Raw Data'!$B$8:$BE$51,'Occupancy Raw Data'!AA$3,FALSE))/100</f>
        <v>-0.144738257742517</v>
      </c>
      <c r="I18" s="91">
        <f>(VLOOKUP($A17,'Occupancy Raw Data'!$B$8:$BE$51,'Occupancy Raw Data'!AB$3,FALSE))/100</f>
        <v>-0.24568304291563098</v>
      </c>
      <c r="J18" s="90">
        <f>(VLOOKUP($A17,'Occupancy Raw Data'!$B$8:$BE$51,'Occupancy Raw Data'!AC$3,FALSE))/100</f>
        <v>-0.19551056811878201</v>
      </c>
      <c r="K18" s="92">
        <f>(VLOOKUP($A17,'Occupancy Raw Data'!$B$8:$BE$51,'Occupancy Raw Data'!AE$3,FALSE))/100</f>
        <v>-0.123518176654851</v>
      </c>
      <c r="M18" s="89">
        <f>(VLOOKUP($A17,'ADR Raw Data'!$B$6:$BE$49,'ADR Raw Data'!T$1,FALSE))/100</f>
        <v>-5.1752378126231902E-2</v>
      </c>
      <c r="N18" s="90">
        <f>(VLOOKUP($A17,'ADR Raw Data'!$B$6:$BE$49,'ADR Raw Data'!U$1,FALSE))/100</f>
        <v>-7.9865820074526306E-2</v>
      </c>
      <c r="O18" s="90">
        <f>(VLOOKUP($A17,'ADR Raw Data'!$B$6:$BE$49,'ADR Raw Data'!V$1,FALSE))/100</f>
        <v>-9.5335916715953595E-2</v>
      </c>
      <c r="P18" s="90">
        <f>(VLOOKUP($A17,'ADR Raw Data'!$B$6:$BE$49,'ADR Raw Data'!W$1,FALSE))/100</f>
        <v>-0.107832897555762</v>
      </c>
      <c r="Q18" s="90">
        <f>(VLOOKUP($A17,'ADR Raw Data'!$B$6:$BE$49,'ADR Raw Data'!X$1,FALSE))/100</f>
        <v>-0.11712536397562101</v>
      </c>
      <c r="R18" s="90">
        <f>(VLOOKUP($A17,'ADR Raw Data'!$B$6:$BE$49,'ADR Raw Data'!Y$1,FALSE))/100</f>
        <v>-9.3649329896459008E-2</v>
      </c>
      <c r="S18" s="91">
        <f>(VLOOKUP($A17,'ADR Raw Data'!$B$6:$BE$49,'ADR Raw Data'!AA$1,FALSE))/100</f>
        <v>-9.5334156122193092E-2</v>
      </c>
      <c r="T18" s="91">
        <f>(VLOOKUP($A17,'ADR Raw Data'!$B$6:$BE$49,'ADR Raw Data'!AB$1,FALSE))/100</f>
        <v>-0.122205600483989</v>
      </c>
      <c r="U18" s="90">
        <f>(VLOOKUP($A17,'ADR Raw Data'!$B$6:$BE$49,'ADR Raw Data'!AC$1,FALSE))/100</f>
        <v>-0.10793000537420999</v>
      </c>
      <c r="V18" s="92">
        <f>(VLOOKUP($A17,'ADR Raw Data'!$B$6:$BE$49,'ADR Raw Data'!AE$1,FALSE))/100</f>
        <v>-9.7991809140421895E-2</v>
      </c>
      <c r="X18" s="89">
        <f>(VLOOKUP($A17,'RevPAR Raw Data'!$B$6:$BE$49,'RevPAR Raw Data'!T$1,FALSE))/100</f>
        <v>-6.4994578301205599E-2</v>
      </c>
      <c r="Y18" s="90">
        <f>(VLOOKUP($A17,'RevPAR Raw Data'!$B$6:$BE$49,'RevPAR Raw Data'!U$1,FALSE))/100</f>
        <v>-0.15091269026283802</v>
      </c>
      <c r="Z18" s="90">
        <f>(VLOOKUP($A17,'RevPAR Raw Data'!$B$6:$BE$49,'RevPAR Raw Data'!V$1,FALSE))/100</f>
        <v>-0.16614292876772599</v>
      </c>
      <c r="AA18" s="90">
        <f>(VLOOKUP($A17,'RevPAR Raw Data'!$B$6:$BE$49,'RevPAR Raw Data'!W$1,FALSE))/100</f>
        <v>-0.20113018239348601</v>
      </c>
      <c r="AB18" s="90">
        <f>(VLOOKUP($A17,'RevPAR Raw Data'!$B$6:$BE$49,'RevPAR Raw Data'!X$1,FALSE))/100</f>
        <v>-0.259537422582229</v>
      </c>
      <c r="AC18" s="90">
        <f>(VLOOKUP($A17,'RevPAR Raw Data'!$B$6:$BE$49,'RevPAR Raw Data'!Y$1,FALSE))/100</f>
        <v>-0.176630879128682</v>
      </c>
      <c r="AD18" s="91">
        <f>(VLOOKUP($A17,'RevPAR Raw Data'!$B$6:$BE$49,'RevPAR Raw Data'!AA$1,FALSE))/100</f>
        <v>-0.22627391420423099</v>
      </c>
      <c r="AE18" s="91">
        <f>(VLOOKUP($A17,'RevPAR Raw Data'!$B$6:$BE$49,'RevPAR Raw Data'!AB$1,FALSE))/100</f>
        <v>-0.33786479961138099</v>
      </c>
      <c r="AF18" s="90">
        <f>(VLOOKUP($A17,'RevPAR Raw Data'!$B$6:$BE$49,'RevPAR Raw Data'!AC$1,FALSE))/100</f>
        <v>-0.28233911682521701</v>
      </c>
      <c r="AG18" s="92">
        <f>(VLOOKUP($A17,'RevPAR Raw Data'!$B$6:$BE$49,'RevPAR Raw Data'!AE$1,FALSE))/100</f>
        <v>-0.20940621620313798</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Data'!G$3,FALSE))/100</f>
        <v>0.56057366613015502</v>
      </c>
      <c r="C20" s="99">
        <f>(VLOOKUP($A20,'Occupancy Raw Data'!$B$8:$BE$51,'Occupancy Raw Data'!H$3,FALSE))/100</f>
        <v>0.69217094674129698</v>
      </c>
      <c r="D20" s="99">
        <f>(VLOOKUP($A20,'Occupancy Raw Data'!$B$8:$BE$51,'Occupancy Raw Data'!I$3,FALSE))/100</f>
        <v>0.75215605256203899</v>
      </c>
      <c r="E20" s="99">
        <f>(VLOOKUP($A20,'Occupancy Raw Data'!$B$8:$BE$51,'Occupancy Raw Data'!J$3,FALSE))/100</f>
        <v>0.73214500204194299</v>
      </c>
      <c r="F20" s="99">
        <f>(VLOOKUP($A20,'Occupancy Raw Data'!$B$8:$BE$51,'Occupancy Raw Data'!K$3,FALSE))/100</f>
        <v>0.69399668484397092</v>
      </c>
      <c r="G20" s="100">
        <f>(VLOOKUP($A20,'Occupancy Raw Data'!$B$8:$BE$51,'Occupancy Raw Data'!L$3,FALSE))/100</f>
        <v>0.68620847046388112</v>
      </c>
      <c r="H20" s="99">
        <f>(VLOOKUP($A20,'Occupancy Raw Data'!$B$8:$BE$51,'Occupancy Raw Data'!N$3,FALSE))/100</f>
        <v>0.72849352583659599</v>
      </c>
      <c r="I20" s="99">
        <f>(VLOOKUP($A20,'Occupancy Raw Data'!$B$8:$BE$51,'Occupancy Raw Data'!O$3,FALSE))/100</f>
        <v>0.62509909433780897</v>
      </c>
      <c r="J20" s="100">
        <f>(VLOOKUP($A20,'Occupancy Raw Data'!$B$8:$BE$51,'Occupancy Raw Data'!P$3,FALSE))/100</f>
        <v>0.67679631008720309</v>
      </c>
      <c r="K20" s="94">
        <f>(VLOOKUP($A20,'Occupancy Raw Data'!$B$8:$BE$51,'Occupancy Raw Data'!R$3,FALSE))/100</f>
        <v>0.68351928178483012</v>
      </c>
      <c r="M20" s="121">
        <f>VLOOKUP($A20,'ADR Raw Data'!$B$6:$BE$49,'ADR Raw Data'!G$1,FALSE)</f>
        <v>113.80118791514801</v>
      </c>
      <c r="N20" s="122">
        <f>VLOOKUP($A20,'ADR Raw Data'!$B$6:$BE$49,'ADR Raw Data'!H$1,FALSE)</f>
        <v>118.39528650262</v>
      </c>
      <c r="O20" s="122">
        <f>VLOOKUP($A20,'ADR Raw Data'!$B$6:$BE$49,'ADR Raw Data'!I$1,FALSE)</f>
        <v>121.989052379431</v>
      </c>
      <c r="P20" s="122">
        <f>VLOOKUP($A20,'ADR Raw Data'!$B$6:$BE$49,'ADR Raw Data'!J$1,FALSE)</f>
        <v>119.68372477606</v>
      </c>
      <c r="Q20" s="122">
        <f>VLOOKUP($A20,'ADR Raw Data'!$B$6:$BE$49,'ADR Raw Data'!K$1,FALSE)</f>
        <v>118.52559174772399</v>
      </c>
      <c r="R20" s="123">
        <f>VLOOKUP($A20,'ADR Raw Data'!$B$6:$BE$49,'ADR Raw Data'!L$1,FALSE)</f>
        <v>118.733812524505</v>
      </c>
      <c r="S20" s="122">
        <f>VLOOKUP($A20,'ADR Raw Data'!$B$6:$BE$49,'ADR Raw Data'!N$1,FALSE)</f>
        <v>130.22393734542399</v>
      </c>
      <c r="T20" s="122">
        <f>VLOOKUP($A20,'ADR Raw Data'!$B$6:$BE$49,'ADR Raw Data'!O$1,FALSE)</f>
        <v>125.115340302063</v>
      </c>
      <c r="U20" s="123">
        <f>VLOOKUP($A20,'ADR Raw Data'!$B$6:$BE$49,'ADR Raw Data'!P$1,FALSE)</f>
        <v>127.86474940545899</v>
      </c>
      <c r="V20" s="124">
        <f>VLOOKUP($A20,'ADR Raw Data'!$B$6:$BE$49,'ADR Raw Data'!R$1,FALSE)</f>
        <v>121.316991564994</v>
      </c>
      <c r="X20" s="121">
        <f>VLOOKUP($A20,'RevPAR Raw Data'!$B$6:$BE$49,'RevPAR Raw Data'!G$1,FALSE)</f>
        <v>63.793949119561802</v>
      </c>
      <c r="Y20" s="122">
        <f>VLOOKUP($A20,'RevPAR Raw Data'!$B$6:$BE$49,'RevPAR Raw Data'!H$1,FALSE)</f>
        <v>81.949777548225896</v>
      </c>
      <c r="Z20" s="122">
        <f>VLOOKUP($A20,'RevPAR Raw Data'!$B$6:$BE$49,'RevPAR Raw Data'!I$1,FALSE)</f>
        <v>91.754804093497</v>
      </c>
      <c r="AA20" s="122">
        <f>VLOOKUP($A20,'RevPAR Raw Data'!$B$6:$BE$49,'RevPAR Raw Data'!J$1,FALSE)</f>
        <v>87.6258409205563</v>
      </c>
      <c r="AB20" s="122">
        <f>VLOOKUP($A20,'RevPAR Raw Data'!$B$6:$BE$49,'RevPAR Raw Data'!K$1,FALSE)</f>
        <v>82.256367742090404</v>
      </c>
      <c r="AC20" s="123">
        <f>VLOOKUP($A20,'RevPAR Raw Data'!$B$6:$BE$49,'RevPAR Raw Data'!L$1,FALSE)</f>
        <v>81.4761478847863</v>
      </c>
      <c r="AD20" s="122">
        <f>VLOOKUP($A20,'RevPAR Raw Data'!$B$6:$BE$49,'RevPAR Raw Data'!N$1,FALSE)</f>
        <v>94.867295265092295</v>
      </c>
      <c r="AE20" s="122">
        <f>VLOOKUP($A20,'RevPAR Raw Data'!$B$6:$BE$49,'RevPAR Raw Data'!O$1,FALSE)</f>
        <v>78.209485910586807</v>
      </c>
      <c r="AF20" s="123">
        <f>VLOOKUP($A20,'RevPAR Raw Data'!$B$6:$BE$49,'RevPAR Raw Data'!P$1,FALSE)</f>
        <v>86.538390587839601</v>
      </c>
      <c r="AG20" s="124">
        <f>VLOOKUP($A20,'RevPAR Raw Data'!$B$6:$BE$49,'RevPAR Raw Data'!R$1,FALSE)</f>
        <v>82.922502942801501</v>
      </c>
    </row>
    <row r="21" spans="1:33" x14ac:dyDescent="0.25">
      <c r="A21" s="101" t="s">
        <v>122</v>
      </c>
      <c r="B21" s="89">
        <f>(VLOOKUP($A20,'Occupancy Raw Data'!$B$8:$BE$51,'Occupancy Raw Data'!T$3,FALSE))/100</f>
        <v>6.1172147070070196E-2</v>
      </c>
      <c r="C21" s="90">
        <f>(VLOOKUP($A20,'Occupancy Raw Data'!$B$8:$BE$51,'Occupancy Raw Data'!U$3,FALSE))/100</f>
        <v>7.3470289437238198E-3</v>
      </c>
      <c r="D21" s="90">
        <f>(VLOOKUP($A20,'Occupancy Raw Data'!$B$8:$BE$51,'Occupancy Raw Data'!V$3,FALSE))/100</f>
        <v>2.7424008226543898E-3</v>
      </c>
      <c r="E21" s="90">
        <f>(VLOOKUP($A20,'Occupancy Raw Data'!$B$8:$BE$51,'Occupancy Raw Data'!W$3,FALSE))/100</f>
        <v>-4.2291583397454507E-2</v>
      </c>
      <c r="F21" s="90">
        <f>(VLOOKUP($A20,'Occupancy Raw Data'!$B$8:$BE$51,'Occupancy Raw Data'!X$3,FALSE))/100</f>
        <v>-8.3291036545905209E-2</v>
      </c>
      <c r="G21" s="90">
        <f>(VLOOKUP($A20,'Occupancy Raw Data'!$B$8:$BE$51,'Occupancy Raw Data'!Y$3,FALSE))/100</f>
        <v>-1.6049990122327898E-2</v>
      </c>
      <c r="H21" s="91">
        <f>(VLOOKUP($A20,'Occupancy Raw Data'!$B$8:$BE$51,'Occupancy Raw Data'!AA$3,FALSE))/100</f>
        <v>-0.12441244487081599</v>
      </c>
      <c r="I21" s="91">
        <f>(VLOOKUP($A20,'Occupancy Raw Data'!$B$8:$BE$51,'Occupancy Raw Data'!AB$3,FALSE))/100</f>
        <v>-0.252463391815477</v>
      </c>
      <c r="J21" s="90">
        <f>(VLOOKUP($A20,'Occupancy Raw Data'!$B$8:$BE$51,'Occupancy Raw Data'!AC$3,FALSE))/100</f>
        <v>-0.18859936859961798</v>
      </c>
      <c r="K21" s="92">
        <f>(VLOOKUP($A20,'Occupancy Raw Data'!$B$8:$BE$51,'Occupancy Raw Data'!AE$3,FALSE))/100</f>
        <v>-7.1886506177993803E-2</v>
      </c>
      <c r="M21" s="89">
        <f>(VLOOKUP($A20,'ADR Raw Data'!$B$6:$BE$49,'ADR Raw Data'!T$1,FALSE))/100</f>
        <v>1.7183184246039199E-3</v>
      </c>
      <c r="N21" s="90">
        <f>(VLOOKUP($A20,'ADR Raw Data'!$B$6:$BE$49,'ADR Raw Data'!U$1,FALSE))/100</f>
        <v>-3.2702312801674398E-2</v>
      </c>
      <c r="O21" s="90">
        <f>(VLOOKUP($A20,'ADR Raw Data'!$B$6:$BE$49,'ADR Raw Data'!V$1,FALSE))/100</f>
        <v>-3.9736206747302098E-2</v>
      </c>
      <c r="P21" s="90">
        <f>(VLOOKUP($A20,'ADR Raw Data'!$B$6:$BE$49,'ADR Raw Data'!W$1,FALSE))/100</f>
        <v>-5.7452288635988905E-2</v>
      </c>
      <c r="Q21" s="90">
        <f>(VLOOKUP($A20,'ADR Raw Data'!$B$6:$BE$49,'ADR Raw Data'!X$1,FALSE))/100</f>
        <v>-6.09949617803143E-2</v>
      </c>
      <c r="R21" s="90">
        <f>(VLOOKUP($A20,'ADR Raw Data'!$B$6:$BE$49,'ADR Raw Data'!Y$1,FALSE))/100</f>
        <v>-4.1689274915361799E-2</v>
      </c>
      <c r="S21" s="91">
        <f>(VLOOKUP($A20,'ADR Raw Data'!$B$6:$BE$49,'ADR Raw Data'!AA$1,FALSE))/100</f>
        <v>-0.10409989946541399</v>
      </c>
      <c r="T21" s="91">
        <f>(VLOOKUP($A20,'ADR Raw Data'!$B$6:$BE$49,'ADR Raw Data'!AB$1,FALSE))/100</f>
        <v>-0.13804330821727601</v>
      </c>
      <c r="U21" s="90">
        <f>(VLOOKUP($A20,'ADR Raw Data'!$B$6:$BE$49,'ADR Raw Data'!AC$1,FALSE))/100</f>
        <v>-0.119714974917337</v>
      </c>
      <c r="V21" s="92">
        <f>(VLOOKUP($A20,'ADR Raw Data'!$B$6:$BE$49,'ADR Raw Data'!AE$1,FALSE))/100</f>
        <v>-7.2566774781348709E-2</v>
      </c>
      <c r="X21" s="89">
        <f>(VLOOKUP($A20,'RevPAR Raw Data'!$B$6:$BE$49,'RevPAR Raw Data'!T$1,FALSE))/100</f>
        <v>6.2995578722057202E-2</v>
      </c>
      <c r="Y21" s="90">
        <f>(VLOOKUP($A20,'RevPAR Raw Data'!$B$6:$BE$49,'RevPAR Raw Data'!U$1,FALSE))/100</f>
        <v>-2.55955486966312E-2</v>
      </c>
      <c r="Z21" s="90">
        <f>(VLOOKUP($A20,'RevPAR Raw Data'!$B$6:$BE$49,'RevPAR Raw Data'!V$1,FALSE))/100</f>
        <v>-3.7102778530720699E-2</v>
      </c>
      <c r="AA21" s="90">
        <f>(VLOOKUP($A20,'RevPAR Raw Data'!$B$6:$BE$49,'RevPAR Raw Data'!W$1,FALSE))/100</f>
        <v>-9.7314123777219888E-2</v>
      </c>
      <c r="AB21" s="90">
        <f>(VLOOKUP($A20,'RevPAR Raw Data'!$B$6:$BE$49,'RevPAR Raw Data'!X$1,FALSE))/100</f>
        <v>-0.13920566473545901</v>
      </c>
      <c r="AC21" s="90">
        <f>(VLOOKUP($A20,'RevPAR Raw Data'!$B$6:$BE$49,'RevPAR Raw Data'!Y$1,FALSE))/100</f>
        <v>-5.7070152587091104E-2</v>
      </c>
      <c r="AD21" s="91">
        <f>(VLOOKUP($A20,'RevPAR Raw Data'!$B$6:$BE$49,'RevPAR Raw Data'!AA$1,FALSE))/100</f>
        <v>-0.21556102133293201</v>
      </c>
      <c r="AE21" s="91">
        <f>(VLOOKUP($A20,'RevPAR Raw Data'!$B$6:$BE$49,'RevPAR Raw Data'!AB$1,FALSE))/100</f>
        <v>-0.35565581822279002</v>
      </c>
      <c r="AF21" s="90">
        <f>(VLOOKUP($A20,'RevPAR Raw Data'!$B$6:$BE$49,'RevPAR Raw Data'!AC$1,FALSE))/100</f>
        <v>-0.28573617483562702</v>
      </c>
      <c r="AG21" s="92">
        <f>(VLOOKUP($A20,'RevPAR Raw Data'!$B$6:$BE$49,'RevPAR Raw Data'!AE$1,FALSE))/100</f>
        <v>-0.13923670905570598</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Data'!G$3,FALSE))/100</f>
        <v>0.54923020189914196</v>
      </c>
      <c r="C23" s="99">
        <f>(VLOOKUP($A23,'Occupancy Raw Data'!$B$8:$BE$51,'Occupancy Raw Data'!H$3,FALSE))/100</f>
        <v>0.62270673919055897</v>
      </c>
      <c r="D23" s="99">
        <f>(VLOOKUP($A23,'Occupancy Raw Data'!$B$8:$BE$51,'Occupancy Raw Data'!I$3,FALSE))/100</f>
        <v>0.65299161058357102</v>
      </c>
      <c r="E23" s="99">
        <f>(VLOOKUP($A23,'Occupancy Raw Data'!$B$8:$BE$51,'Occupancy Raw Data'!J$3,FALSE))/100</f>
        <v>0.650686825850465</v>
      </c>
      <c r="F23" s="99">
        <f>(VLOOKUP($A23,'Occupancy Raw Data'!$B$8:$BE$51,'Occupancy Raw Data'!K$3,FALSE))/100</f>
        <v>0.62146215543468197</v>
      </c>
      <c r="G23" s="100">
        <f>(VLOOKUP($A23,'Occupancy Raw Data'!$B$8:$BE$51,'Occupancy Raw Data'!L$3,FALSE))/100</f>
        <v>0.61941550659168398</v>
      </c>
      <c r="H23" s="99">
        <f>(VLOOKUP($A23,'Occupancy Raw Data'!$B$8:$BE$51,'Occupancy Raw Data'!N$3,FALSE))/100</f>
        <v>0.64331151470452597</v>
      </c>
      <c r="I23" s="99">
        <f>(VLOOKUP($A23,'Occupancy Raw Data'!$B$8:$BE$51,'Occupancy Raw Data'!O$3,FALSE))/100</f>
        <v>0.58937955194984704</v>
      </c>
      <c r="J23" s="100">
        <f>(VLOOKUP($A23,'Occupancy Raw Data'!$B$8:$BE$51,'Occupancy Raw Data'!P$3,FALSE))/100</f>
        <v>0.616345533327187</v>
      </c>
      <c r="K23" s="94">
        <f>(VLOOKUP($A23,'Occupancy Raw Data'!$B$8:$BE$51,'Occupancy Raw Data'!R$3,FALSE))/100</f>
        <v>0.61853837137325596</v>
      </c>
      <c r="M23" s="121">
        <f>VLOOKUP($A23,'ADR Raw Data'!$B$6:$BE$49,'ADR Raw Data'!G$1,FALSE)</f>
        <v>82.384284515316807</v>
      </c>
      <c r="N23" s="122">
        <f>VLOOKUP($A23,'ADR Raw Data'!$B$6:$BE$49,'ADR Raw Data'!H$1,FALSE)</f>
        <v>83.725240950477399</v>
      </c>
      <c r="O23" s="122">
        <f>VLOOKUP($A23,'ADR Raw Data'!$B$6:$BE$49,'ADR Raw Data'!I$1,FALSE)</f>
        <v>86.571627135394607</v>
      </c>
      <c r="P23" s="122">
        <f>VLOOKUP($A23,'ADR Raw Data'!$B$6:$BE$49,'ADR Raw Data'!J$1,FALSE)</f>
        <v>85.934584868234595</v>
      </c>
      <c r="Q23" s="122">
        <f>VLOOKUP($A23,'ADR Raw Data'!$B$6:$BE$49,'ADR Raw Data'!K$1,FALSE)</f>
        <v>85.457636107402394</v>
      </c>
      <c r="R23" s="123">
        <f>VLOOKUP($A23,'ADR Raw Data'!$B$6:$BE$49,'ADR Raw Data'!L$1,FALSE)</f>
        <v>84.899374144192393</v>
      </c>
      <c r="S23" s="122">
        <f>VLOOKUP($A23,'ADR Raw Data'!$B$6:$BE$49,'ADR Raw Data'!N$1,FALSE)</f>
        <v>93.6237188306104</v>
      </c>
      <c r="T23" s="122">
        <f>VLOOKUP($A23,'ADR Raw Data'!$B$6:$BE$49,'ADR Raw Data'!O$1,FALSE)</f>
        <v>90.448295792272702</v>
      </c>
      <c r="U23" s="123">
        <f>VLOOKUP($A23,'ADR Raw Data'!$B$6:$BE$49,'ADR Raw Data'!P$1,FALSE)</f>
        <v>92.105471916834901</v>
      </c>
      <c r="V23" s="124">
        <f>VLOOKUP($A23,'ADR Raw Data'!$B$6:$BE$49,'ADR Raw Data'!R$1,FALSE)</f>
        <v>86.950960076652805</v>
      </c>
      <c r="X23" s="121">
        <f>VLOOKUP($A23,'RevPAR Raw Data'!$B$6:$BE$49,'RevPAR Raw Data'!G$1,FALSE)</f>
        <v>45.247937217663797</v>
      </c>
      <c r="Y23" s="122">
        <f>VLOOKUP($A23,'RevPAR Raw Data'!$B$6:$BE$49,'RevPAR Raw Data'!H$1,FALSE)</f>
        <v>52.136271780215701</v>
      </c>
      <c r="Z23" s="122">
        <f>VLOOKUP($A23,'RevPAR Raw Data'!$B$6:$BE$49,'RevPAR Raw Data'!I$1,FALSE)</f>
        <v>56.530546233981703</v>
      </c>
      <c r="AA23" s="122">
        <f>VLOOKUP($A23,'RevPAR Raw Data'!$B$6:$BE$49,'RevPAR Raw Data'!J$1,FALSE)</f>
        <v>55.916502258689</v>
      </c>
      <c r="AB23" s="122">
        <f>VLOOKUP($A23,'RevPAR Raw Data'!$B$6:$BE$49,'RevPAR Raw Data'!K$1,FALSE)</f>
        <v>53.108686733658999</v>
      </c>
      <c r="AC23" s="123">
        <f>VLOOKUP($A23,'RevPAR Raw Data'!$B$6:$BE$49,'RevPAR Raw Data'!L$1,FALSE)</f>
        <v>52.587988844841803</v>
      </c>
      <c r="AD23" s="122">
        <f>VLOOKUP($A23,'RevPAR Raw Data'!$B$6:$BE$49,'RevPAR Raw Data'!N$1,FALSE)</f>
        <v>60.229216373190702</v>
      </c>
      <c r="AE23" s="122">
        <f>VLOOKUP($A23,'RevPAR Raw Data'!$B$6:$BE$49,'RevPAR Raw Data'!O$1,FALSE)</f>
        <v>53.308376048676998</v>
      </c>
      <c r="AF23" s="123">
        <f>VLOOKUP($A23,'RevPAR Raw Data'!$B$6:$BE$49,'RevPAR Raw Data'!P$1,FALSE)</f>
        <v>56.7687962109338</v>
      </c>
      <c r="AG23" s="124">
        <f>VLOOKUP($A23,'RevPAR Raw Data'!$B$6:$BE$49,'RevPAR Raw Data'!R$1,FALSE)</f>
        <v>53.782505235153799</v>
      </c>
    </row>
    <row r="24" spans="1:33" x14ac:dyDescent="0.25">
      <c r="A24" s="101" t="s">
        <v>122</v>
      </c>
      <c r="B24" s="89">
        <f>(VLOOKUP($A23,'Occupancy Raw Data'!$B$8:$BE$51,'Occupancy Raw Data'!T$3,FALSE))/100</f>
        <v>4.16451466543395E-2</v>
      </c>
      <c r="C24" s="90">
        <f>(VLOOKUP($A23,'Occupancy Raw Data'!$B$8:$BE$51,'Occupancy Raw Data'!U$3,FALSE))/100</f>
        <v>-6.4431303452639199E-3</v>
      </c>
      <c r="D24" s="90">
        <f>(VLOOKUP($A23,'Occupancy Raw Data'!$B$8:$BE$51,'Occupancy Raw Data'!V$3,FALSE))/100</f>
        <v>-9.8254360857232895E-3</v>
      </c>
      <c r="E24" s="90">
        <f>(VLOOKUP($A23,'Occupancy Raw Data'!$B$8:$BE$51,'Occupancy Raw Data'!W$3,FALSE))/100</f>
        <v>-4.2318607357713305E-2</v>
      </c>
      <c r="F24" s="90">
        <f>(VLOOKUP($A23,'Occupancy Raw Data'!$B$8:$BE$51,'Occupancy Raw Data'!X$3,FALSE))/100</f>
        <v>-8.0954797274323601E-2</v>
      </c>
      <c r="G24" s="90">
        <f>(VLOOKUP($A23,'Occupancy Raw Data'!$B$8:$BE$51,'Occupancy Raw Data'!Y$3,FALSE))/100</f>
        <v>-2.2736317322931399E-2</v>
      </c>
      <c r="H24" s="91">
        <f>(VLOOKUP($A23,'Occupancy Raw Data'!$B$8:$BE$51,'Occupancy Raw Data'!AA$3,FALSE))/100</f>
        <v>-0.14422915150232199</v>
      </c>
      <c r="I24" s="91">
        <f>(VLOOKUP($A23,'Occupancy Raw Data'!$B$8:$BE$51,'Occupancy Raw Data'!AB$3,FALSE))/100</f>
        <v>-0.228029471036931</v>
      </c>
      <c r="J24" s="90">
        <f>(VLOOKUP($A23,'Occupancy Raw Data'!$B$8:$BE$51,'Occupancy Raw Data'!AC$3,FALSE))/100</f>
        <v>-0.18645397998777402</v>
      </c>
      <c r="K24" s="92">
        <f>(VLOOKUP($A23,'Occupancy Raw Data'!$B$8:$BE$51,'Occupancy Raw Data'!AE$3,FALSE))/100</f>
        <v>-7.5692820437698108E-2</v>
      </c>
      <c r="M24" s="89">
        <f>(VLOOKUP($A23,'ADR Raw Data'!$B$6:$BE$49,'ADR Raw Data'!T$1,FALSE))/100</f>
        <v>8.8078264634499203E-3</v>
      </c>
      <c r="N24" s="90">
        <f>(VLOOKUP($A23,'ADR Raw Data'!$B$6:$BE$49,'ADR Raw Data'!U$1,FALSE))/100</f>
        <v>-1.2158063085929999E-2</v>
      </c>
      <c r="O24" s="90">
        <f>(VLOOKUP($A23,'ADR Raw Data'!$B$6:$BE$49,'ADR Raw Data'!V$1,FALSE))/100</f>
        <v>-4.37582842310906E-3</v>
      </c>
      <c r="P24" s="90">
        <f>(VLOOKUP($A23,'ADR Raw Data'!$B$6:$BE$49,'ADR Raw Data'!W$1,FALSE))/100</f>
        <v>-1.62369358691309E-2</v>
      </c>
      <c r="Q24" s="90">
        <f>(VLOOKUP($A23,'ADR Raw Data'!$B$6:$BE$49,'ADR Raw Data'!X$1,FALSE))/100</f>
        <v>-3.39805321298969E-2</v>
      </c>
      <c r="R24" s="90">
        <f>(VLOOKUP($A23,'ADR Raw Data'!$B$6:$BE$49,'ADR Raw Data'!Y$1,FALSE))/100</f>
        <v>-1.3331931657182801E-2</v>
      </c>
      <c r="S24" s="91">
        <f>(VLOOKUP($A23,'ADR Raw Data'!$B$6:$BE$49,'ADR Raw Data'!AA$1,FALSE))/100</f>
        <v>-6.3629607924475695E-2</v>
      </c>
      <c r="T24" s="91">
        <f>(VLOOKUP($A23,'ADR Raw Data'!$B$6:$BE$49,'ADR Raw Data'!AB$1,FALSE))/100</f>
        <v>-0.10870972995281999</v>
      </c>
      <c r="U24" s="90">
        <f>(VLOOKUP($A23,'ADR Raw Data'!$B$6:$BE$49,'ADR Raw Data'!AC$1,FALSE))/100</f>
        <v>-8.569982261435509E-2</v>
      </c>
      <c r="V24" s="92">
        <f>(VLOOKUP($A23,'ADR Raw Data'!$B$6:$BE$49,'ADR Raw Data'!AE$1,FALSE))/100</f>
        <v>-4.2378947320595495E-2</v>
      </c>
      <c r="X24" s="89">
        <f>(VLOOKUP($A23,'RevPAR Raw Data'!$B$6:$BE$49,'RevPAR Raw Data'!T$1,FALSE))/100</f>
        <v>5.0819776342565799E-2</v>
      </c>
      <c r="Y24" s="90">
        <f>(VLOOKUP($A23,'RevPAR Raw Data'!$B$6:$BE$49,'RevPAR Raw Data'!U$1,FALSE))/100</f>
        <v>-1.8522857445985398E-2</v>
      </c>
      <c r="Z24" s="90">
        <f>(VLOOKUP($A23,'RevPAR Raw Data'!$B$6:$BE$49,'RevPAR Raw Data'!V$1,FALSE))/100</f>
        <v>-1.4158270086338999E-2</v>
      </c>
      <c r="AA24" s="90">
        <f>(VLOOKUP($A23,'RevPAR Raw Data'!$B$6:$BE$49,'RevPAR Raw Data'!W$1,FALSE))/100</f>
        <v>-5.78684187131061E-2</v>
      </c>
      <c r="AB24" s="90">
        <f>(VLOOKUP($A23,'RevPAR Raw Data'!$B$6:$BE$49,'RevPAR Raw Data'!X$1,FALSE))/100</f>
        <v>-0.11218444231437101</v>
      </c>
      <c r="AC24" s="90">
        <f>(VLOOKUP($A23,'RevPAR Raw Data'!$B$6:$BE$49,'RevPAR Raw Data'!Y$1,FALSE))/100</f>
        <v>-3.5765129951428901E-2</v>
      </c>
      <c r="AD24" s="91">
        <f>(VLOOKUP($A23,'RevPAR Raw Data'!$B$6:$BE$49,'RevPAR Raw Data'!AA$1,FALSE))/100</f>
        <v>-0.198681515065425</v>
      </c>
      <c r="AE24" s="91">
        <f>(VLOOKUP($A23,'RevPAR Raw Data'!$B$6:$BE$49,'RevPAR Raw Data'!AB$1,FALSE))/100</f>
        <v>-0.31195017877204201</v>
      </c>
      <c r="AF24" s="90">
        <f>(VLOOKUP($A23,'RevPAR Raw Data'!$B$6:$BE$49,'RevPAR Raw Data'!AC$1,FALSE))/100</f>
        <v>-0.256174729591437</v>
      </c>
      <c r="AG24" s="92">
        <f>(VLOOKUP($A23,'RevPAR Raw Data'!$B$6:$BE$49,'RevPAR Raw Data'!AE$1,FALSE))/100</f>
        <v>-0.11486398570841701</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Data'!G$3,FALSE))/100</f>
        <v>0.50538164727726298</v>
      </c>
      <c r="C26" s="99">
        <f>(VLOOKUP($A26,'Occupancy Raw Data'!$B$8:$BE$51,'Occupancy Raw Data'!H$3,FALSE))/100</f>
        <v>0.53079578751921996</v>
      </c>
      <c r="D26" s="99">
        <f>(VLOOKUP($A26,'Occupancy Raw Data'!$B$8:$BE$51,'Occupancy Raw Data'!I$3,FALSE))/100</f>
        <v>0.54750645507557505</v>
      </c>
      <c r="E26" s="99">
        <f>(VLOOKUP($A26,'Occupancy Raw Data'!$B$8:$BE$51,'Occupancy Raw Data'!J$3,FALSE))/100</f>
        <v>0.5495662769445</v>
      </c>
      <c r="F26" s="99">
        <f>(VLOOKUP($A26,'Occupancy Raw Data'!$B$8:$BE$51,'Occupancy Raw Data'!K$3,FALSE))/100</f>
        <v>0.54921813803707598</v>
      </c>
      <c r="G26" s="100">
        <f>(VLOOKUP($A26,'Occupancy Raw Data'!$B$8:$BE$51,'Occupancy Raw Data'!L$3,FALSE))/100</f>
        <v>0.53649366097072704</v>
      </c>
      <c r="H26" s="99">
        <f>(VLOOKUP($A26,'Occupancy Raw Data'!$B$8:$BE$51,'Occupancy Raw Data'!N$3,FALSE))/100</f>
        <v>0.58794859148800294</v>
      </c>
      <c r="I26" s="99">
        <f>(VLOOKUP($A26,'Occupancy Raw Data'!$B$8:$BE$51,'Occupancy Raw Data'!O$3,FALSE))/100</f>
        <v>0.56262148597290296</v>
      </c>
      <c r="J26" s="100">
        <f>(VLOOKUP($A26,'Occupancy Raw Data'!$B$8:$BE$51,'Occupancy Raw Data'!P$3,FALSE))/100</f>
        <v>0.575285038730453</v>
      </c>
      <c r="K26" s="94">
        <f>(VLOOKUP($A26,'Occupancy Raw Data'!$B$8:$BE$51,'Occupancy Raw Data'!R$3,FALSE))/100</f>
        <v>0.54757691175921996</v>
      </c>
      <c r="M26" s="121">
        <f>VLOOKUP($A26,'ADR Raw Data'!$B$6:$BE$49,'ADR Raw Data'!G$1,FALSE)</f>
        <v>62.988974357060798</v>
      </c>
      <c r="N26" s="122">
        <f>VLOOKUP($A26,'ADR Raw Data'!$B$6:$BE$49,'ADR Raw Data'!H$1,FALSE)</f>
        <v>63.013980782684698</v>
      </c>
      <c r="O26" s="122">
        <f>VLOOKUP($A26,'ADR Raw Data'!$B$6:$BE$49,'ADR Raw Data'!I$1,FALSE)</f>
        <v>63.402579578211103</v>
      </c>
      <c r="P26" s="122">
        <f>VLOOKUP($A26,'ADR Raw Data'!$B$6:$BE$49,'ADR Raw Data'!J$1,FALSE)</f>
        <v>63.286133299899603</v>
      </c>
      <c r="Q26" s="122">
        <f>VLOOKUP($A26,'ADR Raw Data'!$B$6:$BE$49,'ADR Raw Data'!K$1,FALSE)</f>
        <v>63.865367862236504</v>
      </c>
      <c r="R26" s="123">
        <f>VLOOKUP($A26,'ADR Raw Data'!$B$6:$BE$49,'ADR Raw Data'!L$1,FALSE)</f>
        <v>63.318657498215401</v>
      </c>
      <c r="S26" s="122">
        <f>VLOOKUP($A26,'ADR Raw Data'!$B$6:$BE$49,'ADR Raw Data'!N$1,FALSE)</f>
        <v>70.550853740254595</v>
      </c>
      <c r="T26" s="122">
        <f>VLOOKUP($A26,'ADR Raw Data'!$B$6:$BE$49,'ADR Raw Data'!O$1,FALSE)</f>
        <v>70.320613437838304</v>
      </c>
      <c r="U26" s="123">
        <f>VLOOKUP($A26,'ADR Raw Data'!$B$6:$BE$49,'ADR Raw Data'!P$1,FALSE)</f>
        <v>70.438267689553399</v>
      </c>
      <c r="V26" s="124">
        <f>VLOOKUP($A26,'ADR Raw Data'!$B$6:$BE$49,'ADR Raw Data'!R$1,FALSE)</f>
        <v>65.455763791524404</v>
      </c>
      <c r="X26" s="121">
        <f>VLOOKUP($A26,'RevPAR Raw Data'!$B$6:$BE$49,'RevPAR Raw Data'!G$1,FALSE)</f>
        <v>31.833471620876701</v>
      </c>
      <c r="Y26" s="122">
        <f>VLOOKUP($A26,'RevPAR Raw Data'!$B$6:$BE$49,'RevPAR Raw Data'!H$1,FALSE)</f>
        <v>33.447555554266103</v>
      </c>
      <c r="Z26" s="122">
        <f>VLOOKUP($A26,'RevPAR Raw Data'!$B$6:$BE$49,'RevPAR Raw Data'!I$1,FALSE)</f>
        <v>34.713321587513398</v>
      </c>
      <c r="AA26" s="122">
        <f>VLOOKUP($A26,'RevPAR Raw Data'!$B$6:$BE$49,'RevPAR Raw Data'!J$1,FALSE)</f>
        <v>34.779924659839203</v>
      </c>
      <c r="AB26" s="122">
        <f>VLOOKUP($A26,'RevPAR Raw Data'!$B$6:$BE$49,'RevPAR Raw Data'!K$1,FALSE)</f>
        <v>35.076018422350501</v>
      </c>
      <c r="AC26" s="123">
        <f>VLOOKUP($A26,'RevPAR Raw Data'!$B$6:$BE$49,'RevPAR Raw Data'!L$1,FALSE)</f>
        <v>33.970058368969198</v>
      </c>
      <c r="AD26" s="122">
        <f>VLOOKUP($A26,'RevPAR Raw Data'!$B$6:$BE$49,'RevPAR Raw Data'!N$1,FALSE)</f>
        <v>41.480275084858803</v>
      </c>
      <c r="AE26" s="122">
        <f>VLOOKUP($A26,'RevPAR Raw Data'!$B$6:$BE$49,'RevPAR Raw Data'!O$1,FALSE)</f>
        <v>39.563888026922697</v>
      </c>
      <c r="AF26" s="123">
        <f>VLOOKUP($A26,'RevPAR Raw Data'!$B$6:$BE$49,'RevPAR Raw Data'!P$1,FALSE)</f>
        <v>40.5220815558908</v>
      </c>
      <c r="AG26" s="124">
        <f>VLOOKUP($A26,'RevPAR Raw Data'!$B$6:$BE$49,'RevPAR Raw Data'!R$1,FALSE)</f>
        <v>35.842064993803902</v>
      </c>
    </row>
    <row r="27" spans="1:33" x14ac:dyDescent="0.25">
      <c r="A27" s="101" t="s">
        <v>122</v>
      </c>
      <c r="B27" s="89">
        <f>(VLOOKUP($A26,'Occupancy Raw Data'!$B$8:$BE$51,'Occupancy Raw Data'!T$3,FALSE))/100</f>
        <v>4.4844444864933698E-2</v>
      </c>
      <c r="C27" s="90">
        <f>(VLOOKUP($A26,'Occupancy Raw Data'!$B$8:$BE$51,'Occupancy Raw Data'!U$3,FALSE))/100</f>
        <v>2.2754295194991499E-2</v>
      </c>
      <c r="D27" s="90">
        <f>(VLOOKUP($A26,'Occupancy Raw Data'!$B$8:$BE$51,'Occupancy Raw Data'!V$3,FALSE))/100</f>
        <v>3.7174777326030896E-2</v>
      </c>
      <c r="E27" s="90">
        <f>(VLOOKUP($A26,'Occupancy Raw Data'!$B$8:$BE$51,'Occupancy Raw Data'!W$3,FALSE))/100</f>
        <v>2.88447035500289E-2</v>
      </c>
      <c r="F27" s="90">
        <f>(VLOOKUP($A26,'Occupancy Raw Data'!$B$8:$BE$51,'Occupancy Raw Data'!X$3,FALSE))/100</f>
        <v>9.7439276302261294E-3</v>
      </c>
      <c r="G27" s="90">
        <f>(VLOOKUP($A26,'Occupancy Raw Data'!$B$8:$BE$51,'Occupancy Raw Data'!Y$3,FALSE))/100</f>
        <v>2.8302706835715997E-2</v>
      </c>
      <c r="H27" s="91">
        <f>(VLOOKUP($A26,'Occupancy Raw Data'!$B$8:$BE$51,'Occupancy Raw Data'!AA$3,FALSE))/100</f>
        <v>-6.1988134974471303E-2</v>
      </c>
      <c r="I27" s="91">
        <f>(VLOOKUP($A26,'Occupancy Raw Data'!$B$8:$BE$51,'Occupancy Raw Data'!AB$3,FALSE))/100</f>
        <v>-0.122388300913023</v>
      </c>
      <c r="J27" s="90">
        <f>(VLOOKUP($A26,'Occupancy Raw Data'!$B$8:$BE$51,'Occupancy Raw Data'!AC$3,FALSE))/100</f>
        <v>-9.2528346035317788E-2</v>
      </c>
      <c r="K27" s="92">
        <f>(VLOOKUP($A26,'Occupancy Raw Data'!$B$8:$BE$51,'Occupancy Raw Data'!AE$3,FALSE))/100</f>
        <v>-1.1217234111178699E-2</v>
      </c>
      <c r="M27" s="89">
        <f>(VLOOKUP($A26,'ADR Raw Data'!$B$6:$BE$49,'ADR Raw Data'!T$1,FALSE))/100</f>
        <v>-1.0095275631859E-2</v>
      </c>
      <c r="N27" s="90">
        <f>(VLOOKUP($A26,'ADR Raw Data'!$B$6:$BE$49,'ADR Raw Data'!U$1,FALSE))/100</f>
        <v>-1.6685079814213501E-2</v>
      </c>
      <c r="O27" s="90">
        <f>(VLOOKUP($A26,'ADR Raw Data'!$B$6:$BE$49,'ADR Raw Data'!V$1,FALSE))/100</f>
        <v>-1.8877276707933599E-2</v>
      </c>
      <c r="P27" s="90">
        <f>(VLOOKUP($A26,'ADR Raw Data'!$B$6:$BE$49,'ADR Raw Data'!W$1,FALSE))/100</f>
        <v>-2.5083504434142298E-2</v>
      </c>
      <c r="Q27" s="90">
        <f>(VLOOKUP($A26,'ADR Raw Data'!$B$6:$BE$49,'ADR Raw Data'!X$1,FALSE))/100</f>
        <v>-2.7856082856036402E-2</v>
      </c>
      <c r="R27" s="90">
        <f>(VLOOKUP($A26,'ADR Raw Data'!$B$6:$BE$49,'ADR Raw Data'!Y$1,FALSE))/100</f>
        <v>-2.0061108012485097E-2</v>
      </c>
      <c r="S27" s="91">
        <f>(VLOOKUP($A26,'ADR Raw Data'!$B$6:$BE$49,'ADR Raw Data'!AA$1,FALSE))/100</f>
        <v>-5.56986987106763E-2</v>
      </c>
      <c r="T27" s="91">
        <f>(VLOOKUP($A26,'ADR Raw Data'!$B$6:$BE$49,'ADR Raw Data'!AB$1,FALSE))/100</f>
        <v>-7.0994377239479101E-2</v>
      </c>
      <c r="U27" s="90">
        <f>(VLOOKUP($A26,'ADR Raw Data'!$B$6:$BE$49,'ADR Raw Data'!AC$1,FALSE))/100</f>
        <v>-6.3431674500461097E-2</v>
      </c>
      <c r="V27" s="92">
        <f>(VLOOKUP($A26,'ADR Raw Data'!$B$6:$BE$49,'ADR Raw Data'!AE$1,FALSE))/100</f>
        <v>-3.8544333301381802E-2</v>
      </c>
      <c r="X27" s="89">
        <f>(VLOOKUP($A26,'RevPAR Raw Data'!$B$6:$BE$49,'RevPAR Raw Data'!T$1,FALSE))/100</f>
        <v>3.4296452201605397E-2</v>
      </c>
      <c r="Y27" s="90">
        <f>(VLOOKUP($A26,'RevPAR Raw Data'!$B$6:$BE$49,'RevPAR Raw Data'!U$1,FALSE))/100</f>
        <v>5.6895581493333399E-3</v>
      </c>
      <c r="Z27" s="90">
        <f>(VLOOKUP($A26,'RevPAR Raw Data'!$B$6:$BE$49,'RevPAR Raw Data'!V$1,FALSE))/100</f>
        <v>1.7595742059957901E-2</v>
      </c>
      <c r="AA27" s="90">
        <f>(VLOOKUP($A26,'RevPAR Raw Data'!$B$6:$BE$49,'RevPAR Raw Data'!W$1,FALSE))/100</f>
        <v>3.0376728664878901E-3</v>
      </c>
      <c r="AB27" s="90">
        <f>(VLOOKUP($A26,'RevPAR Raw Data'!$B$6:$BE$49,'RevPAR Raw Data'!X$1,FALSE))/100</f>
        <v>-1.8383582881220998E-2</v>
      </c>
      <c r="AC27" s="90">
        <f>(VLOOKUP($A26,'RevPAR Raw Data'!$B$6:$BE$49,'RevPAR Raw Data'!Y$1,FALSE))/100</f>
        <v>7.67381516435386E-3</v>
      </c>
      <c r="AD27" s="91">
        <f>(VLOOKUP($A26,'RevPAR Raw Data'!$B$6:$BE$49,'RevPAR Raw Data'!AA$1,FALSE))/100</f>
        <v>-0.11423417523156701</v>
      </c>
      <c r="AE27" s="91">
        <f>(VLOOKUP($A26,'RevPAR Raw Data'!$B$6:$BE$49,'RevPAR Raw Data'!AB$1,FALSE))/100</f>
        <v>-0.18469379694778401</v>
      </c>
      <c r="AF27" s="90">
        <f>(VLOOKUP($A26,'RevPAR Raw Data'!$B$6:$BE$49,'RevPAR Raw Data'!AC$1,FALSE))/100</f>
        <v>-0.15009079260800001</v>
      </c>
      <c r="AG27" s="92">
        <f>(VLOOKUP($A26,'RevPAR Raw Data'!$B$6:$BE$49,'RevPAR Raw Data'!AE$1,FALSE))/100</f>
        <v>-4.9329206602259701E-2</v>
      </c>
    </row>
    <row r="28" spans="1:33" x14ac:dyDescent="0.25">
      <c r="A28" s="155" t="s">
        <v>123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Data'!G$3,FALSE))/100</f>
        <v>0.53028317127442304</v>
      </c>
      <c r="C29" s="118">
        <f>(VLOOKUP($A29,'Occupancy Raw Data'!$B$8:$BE$45,'Occupancy Raw Data'!H$3,FALSE))/100</f>
        <v>0.66571158594202406</v>
      </c>
      <c r="D29" s="118">
        <f>(VLOOKUP($A29,'Occupancy Raw Data'!$B$8:$BE$45,'Occupancy Raw Data'!I$3,FALSE))/100</f>
        <v>0.73197793153899993</v>
      </c>
      <c r="E29" s="118">
        <f>(VLOOKUP($A29,'Occupancy Raw Data'!$B$8:$BE$45,'Occupancy Raw Data'!J$3,FALSE))/100</f>
        <v>0.6900356631206751</v>
      </c>
      <c r="F29" s="118">
        <f>(VLOOKUP($A29,'Occupancy Raw Data'!$B$8:$BE$45,'Occupancy Raw Data'!K$3,FALSE))/100</f>
        <v>0.66473618435089998</v>
      </c>
      <c r="G29" s="119">
        <f>(VLOOKUP($A29,'Occupancy Raw Data'!$B$8:$BE$45,'Occupancy Raw Data'!L$3,FALSE))/100</f>
        <v>0.65654890724540393</v>
      </c>
      <c r="H29" s="99">
        <f>(VLOOKUP($A29,'Occupancy Raw Data'!$B$8:$BE$45,'Occupancy Raw Data'!N$3,FALSE))/100</f>
        <v>0.69975919773219108</v>
      </c>
      <c r="I29" s="99">
        <f>(VLOOKUP($A29,'Occupancy Raw Data'!$B$8:$BE$45,'Occupancy Raw Data'!O$3,FALSE))/100</f>
        <v>0.62367787362453098</v>
      </c>
      <c r="J29" s="119">
        <f>(VLOOKUP($A29,'Occupancy Raw Data'!$B$8:$BE$45,'Occupancy Raw Data'!P$3,FALSE))/100</f>
        <v>0.66171853567836092</v>
      </c>
      <c r="K29" s="120">
        <f>(VLOOKUP($A29,'Occupancy Raw Data'!$B$8:$BE$45,'Occupancy Raw Data'!R$3,FALSE))/100</f>
        <v>0.65802594394053504</v>
      </c>
      <c r="M29" s="121">
        <f>VLOOKUP($A29,'ADR Raw Data'!$B$6:$BE$43,'ADR Raw Data'!G$1,FALSE)</f>
        <v>113.121222049778</v>
      </c>
      <c r="N29" s="122">
        <f>VLOOKUP($A29,'ADR Raw Data'!$B$6:$BE$43,'ADR Raw Data'!H$1,FALSE)</f>
        <v>117.926398351648</v>
      </c>
      <c r="O29" s="122">
        <f>VLOOKUP($A29,'ADR Raw Data'!$B$6:$BE$43,'ADR Raw Data'!I$1,FALSE)</f>
        <v>123.314439910052</v>
      </c>
      <c r="P29" s="122">
        <f>VLOOKUP($A29,'ADR Raw Data'!$B$6:$BE$43,'ADR Raw Data'!J$1,FALSE)</f>
        <v>119.774721265129</v>
      </c>
      <c r="Q29" s="122">
        <f>VLOOKUP($A29,'ADR Raw Data'!$B$6:$BE$43,'ADR Raw Data'!K$1,FALSE)</f>
        <v>122.23387701760799</v>
      </c>
      <c r="R29" s="123">
        <f>VLOOKUP($A29,'ADR Raw Data'!$B$6:$BE$43,'ADR Raw Data'!L$1,FALSE)</f>
        <v>119.612356240192</v>
      </c>
      <c r="S29" s="122">
        <f>VLOOKUP($A29,'ADR Raw Data'!$B$6:$BE$43,'ADR Raw Data'!N$1,FALSE)</f>
        <v>140.53425491135599</v>
      </c>
      <c r="T29" s="122">
        <f>VLOOKUP($A29,'ADR Raw Data'!$B$6:$BE$43,'ADR Raw Data'!O$1,FALSE)</f>
        <v>133.46659645178599</v>
      </c>
      <c r="U29" s="123">
        <f>VLOOKUP($A29,'ADR Raw Data'!$B$6:$BE$43,'ADR Raw Data'!P$1,FALSE)</f>
        <v>137.20357731816199</v>
      </c>
      <c r="V29" s="124">
        <f>VLOOKUP($A29,'ADR Raw Data'!$B$6:$BE$43,'ADR Raw Data'!R$1,FALSE)</f>
        <v>124.666623763359</v>
      </c>
      <c r="X29" s="121">
        <f>VLOOKUP($A29,'RevPAR Raw Data'!$B$6:$BE$43,'RevPAR Raw Data'!G$1,FALSE)</f>
        <v>59.986280366994798</v>
      </c>
      <c r="Y29" s="122">
        <f>VLOOKUP($A29,'RevPAR Raw Data'!$B$6:$BE$43,'RevPAR Raw Data'!H$1,FALSE)</f>
        <v>78.504969671106707</v>
      </c>
      <c r="Z29" s="122">
        <f>VLOOKUP($A29,'RevPAR Raw Data'!$B$6:$BE$43,'RevPAR Raw Data'!I$1,FALSE)</f>
        <v>90.263448654250595</v>
      </c>
      <c r="AA29" s="122">
        <f>VLOOKUP($A29,'RevPAR Raw Data'!$B$6:$BE$43,'RevPAR Raw Data'!J$1,FALSE)</f>
        <v>82.648829213277594</v>
      </c>
      <c r="AB29" s="122">
        <f>VLOOKUP($A29,'RevPAR Raw Data'!$B$6:$BE$43,'RevPAR Raw Data'!K$1,FALSE)</f>
        <v>81.253281007102103</v>
      </c>
      <c r="AC29" s="123">
        <f>VLOOKUP($A29,'RevPAR Raw Data'!$B$6:$BE$43,'RevPAR Raw Data'!L$1,FALSE)</f>
        <v>78.531361782546398</v>
      </c>
      <c r="AD29" s="122">
        <f>VLOOKUP($A29,'RevPAR Raw Data'!$B$6:$BE$43,'RevPAR Raw Data'!N$1,FALSE)</f>
        <v>98.340137470661702</v>
      </c>
      <c r="AE29" s="122">
        <f>VLOOKUP($A29,'RevPAR Raw Data'!$B$6:$BE$43,'RevPAR Raw Data'!O$1,FALSE)</f>
        <v>83.2401630749535</v>
      </c>
      <c r="AF29" s="123">
        <f>VLOOKUP($A29,'RevPAR Raw Data'!$B$6:$BE$43,'RevPAR Raw Data'!P$1,FALSE)</f>
        <v>90.790150272807594</v>
      </c>
      <c r="AG29" s="124">
        <f>VLOOKUP($A29,'RevPAR Raw Data'!$B$6:$BE$43,'RevPAR Raw Data'!R$1,FALSE)</f>
        <v>82.033872779763897</v>
      </c>
    </row>
    <row r="30" spans="1:33" x14ac:dyDescent="0.25">
      <c r="A30" s="101" t="s">
        <v>122</v>
      </c>
      <c r="B30" s="89">
        <f>(VLOOKUP($A29,'Occupancy Raw Data'!$B$8:$BE$51,'Occupancy Raw Data'!T$3,FALSE))/100</f>
        <v>8.7049903929970501E-2</v>
      </c>
      <c r="C30" s="90">
        <f>(VLOOKUP($A29,'Occupancy Raw Data'!$B$8:$BE$51,'Occupancy Raw Data'!U$3,FALSE))/100</f>
        <v>3.7639073827446398E-2</v>
      </c>
      <c r="D30" s="90">
        <f>(VLOOKUP($A29,'Occupancy Raw Data'!$B$8:$BE$51,'Occupancy Raw Data'!V$3,FALSE))/100</f>
        <v>3.8007555479845204E-2</v>
      </c>
      <c r="E30" s="90">
        <f>(VLOOKUP($A29,'Occupancy Raw Data'!$B$8:$BE$51,'Occupancy Raw Data'!W$3,FALSE))/100</f>
        <v>-1.3639844057240001E-2</v>
      </c>
      <c r="F30" s="90">
        <f>(VLOOKUP($A29,'Occupancy Raw Data'!$B$8:$BE$51,'Occupancy Raw Data'!X$3,FALSE))/100</f>
        <v>-4.03657278152489E-2</v>
      </c>
      <c r="G30" s="90">
        <f>(VLOOKUP($A29,'Occupancy Raw Data'!$B$8:$BE$51,'Occupancy Raw Data'!Y$3,FALSE))/100</f>
        <v>1.73269160660132E-2</v>
      </c>
      <c r="H30" s="91">
        <f>(VLOOKUP($A29,'Occupancy Raw Data'!$B$8:$BE$51,'Occupancy Raw Data'!AA$3,FALSE))/100</f>
        <v>-8.1984148546062507E-2</v>
      </c>
      <c r="I30" s="91">
        <f>(VLOOKUP($A29,'Occupancy Raw Data'!$B$8:$BE$51,'Occupancy Raw Data'!AB$3,FALSE))/100</f>
        <v>-0.17679669724894101</v>
      </c>
      <c r="J30" s="90">
        <f>(VLOOKUP($A29,'Occupancy Raw Data'!$B$8:$BE$51,'Occupancy Raw Data'!AC$3,FALSE))/100</f>
        <v>-0.129246052170229</v>
      </c>
      <c r="K30" s="92">
        <f>(VLOOKUP($A29,'Occupancy Raw Data'!$B$8:$BE$51,'Occupancy Raw Data'!AE$3,FALSE))/100</f>
        <v>-2.9605096309756898E-2</v>
      </c>
      <c r="M30" s="89">
        <f>(VLOOKUP($A29,'ADR Raw Data'!$B$6:$BE$49,'ADR Raw Data'!T$1,FALSE))/100</f>
        <v>4.0716134519101395E-2</v>
      </c>
      <c r="N30" s="90">
        <f>(VLOOKUP($A29,'ADR Raw Data'!$B$6:$BE$49,'ADR Raw Data'!U$1,FALSE))/100</f>
        <v>1.34989736823582E-2</v>
      </c>
      <c r="O30" s="90">
        <f>(VLOOKUP($A29,'ADR Raw Data'!$B$6:$BE$49,'ADR Raw Data'!V$1,FALSE))/100</f>
        <v>2.6589217019492198E-2</v>
      </c>
      <c r="P30" s="90">
        <f>(VLOOKUP($A29,'ADR Raw Data'!$B$6:$BE$49,'ADR Raw Data'!W$1,FALSE))/100</f>
        <v>-1.8631822294360601E-2</v>
      </c>
      <c r="Q30" s="90">
        <f>(VLOOKUP($A29,'ADR Raw Data'!$B$6:$BE$49,'ADR Raw Data'!X$1,FALSE))/100</f>
        <v>-6.1841381758519803E-2</v>
      </c>
      <c r="R30" s="90">
        <f>(VLOOKUP($A29,'ADR Raw Data'!$B$6:$BE$49,'ADR Raw Data'!Y$1,FALSE))/100</f>
        <v>-5.2711112327872801E-3</v>
      </c>
      <c r="S30" s="91">
        <f>(VLOOKUP($A29,'ADR Raw Data'!$B$6:$BE$49,'ADR Raw Data'!AA$1,FALSE))/100</f>
        <v>-0.10233905230832401</v>
      </c>
      <c r="T30" s="91">
        <f>(VLOOKUP($A29,'ADR Raw Data'!$B$6:$BE$49,'ADR Raw Data'!AB$1,FALSE))/100</f>
        <v>-0.134828501081281</v>
      </c>
      <c r="U30" s="90">
        <f>(VLOOKUP($A29,'ADR Raw Data'!$B$6:$BE$49,'ADR Raw Data'!AC$1,FALSE))/100</f>
        <v>-0.11717671185952999</v>
      </c>
      <c r="V30" s="92">
        <f>(VLOOKUP($A29,'ADR Raw Data'!$B$6:$BE$49,'ADR Raw Data'!AE$1,FALSE))/100</f>
        <v>-5.2014855290506298E-2</v>
      </c>
      <c r="X30" s="89">
        <f>(VLOOKUP($A29,'RevPAR Raw Data'!$B$6:$BE$43,'RevPAR Raw Data'!T$1,FALSE))/100</f>
        <v>0.13131037404735901</v>
      </c>
      <c r="Y30" s="90">
        <f>(VLOOKUP($A29,'RevPAR Raw Data'!$B$6:$BE$43,'RevPAR Raw Data'!U$1,FALSE))/100</f>
        <v>5.1646136376829598E-2</v>
      </c>
      <c r="Z30" s="90">
        <f>(VLOOKUP($A29,'RevPAR Raw Data'!$B$6:$BE$43,'RevPAR Raw Data'!V$1,FALSE))/100</f>
        <v>6.5607363640371508E-2</v>
      </c>
      <c r="AA30" s="90">
        <f>(VLOOKUP($A29,'RevPAR Raw Data'!$B$6:$BE$43,'RevPAR Raw Data'!W$1,FALSE))/100</f>
        <v>-3.2017531201003299E-2</v>
      </c>
      <c r="AB30" s="90">
        <f>(VLOOKUP($A29,'RevPAR Raw Data'!$B$6:$BE$43,'RevPAR Raw Data'!X$1,FALSE))/100</f>
        <v>-9.9710837189985413E-2</v>
      </c>
      <c r="AC30" s="90">
        <f>(VLOOKUP($A29,'RevPAR Raw Data'!$B$6:$BE$43,'RevPAR Raw Data'!Y$1,FALSE))/100</f>
        <v>1.1964472731320801E-2</v>
      </c>
      <c r="AD30" s="91">
        <f>(VLOOKUP($A29,'RevPAR Raw Data'!$B$6:$BE$43,'RevPAR Raw Data'!AA$1,FALSE))/100</f>
        <v>-0.17593302078787701</v>
      </c>
      <c r="AE30" s="91">
        <f>(VLOOKUP($A29,'RevPAR Raw Data'!$B$6:$BE$43,'RevPAR Raw Data'!AB$1,FALSE))/100</f>
        <v>-0.28778796464402701</v>
      </c>
      <c r="AF30" s="90">
        <f>(VLOOKUP($A29,'RevPAR Raw Data'!$B$6:$BE$43,'RevPAR Raw Data'!AC$1,FALSE))/100</f>
        <v>-0.23127813661562602</v>
      </c>
      <c r="AG30" s="92">
        <f>(VLOOKUP($A29,'RevPAR Raw Data'!$B$6:$BE$43,'RevPAR Raw Data'!AE$1,FALSE))/100</f>
        <v>-8.0080046799849799E-2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Data'!G$3,FALSE))/100</f>
        <v>0.52853792025019497</v>
      </c>
      <c r="C32" s="118">
        <f>(VLOOKUP($A32,'Occupancy Raw Data'!$B$8:$BE$45,'Occupancy Raw Data'!H$3,FALSE))/100</f>
        <v>0.66458170445660603</v>
      </c>
      <c r="D32" s="118">
        <f>(VLOOKUP($A32,'Occupancy Raw Data'!$B$8:$BE$45,'Occupancy Raw Data'!I$3,FALSE))/100</f>
        <v>0.67474589523064799</v>
      </c>
      <c r="E32" s="118">
        <f>(VLOOKUP($A32,'Occupancy Raw Data'!$B$8:$BE$45,'Occupancy Raw Data'!J$3,FALSE))/100</f>
        <v>0.65129007036747399</v>
      </c>
      <c r="F32" s="118">
        <f>(VLOOKUP($A32,'Occupancy Raw Data'!$B$8:$BE$45,'Occupancy Raw Data'!K$3,FALSE))/100</f>
        <v>0.58639562157935798</v>
      </c>
      <c r="G32" s="119">
        <f>(VLOOKUP($A32,'Occupancy Raw Data'!$B$8:$BE$45,'Occupancy Raw Data'!L$3,FALSE))/100</f>
        <v>0.62111024237685597</v>
      </c>
      <c r="H32" s="99">
        <f>(VLOOKUP($A32,'Occupancy Raw Data'!$B$8:$BE$45,'Occupancy Raw Data'!N$3,FALSE))/100</f>
        <v>0.57544956997654406</v>
      </c>
      <c r="I32" s="99">
        <f>(VLOOKUP($A32,'Occupancy Raw Data'!$B$8:$BE$45,'Occupancy Raw Data'!O$3,FALSE))/100</f>
        <v>0.544175136825645</v>
      </c>
      <c r="J32" s="119">
        <f>(VLOOKUP($A32,'Occupancy Raw Data'!$B$8:$BE$45,'Occupancy Raw Data'!P$3,FALSE))/100</f>
        <v>0.55981235340109403</v>
      </c>
      <c r="K32" s="120">
        <f>(VLOOKUP($A32,'Occupancy Raw Data'!$B$8:$BE$45,'Occupancy Raw Data'!R$3,FALSE))/100</f>
        <v>0.60359655981235294</v>
      </c>
      <c r="M32" s="121">
        <f>VLOOKUP($A32,'ADR Raw Data'!$B$6:$BE$43,'ADR Raw Data'!G$1,FALSE)</f>
        <v>108.992292899408</v>
      </c>
      <c r="N32" s="122">
        <f>VLOOKUP($A32,'ADR Raw Data'!$B$6:$BE$43,'ADR Raw Data'!H$1,FALSE)</f>
        <v>110.949752941176</v>
      </c>
      <c r="O32" s="122">
        <f>VLOOKUP($A32,'ADR Raw Data'!$B$6:$BE$43,'ADR Raw Data'!I$1,FALSE)</f>
        <v>110.97441483198099</v>
      </c>
      <c r="P32" s="122">
        <f>VLOOKUP($A32,'ADR Raw Data'!$B$6:$BE$43,'ADR Raw Data'!J$1,FALSE)</f>
        <v>112.586146458583</v>
      </c>
      <c r="Q32" s="122">
        <f>VLOOKUP($A32,'ADR Raw Data'!$B$6:$BE$43,'ADR Raw Data'!K$1,FALSE)</f>
        <v>117.576133333333</v>
      </c>
      <c r="R32" s="123">
        <f>VLOOKUP($A32,'ADR Raw Data'!$B$6:$BE$43,'ADR Raw Data'!L$1,FALSE)</f>
        <v>112.216354481369</v>
      </c>
      <c r="S32" s="122">
        <f>VLOOKUP($A32,'ADR Raw Data'!$B$6:$BE$43,'ADR Raw Data'!N$1,FALSE)</f>
        <v>141.75413043478201</v>
      </c>
      <c r="T32" s="122">
        <f>VLOOKUP($A32,'ADR Raw Data'!$B$6:$BE$43,'ADR Raw Data'!O$1,FALSE)</f>
        <v>136.97229885057399</v>
      </c>
      <c r="U32" s="123">
        <f>VLOOKUP($A32,'ADR Raw Data'!$B$6:$BE$43,'ADR Raw Data'!P$1,FALSE)</f>
        <v>139.43</v>
      </c>
      <c r="V32" s="124">
        <f>VLOOKUP($A32,'ADR Raw Data'!$B$6:$BE$43,'ADR Raw Data'!R$1,FALSE)</f>
        <v>119.427668393782</v>
      </c>
      <c r="X32" s="121">
        <f>VLOOKUP($A32,'RevPAR Raw Data'!$B$6:$BE$43,'RevPAR Raw Data'!G$1,FALSE)</f>
        <v>57.606559812353403</v>
      </c>
      <c r="Y32" s="122">
        <f>VLOOKUP($A32,'RevPAR Raw Data'!$B$6:$BE$43,'RevPAR Raw Data'!H$1,FALSE)</f>
        <v>73.735175918686394</v>
      </c>
      <c r="Z32" s="122">
        <f>VLOOKUP($A32,'RevPAR Raw Data'!$B$6:$BE$43,'RevPAR Raw Data'!I$1,FALSE)</f>
        <v>74.879530883502696</v>
      </c>
      <c r="AA32" s="122">
        <f>VLOOKUP($A32,'RevPAR Raw Data'!$B$6:$BE$43,'RevPAR Raw Data'!J$1,FALSE)</f>
        <v>73.326239249413604</v>
      </c>
      <c r="AB32" s="122">
        <f>VLOOKUP($A32,'RevPAR Raw Data'!$B$6:$BE$43,'RevPAR Raw Data'!K$1,FALSE)</f>
        <v>68.946129788897494</v>
      </c>
      <c r="AC32" s="123">
        <f>VLOOKUP($A32,'RevPAR Raw Data'!$B$6:$BE$43,'RevPAR Raw Data'!L$1,FALSE)</f>
        <v>69.698727130570703</v>
      </c>
      <c r="AD32" s="122">
        <f>VLOOKUP($A32,'RevPAR Raw Data'!$B$6:$BE$43,'RevPAR Raw Data'!N$1,FALSE)</f>
        <v>81.572353401094603</v>
      </c>
      <c r="AE32" s="122">
        <f>VLOOKUP($A32,'RevPAR Raw Data'!$B$6:$BE$43,'RevPAR Raw Data'!O$1,FALSE)</f>
        <v>74.536919468334602</v>
      </c>
      <c r="AF32" s="123">
        <f>VLOOKUP($A32,'RevPAR Raw Data'!$B$6:$BE$43,'RevPAR Raw Data'!P$1,FALSE)</f>
        <v>78.054636434714595</v>
      </c>
      <c r="AG32" s="124">
        <f>VLOOKUP($A32,'RevPAR Raw Data'!$B$6:$BE$43,'RevPAR Raw Data'!R$1,FALSE)</f>
        <v>72.086129788897495</v>
      </c>
    </row>
    <row r="33" spans="1:33" x14ac:dyDescent="0.25">
      <c r="A33" s="101" t="s">
        <v>122</v>
      </c>
      <c r="B33" s="89">
        <f>(VLOOKUP($A32,'Occupancy Raw Data'!$B$8:$BE$51,'Occupancy Raw Data'!T$3,FALSE))/100</f>
        <v>4.4576523031203503E-3</v>
      </c>
      <c r="C33" s="90">
        <f>(VLOOKUP($A32,'Occupancy Raw Data'!$B$8:$BE$51,'Occupancy Raw Data'!U$3,FALSE))/100</f>
        <v>-7.2052401746724795E-2</v>
      </c>
      <c r="D33" s="90">
        <f>(VLOOKUP($A32,'Occupancy Raw Data'!$B$8:$BE$51,'Occupancy Raw Data'!V$3,FALSE))/100</f>
        <v>-9.06217070600632E-2</v>
      </c>
      <c r="E33" s="90">
        <f>(VLOOKUP($A32,'Occupancy Raw Data'!$B$8:$BE$51,'Occupancy Raw Data'!W$3,FALSE))/100</f>
        <v>-9.7508125677139693E-2</v>
      </c>
      <c r="F33" s="90">
        <f>(VLOOKUP($A32,'Occupancy Raw Data'!$B$8:$BE$51,'Occupancy Raw Data'!X$3,FALSE))/100</f>
        <v>-0.16481069042316199</v>
      </c>
      <c r="G33" s="90">
        <f>(VLOOKUP($A32,'Occupancy Raw Data'!$B$8:$BE$51,'Occupancy Raw Data'!Y$3,FALSE))/100</f>
        <v>-8.8781830695113501E-2</v>
      </c>
      <c r="H33" s="91">
        <f>(VLOOKUP($A32,'Occupancy Raw Data'!$B$8:$BE$51,'Occupancy Raw Data'!AA$3,FALSE))/100</f>
        <v>-0.22362869198312199</v>
      </c>
      <c r="I33" s="91">
        <f>(VLOOKUP($A32,'Occupancy Raw Data'!$B$8:$BE$51,'Occupancy Raw Data'!AB$3,FALSE))/100</f>
        <v>-0.28615384615384598</v>
      </c>
      <c r="J33" s="90">
        <f>(VLOOKUP($A32,'Occupancy Raw Data'!$B$8:$BE$51,'Occupancy Raw Data'!AC$3,FALSE))/100</f>
        <v>-0.255330213208528</v>
      </c>
      <c r="K33" s="92">
        <f>(VLOOKUP($A32,'Occupancy Raw Data'!$B$8:$BE$51,'Occupancy Raw Data'!AE$3,FALSE))/100</f>
        <v>-0.13976440624005002</v>
      </c>
      <c r="M33" s="89">
        <f>(VLOOKUP($A32,'ADR Raw Data'!$B$6:$BE$49,'ADR Raw Data'!T$1,FALSE))/100</f>
        <v>8.0048429754440792E-2</v>
      </c>
      <c r="N33" s="90">
        <f>(VLOOKUP($A32,'ADR Raw Data'!$B$6:$BE$49,'ADR Raw Data'!U$1,FALSE))/100</f>
        <v>3.0211298227927102E-2</v>
      </c>
      <c r="O33" s="90">
        <f>(VLOOKUP($A32,'ADR Raw Data'!$B$6:$BE$49,'ADR Raw Data'!V$1,FALSE))/100</f>
        <v>5.9488127248272196E-2</v>
      </c>
      <c r="P33" s="90">
        <f>(VLOOKUP($A32,'ADR Raw Data'!$B$6:$BE$49,'ADR Raw Data'!W$1,FALSE))/100</f>
        <v>8.7506648572491394E-2</v>
      </c>
      <c r="Q33" s="90">
        <f>(VLOOKUP($A32,'ADR Raw Data'!$B$6:$BE$49,'ADR Raw Data'!X$1,FALSE))/100</f>
        <v>7.6378294566056701E-2</v>
      </c>
      <c r="R33" s="90">
        <f>(VLOOKUP($A32,'ADR Raw Data'!$B$6:$BE$49,'ADR Raw Data'!Y$1,FALSE))/100</f>
        <v>6.4267166786535601E-2</v>
      </c>
      <c r="S33" s="91">
        <f>(VLOOKUP($A32,'ADR Raw Data'!$B$6:$BE$49,'ADR Raw Data'!AA$1,FALSE))/100</f>
        <v>7.6019605361067694E-2</v>
      </c>
      <c r="T33" s="91">
        <f>(VLOOKUP($A32,'ADR Raw Data'!$B$6:$BE$49,'ADR Raw Data'!AB$1,FALSE))/100</f>
        <v>4.3174574272610802E-2</v>
      </c>
      <c r="U33" s="90">
        <f>(VLOOKUP($A32,'ADR Raw Data'!$B$6:$BE$49,'ADR Raw Data'!AC$1,FALSE))/100</f>
        <v>6.0156776929754206E-2</v>
      </c>
      <c r="V33" s="92">
        <f>(VLOOKUP($A32,'ADR Raw Data'!$B$6:$BE$49,'ADR Raw Data'!AE$1,FALSE))/100</f>
        <v>5.2941319330478194E-2</v>
      </c>
      <c r="X33" s="89">
        <f>(VLOOKUP($A32,'RevPAR Raw Data'!$B$6:$BE$43,'RevPAR Raw Data'!T$1,FALSE))/100</f>
        <v>8.4862910124817198E-2</v>
      </c>
      <c r="Y33" s="90">
        <f>(VLOOKUP($A32,'RevPAR Raw Data'!$B$6:$BE$43,'RevPAR Raw Data'!U$1,FALSE))/100</f>
        <v>-4.4017900116006502E-2</v>
      </c>
      <c r="Z33" s="90">
        <f>(VLOOKUP($A32,'RevPAR Raw Data'!$B$6:$BE$43,'RevPAR Raw Data'!V$1,FALSE))/100</f>
        <v>-3.6524495452835599E-2</v>
      </c>
      <c r="AA33" s="90">
        <f>(VLOOKUP($A32,'RevPAR Raw Data'!$B$6:$BE$43,'RevPAR Raw Data'!W$1,FALSE))/100</f>
        <v>-1.853408639124E-2</v>
      </c>
      <c r="AB33" s="90">
        <f>(VLOOKUP($A32,'RevPAR Raw Data'!$B$6:$BE$43,'RevPAR Raw Data'!X$1,FALSE))/100</f>
        <v>-0.10102035531788101</v>
      </c>
      <c r="AC33" s="90">
        <f>(VLOOKUP($A32,'RevPAR Raw Data'!$B$6:$BE$43,'RevPAR Raw Data'!Y$1,FALSE))/100</f>
        <v>-3.0220420629474699E-2</v>
      </c>
      <c r="AD33" s="91">
        <f>(VLOOKUP($A32,'RevPAR Raw Data'!$B$6:$BE$43,'RevPAR Raw Data'!AA$1,FALSE))/100</f>
        <v>-0.164609251534023</v>
      </c>
      <c r="AE33" s="91">
        <f>(VLOOKUP($A32,'RevPAR Raw Data'!$B$6:$BE$43,'RevPAR Raw Data'!AB$1,FALSE))/100</f>
        <v>-0.25533384236539702</v>
      </c>
      <c r="AF33" s="90">
        <f>(VLOOKUP($A32,'RevPAR Raw Data'!$B$6:$BE$43,'RevPAR Raw Data'!AC$1,FALSE))/100</f>
        <v>-0.21053327895818602</v>
      </c>
      <c r="AG33" s="92">
        <f>(VLOOKUP($A32,'RevPAR Raw Data'!$B$6:$BE$43,'RevPAR Raw Data'!AE$1,FALSE))/100</f>
        <v>-9.4222398971361906E-2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Data'!G$3,FALSE))/100</f>
        <v>0.43659043659043595</v>
      </c>
      <c r="C35" s="118">
        <f>(VLOOKUP($A35,'Occupancy Raw Data'!$B$8:$BE$45,'Occupancy Raw Data'!H$3,FALSE))/100</f>
        <v>0.55786555786555703</v>
      </c>
      <c r="D35" s="118">
        <f>(VLOOKUP($A35,'Occupancy Raw Data'!$B$8:$BE$45,'Occupancy Raw Data'!I$3,FALSE))/100</f>
        <v>0.58558558558558504</v>
      </c>
      <c r="E35" s="118">
        <f>(VLOOKUP($A35,'Occupancy Raw Data'!$B$8:$BE$45,'Occupancy Raw Data'!J$3,FALSE))/100</f>
        <v>0.58905058905058905</v>
      </c>
      <c r="F35" s="118">
        <f>(VLOOKUP($A35,'Occupancy Raw Data'!$B$8:$BE$45,'Occupancy Raw Data'!K$3,FALSE))/100</f>
        <v>0.60914760914760901</v>
      </c>
      <c r="G35" s="119">
        <f>(VLOOKUP($A35,'Occupancy Raw Data'!$B$8:$BE$45,'Occupancy Raw Data'!L$3,FALSE))/100</f>
        <v>0.55564795564795499</v>
      </c>
      <c r="H35" s="99">
        <f>(VLOOKUP($A35,'Occupancy Raw Data'!$B$8:$BE$45,'Occupancy Raw Data'!N$3,FALSE))/100</f>
        <v>0.67013167013167008</v>
      </c>
      <c r="I35" s="99">
        <f>(VLOOKUP($A35,'Occupancy Raw Data'!$B$8:$BE$45,'Occupancy Raw Data'!O$3,FALSE))/100</f>
        <v>0.56063756063755998</v>
      </c>
      <c r="J35" s="119">
        <f>(VLOOKUP($A35,'Occupancy Raw Data'!$B$8:$BE$45,'Occupancy Raw Data'!P$3,FALSE))/100</f>
        <v>0.61538461538461497</v>
      </c>
      <c r="K35" s="120">
        <f>(VLOOKUP($A35,'Occupancy Raw Data'!$B$8:$BE$45,'Occupancy Raw Data'!R$3,FALSE))/100</f>
        <v>0.57271557271557194</v>
      </c>
      <c r="M35" s="121">
        <f>VLOOKUP($A35,'ADR Raw Data'!$B$6:$BE$43,'ADR Raw Data'!G$1,FALSE)</f>
        <v>105.04985714285699</v>
      </c>
      <c r="N35" s="122">
        <f>VLOOKUP($A35,'ADR Raw Data'!$B$6:$BE$43,'ADR Raw Data'!H$1,FALSE)</f>
        <v>107.24021118012401</v>
      </c>
      <c r="O35" s="122">
        <f>VLOOKUP($A35,'ADR Raw Data'!$B$6:$BE$43,'ADR Raw Data'!I$1,FALSE)</f>
        <v>107.335053254437</v>
      </c>
      <c r="P35" s="122">
        <f>VLOOKUP($A35,'ADR Raw Data'!$B$6:$BE$43,'ADR Raw Data'!J$1,FALSE)</f>
        <v>108.517905882352</v>
      </c>
      <c r="Q35" s="122">
        <f>VLOOKUP($A35,'ADR Raw Data'!$B$6:$BE$43,'ADR Raw Data'!K$1,FALSE)</f>
        <v>111.95976109215</v>
      </c>
      <c r="R35" s="123">
        <f>VLOOKUP($A35,'ADR Raw Data'!$B$6:$BE$43,'ADR Raw Data'!L$1,FALSE)</f>
        <v>108.221688700424</v>
      </c>
      <c r="S35" s="122">
        <f>VLOOKUP($A35,'ADR Raw Data'!$B$6:$BE$43,'ADR Raw Data'!N$1,FALSE)</f>
        <v>127.85184074457</v>
      </c>
      <c r="T35" s="122">
        <f>VLOOKUP($A35,'ADR Raw Data'!$B$6:$BE$43,'ADR Raw Data'!O$1,FALSE)</f>
        <v>125.793868974042</v>
      </c>
      <c r="U35" s="123">
        <f>VLOOKUP($A35,'ADR Raw Data'!$B$6:$BE$43,'ADR Raw Data'!P$1,FALSE)</f>
        <v>126.91439752252199</v>
      </c>
      <c r="V35" s="124">
        <f>VLOOKUP($A35,'ADR Raw Data'!$B$6:$BE$43,'ADR Raw Data'!R$1,FALSE)</f>
        <v>113.960366464995</v>
      </c>
      <c r="X35" s="121">
        <f>VLOOKUP($A35,'RevPAR Raw Data'!$B$6:$BE$43,'RevPAR Raw Data'!G$1,FALSE)</f>
        <v>45.863762993762897</v>
      </c>
      <c r="Y35" s="122">
        <f>VLOOKUP($A35,'RevPAR Raw Data'!$B$6:$BE$43,'RevPAR Raw Data'!H$1,FALSE)</f>
        <v>59.8256202356202</v>
      </c>
      <c r="Z35" s="122">
        <f>VLOOKUP($A35,'RevPAR Raw Data'!$B$6:$BE$43,'RevPAR Raw Data'!I$1,FALSE)</f>
        <v>62.85386001386</v>
      </c>
      <c r="AA35" s="122">
        <f>VLOOKUP($A35,'RevPAR Raw Data'!$B$6:$BE$43,'RevPAR Raw Data'!J$1,FALSE)</f>
        <v>63.9225363825363</v>
      </c>
      <c r="AB35" s="122">
        <f>VLOOKUP($A35,'RevPAR Raw Data'!$B$6:$BE$43,'RevPAR Raw Data'!K$1,FALSE)</f>
        <v>68.200020790020702</v>
      </c>
      <c r="AC35" s="123">
        <f>VLOOKUP($A35,'RevPAR Raw Data'!$B$6:$BE$43,'RevPAR Raw Data'!L$1,FALSE)</f>
        <v>60.13316008316</v>
      </c>
      <c r="AD35" s="122">
        <f>VLOOKUP($A35,'RevPAR Raw Data'!$B$6:$BE$43,'RevPAR Raw Data'!N$1,FALSE)</f>
        <v>85.677567567567493</v>
      </c>
      <c r="AE35" s="122">
        <f>VLOOKUP($A35,'RevPAR Raw Data'!$B$6:$BE$43,'RevPAR Raw Data'!O$1,FALSE)</f>
        <v>70.524767844767794</v>
      </c>
      <c r="AF35" s="123">
        <f>VLOOKUP($A35,'RevPAR Raw Data'!$B$6:$BE$43,'RevPAR Raw Data'!P$1,FALSE)</f>
        <v>78.101167706167701</v>
      </c>
      <c r="AG35" s="124">
        <f>VLOOKUP($A35,'RevPAR Raw Data'!$B$6:$BE$43,'RevPAR Raw Data'!R$1,FALSE)</f>
        <v>65.266876546876503</v>
      </c>
    </row>
    <row r="36" spans="1:33" x14ac:dyDescent="0.25">
      <c r="A36" s="101" t="s">
        <v>122</v>
      </c>
      <c r="B36" s="89">
        <f>(VLOOKUP($A35,'Occupancy Raw Data'!$B$8:$BE$51,'Occupancy Raw Data'!T$3,FALSE))/100</f>
        <v>0.12372003713259999</v>
      </c>
      <c r="C36" s="90">
        <f>(VLOOKUP($A35,'Occupancy Raw Data'!$B$8:$BE$51,'Occupancy Raw Data'!U$3,FALSE))/100</f>
        <v>6.1134486479530299E-2</v>
      </c>
      <c r="D36" s="90">
        <f>(VLOOKUP($A35,'Occupancy Raw Data'!$B$8:$BE$51,'Occupancy Raw Data'!V$3,FALSE))/100</f>
        <v>3.5878352097721902E-2</v>
      </c>
      <c r="E36" s="90">
        <f>(VLOOKUP($A35,'Occupancy Raw Data'!$B$8:$BE$51,'Occupancy Raw Data'!W$3,FALSE))/100</f>
        <v>1.70850717547756E-2</v>
      </c>
      <c r="F36" s="90">
        <f>(VLOOKUP($A35,'Occupancy Raw Data'!$B$8:$BE$51,'Occupancy Raw Data'!X$3,FALSE))/100</f>
        <v>8.5156022876351892E-2</v>
      </c>
      <c r="G36" s="90">
        <f>(VLOOKUP($A35,'Occupancy Raw Data'!$B$8:$BE$51,'Occupancy Raw Data'!Y$3,FALSE))/100</f>
        <v>6.0375504484265798E-2</v>
      </c>
      <c r="H36" s="91">
        <f>(VLOOKUP($A35,'Occupancy Raw Data'!$B$8:$BE$51,'Occupancy Raw Data'!AA$3,FALSE))/100</f>
        <v>-1.0789082843610499E-2</v>
      </c>
      <c r="I36" s="91">
        <f>(VLOOKUP($A35,'Occupancy Raw Data'!$B$8:$BE$51,'Occupancy Raw Data'!AB$3,FALSE))/100</f>
        <v>-0.16345812802505702</v>
      </c>
      <c r="J36" s="90">
        <f>(VLOOKUP($A35,'Occupancy Raw Data'!$B$8:$BE$51,'Occupancy Raw Data'!AC$3,FALSE))/100</f>
        <v>-8.6712602131104308E-2</v>
      </c>
      <c r="K36" s="92">
        <f>(VLOOKUP($A35,'Occupancy Raw Data'!$B$8:$BE$51,'Occupancy Raw Data'!AE$3,FALSE))/100</f>
        <v>1.0416900691214901E-2</v>
      </c>
      <c r="M36" s="89">
        <f>(VLOOKUP($A35,'ADR Raw Data'!$B$6:$BE$49,'ADR Raw Data'!T$1,FALSE))/100</f>
        <v>9.4458645704192198E-2</v>
      </c>
      <c r="N36" s="90">
        <f>(VLOOKUP($A35,'ADR Raw Data'!$B$6:$BE$49,'ADR Raw Data'!U$1,FALSE))/100</f>
        <v>7.4845125533870294E-2</v>
      </c>
      <c r="O36" s="90">
        <f>(VLOOKUP($A35,'ADR Raw Data'!$B$6:$BE$49,'ADR Raw Data'!V$1,FALSE))/100</f>
        <v>6.03886730089759E-2</v>
      </c>
      <c r="P36" s="90">
        <f>(VLOOKUP($A35,'ADR Raw Data'!$B$6:$BE$49,'ADR Raw Data'!W$1,FALSE))/100</f>
        <v>5.8854583182721701E-2</v>
      </c>
      <c r="Q36" s="90">
        <f>(VLOOKUP($A35,'ADR Raw Data'!$B$6:$BE$49,'ADR Raw Data'!X$1,FALSE))/100</f>
        <v>9.1269611095703695E-2</v>
      </c>
      <c r="R36" s="90">
        <f>(VLOOKUP($A35,'ADR Raw Data'!$B$6:$BE$49,'ADR Raw Data'!Y$1,FALSE))/100</f>
        <v>7.4392781165468602E-2</v>
      </c>
      <c r="S36" s="91">
        <f>(VLOOKUP($A35,'ADR Raw Data'!$B$6:$BE$49,'ADR Raw Data'!AA$1,FALSE))/100</f>
        <v>2.0148948614387999E-2</v>
      </c>
      <c r="T36" s="91">
        <f>(VLOOKUP($A35,'ADR Raw Data'!$B$6:$BE$49,'ADR Raw Data'!AB$1,FALSE))/100</f>
        <v>1.85890993108913E-2</v>
      </c>
      <c r="U36" s="90">
        <f>(VLOOKUP($A35,'ADR Raw Data'!$B$6:$BE$49,'ADR Raw Data'!AC$1,FALSE))/100</f>
        <v>2.0070195204262599E-2</v>
      </c>
      <c r="V36" s="92">
        <f>(VLOOKUP($A35,'ADR Raw Data'!$B$6:$BE$49,'ADR Raw Data'!AE$1,FALSE))/100</f>
        <v>4.76777696431923E-2</v>
      </c>
      <c r="X36" s="89">
        <f>(VLOOKUP($A35,'RevPAR Raw Data'!$B$6:$BE$43,'RevPAR Raw Data'!T$1,FALSE))/100</f>
        <v>0.22986510999080997</v>
      </c>
      <c r="Y36" s="90">
        <f>(VLOOKUP($A35,'RevPAR Raw Data'!$B$6:$BE$43,'RevPAR Raw Data'!U$1,FALSE))/100</f>
        <v>0.140555230328409</v>
      </c>
      <c r="Z36" s="90">
        <f>(VLOOKUP($A35,'RevPAR Raw Data'!$B$6:$BE$43,'RevPAR Raw Data'!V$1,FALSE))/100</f>
        <v>9.8433671179628202E-2</v>
      </c>
      <c r="AA36" s="90">
        <f>(VLOOKUP($A35,'RevPAR Raw Data'!$B$6:$BE$43,'RevPAR Raw Data'!W$1,FALSE))/100</f>
        <v>7.6945189714271597E-2</v>
      </c>
      <c r="AB36" s="90">
        <f>(VLOOKUP($A35,'RevPAR Raw Data'!$B$6:$BE$43,'RevPAR Raw Data'!X$1,FALSE))/100</f>
        <v>0.18419779106243697</v>
      </c>
      <c r="AC36" s="90">
        <f>(VLOOKUP($A35,'RevPAR Raw Data'!$B$6:$BE$43,'RevPAR Raw Data'!Y$1,FALSE))/100</f>
        <v>0.13925978734258701</v>
      </c>
      <c r="AD36" s="91">
        <f>(VLOOKUP($A35,'RevPAR Raw Data'!$B$6:$BE$43,'RevPAR Raw Data'!AA$1,FALSE))/100</f>
        <v>9.1424770949651794E-3</v>
      </c>
      <c r="AE36" s="91">
        <f>(VLOOKUP($A35,'RevPAR Raw Data'!$B$6:$BE$43,'RevPAR Raw Data'!AB$1,FALSE))/100</f>
        <v>-0.147907568089195</v>
      </c>
      <c r="AF36" s="90">
        <f>(VLOOKUP($A35,'RevPAR Raw Data'!$B$6:$BE$43,'RevPAR Raw Data'!AC$1,FALSE))/100</f>
        <v>-6.8382745778282503E-2</v>
      </c>
      <c r="AG36" s="92">
        <f>(VLOOKUP($A35,'RevPAR Raw Data'!$B$6:$BE$43,'RevPAR Raw Data'!AE$1,FALSE))/100</f>
        <v>5.85913249259589E-2</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Data'!G$3,FALSE))/100</f>
        <v>0.57459749552772799</v>
      </c>
      <c r="C38" s="118">
        <f>(VLOOKUP($A38,'Occupancy Raw Data'!$B$8:$BE$45,'Occupancy Raw Data'!H$3,FALSE))/100</f>
        <v>0.67380526450293798</v>
      </c>
      <c r="D38" s="118">
        <f>(VLOOKUP($A38,'Occupancy Raw Data'!$B$8:$BE$45,'Occupancy Raw Data'!I$3,FALSE))/100</f>
        <v>0.70178890876565203</v>
      </c>
      <c r="E38" s="118">
        <f>(VLOOKUP($A38,'Occupancy Raw Data'!$B$8:$BE$45,'Occupancy Raw Data'!J$3,FALSE))/100</f>
        <v>0.70242780475338606</v>
      </c>
      <c r="F38" s="118">
        <f>(VLOOKUP($A38,'Occupancy Raw Data'!$B$8:$BE$45,'Occupancy Raw Data'!K$3,FALSE))/100</f>
        <v>0.67109634551495001</v>
      </c>
      <c r="G38" s="119">
        <f>(VLOOKUP($A38,'Occupancy Raw Data'!$B$8:$BE$45,'Occupancy Raw Data'!L$3,FALSE))/100</f>
        <v>0.66474316381293097</v>
      </c>
      <c r="H38" s="99">
        <f>(VLOOKUP($A38,'Occupancy Raw Data'!$B$8:$BE$45,'Occupancy Raw Data'!N$3,FALSE))/100</f>
        <v>0.74812164579606399</v>
      </c>
      <c r="I38" s="99">
        <f>(VLOOKUP($A38,'Occupancy Raw Data'!$B$8:$BE$45,'Occupancy Raw Data'!O$3,FALSE))/100</f>
        <v>0.67372859698441001</v>
      </c>
      <c r="J38" s="119">
        <f>(VLOOKUP($A38,'Occupancy Raw Data'!$B$8:$BE$45,'Occupancy Raw Data'!P$3,FALSE))/100</f>
        <v>0.710925121390237</v>
      </c>
      <c r="K38" s="120">
        <f>(VLOOKUP($A38,'Occupancy Raw Data'!$B$8:$BE$45,'Occupancy Raw Data'!R$3,FALSE))/100</f>
        <v>0.67793800883501798</v>
      </c>
      <c r="M38" s="121">
        <f>VLOOKUP($A38,'ADR Raw Data'!$B$6:$BE$43,'ADR Raw Data'!G$1,FALSE)</f>
        <v>116.177536470378</v>
      </c>
      <c r="N38" s="122">
        <f>VLOOKUP($A38,'ADR Raw Data'!$B$6:$BE$43,'ADR Raw Data'!H$1,FALSE)</f>
        <v>122.88416255783901</v>
      </c>
      <c r="O38" s="122">
        <f>VLOOKUP($A38,'ADR Raw Data'!$B$6:$BE$43,'ADR Raw Data'!I$1,FALSE)</f>
        <v>126.649975965915</v>
      </c>
      <c r="P38" s="122">
        <f>VLOOKUP($A38,'ADR Raw Data'!$B$6:$BE$43,'ADR Raw Data'!J$1,FALSE)</f>
        <v>129.867193116495</v>
      </c>
      <c r="Q38" s="122">
        <f>VLOOKUP($A38,'ADR Raw Data'!$B$6:$BE$43,'ADR Raw Data'!K$1,FALSE)</f>
        <v>129.303227341964</v>
      </c>
      <c r="R38" s="123">
        <f>VLOOKUP($A38,'ADR Raw Data'!$B$6:$BE$43,'ADR Raw Data'!L$1,FALSE)</f>
        <v>125.291733393819</v>
      </c>
      <c r="S38" s="122">
        <f>VLOOKUP($A38,'ADR Raw Data'!$B$6:$BE$43,'ADR Raw Data'!N$1,FALSE)</f>
        <v>146.28037849286</v>
      </c>
      <c r="T38" s="122">
        <f>VLOOKUP($A38,'ADR Raw Data'!$B$6:$BE$43,'ADR Raw Data'!O$1,FALSE)</f>
        <v>140.91713044797601</v>
      </c>
      <c r="U38" s="123">
        <f>VLOOKUP($A38,'ADR Raw Data'!$B$6:$BE$43,'ADR Raw Data'!P$1,FALSE)</f>
        <v>143.73906051728099</v>
      </c>
      <c r="V38" s="124">
        <f>VLOOKUP($A38,'ADR Raw Data'!$B$6:$BE$43,'ADR Raw Data'!R$1,FALSE)</f>
        <v>130.81885833683299</v>
      </c>
      <c r="X38" s="121">
        <f>VLOOKUP($A38,'RevPAR Raw Data'!$B$6:$BE$43,'RevPAR Raw Data'!G$1,FALSE)</f>
        <v>66.755321492460993</v>
      </c>
      <c r="Y38" s="122">
        <f>VLOOKUP($A38,'RevPAR Raw Data'!$B$6:$BE$43,'RevPAR Raw Data'!H$1,FALSE)</f>
        <v>82.799995655507203</v>
      </c>
      <c r="Z38" s="122">
        <f>VLOOKUP($A38,'RevPAR Raw Data'!$B$6:$BE$43,'RevPAR Raw Data'!I$1,FALSE)</f>
        <v>88.881548428315796</v>
      </c>
      <c r="AA38" s="122">
        <f>VLOOKUP($A38,'RevPAR Raw Data'!$B$6:$BE$43,'RevPAR Raw Data'!J$1,FALSE)</f>
        <v>91.2223273703041</v>
      </c>
      <c r="AB38" s="122">
        <f>VLOOKUP($A38,'RevPAR Raw Data'!$B$6:$BE$43,'RevPAR Raw Data'!K$1,FALSE)</f>
        <v>86.774923332481407</v>
      </c>
      <c r="AC38" s="123">
        <f>VLOOKUP($A38,'RevPAR Raw Data'!$B$6:$BE$43,'RevPAR Raw Data'!L$1,FALSE)</f>
        <v>83.2868232558139</v>
      </c>
      <c r="AD38" s="122">
        <f>VLOOKUP($A38,'RevPAR Raw Data'!$B$6:$BE$43,'RevPAR Raw Data'!N$1,FALSE)</f>
        <v>109.43551750575</v>
      </c>
      <c r="AE38" s="122">
        <f>VLOOKUP($A38,'RevPAR Raw Data'!$B$6:$BE$43,'RevPAR Raw Data'!O$1,FALSE)</f>
        <v>94.939900587784294</v>
      </c>
      <c r="AF38" s="123">
        <f>VLOOKUP($A38,'RevPAR Raw Data'!$B$6:$BE$43,'RevPAR Raw Data'!P$1,FALSE)</f>
        <v>102.187709046767</v>
      </c>
      <c r="AG38" s="124">
        <f>VLOOKUP($A38,'RevPAR Raw Data'!$B$6:$BE$43,'RevPAR Raw Data'!R$1,FALSE)</f>
        <v>88.687076338943399</v>
      </c>
    </row>
    <row r="39" spans="1:33" x14ac:dyDescent="0.25">
      <c r="A39" s="101" t="s">
        <v>122</v>
      </c>
      <c r="B39" s="89">
        <f>(VLOOKUP($A38,'Occupancy Raw Data'!$B$8:$BE$51,'Occupancy Raw Data'!T$3,FALSE))/100</f>
        <v>4.5562802439160201E-2</v>
      </c>
      <c r="C39" s="90">
        <f>(VLOOKUP($A38,'Occupancy Raw Data'!$B$8:$BE$51,'Occupancy Raw Data'!U$3,FALSE))/100</f>
        <v>0.10796531024357399</v>
      </c>
      <c r="D39" s="90">
        <f>(VLOOKUP($A38,'Occupancy Raw Data'!$B$8:$BE$51,'Occupancy Raw Data'!V$3,FALSE))/100</f>
        <v>9.8805906448488301E-2</v>
      </c>
      <c r="E39" s="90">
        <f>(VLOOKUP($A38,'Occupancy Raw Data'!$B$8:$BE$51,'Occupancy Raw Data'!W$3,FALSE))/100</f>
        <v>7.1986447671765902E-2</v>
      </c>
      <c r="F39" s="90">
        <f>(VLOOKUP($A38,'Occupancy Raw Data'!$B$8:$BE$51,'Occupancy Raw Data'!X$3,FALSE))/100</f>
        <v>-6.4620229694491091E-2</v>
      </c>
      <c r="G39" s="90">
        <f>(VLOOKUP($A38,'Occupancy Raw Data'!$B$8:$BE$51,'Occupancy Raw Data'!Y$3,FALSE))/100</f>
        <v>4.8787019200271994E-2</v>
      </c>
      <c r="H39" s="91">
        <f>(VLOOKUP($A38,'Occupancy Raw Data'!$B$8:$BE$51,'Occupancy Raw Data'!AA$3,FALSE))/100</f>
        <v>-7.2098104866250096E-2</v>
      </c>
      <c r="I39" s="91">
        <f>(VLOOKUP($A38,'Occupancy Raw Data'!$B$8:$BE$51,'Occupancy Raw Data'!AB$3,FALSE))/100</f>
        <v>-0.189003460488266</v>
      </c>
      <c r="J39" s="90">
        <f>(VLOOKUP($A38,'Occupancy Raw Data'!$B$8:$BE$51,'Occupancy Raw Data'!AC$3,FALSE))/100</f>
        <v>-0.13142528596344499</v>
      </c>
      <c r="K39" s="92">
        <f>(VLOOKUP($A38,'Occupancy Raw Data'!$B$8:$BE$51,'Occupancy Raw Data'!AE$3,FALSE))/100</f>
        <v>-1.25946333053062E-2</v>
      </c>
      <c r="M39" s="89">
        <f>(VLOOKUP($A38,'ADR Raw Data'!$B$6:$BE$49,'ADR Raw Data'!T$1,FALSE))/100</f>
        <v>7.6309817616893205E-2</v>
      </c>
      <c r="N39" s="90">
        <f>(VLOOKUP($A38,'ADR Raw Data'!$B$6:$BE$49,'ADR Raw Data'!U$1,FALSE))/100</f>
        <v>0.12076781984473201</v>
      </c>
      <c r="O39" s="90">
        <f>(VLOOKUP($A38,'ADR Raw Data'!$B$6:$BE$49,'ADR Raw Data'!V$1,FALSE))/100</f>
        <v>0.112575777716845</v>
      </c>
      <c r="P39" s="90">
        <f>(VLOOKUP($A38,'ADR Raw Data'!$B$6:$BE$49,'ADR Raw Data'!W$1,FALSE))/100</f>
        <v>0.116064662589362</v>
      </c>
      <c r="Q39" s="90">
        <f>(VLOOKUP($A38,'ADR Raw Data'!$B$6:$BE$49,'ADR Raw Data'!X$1,FALSE))/100</f>
        <v>3.5676630319635597E-2</v>
      </c>
      <c r="R39" s="90">
        <f>(VLOOKUP($A38,'ADR Raw Data'!$B$6:$BE$49,'ADR Raw Data'!Y$1,FALSE))/100</f>
        <v>8.9263361169271499E-2</v>
      </c>
      <c r="S39" s="91">
        <f>(VLOOKUP($A38,'ADR Raw Data'!$B$6:$BE$49,'ADR Raw Data'!AA$1,FALSE))/100</f>
        <v>-3.71490223868517E-2</v>
      </c>
      <c r="T39" s="91">
        <f>(VLOOKUP($A38,'ADR Raw Data'!$B$6:$BE$49,'ADR Raw Data'!AB$1,FALSE))/100</f>
        <v>-8.7429062353191811E-2</v>
      </c>
      <c r="U39" s="90">
        <f>(VLOOKUP($A38,'ADR Raw Data'!$B$6:$BE$49,'ADR Raw Data'!AC$1,FALSE))/100</f>
        <v>-6.1691927229847801E-2</v>
      </c>
      <c r="V39" s="92">
        <f>(VLOOKUP($A38,'ADR Raw Data'!$B$6:$BE$49,'ADR Raw Data'!AE$1,FALSE))/100</f>
        <v>2.1833292877305198E-2</v>
      </c>
      <c r="X39" s="89">
        <f>(VLOOKUP($A38,'RevPAR Raw Data'!$B$6:$BE$43,'RevPAR Raw Data'!T$1,FALSE))/100</f>
        <v>0.1253495092003</v>
      </c>
      <c r="Y39" s="90">
        <f>(VLOOKUP($A38,'RevPAR Raw Data'!$B$6:$BE$43,'RevPAR Raw Data'!U$1,FALSE))/100</f>
        <v>0.24177186522528299</v>
      </c>
      <c r="Z39" s="90">
        <f>(VLOOKUP($A38,'RevPAR Raw Data'!$B$6:$BE$43,'RevPAR Raw Data'!V$1,FALSE))/100</f>
        <v>0.22250483592678999</v>
      </c>
      <c r="AA39" s="90">
        <f>(VLOOKUP($A38,'RevPAR Raw Data'!$B$6:$BE$43,'RevPAR Raw Data'!W$1,FALSE))/100</f>
        <v>0.19640619302115803</v>
      </c>
      <c r="AB39" s="90">
        <f>(VLOOKUP($A38,'RevPAR Raw Data'!$B$6:$BE$43,'RevPAR Raw Data'!X$1,FALSE))/100</f>
        <v>-3.1249031420835804E-2</v>
      </c>
      <c r="AC39" s="90">
        <f>(VLOOKUP($A38,'RevPAR Raw Data'!$B$6:$BE$43,'RevPAR Raw Data'!Y$1,FALSE))/100</f>
        <v>0.142405273684789</v>
      </c>
      <c r="AD39" s="91">
        <f>(VLOOKUP($A38,'RevPAR Raw Data'!$B$6:$BE$43,'RevPAR Raw Data'!AA$1,FALSE))/100</f>
        <v>-0.10656875314137601</v>
      </c>
      <c r="AE39" s="91">
        <f>(VLOOKUP($A38,'RevPAR Raw Data'!$B$6:$BE$43,'RevPAR Raw Data'!AB$1,FALSE))/100</f>
        <v>-0.25990812750946102</v>
      </c>
      <c r="AF39" s="90">
        <f>(VLOOKUP($A38,'RevPAR Raw Data'!$B$6:$BE$43,'RevPAR Raw Data'!AC$1,FALSE))/100</f>
        <v>-0.18500933401547401</v>
      </c>
      <c r="AG39" s="92">
        <f>(VLOOKUP($A38,'RevPAR Raw Data'!$B$6:$BE$43,'RevPAR Raw Data'!AE$1,FALSE))/100</f>
        <v>8.9636772543619306E-3</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Data'!G$3,FALSE))/100</f>
        <v>0.54264542701848695</v>
      </c>
      <c r="C41" s="118">
        <f>(VLOOKUP($A41,'Occupancy Raw Data'!$B$8:$BE$45,'Occupancy Raw Data'!H$3,FALSE))/100</f>
        <v>0.64924488913129297</v>
      </c>
      <c r="D41" s="118">
        <f>(VLOOKUP($A41,'Occupancy Raw Data'!$B$8:$BE$45,'Occupancy Raw Data'!I$3,FALSE))/100</f>
        <v>0.70636249083146796</v>
      </c>
      <c r="E41" s="118">
        <f>(VLOOKUP($A41,'Occupancy Raw Data'!$B$8:$BE$45,'Occupancy Raw Data'!J$3,FALSE))/100</f>
        <v>0.68298508585507089</v>
      </c>
      <c r="F41" s="118">
        <f>(VLOOKUP($A41,'Occupancy Raw Data'!$B$8:$BE$45,'Occupancy Raw Data'!K$3,FALSE))/100</f>
        <v>0.61112260442722499</v>
      </c>
      <c r="G41" s="119">
        <f>(VLOOKUP($A41,'Occupancy Raw Data'!$B$8:$BE$45,'Occupancy Raw Data'!L$3,FALSE))/100</f>
        <v>0.638472099452709</v>
      </c>
      <c r="H41" s="99">
        <f>(VLOOKUP($A41,'Occupancy Raw Data'!$B$8:$BE$45,'Occupancy Raw Data'!N$3,FALSE))/100</f>
        <v>0.634518816648172</v>
      </c>
      <c r="I41" s="99">
        <f>(VLOOKUP($A41,'Occupancy Raw Data'!$B$8:$BE$45,'Occupancy Raw Data'!O$3,FALSE))/100</f>
        <v>0.60664648022418199</v>
      </c>
      <c r="J41" s="119">
        <f>(VLOOKUP($A41,'Occupancy Raw Data'!$B$8:$BE$45,'Occupancy Raw Data'!P$3,FALSE))/100</f>
        <v>0.62058264843617694</v>
      </c>
      <c r="K41" s="120">
        <f>(VLOOKUP($A41,'Occupancy Raw Data'!$B$8:$BE$45,'Occupancy Raw Data'!R$3,FALSE))/100</f>
        <v>0.63336082773370006</v>
      </c>
      <c r="M41" s="121">
        <f>VLOOKUP($A41,'ADR Raw Data'!$B$6:$BE$43,'ADR Raw Data'!G$1,FALSE)</f>
        <v>133.19825078847899</v>
      </c>
      <c r="N41" s="122">
        <f>VLOOKUP($A41,'ADR Raw Data'!$B$6:$BE$43,'ADR Raw Data'!H$1,FALSE)</f>
        <v>151.91440022015499</v>
      </c>
      <c r="O41" s="122">
        <f>VLOOKUP($A41,'ADR Raw Data'!$B$6:$BE$43,'ADR Raw Data'!I$1,FALSE)</f>
        <v>158.648141807337</v>
      </c>
      <c r="P41" s="122">
        <f>VLOOKUP($A41,'ADR Raw Data'!$B$6:$BE$43,'ADR Raw Data'!J$1,FALSE)</f>
        <v>154.472591766487</v>
      </c>
      <c r="Q41" s="122">
        <f>VLOOKUP($A41,'ADR Raw Data'!$B$6:$BE$43,'ADR Raw Data'!K$1,FALSE)</f>
        <v>135.62481196528501</v>
      </c>
      <c r="R41" s="123">
        <f>VLOOKUP($A41,'ADR Raw Data'!$B$6:$BE$43,'ADR Raw Data'!L$1,FALSE)</f>
        <v>147.651880570987</v>
      </c>
      <c r="S41" s="122">
        <f>VLOOKUP($A41,'ADR Raw Data'!$B$6:$BE$43,'ADR Raw Data'!N$1,FALSE)</f>
        <v>128.577813148378</v>
      </c>
      <c r="T41" s="122">
        <f>VLOOKUP($A41,'ADR Raw Data'!$B$6:$BE$43,'ADR Raw Data'!O$1,FALSE)</f>
        <v>126.11284195188399</v>
      </c>
      <c r="U41" s="123">
        <f>VLOOKUP($A41,'ADR Raw Data'!$B$6:$BE$43,'ADR Raw Data'!P$1,FALSE)</f>
        <v>127.373004970148</v>
      </c>
      <c r="V41" s="124">
        <f>VLOOKUP($A41,'ADR Raw Data'!$B$6:$BE$43,'ADR Raw Data'!R$1,FALSE)</f>
        <v>141.974810486351</v>
      </c>
      <c r="X41" s="121">
        <f>VLOOKUP($A41,'RevPAR Raw Data'!$B$6:$BE$43,'RevPAR Raw Data'!G$1,FALSE)</f>
        <v>72.279421677230005</v>
      </c>
      <c r="Y41" s="122">
        <f>VLOOKUP($A41,'RevPAR Raw Data'!$B$6:$BE$43,'RevPAR Raw Data'!H$1,FALSE)</f>
        <v>98.629647928381999</v>
      </c>
      <c r="Z41" s="122">
        <f>VLOOKUP($A41,'RevPAR Raw Data'!$B$6:$BE$43,'RevPAR Raw Data'!I$1,FALSE)</f>
        <v>112.063096612815</v>
      </c>
      <c r="AA41" s="122">
        <f>VLOOKUP($A41,'RevPAR Raw Data'!$B$6:$BE$43,'RevPAR Raw Data'!J$1,FALSE)</f>
        <v>105.50247634988899</v>
      </c>
      <c r="AB41" s="122">
        <f>VLOOKUP($A41,'RevPAR Raw Data'!$B$6:$BE$43,'RevPAR Raw Data'!K$1,FALSE)</f>
        <v>82.883388313178202</v>
      </c>
      <c r="AC41" s="123">
        <f>VLOOKUP($A41,'RevPAR Raw Data'!$B$6:$BE$43,'RevPAR Raw Data'!L$1,FALSE)</f>
        <v>94.271606176299102</v>
      </c>
      <c r="AD41" s="122">
        <f>VLOOKUP($A41,'RevPAR Raw Data'!$B$6:$BE$43,'RevPAR Raw Data'!N$1,FALSE)</f>
        <v>81.585041846119097</v>
      </c>
      <c r="AE41" s="122">
        <f>VLOOKUP($A41,'RevPAR Raw Data'!$B$6:$BE$43,'RevPAR Raw Data'!O$1,FALSE)</f>
        <v>76.505911681179498</v>
      </c>
      <c r="AF41" s="123">
        <f>VLOOKUP($A41,'RevPAR Raw Data'!$B$6:$BE$43,'RevPAR Raw Data'!P$1,FALSE)</f>
        <v>79.045476763649305</v>
      </c>
      <c r="AG41" s="124">
        <f>VLOOKUP($A41,'RevPAR Raw Data'!$B$6:$BE$43,'RevPAR Raw Data'!R$1,FALSE)</f>
        <v>89.921283486970594</v>
      </c>
    </row>
    <row r="42" spans="1:33" x14ac:dyDescent="0.25">
      <c r="A42" s="101" t="s">
        <v>122</v>
      </c>
      <c r="B42" s="89">
        <f>(VLOOKUP($A41,'Occupancy Raw Data'!$B$8:$BE$51,'Occupancy Raw Data'!T$3,FALSE))/100</f>
        <v>-0.10543765395676401</v>
      </c>
      <c r="C42" s="90">
        <f>(VLOOKUP($A41,'Occupancy Raw Data'!$B$8:$BE$51,'Occupancy Raw Data'!U$3,FALSE))/100</f>
        <v>-0.20949472280349302</v>
      </c>
      <c r="D42" s="90">
        <f>(VLOOKUP($A41,'Occupancy Raw Data'!$B$8:$BE$51,'Occupancy Raw Data'!V$3,FALSE))/100</f>
        <v>-0.20773244491008602</v>
      </c>
      <c r="E42" s="90">
        <f>(VLOOKUP($A41,'Occupancy Raw Data'!$B$8:$BE$51,'Occupancy Raw Data'!W$3,FALSE))/100</f>
        <v>-0.23857159321423901</v>
      </c>
      <c r="F42" s="90">
        <f>(VLOOKUP($A41,'Occupancy Raw Data'!$B$8:$BE$51,'Occupancy Raw Data'!X$3,FALSE))/100</f>
        <v>-0.23972529855045299</v>
      </c>
      <c r="G42" s="90">
        <f>(VLOOKUP($A41,'Occupancy Raw Data'!$B$8:$BE$51,'Occupancy Raw Data'!Y$3,FALSE))/100</f>
        <v>-0.20593490514027601</v>
      </c>
      <c r="H42" s="91">
        <f>(VLOOKUP($A41,'Occupancy Raw Data'!$B$8:$BE$51,'Occupancy Raw Data'!AA$3,FALSE))/100</f>
        <v>-0.18526438738817599</v>
      </c>
      <c r="I42" s="91">
        <f>(VLOOKUP($A41,'Occupancy Raw Data'!$B$8:$BE$51,'Occupancy Raw Data'!AB$3,FALSE))/100</f>
        <v>-0.22292167669511301</v>
      </c>
      <c r="J42" s="90">
        <f>(VLOOKUP($A41,'Occupancy Raw Data'!$B$8:$BE$51,'Occupancy Raw Data'!AC$3,FALSE))/100</f>
        <v>-0.20411564321209799</v>
      </c>
      <c r="K42" s="92">
        <f>(VLOOKUP($A41,'Occupancy Raw Data'!$B$8:$BE$51,'Occupancy Raw Data'!AE$3,FALSE))/100</f>
        <v>-0.20542644167181698</v>
      </c>
      <c r="M42" s="89">
        <f>(VLOOKUP($A41,'ADR Raw Data'!$B$6:$BE$49,'ADR Raw Data'!T$1,FALSE))/100</f>
        <v>-0.12030976684403299</v>
      </c>
      <c r="N42" s="90">
        <f>(VLOOKUP($A41,'ADR Raw Data'!$B$6:$BE$49,'ADR Raw Data'!U$1,FALSE))/100</f>
        <v>-0.156293292354898</v>
      </c>
      <c r="O42" s="90">
        <f>(VLOOKUP($A41,'ADR Raw Data'!$B$6:$BE$49,'ADR Raw Data'!V$1,FALSE))/100</f>
        <v>-0.184115417734319</v>
      </c>
      <c r="P42" s="90">
        <f>(VLOOKUP($A41,'ADR Raw Data'!$B$6:$BE$49,'ADR Raw Data'!W$1,FALSE))/100</f>
        <v>-0.196720205539095</v>
      </c>
      <c r="Q42" s="90">
        <f>(VLOOKUP($A41,'ADR Raw Data'!$B$6:$BE$49,'ADR Raw Data'!X$1,FALSE))/100</f>
        <v>-0.19769071052648202</v>
      </c>
      <c r="R42" s="90">
        <f>(VLOOKUP($A41,'ADR Raw Data'!$B$6:$BE$49,'ADR Raw Data'!Y$1,FALSE))/100</f>
        <v>-0.177228848369921</v>
      </c>
      <c r="S42" s="91">
        <f>(VLOOKUP($A41,'ADR Raw Data'!$B$6:$BE$49,'ADR Raw Data'!AA$1,FALSE))/100</f>
        <v>-0.11075987786633799</v>
      </c>
      <c r="T42" s="91">
        <f>(VLOOKUP($A41,'ADR Raw Data'!$B$6:$BE$49,'ADR Raw Data'!AB$1,FALSE))/100</f>
        <v>-0.114130487840727</v>
      </c>
      <c r="U42" s="90">
        <f>(VLOOKUP($A41,'ADR Raw Data'!$B$6:$BE$49,'ADR Raw Data'!AC$1,FALSE))/100</f>
        <v>-0.11223087253950301</v>
      </c>
      <c r="V42" s="92">
        <f>(VLOOKUP($A41,'ADR Raw Data'!$B$6:$BE$49,'ADR Raw Data'!AE$1,FALSE))/100</f>
        <v>-0.16189798720905199</v>
      </c>
      <c r="X42" s="89">
        <f>(VLOOKUP($A41,'RevPAR Raw Data'!$B$6:$BE$43,'RevPAR Raw Data'!T$1,FALSE))/100</f>
        <v>-0.213062241236677</v>
      </c>
      <c r="Y42" s="90">
        <f>(VLOOKUP($A41,'RevPAR Raw Data'!$B$6:$BE$43,'RevPAR Raw Data'!U$1,FALSE))/100</f>
        <v>-0.33304539520045701</v>
      </c>
      <c r="Z42" s="90">
        <f>(VLOOKUP($A41,'RevPAR Raw Data'!$B$6:$BE$43,'RevPAR Raw Data'!V$1,FALSE))/100</f>
        <v>-0.35360111677281303</v>
      </c>
      <c r="AA42" s="90">
        <f>(VLOOKUP($A41,'RevPAR Raw Data'!$B$6:$BE$43,'RevPAR Raw Data'!W$1,FALSE))/100</f>
        <v>-0.38835994590043904</v>
      </c>
      <c r="AB42" s="90">
        <f>(VLOOKUP($A41,'RevPAR Raw Data'!$B$6:$BE$43,'RevPAR Raw Data'!X$1,FALSE))/100</f>
        <v>-0.39002454447532303</v>
      </c>
      <c r="AC42" s="90">
        <f>(VLOOKUP($A41,'RevPAR Raw Data'!$B$6:$BE$43,'RevPAR Raw Data'!Y$1,FALSE))/100</f>
        <v>-0.34666614743301699</v>
      </c>
      <c r="AD42" s="91">
        <f>(VLOOKUP($A41,'RevPAR Raw Data'!$B$6:$BE$43,'RevPAR Raw Data'!AA$1,FALSE))/100</f>
        <v>-0.27550440433441797</v>
      </c>
      <c r="AE42" s="91">
        <f>(VLOOKUP($A41,'RevPAR Raw Data'!$B$6:$BE$43,'RevPAR Raw Data'!AB$1,FALSE))/100</f>
        <v>-0.31161000482435403</v>
      </c>
      <c r="AF42" s="90">
        <f>(VLOOKUP($A41,'RevPAR Raw Data'!$B$6:$BE$43,'RevPAR Raw Data'!AC$1,FALSE))/100</f>
        <v>-0.29343843901494604</v>
      </c>
      <c r="AG42" s="92">
        <f>(VLOOKUP($A41,'RevPAR Raw Data'!$B$6:$BE$43,'RevPAR Raw Data'!AE$1,FALSE))/100</f>
        <v>-0.33406630145468497</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Data'!G$3,FALSE))/100</f>
        <v>0.49299046038987904</v>
      </c>
      <c r="C44" s="118">
        <f>(VLOOKUP($A44,'Occupancy Raw Data'!$B$8:$BE$45,'Occupancy Raw Data'!H$3,FALSE))/100</f>
        <v>0.59958523434259592</v>
      </c>
      <c r="D44" s="118">
        <f>(VLOOKUP($A44,'Occupancy Raw Data'!$B$8:$BE$45,'Occupancy Raw Data'!I$3,FALSE))/100</f>
        <v>0.64214019079220197</v>
      </c>
      <c r="E44" s="118">
        <f>(VLOOKUP($A44,'Occupancy Raw Data'!$B$8:$BE$45,'Occupancy Raw Data'!J$3,FALSE))/100</f>
        <v>0.67382828701783393</v>
      </c>
      <c r="F44" s="118">
        <f>(VLOOKUP($A44,'Occupancy Raw Data'!$B$8:$BE$45,'Occupancy Raw Data'!K$3,FALSE))/100</f>
        <v>0.68054749066777209</v>
      </c>
      <c r="G44" s="119">
        <f>(VLOOKUP($A44,'Occupancy Raw Data'!$B$8:$BE$45,'Occupancy Raw Data'!L$3,FALSE))/100</f>
        <v>0.61781833264205699</v>
      </c>
      <c r="H44" s="99">
        <f>(VLOOKUP($A44,'Occupancy Raw Data'!$B$8:$BE$45,'Occupancy Raw Data'!N$3,FALSE))/100</f>
        <v>0.74458730817088292</v>
      </c>
      <c r="I44" s="99">
        <f>(VLOOKUP($A44,'Occupancy Raw Data'!$B$8:$BE$45,'Occupancy Raw Data'!O$3,FALSE))/100</f>
        <v>0.615927001244296</v>
      </c>
      <c r="J44" s="119">
        <f>(VLOOKUP($A44,'Occupancy Raw Data'!$B$8:$BE$45,'Occupancy Raw Data'!P$3,FALSE))/100</f>
        <v>0.68025715470758996</v>
      </c>
      <c r="K44" s="120">
        <f>(VLOOKUP($A44,'Occupancy Raw Data'!$B$8:$BE$45,'Occupancy Raw Data'!R$3,FALSE))/100</f>
        <v>0.63565799608935203</v>
      </c>
      <c r="M44" s="121">
        <f>VLOOKUP($A44,'ADR Raw Data'!$B$6:$BE$43,'ADR Raw Data'!G$1,FALSE)</f>
        <v>98.783163385495499</v>
      </c>
      <c r="N44" s="122">
        <f>VLOOKUP($A44,'ADR Raw Data'!$B$6:$BE$43,'ADR Raw Data'!H$1,FALSE)</f>
        <v>101.428386828998</v>
      </c>
      <c r="O44" s="122">
        <f>VLOOKUP($A44,'ADR Raw Data'!$B$6:$BE$43,'ADR Raw Data'!I$1,FALSE)</f>
        <v>103.07490375920401</v>
      </c>
      <c r="P44" s="122">
        <f>VLOOKUP($A44,'ADR Raw Data'!$B$6:$BE$43,'ADR Raw Data'!J$1,FALSE)</f>
        <v>101.40655792195</v>
      </c>
      <c r="Q44" s="122">
        <f>VLOOKUP($A44,'ADR Raw Data'!$B$6:$BE$43,'ADR Raw Data'!K$1,FALSE)</f>
        <v>102.715912969283</v>
      </c>
      <c r="R44" s="123">
        <f>VLOOKUP($A44,'ADR Raw Data'!$B$6:$BE$43,'ADR Raw Data'!L$1,FALSE)</f>
        <v>101.62738983323899</v>
      </c>
      <c r="S44" s="122">
        <f>VLOOKUP($A44,'ADR Raw Data'!$B$6:$BE$43,'ADR Raw Data'!N$1,FALSE)</f>
        <v>115.2555692959</v>
      </c>
      <c r="T44" s="122">
        <f>VLOOKUP($A44,'ADR Raw Data'!$B$6:$BE$43,'ADR Raw Data'!O$1,FALSE)</f>
        <v>112.06017373737301</v>
      </c>
      <c r="U44" s="123">
        <f>VLOOKUP($A44,'ADR Raw Data'!$B$6:$BE$43,'ADR Raw Data'!P$1,FALSE)</f>
        <v>113.808961648679</v>
      </c>
      <c r="V44" s="124">
        <f>VLOOKUP($A44,'ADR Raw Data'!$B$6:$BE$43,'ADR Raw Data'!R$1,FALSE)</f>
        <v>105.352034862043</v>
      </c>
      <c r="X44" s="121">
        <f>VLOOKUP($A44,'RevPAR Raw Data'!$B$6:$BE$43,'RevPAR Raw Data'!G$1,FALSE)</f>
        <v>48.699157196184103</v>
      </c>
      <c r="Y44" s="122">
        <f>VLOOKUP($A44,'RevPAR Raw Data'!$B$6:$BE$43,'RevPAR Raw Data'!H$1,FALSE)</f>
        <v>60.814963085856398</v>
      </c>
      <c r="Z44" s="122">
        <f>VLOOKUP($A44,'RevPAR Raw Data'!$B$6:$BE$43,'RevPAR Raw Data'!I$1,FALSE)</f>
        <v>66.188538365823305</v>
      </c>
      <c r="AA44" s="122">
        <f>VLOOKUP($A44,'RevPAR Raw Data'!$B$6:$BE$43,'RevPAR Raw Data'!J$1,FALSE)</f>
        <v>68.330607216922402</v>
      </c>
      <c r="AB44" s="122">
        <f>VLOOKUP($A44,'RevPAR Raw Data'!$B$6:$BE$43,'RevPAR Raw Data'!K$1,FALSE)</f>
        <v>69.903056822894996</v>
      </c>
      <c r="AC44" s="123">
        <f>VLOOKUP($A44,'RevPAR Raw Data'!$B$6:$BE$43,'RevPAR Raw Data'!L$1,FALSE)</f>
        <v>62.787264537536203</v>
      </c>
      <c r="AD44" s="122">
        <f>VLOOKUP($A44,'RevPAR Raw Data'!$B$6:$BE$43,'RevPAR Raw Data'!N$1,FALSE)</f>
        <v>85.817834093737005</v>
      </c>
      <c r="AE44" s="122">
        <f>VLOOKUP($A44,'RevPAR Raw Data'!$B$6:$BE$43,'RevPAR Raw Data'!O$1,FALSE)</f>
        <v>69.020886768975501</v>
      </c>
      <c r="AF44" s="123">
        <f>VLOOKUP($A44,'RevPAR Raw Data'!$B$6:$BE$43,'RevPAR Raw Data'!P$1,FALSE)</f>
        <v>77.419360431356196</v>
      </c>
      <c r="AG44" s="124">
        <f>VLOOKUP($A44,'RevPAR Raw Data'!$B$6:$BE$43,'RevPAR Raw Data'!R$1,FALSE)</f>
        <v>66.967863364341994</v>
      </c>
    </row>
    <row r="45" spans="1:33" x14ac:dyDescent="0.25">
      <c r="A45" s="101" t="s">
        <v>122</v>
      </c>
      <c r="B45" s="89">
        <f>(VLOOKUP($A44,'Occupancy Raw Data'!$B$8:$BE$51,'Occupancy Raw Data'!T$3,FALSE))/100</f>
        <v>8.6600510497309602E-2</v>
      </c>
      <c r="C45" s="90">
        <f>(VLOOKUP($A44,'Occupancy Raw Data'!$B$8:$BE$51,'Occupancy Raw Data'!U$3,FALSE))/100</f>
        <v>9.6865031643446689E-2</v>
      </c>
      <c r="D45" s="90">
        <f>(VLOOKUP($A44,'Occupancy Raw Data'!$B$8:$BE$51,'Occupancy Raw Data'!V$3,FALSE))/100</f>
        <v>0.122733904281809</v>
      </c>
      <c r="E45" s="90">
        <f>(VLOOKUP($A44,'Occupancy Raw Data'!$B$8:$BE$51,'Occupancy Raw Data'!W$3,FALSE))/100</f>
        <v>0.13378355174616799</v>
      </c>
      <c r="F45" s="90">
        <f>(VLOOKUP($A44,'Occupancy Raw Data'!$B$8:$BE$51,'Occupancy Raw Data'!X$3,FALSE))/100</f>
        <v>5.0850570152501502E-2</v>
      </c>
      <c r="G45" s="90">
        <f>(VLOOKUP($A44,'Occupancy Raw Data'!$B$8:$BE$51,'Occupancy Raw Data'!Y$3,FALSE))/100</f>
        <v>9.7675267020676096E-2</v>
      </c>
      <c r="H45" s="91">
        <f>(VLOOKUP($A44,'Occupancy Raw Data'!$B$8:$BE$51,'Occupancy Raw Data'!AA$3,FALSE))/100</f>
        <v>-7.7728840730417997E-2</v>
      </c>
      <c r="I45" s="91">
        <f>(VLOOKUP($A44,'Occupancy Raw Data'!$B$8:$BE$51,'Occupancy Raw Data'!AB$3,FALSE))/100</f>
        <v>-0.21088072730854598</v>
      </c>
      <c r="J45" s="90">
        <f>(VLOOKUP($A44,'Occupancy Raw Data'!$B$8:$BE$51,'Occupancy Raw Data'!AC$3,FALSE))/100</f>
        <v>-0.143180427789141</v>
      </c>
      <c r="K45" s="92">
        <f>(VLOOKUP($A44,'Occupancy Raw Data'!$B$8:$BE$51,'Occupancy Raw Data'!AE$3,FALSE))/100</f>
        <v>1.07966508916751E-2</v>
      </c>
      <c r="M45" s="89">
        <f>(VLOOKUP($A44,'ADR Raw Data'!$B$6:$BE$49,'ADR Raw Data'!T$1,FALSE))/100</f>
        <v>3.0281714381504902E-2</v>
      </c>
      <c r="N45" s="90">
        <f>(VLOOKUP($A44,'ADR Raw Data'!$B$6:$BE$49,'ADR Raw Data'!U$1,FALSE))/100</f>
        <v>4.0409503120094802E-2</v>
      </c>
      <c r="O45" s="90">
        <f>(VLOOKUP($A44,'ADR Raw Data'!$B$6:$BE$49,'ADR Raw Data'!V$1,FALSE))/100</f>
        <v>4.5084333059747496E-2</v>
      </c>
      <c r="P45" s="90">
        <f>(VLOOKUP($A44,'ADR Raw Data'!$B$6:$BE$49,'ADR Raw Data'!W$1,FALSE))/100</f>
        <v>1.68091143022314E-2</v>
      </c>
      <c r="Q45" s="90">
        <f>(VLOOKUP($A44,'ADR Raw Data'!$B$6:$BE$49,'ADR Raw Data'!X$1,FALSE))/100</f>
        <v>2.9722615255353803E-3</v>
      </c>
      <c r="R45" s="90">
        <f>(VLOOKUP($A44,'ADR Raw Data'!$B$6:$BE$49,'ADR Raw Data'!Y$1,FALSE))/100</f>
        <v>2.5843158944649697E-2</v>
      </c>
      <c r="S45" s="91">
        <f>(VLOOKUP($A44,'ADR Raw Data'!$B$6:$BE$49,'ADR Raw Data'!AA$1,FALSE))/100</f>
        <v>-5.3790008533144605E-2</v>
      </c>
      <c r="T45" s="91">
        <f>(VLOOKUP($A44,'ADR Raw Data'!$B$6:$BE$49,'ADR Raw Data'!AB$1,FALSE))/100</f>
        <v>-7.7882785258486506E-2</v>
      </c>
      <c r="U45" s="90">
        <f>(VLOOKUP($A44,'ADR Raw Data'!$B$6:$BE$49,'ADR Raw Data'!AC$1,FALSE))/100</f>
        <v>-6.4598914105969296E-2</v>
      </c>
      <c r="V45" s="92">
        <f>(VLOOKUP($A44,'ADR Raw Data'!$B$6:$BE$49,'ADR Raw Data'!AE$1,FALSE))/100</f>
        <v>-1.7419098763955101E-2</v>
      </c>
      <c r="X45" s="89">
        <f>(VLOOKUP($A44,'RevPAR Raw Data'!$B$6:$BE$43,'RevPAR Raw Data'!T$1,FALSE))/100</f>
        <v>0.11950463680298601</v>
      </c>
      <c r="Y45" s="90">
        <f>(VLOOKUP($A44,'RevPAR Raw Data'!$B$6:$BE$43,'RevPAR Raw Data'!U$1,FALSE))/100</f>
        <v>0.141188802561965</v>
      </c>
      <c r="Z45" s="90">
        <f>(VLOOKUP($A44,'RevPAR Raw Data'!$B$6:$BE$43,'RevPAR Raw Data'!V$1,FALSE))/100</f>
        <v>0.17335161355992099</v>
      </c>
      <c r="AA45" s="90">
        <f>(VLOOKUP($A44,'RevPAR Raw Data'!$B$6:$BE$43,'RevPAR Raw Data'!W$1,FALSE))/100</f>
        <v>0.15284144906145899</v>
      </c>
      <c r="AB45" s="90">
        <f>(VLOOKUP($A44,'RevPAR Raw Data'!$B$6:$BE$43,'RevPAR Raw Data'!X$1,FALSE))/100</f>
        <v>5.3973972871252697E-2</v>
      </c>
      <c r="AC45" s="90">
        <f>(VLOOKUP($A44,'RevPAR Raw Data'!$B$6:$BE$43,'RevPAR Raw Data'!Y$1,FALSE))/100</f>
        <v>0.12604266341590201</v>
      </c>
      <c r="AD45" s="91">
        <f>(VLOOKUP($A44,'RevPAR Raw Data'!$B$6:$BE$43,'RevPAR Raw Data'!AA$1,FALSE))/100</f>
        <v>-0.12733781425740201</v>
      </c>
      <c r="AE45" s="91">
        <f>(VLOOKUP($A44,'RevPAR Raw Data'!$B$6:$BE$43,'RevPAR Raw Data'!AB$1,FALSE))/100</f>
        <v>-0.27233953416690798</v>
      </c>
      <c r="AF45" s="90">
        <f>(VLOOKUP($A44,'RevPAR Raw Data'!$B$6:$BE$43,'RevPAR Raw Data'!AC$1,FALSE))/100</f>
        <v>-0.19853004173870401</v>
      </c>
      <c r="AG45" s="92">
        <f>(VLOOKUP($A44,'RevPAR Raw Data'!$B$6:$BE$43,'RevPAR Raw Data'!AE$1,FALSE))/100</f>
        <v>-6.8105158004820796E-3</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Data'!G$3,FALSE))/100</f>
        <v>0.50410837219631299</v>
      </c>
      <c r="C47" s="118">
        <f>(VLOOKUP($A47,'Occupancy Raw Data'!$B$8:$BE$45,'Occupancy Raw Data'!H$3,FALSE))/100</f>
        <v>0.62691538974017302</v>
      </c>
      <c r="D47" s="118">
        <f>(VLOOKUP($A47,'Occupancy Raw Data'!$B$8:$BE$45,'Occupancy Raw Data'!I$3,FALSE))/100</f>
        <v>0.66688874083944005</v>
      </c>
      <c r="E47" s="118">
        <f>(VLOOKUP($A47,'Occupancy Raw Data'!$B$8:$BE$45,'Occupancy Raw Data'!J$3,FALSE))/100</f>
        <v>0.63824117255163204</v>
      </c>
      <c r="F47" s="118">
        <f>(VLOOKUP($A47,'Occupancy Raw Data'!$B$8:$BE$45,'Occupancy Raw Data'!K$3,FALSE))/100</f>
        <v>0.596047079724628</v>
      </c>
      <c r="G47" s="119">
        <f>(VLOOKUP($A47,'Occupancy Raw Data'!$B$8:$BE$45,'Occupancy Raw Data'!L$3,FALSE))/100</f>
        <v>0.60644015101043702</v>
      </c>
      <c r="H47" s="99">
        <f>(VLOOKUP($A47,'Occupancy Raw Data'!$B$8:$BE$45,'Occupancy Raw Data'!N$3,FALSE))/100</f>
        <v>0.61492338441039296</v>
      </c>
      <c r="I47" s="99">
        <f>(VLOOKUP($A47,'Occupancy Raw Data'!$B$8:$BE$45,'Occupancy Raw Data'!O$3,FALSE))/100</f>
        <v>0.56540084388185596</v>
      </c>
      <c r="J47" s="119">
        <f>(VLOOKUP($A47,'Occupancy Raw Data'!$B$8:$BE$45,'Occupancy Raw Data'!P$3,FALSE))/100</f>
        <v>0.59016211414612396</v>
      </c>
      <c r="K47" s="120">
        <f>(VLOOKUP($A47,'Occupancy Raw Data'!$B$8:$BE$45,'Occupancy Raw Data'!R$3,FALSE))/100</f>
        <v>0.60178928333491899</v>
      </c>
      <c r="M47" s="121">
        <f>VLOOKUP($A47,'ADR Raw Data'!$B$6:$BE$43,'ADR Raw Data'!G$1,FALSE)</f>
        <v>98.052951541850206</v>
      </c>
      <c r="N47" s="122">
        <f>VLOOKUP($A47,'ADR Raw Data'!$B$6:$BE$43,'ADR Raw Data'!H$1,FALSE)</f>
        <v>107.823368756641</v>
      </c>
      <c r="O47" s="122">
        <f>VLOOKUP($A47,'ADR Raw Data'!$B$6:$BE$43,'ADR Raw Data'!I$1,FALSE)</f>
        <v>112.065964035964</v>
      </c>
      <c r="P47" s="122">
        <f>VLOOKUP($A47,'ADR Raw Data'!$B$6:$BE$43,'ADR Raw Data'!J$1,FALSE)</f>
        <v>107.146471816283</v>
      </c>
      <c r="Q47" s="122">
        <f>VLOOKUP($A47,'ADR Raw Data'!$B$6:$BE$43,'ADR Raw Data'!K$1,FALSE)</f>
        <v>105.31487332339699</v>
      </c>
      <c r="R47" s="123">
        <f>VLOOKUP($A47,'ADR Raw Data'!$B$6:$BE$43,'ADR Raw Data'!L$1,FALSE)</f>
        <v>106.496538743225</v>
      </c>
      <c r="S47" s="122">
        <f>VLOOKUP($A47,'ADR Raw Data'!$B$6:$BE$43,'ADR Raw Data'!N$1,FALSE)</f>
        <v>112.729830263633</v>
      </c>
      <c r="T47" s="122">
        <f>VLOOKUP($A47,'ADR Raw Data'!$B$6:$BE$43,'ADR Raw Data'!O$1,FALSE)</f>
        <v>110.990113904163</v>
      </c>
      <c r="U47" s="123">
        <f>VLOOKUP($A47,'ADR Raw Data'!$B$6:$BE$43,'ADR Raw Data'!P$1,FALSE)</f>
        <v>111.896468485418</v>
      </c>
      <c r="V47" s="124">
        <f>VLOOKUP($A47,'ADR Raw Data'!$B$6:$BE$43,'ADR Raw Data'!R$1,FALSE)</f>
        <v>108.009566661394</v>
      </c>
      <c r="X47" s="121">
        <f>VLOOKUP($A47,'RevPAR Raw Data'!$B$6:$BE$43,'RevPAR Raw Data'!G$1,FALSE)</f>
        <v>49.429313790806098</v>
      </c>
      <c r="Y47" s="122">
        <f>VLOOKUP($A47,'RevPAR Raw Data'!$B$6:$BE$43,'RevPAR Raw Data'!H$1,FALSE)</f>
        <v>67.596129247168506</v>
      </c>
      <c r="Z47" s="122">
        <f>VLOOKUP($A47,'RevPAR Raw Data'!$B$6:$BE$43,'RevPAR Raw Data'!I$1,FALSE)</f>
        <v>74.735529646901995</v>
      </c>
      <c r="AA47" s="122">
        <f>VLOOKUP($A47,'RevPAR Raw Data'!$B$6:$BE$43,'RevPAR Raw Data'!J$1,FALSE)</f>
        <v>68.385289806795399</v>
      </c>
      <c r="AB47" s="122">
        <f>VLOOKUP($A47,'RevPAR Raw Data'!$B$6:$BE$43,'RevPAR Raw Data'!K$1,FALSE)</f>
        <v>62.772622695980402</v>
      </c>
      <c r="AC47" s="123">
        <f>VLOOKUP($A47,'RevPAR Raw Data'!$B$6:$BE$43,'RevPAR Raw Data'!L$1,FALSE)</f>
        <v>64.583777037530496</v>
      </c>
      <c r="AD47" s="122">
        <f>VLOOKUP($A47,'RevPAR Raw Data'!$B$6:$BE$43,'RevPAR Raw Data'!N$1,FALSE)</f>
        <v>69.320208749722397</v>
      </c>
      <c r="AE47" s="122">
        <f>VLOOKUP($A47,'RevPAR Raw Data'!$B$6:$BE$43,'RevPAR Raw Data'!O$1,FALSE)</f>
        <v>62.7539040639573</v>
      </c>
      <c r="AF47" s="123">
        <f>VLOOKUP($A47,'RevPAR Raw Data'!$B$6:$BE$43,'RevPAR Raw Data'!P$1,FALSE)</f>
        <v>66.037056406839795</v>
      </c>
      <c r="AG47" s="124">
        <f>VLOOKUP($A47,'RevPAR Raw Data'!$B$6:$BE$43,'RevPAR Raw Data'!R$1,FALSE)</f>
        <v>64.998999714476</v>
      </c>
    </row>
    <row r="48" spans="1:33" x14ac:dyDescent="0.25">
      <c r="A48" s="101" t="s">
        <v>122</v>
      </c>
      <c r="B48" s="89">
        <f>(VLOOKUP($A47,'Occupancy Raw Data'!$B$8:$BE$51,'Occupancy Raw Data'!T$3,FALSE))/100</f>
        <v>9.3989641139223506E-2</v>
      </c>
      <c r="C48" s="90">
        <f>(VLOOKUP($A47,'Occupancy Raw Data'!$B$8:$BE$51,'Occupancy Raw Data'!U$3,FALSE))/100</f>
        <v>-1.1964646580415099E-2</v>
      </c>
      <c r="D48" s="90">
        <f>(VLOOKUP($A47,'Occupancy Raw Data'!$B$8:$BE$51,'Occupancy Raw Data'!V$3,FALSE))/100</f>
        <v>1.42613480814052E-2</v>
      </c>
      <c r="E48" s="90">
        <f>(VLOOKUP($A47,'Occupancy Raw Data'!$B$8:$BE$51,'Occupancy Raw Data'!W$3,FALSE))/100</f>
        <v>-2.5481220405034598E-2</v>
      </c>
      <c r="F48" s="90">
        <f>(VLOOKUP($A47,'Occupancy Raw Data'!$B$8:$BE$51,'Occupancy Raw Data'!X$3,FALSE))/100</f>
        <v>-5.9918341493182002E-2</v>
      </c>
      <c r="G48" s="90">
        <f>(VLOOKUP($A47,'Occupancy Raw Data'!$B$8:$BE$51,'Occupancy Raw Data'!Y$3,FALSE))/100</f>
        <v>-3.1505466489953299E-3</v>
      </c>
      <c r="H48" s="91">
        <f>(VLOOKUP($A47,'Occupancy Raw Data'!$B$8:$BE$51,'Occupancy Raw Data'!AA$3,FALSE))/100</f>
        <v>-0.126517633348357</v>
      </c>
      <c r="I48" s="91">
        <f>(VLOOKUP($A47,'Occupancy Raw Data'!$B$8:$BE$51,'Occupancy Raw Data'!AB$3,FALSE))/100</f>
        <v>-0.22051534144443</v>
      </c>
      <c r="J48" s="90">
        <f>(VLOOKUP($A47,'Occupancy Raw Data'!$B$8:$BE$51,'Occupancy Raw Data'!AC$3,FALSE))/100</f>
        <v>-0.174218884459684</v>
      </c>
      <c r="K48" s="92">
        <f>(VLOOKUP($A47,'Occupancy Raw Data'!$B$8:$BE$51,'Occupancy Raw Data'!AE$3,FALSE))/100</f>
        <v>-5.7838167215451097E-2</v>
      </c>
      <c r="M48" s="89">
        <f>(VLOOKUP($A47,'ADR Raw Data'!$B$6:$BE$49,'ADR Raw Data'!T$1,FALSE))/100</f>
        <v>1.6018047586300398E-2</v>
      </c>
      <c r="N48" s="90">
        <f>(VLOOKUP($A47,'ADR Raw Data'!$B$6:$BE$49,'ADR Raw Data'!U$1,FALSE))/100</f>
        <v>4.7683906558057794E-3</v>
      </c>
      <c r="O48" s="90">
        <f>(VLOOKUP($A47,'ADR Raw Data'!$B$6:$BE$49,'ADR Raw Data'!V$1,FALSE))/100</f>
        <v>2.2034214387789301E-2</v>
      </c>
      <c r="P48" s="90">
        <f>(VLOOKUP($A47,'ADR Raw Data'!$B$6:$BE$49,'ADR Raw Data'!W$1,FALSE))/100</f>
        <v>-1.4991396185566898E-3</v>
      </c>
      <c r="Q48" s="90">
        <f>(VLOOKUP($A47,'ADR Raw Data'!$B$6:$BE$49,'ADR Raw Data'!X$1,FALSE))/100</f>
        <v>1.5043417103513802E-2</v>
      </c>
      <c r="R48" s="90">
        <f>(VLOOKUP($A47,'ADR Raw Data'!$B$6:$BE$49,'ADR Raw Data'!Y$1,FALSE))/100</f>
        <v>1.00410275443618E-2</v>
      </c>
      <c r="S48" s="91">
        <f>(VLOOKUP($A47,'ADR Raw Data'!$B$6:$BE$49,'ADR Raw Data'!AA$1,FALSE))/100</f>
        <v>1.4677156848554401E-2</v>
      </c>
      <c r="T48" s="91">
        <f>(VLOOKUP($A47,'ADR Raw Data'!$B$6:$BE$49,'ADR Raw Data'!AB$1,FALSE))/100</f>
        <v>-1.34957881821551E-2</v>
      </c>
      <c r="U48" s="90">
        <f>(VLOOKUP($A47,'ADR Raw Data'!$B$6:$BE$49,'ADR Raw Data'!AC$1,FALSE))/100</f>
        <v>7.3407587001376507E-4</v>
      </c>
      <c r="V48" s="92">
        <f>(VLOOKUP($A47,'ADR Raw Data'!$B$6:$BE$49,'ADR Raw Data'!AE$1,FALSE))/100</f>
        <v>4.9616237107745998E-3</v>
      </c>
      <c r="X48" s="89">
        <f>(VLOOKUP($A47,'RevPAR Raw Data'!$B$6:$BE$43,'RevPAR Raw Data'!T$1,FALSE))/100</f>
        <v>0.11151321926991101</v>
      </c>
      <c r="Y48" s="90">
        <f>(VLOOKUP($A47,'RevPAR Raw Data'!$B$6:$BE$43,'RevPAR Raw Data'!U$1,FALSE))/100</f>
        <v>-7.2533080335634107E-3</v>
      </c>
      <c r="Z48" s="90">
        <f>(VLOOKUP($A47,'RevPAR Raw Data'!$B$6:$BE$43,'RevPAR Raw Data'!V$1,FALSE))/100</f>
        <v>3.66098000702791E-2</v>
      </c>
      <c r="AA48" s="90">
        <f>(VLOOKUP($A47,'RevPAR Raw Data'!$B$6:$BE$43,'RevPAR Raw Data'!W$1,FALSE))/100</f>
        <v>-2.6942160116552899E-2</v>
      </c>
      <c r="AB48" s="90">
        <f>(VLOOKUP($A47,'RevPAR Raw Data'!$B$6:$BE$43,'RevPAR Raw Data'!X$1,FALSE))/100</f>
        <v>-4.5776300992900802E-2</v>
      </c>
      <c r="AC48" s="90">
        <f>(VLOOKUP($A47,'RevPAR Raw Data'!$B$6:$BE$43,'RevPAR Raw Data'!Y$1,FALSE))/100</f>
        <v>6.8588461696841296E-3</v>
      </c>
      <c r="AD48" s="91">
        <f>(VLOOKUP($A47,'RevPAR Raw Data'!$B$6:$BE$43,'RevPAR Raw Data'!AA$1,FALSE))/100</f>
        <v>-0.113697395648565</v>
      </c>
      <c r="AE48" s="91">
        <f>(VLOOKUP($A47,'RevPAR Raw Data'!$B$6:$BE$43,'RevPAR Raw Data'!AB$1,FALSE))/100</f>
        <v>-0.23103510128753602</v>
      </c>
      <c r="AF48" s="90">
        <f>(VLOOKUP($A47,'RevPAR Raw Data'!$B$6:$BE$43,'RevPAR Raw Data'!AC$1,FALSE))/100</f>
        <v>-0.17361269846885199</v>
      </c>
      <c r="AG48" s="92">
        <f>(VLOOKUP($A47,'RevPAR Raw Data'!$B$6:$BE$43,'RevPAR Raw Data'!AE$1,FALSE))/100</f>
        <v>-5.3163514726520401E-2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Data'!G$3,FALSE))/100</f>
        <v>0.60652198613793795</v>
      </c>
      <c r="C50" s="118">
        <f>(VLOOKUP($A50,'Occupancy Raw Data'!$B$8:$BE$45,'Occupancy Raw Data'!H$3,FALSE))/100</f>
        <v>0.56027724122258804</v>
      </c>
      <c r="D50" s="118">
        <f>(VLOOKUP($A50,'Occupancy Raw Data'!$B$8:$BE$45,'Occupancy Raw Data'!I$3,FALSE))/100</f>
        <v>0.59731848653561992</v>
      </c>
      <c r="E50" s="118">
        <f>(VLOOKUP($A50,'Occupancy Raw Data'!$B$8:$BE$45,'Occupancy Raw Data'!J$3,FALSE))/100</f>
        <v>0.62992841722531501</v>
      </c>
      <c r="F50" s="118">
        <f>(VLOOKUP($A50,'Occupancy Raw Data'!$B$8:$BE$45,'Occupancy Raw Data'!K$3,FALSE))/100</f>
        <v>0.62947392341779296</v>
      </c>
      <c r="G50" s="119">
        <f>(VLOOKUP($A50,'Occupancy Raw Data'!$B$8:$BE$45,'Occupancy Raw Data'!L$3,FALSE))/100</f>
        <v>0.60470401090785098</v>
      </c>
      <c r="H50" s="99">
        <f>(VLOOKUP($A50,'Occupancy Raw Data'!$B$8:$BE$45,'Occupancy Raw Data'!N$3,FALSE))/100</f>
        <v>0.655039200090898</v>
      </c>
      <c r="I50" s="99">
        <f>(VLOOKUP($A50,'Occupancy Raw Data'!$B$8:$BE$45,'Occupancy Raw Data'!O$3,FALSE))/100</f>
        <v>0.56504942620156795</v>
      </c>
      <c r="J50" s="119">
        <f>(VLOOKUP($A50,'Occupancy Raw Data'!$B$8:$BE$45,'Occupancy Raw Data'!P$3,FALSE))/100</f>
        <v>0.61004431314623297</v>
      </c>
      <c r="K50" s="120">
        <f>(VLOOKUP($A50,'Occupancy Raw Data'!$B$8:$BE$45,'Occupancy Raw Data'!R$3,FALSE))/100</f>
        <v>0.60622981154738897</v>
      </c>
      <c r="M50" s="121">
        <f>VLOOKUP($A50,'ADR Raw Data'!$B$6:$BE$43,'ADR Raw Data'!G$1,FALSE)</f>
        <v>134.10222555264099</v>
      </c>
      <c r="N50" s="122">
        <f>VLOOKUP($A50,'ADR Raw Data'!$B$6:$BE$43,'ADR Raw Data'!H$1,FALSE)</f>
        <v>111.293717298722</v>
      </c>
      <c r="O50" s="122">
        <f>VLOOKUP($A50,'ADR Raw Data'!$B$6:$BE$43,'ADR Raw Data'!I$1,FALSE)</f>
        <v>114.04554308540899</v>
      </c>
      <c r="P50" s="122">
        <f>VLOOKUP($A50,'ADR Raw Data'!$B$6:$BE$43,'ADR Raw Data'!J$1,FALSE)</f>
        <v>113.405961399711</v>
      </c>
      <c r="Q50" s="122">
        <f>VLOOKUP($A50,'ADR Raw Data'!$B$6:$BE$43,'ADR Raw Data'!K$1,FALSE)</f>
        <v>117.498815884476</v>
      </c>
      <c r="R50" s="123">
        <f>VLOOKUP($A50,'ADR Raw Data'!$B$6:$BE$43,'ADR Raw Data'!L$1,FALSE)</f>
        <v>118.144701615933</v>
      </c>
      <c r="S50" s="122">
        <f>VLOOKUP($A50,'ADR Raw Data'!$B$6:$BE$43,'ADR Raw Data'!N$1,FALSE)</f>
        <v>137.61419947961801</v>
      </c>
      <c r="T50" s="122">
        <f>VLOOKUP($A50,'ADR Raw Data'!$B$6:$BE$43,'ADR Raw Data'!O$1,FALSE)</f>
        <v>135.066631811783</v>
      </c>
      <c r="U50" s="123">
        <f>VLOOKUP($A50,'ADR Raw Data'!$B$6:$BE$43,'ADR Raw Data'!P$1,FALSE)</f>
        <v>136.434365803687</v>
      </c>
      <c r="V50" s="124">
        <f>VLOOKUP($A50,'ADR Raw Data'!$B$6:$BE$43,'ADR Raw Data'!R$1,FALSE)</f>
        <v>123.40320043911299</v>
      </c>
      <c r="X50" s="121">
        <f>VLOOKUP($A50,'RevPAR Raw Data'!$B$6:$BE$43,'RevPAR Raw Data'!G$1,FALSE)</f>
        <v>81.335948187705895</v>
      </c>
      <c r="Y50" s="122">
        <f>VLOOKUP($A50,'RevPAR Raw Data'!$B$6:$BE$43,'RevPAR Raw Data'!H$1,FALSE)</f>
        <v>62.355336893534798</v>
      </c>
      <c r="Z50" s="122">
        <f>VLOOKUP($A50,'RevPAR Raw Data'!$B$6:$BE$43,'RevPAR Raw Data'!I$1,FALSE)</f>
        <v>68.121511191910002</v>
      </c>
      <c r="AA50" s="122">
        <f>VLOOKUP($A50,'RevPAR Raw Data'!$B$6:$BE$43,'RevPAR Raw Data'!J$1,FALSE)</f>
        <v>71.437637768435394</v>
      </c>
      <c r="AB50" s="122">
        <f>VLOOKUP($A50,'RevPAR Raw Data'!$B$6:$BE$43,'RevPAR Raw Data'!K$1,FALSE)</f>
        <v>73.962440631746304</v>
      </c>
      <c r="AC50" s="123">
        <f>VLOOKUP($A50,'RevPAR Raw Data'!$B$6:$BE$43,'RevPAR Raw Data'!L$1,FALSE)</f>
        <v>71.442574934666496</v>
      </c>
      <c r="AD50" s="122">
        <f>VLOOKUP($A50,'RevPAR Raw Data'!$B$6:$BE$43,'RevPAR Raw Data'!N$1,FALSE)</f>
        <v>90.142695148278605</v>
      </c>
      <c r="AE50" s="122">
        <f>VLOOKUP($A50,'RevPAR Raw Data'!$B$6:$BE$43,'RevPAR Raw Data'!O$1,FALSE)</f>
        <v>76.319322804226701</v>
      </c>
      <c r="AF50" s="123">
        <f>VLOOKUP($A50,'RevPAR Raw Data'!$B$6:$BE$43,'RevPAR Raw Data'!P$1,FALSE)</f>
        <v>83.231008976252596</v>
      </c>
      <c r="AG50" s="124">
        <f>VLOOKUP($A50,'RevPAR Raw Data'!$B$6:$BE$43,'RevPAR Raw Data'!R$1,FALSE)</f>
        <v>74.8106989465482</v>
      </c>
    </row>
    <row r="51" spans="1:33" x14ac:dyDescent="0.25">
      <c r="A51" s="101" t="s">
        <v>122</v>
      </c>
      <c r="B51" s="89">
        <f>(VLOOKUP($A50,'Occupancy Raw Data'!$B$8:$BE$51,'Occupancy Raw Data'!T$3,FALSE))/100</f>
        <v>0.33498697375058906</v>
      </c>
      <c r="C51" s="90">
        <f>(VLOOKUP($A50,'Occupancy Raw Data'!$B$8:$BE$51,'Occupancy Raw Data'!U$3,FALSE))/100</f>
        <v>3.04219057256651E-2</v>
      </c>
      <c r="D51" s="90">
        <f>(VLOOKUP($A50,'Occupancy Raw Data'!$B$8:$BE$51,'Occupancy Raw Data'!V$3,FALSE))/100</f>
        <v>8.4013293051416194E-2</v>
      </c>
      <c r="E51" s="90">
        <f>(VLOOKUP($A50,'Occupancy Raw Data'!$B$8:$BE$51,'Occupancy Raw Data'!W$3,FALSE))/100</f>
        <v>7.7492987188441095E-2</v>
      </c>
      <c r="F51" s="90">
        <f>(VLOOKUP($A50,'Occupancy Raw Data'!$B$8:$BE$51,'Occupancy Raw Data'!X$3,FALSE))/100</f>
        <v>9.8763627755114491E-2</v>
      </c>
      <c r="G51" s="90">
        <f>(VLOOKUP($A50,'Occupancy Raw Data'!$B$8:$BE$51,'Occupancy Raw Data'!Y$3,FALSE))/100</f>
        <v>0.117089129727936</v>
      </c>
      <c r="H51" s="91">
        <f>(VLOOKUP($A50,'Occupancy Raw Data'!$B$8:$BE$51,'Occupancy Raw Data'!AA$3,FALSE))/100</f>
        <v>1.54032798019228E-2</v>
      </c>
      <c r="I51" s="91">
        <f>(VLOOKUP($A50,'Occupancy Raw Data'!$B$8:$BE$51,'Occupancy Raw Data'!AB$3,FALSE))/100</f>
        <v>-0.142414181149564</v>
      </c>
      <c r="J51" s="90">
        <f>(VLOOKUP($A50,'Occupancy Raw Data'!$B$8:$BE$51,'Occupancy Raw Data'!AC$3,FALSE))/100</f>
        <v>-6.4339406162297302E-2</v>
      </c>
      <c r="K51" s="92">
        <f>(VLOOKUP($A50,'Occupancy Raw Data'!$B$8:$BE$51,'Occupancy Raw Data'!AE$3,FALSE))/100</f>
        <v>5.8100253250292007E-2</v>
      </c>
      <c r="M51" s="89">
        <f>(VLOOKUP($A50,'ADR Raw Data'!$B$6:$BE$49,'ADR Raw Data'!T$1,FALSE))/100</f>
        <v>0.32400974267441496</v>
      </c>
      <c r="N51" s="90">
        <f>(VLOOKUP($A50,'ADR Raw Data'!$B$6:$BE$49,'ADR Raw Data'!U$1,FALSE))/100</f>
        <v>6.5330319188332805E-2</v>
      </c>
      <c r="O51" s="90">
        <f>(VLOOKUP($A50,'ADR Raw Data'!$B$6:$BE$49,'ADR Raw Data'!V$1,FALSE))/100</f>
        <v>8.7606328364046193E-2</v>
      </c>
      <c r="P51" s="90">
        <f>(VLOOKUP($A50,'ADR Raw Data'!$B$6:$BE$49,'ADR Raw Data'!W$1,FALSE))/100</f>
        <v>7.2101365967666003E-2</v>
      </c>
      <c r="Q51" s="90">
        <f>(VLOOKUP($A50,'ADR Raw Data'!$B$6:$BE$49,'ADR Raw Data'!X$1,FALSE))/100</f>
        <v>2.7120251814167703E-2</v>
      </c>
      <c r="R51" s="90">
        <f>(VLOOKUP($A50,'ADR Raw Data'!$B$6:$BE$49,'ADR Raw Data'!Y$1,FALSE))/100</f>
        <v>0.11040158896678699</v>
      </c>
      <c r="S51" s="91">
        <f>(VLOOKUP($A50,'ADR Raw Data'!$B$6:$BE$49,'ADR Raw Data'!AA$1,FALSE))/100</f>
        <v>1.7731749382119598E-2</v>
      </c>
      <c r="T51" s="91">
        <f>(VLOOKUP($A50,'ADR Raw Data'!$B$6:$BE$49,'ADR Raw Data'!AB$1,FALSE))/100</f>
        <v>-1.09787357628687E-2</v>
      </c>
      <c r="U51" s="90">
        <f>(VLOOKUP($A50,'ADR Raw Data'!$B$6:$BE$49,'ADR Raw Data'!AC$1,FALSE))/100</f>
        <v>3.9439175308442695E-3</v>
      </c>
      <c r="V51" s="92">
        <f>(VLOOKUP($A50,'ADR Raw Data'!$B$6:$BE$49,'ADR Raw Data'!AE$1,FALSE))/100</f>
        <v>6.3914741371306705E-2</v>
      </c>
      <c r="X51" s="89">
        <f>(VLOOKUP($A50,'RevPAR Raw Data'!$B$6:$BE$43,'RevPAR Raw Data'!T$1,FALSE))/100</f>
        <v>0.76753575958921505</v>
      </c>
      <c r="Y51" s="90">
        <f>(VLOOKUP($A50,'RevPAR Raw Data'!$B$6:$BE$43,'RevPAR Raw Data'!U$1,FALSE))/100</f>
        <v>9.7739697725373095E-2</v>
      </c>
      <c r="Z51" s="90">
        <f>(VLOOKUP($A50,'RevPAR Raw Data'!$B$6:$BE$43,'RevPAR Raw Data'!V$1,FALSE))/100</f>
        <v>0.178979717553469</v>
      </c>
      <c r="AA51" s="90">
        <f>(VLOOKUP($A50,'RevPAR Raw Data'!$B$6:$BE$43,'RevPAR Raw Data'!W$1,FALSE))/100</f>
        <v>0.15518170338530798</v>
      </c>
      <c r="AB51" s="90">
        <f>(VLOOKUP($A50,'RevPAR Raw Data'!$B$6:$BE$43,'RevPAR Raw Data'!X$1,FALSE))/100</f>
        <v>0.12856237402408099</v>
      </c>
      <c r="AC51" s="90">
        <f>(VLOOKUP($A50,'RevPAR Raw Data'!$B$6:$BE$43,'RevPAR Raw Data'!Y$1,FALSE))/100</f>
        <v>0.24041754466742599</v>
      </c>
      <c r="AD51" s="91">
        <f>(VLOOKUP($A50,'RevPAR Raw Data'!$B$6:$BE$43,'RevPAR Raw Data'!AA$1,FALSE))/100</f>
        <v>3.3408156281152797E-2</v>
      </c>
      <c r="AE51" s="91">
        <f>(VLOOKUP($A50,'RevPAR Raw Data'!$B$6:$BE$43,'RevPAR Raw Data'!AB$1,FALSE))/100</f>
        <v>-0.15182938924870698</v>
      </c>
      <c r="AF51" s="90">
        <f>(VLOOKUP($A50,'RevPAR Raw Data'!$B$6:$BE$43,'RevPAR Raw Data'!AC$1,FALSE))/100</f>
        <v>-6.0649237943340602E-2</v>
      </c>
      <c r="AG51" s="92">
        <f>(VLOOKUP($A50,'RevPAR Raw Data'!$B$6:$BE$43,'RevPAR Raw Data'!AE$1,FALSE))/100</f>
        <v>0.12572845728169799</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Data'!G$3,FALSE))/100</f>
        <v>0.48255813953488302</v>
      </c>
      <c r="C53" s="118">
        <f>(VLOOKUP($A53,'Occupancy Raw Data'!$B$8:$BE$45,'Occupancy Raw Data'!H$3,FALSE))/100</f>
        <v>0.547803617571059</v>
      </c>
      <c r="D53" s="118">
        <f>(VLOOKUP($A53,'Occupancy Raw Data'!$B$8:$BE$45,'Occupancy Raw Data'!I$3,FALSE))/100</f>
        <v>0.60981912144702799</v>
      </c>
      <c r="E53" s="118">
        <f>(VLOOKUP($A53,'Occupancy Raw Data'!$B$8:$BE$45,'Occupancy Raw Data'!J$3,FALSE))/100</f>
        <v>0.59496124031007702</v>
      </c>
      <c r="F53" s="118">
        <f>(VLOOKUP($A53,'Occupancy Raw Data'!$B$8:$BE$45,'Occupancy Raw Data'!K$3,FALSE))/100</f>
        <v>0.51227390180878496</v>
      </c>
      <c r="G53" s="119">
        <f>(VLOOKUP($A53,'Occupancy Raw Data'!$B$8:$BE$45,'Occupancy Raw Data'!L$3,FALSE))/100</f>
        <v>0.54948320413436602</v>
      </c>
      <c r="H53" s="99">
        <f>(VLOOKUP($A53,'Occupancy Raw Data'!$B$8:$BE$45,'Occupancy Raw Data'!N$3,FALSE))/100</f>
        <v>0.48578811369508995</v>
      </c>
      <c r="I53" s="99">
        <f>(VLOOKUP($A53,'Occupancy Raw Data'!$B$8:$BE$45,'Occupancy Raw Data'!O$3,FALSE))/100</f>
        <v>0.43992248062015499</v>
      </c>
      <c r="J53" s="119">
        <f>(VLOOKUP($A53,'Occupancy Raw Data'!$B$8:$BE$45,'Occupancy Raw Data'!P$3,FALSE))/100</f>
        <v>0.46285529715762203</v>
      </c>
      <c r="K53" s="120">
        <f>(VLOOKUP($A53,'Occupancy Raw Data'!$B$8:$BE$45,'Occupancy Raw Data'!R$3,FALSE))/100</f>
        <v>0.52473237356958202</v>
      </c>
      <c r="M53" s="121">
        <f>VLOOKUP($A53,'ADR Raw Data'!$B$6:$BE$43,'ADR Raw Data'!G$1,FALSE)</f>
        <v>86.537657295849996</v>
      </c>
      <c r="N53" s="122">
        <f>VLOOKUP($A53,'ADR Raw Data'!$B$6:$BE$43,'ADR Raw Data'!H$1,FALSE)</f>
        <v>84.099257075471598</v>
      </c>
      <c r="O53" s="122">
        <f>VLOOKUP($A53,'ADR Raw Data'!$B$6:$BE$43,'ADR Raw Data'!I$1,FALSE)</f>
        <v>89.904502118644004</v>
      </c>
      <c r="P53" s="122">
        <f>VLOOKUP($A53,'ADR Raw Data'!$B$6:$BE$43,'ADR Raw Data'!J$1,FALSE)</f>
        <v>88.894723127035803</v>
      </c>
      <c r="Q53" s="122">
        <f>VLOOKUP($A53,'ADR Raw Data'!$B$6:$BE$43,'ADR Raw Data'!K$1,FALSE)</f>
        <v>86.214930643127303</v>
      </c>
      <c r="R53" s="123">
        <f>VLOOKUP($A53,'ADR Raw Data'!$B$6:$BE$43,'ADR Raw Data'!L$1,FALSE)</f>
        <v>87.249031272043197</v>
      </c>
      <c r="S53" s="122">
        <f>VLOOKUP($A53,'ADR Raw Data'!$B$6:$BE$43,'ADR Raw Data'!N$1,FALSE)</f>
        <v>89.629122340425496</v>
      </c>
      <c r="T53" s="122">
        <f>VLOOKUP($A53,'ADR Raw Data'!$B$6:$BE$43,'ADR Raw Data'!O$1,FALSE)</f>
        <v>87.290646108663694</v>
      </c>
      <c r="U53" s="123">
        <f>VLOOKUP($A53,'ADR Raw Data'!$B$6:$BE$43,'ADR Raw Data'!P$1,FALSE)</f>
        <v>88.517815771109497</v>
      </c>
      <c r="V53" s="124">
        <f>VLOOKUP($A53,'ADR Raw Data'!$B$6:$BE$43,'ADR Raw Data'!R$1,FALSE)</f>
        <v>87.568793527963393</v>
      </c>
      <c r="X53" s="121">
        <f>VLOOKUP($A53,'RevPAR Raw Data'!$B$6:$BE$43,'RevPAR Raw Data'!G$1,FALSE)</f>
        <v>41.7594509043927</v>
      </c>
      <c r="Y53" s="122">
        <f>VLOOKUP($A53,'RevPAR Raw Data'!$B$6:$BE$43,'RevPAR Raw Data'!H$1,FALSE)</f>
        <v>46.069877260981897</v>
      </c>
      <c r="Z53" s="122">
        <f>VLOOKUP($A53,'RevPAR Raw Data'!$B$6:$BE$43,'RevPAR Raw Data'!I$1,FALSE)</f>
        <v>54.825484496123998</v>
      </c>
      <c r="AA53" s="122">
        <f>VLOOKUP($A53,'RevPAR Raw Data'!$B$6:$BE$43,'RevPAR Raw Data'!J$1,FALSE)</f>
        <v>52.888914728682103</v>
      </c>
      <c r="AB53" s="122">
        <f>VLOOKUP($A53,'RevPAR Raw Data'!$B$6:$BE$43,'RevPAR Raw Data'!K$1,FALSE)</f>
        <v>44.165658914728603</v>
      </c>
      <c r="AC53" s="123">
        <f>VLOOKUP($A53,'RevPAR Raw Data'!$B$6:$BE$43,'RevPAR Raw Data'!L$1,FALSE)</f>
        <v>47.941877260981897</v>
      </c>
      <c r="AD53" s="122">
        <f>VLOOKUP($A53,'RevPAR Raw Data'!$B$6:$BE$43,'RevPAR Raw Data'!N$1,FALSE)</f>
        <v>43.540762273901798</v>
      </c>
      <c r="AE53" s="122">
        <f>VLOOKUP($A53,'RevPAR Raw Data'!$B$6:$BE$43,'RevPAR Raw Data'!O$1,FALSE)</f>
        <v>38.401117571059402</v>
      </c>
      <c r="AF53" s="123">
        <f>VLOOKUP($A53,'RevPAR Raw Data'!$B$6:$BE$43,'RevPAR Raw Data'!P$1,FALSE)</f>
        <v>40.970939922480603</v>
      </c>
      <c r="AG53" s="124">
        <f>VLOOKUP($A53,'RevPAR Raw Data'!$B$6:$BE$43,'RevPAR Raw Data'!R$1,FALSE)</f>
        <v>45.950180878552899</v>
      </c>
    </row>
    <row r="54" spans="1:33" x14ac:dyDescent="0.25">
      <c r="A54" s="101" t="s">
        <v>122</v>
      </c>
      <c r="B54" s="89">
        <f>(VLOOKUP($A53,'Occupancy Raw Data'!$B$8:$BE$51,'Occupancy Raw Data'!T$3,FALSE))/100</f>
        <v>0.35326086956521702</v>
      </c>
      <c r="C54" s="90">
        <f>(VLOOKUP($A53,'Occupancy Raw Data'!$B$8:$BE$51,'Occupancy Raw Data'!U$3,FALSE))/100</f>
        <v>0.13368983957219199</v>
      </c>
      <c r="D54" s="90">
        <f>(VLOOKUP($A53,'Occupancy Raw Data'!$B$8:$BE$51,'Occupancy Raw Data'!V$3,FALSE))/100</f>
        <v>0.17412935323383</v>
      </c>
      <c r="E54" s="90">
        <f>(VLOOKUP($A53,'Occupancy Raw Data'!$B$8:$BE$51,'Occupancy Raw Data'!W$3,FALSE))/100</f>
        <v>0.119076549210206</v>
      </c>
      <c r="F54" s="90">
        <f>(VLOOKUP($A53,'Occupancy Raw Data'!$B$8:$BE$51,'Occupancy Raw Data'!X$3,FALSE))/100</f>
        <v>4.3421052631578902E-2</v>
      </c>
      <c r="G54" s="90">
        <f>(VLOOKUP($A53,'Occupancy Raw Data'!$B$8:$BE$51,'Occupancy Raw Data'!Y$3,FALSE))/100</f>
        <v>0.15351234065635999</v>
      </c>
      <c r="H54" s="91">
        <f>(VLOOKUP($A53,'Occupancy Raw Data'!$B$8:$BE$51,'Occupancy Raw Data'!AA$3,FALSE))/100</f>
        <v>-5.1702395964691006E-2</v>
      </c>
      <c r="I54" s="91">
        <f>(VLOOKUP($A53,'Occupancy Raw Data'!$B$8:$BE$51,'Occupancy Raw Data'!AB$3,FALSE))/100</f>
        <v>-0.183453237410071</v>
      </c>
      <c r="J54" s="90">
        <f>(VLOOKUP($A53,'Occupancy Raw Data'!$B$8:$BE$51,'Occupancy Raw Data'!AC$3,FALSE))/100</f>
        <v>-0.119237861094038</v>
      </c>
      <c r="K54" s="92">
        <f>(VLOOKUP($A53,'Occupancy Raw Data'!$B$8:$BE$51,'Occupancy Raw Data'!AE$3,FALSE))/100</f>
        <v>7.0003763643206596E-2</v>
      </c>
      <c r="M54" s="89">
        <f>(VLOOKUP($A53,'ADR Raw Data'!$B$6:$BE$49,'ADR Raw Data'!T$1,FALSE))/100</f>
        <v>3.8053365323426597E-2</v>
      </c>
      <c r="N54" s="90">
        <f>(VLOOKUP($A53,'ADR Raw Data'!$B$6:$BE$49,'ADR Raw Data'!U$1,FALSE))/100</f>
        <v>-2.4222561078490999E-2</v>
      </c>
      <c r="O54" s="90">
        <f>(VLOOKUP($A53,'ADR Raw Data'!$B$6:$BE$49,'ADR Raw Data'!V$1,FALSE))/100</f>
        <v>3.0350799767623001E-2</v>
      </c>
      <c r="P54" s="90">
        <f>(VLOOKUP($A53,'ADR Raw Data'!$B$6:$BE$49,'ADR Raw Data'!W$1,FALSE))/100</f>
        <v>3.2000104974919201E-3</v>
      </c>
      <c r="Q54" s="90">
        <f>(VLOOKUP($A53,'ADR Raw Data'!$B$6:$BE$49,'ADR Raw Data'!X$1,FALSE))/100</f>
        <v>-2.45466533956488E-2</v>
      </c>
      <c r="R54" s="90">
        <f>(VLOOKUP($A53,'ADR Raw Data'!$B$6:$BE$49,'ADR Raw Data'!Y$1,FALSE))/100</f>
        <v>2.9572933304127104E-3</v>
      </c>
      <c r="S54" s="91">
        <f>(VLOOKUP($A53,'ADR Raw Data'!$B$6:$BE$49,'ADR Raw Data'!AA$1,FALSE))/100</f>
        <v>-1.81256082197436E-2</v>
      </c>
      <c r="T54" s="91">
        <f>(VLOOKUP($A53,'ADR Raw Data'!$B$6:$BE$49,'ADR Raw Data'!AB$1,FALSE))/100</f>
        <v>-5.4037808983920597E-2</v>
      </c>
      <c r="U54" s="90">
        <f>(VLOOKUP($A53,'ADR Raw Data'!$B$6:$BE$49,'ADR Raw Data'!AC$1,FALSE))/100</f>
        <v>-3.5679198396089996E-2</v>
      </c>
      <c r="V54" s="92">
        <f>(VLOOKUP($A53,'ADR Raw Data'!$B$6:$BE$49,'ADR Raw Data'!AE$1,FALSE))/100</f>
        <v>-1.0094246409909899E-2</v>
      </c>
      <c r="X54" s="89">
        <f>(VLOOKUP($A53,'RevPAR Raw Data'!$B$6:$BE$43,'RevPAR Raw Data'!T$1,FALSE))/100</f>
        <v>0.40475699981267999</v>
      </c>
      <c r="Y54" s="90">
        <f>(VLOOKUP($A53,'RevPAR Raw Data'!$B$6:$BE$43,'RevPAR Raw Data'!U$1,FALSE))/100</f>
        <v>0.10622896818909</v>
      </c>
      <c r="Z54" s="90">
        <f>(VLOOKUP($A53,'RevPAR Raw Data'!$B$6:$BE$43,'RevPAR Raw Data'!V$1,FALSE))/100</f>
        <v>0.20976511813511903</v>
      </c>
      <c r="AA54" s="90">
        <f>(VLOOKUP($A53,'RevPAR Raw Data'!$B$6:$BE$43,'RevPAR Raw Data'!W$1,FALSE))/100</f>
        <v>0.12265760591517599</v>
      </c>
      <c r="AB54" s="90">
        <f>(VLOOKUP($A53,'RevPAR Raw Data'!$B$6:$BE$43,'RevPAR Raw Data'!X$1,FALSE))/100</f>
        <v>1.78085577069085E-2</v>
      </c>
      <c r="AC54" s="90">
        <f>(VLOOKUP($A53,'RevPAR Raw Data'!$B$6:$BE$43,'RevPAR Raw Data'!Y$1,FALSE))/100</f>
        <v>0.156923615007932</v>
      </c>
      <c r="AD54" s="91">
        <f>(VLOOKUP($A53,'RevPAR Raw Data'!$B$6:$BE$43,'RevPAR Raw Data'!AA$1,FALSE))/100</f>
        <v>-6.8890866811156595E-2</v>
      </c>
      <c r="AE54" s="91">
        <f>(VLOOKUP($A53,'RevPAR Raw Data'!$B$6:$BE$43,'RevPAR Raw Data'!AB$1,FALSE))/100</f>
        <v>-0.22757763539334502</v>
      </c>
      <c r="AF54" s="90">
        <f>(VLOOKUP($A53,'RevPAR Raw Data'!$B$6:$BE$43,'RevPAR Raw Data'!AC$1,FALSE))/100</f>
        <v>-0.15066274818782799</v>
      </c>
      <c r="AG54" s="92">
        <f>(VLOOKUP($A53,'RevPAR Raw Data'!$B$6:$BE$43,'RevPAR Raw Data'!AE$1,FALSE))/100</f>
        <v>5.9202881993461E-2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Data'!G$3,FALSE))/100</f>
        <v>0.49596719070403206</v>
      </c>
      <c r="C56" s="118">
        <f>(VLOOKUP($A56,'Occupancy Raw Data'!$B$8:$BE$45,'Occupancy Raw Data'!H$3,FALSE))/100</f>
        <v>0.64593301435406603</v>
      </c>
      <c r="D56" s="118">
        <f>(VLOOKUP($A56,'Occupancy Raw Data'!$B$8:$BE$45,'Occupancy Raw Data'!I$3,FALSE))/100</f>
        <v>0.69391660970608304</v>
      </c>
      <c r="E56" s="118">
        <f>(VLOOKUP($A56,'Occupancy Raw Data'!$B$8:$BE$45,'Occupancy Raw Data'!J$3,FALSE))/100</f>
        <v>0.61763499658236498</v>
      </c>
      <c r="F56" s="118">
        <f>(VLOOKUP($A56,'Occupancy Raw Data'!$B$8:$BE$45,'Occupancy Raw Data'!K$3,FALSE))/100</f>
        <v>0.56500341763499595</v>
      </c>
      <c r="G56" s="118">
        <f>(VLOOKUP($A56,'Occupancy Raw Data'!$B$8:$BE$45,'Occupancy Raw Data'!L$3,FALSE))/100</f>
        <v>0.60369104579630806</v>
      </c>
      <c r="H56" s="99">
        <f>(VLOOKUP($A56,'Occupancy Raw Data'!$B$8:$BE$45,'Occupancy Raw Data'!N$3,FALSE))/100</f>
        <v>0.58127136021872805</v>
      </c>
      <c r="I56" s="99">
        <f>(VLOOKUP($A56,'Occupancy Raw Data'!$B$8:$BE$45,'Occupancy Raw Data'!O$3,FALSE))/100</f>
        <v>0.50922761449077203</v>
      </c>
      <c r="J56" s="118">
        <f>(VLOOKUP($A56,'Occupancy Raw Data'!$B$8:$BE$45,'Occupancy Raw Data'!P$3,FALSE))/100</f>
        <v>0.54524948735474998</v>
      </c>
      <c r="K56" s="141">
        <f>(VLOOKUP($A56,'Occupancy Raw Data'!$B$8:$BE$45,'Occupancy Raw Data'!R$3,FALSE))/100</f>
        <v>0.58699345767014899</v>
      </c>
      <c r="M56" s="121">
        <f>VLOOKUP($A56,'ADR Raw Data'!$B$6:$BE$43,'ADR Raw Data'!G$1,FALSE)</f>
        <v>115.202907938257</v>
      </c>
      <c r="N56" s="122">
        <f>VLOOKUP($A56,'ADR Raw Data'!$B$6:$BE$43,'ADR Raw Data'!H$1,FALSE)</f>
        <v>130.75557460317401</v>
      </c>
      <c r="O56" s="122">
        <f>VLOOKUP($A56,'ADR Raw Data'!$B$6:$BE$43,'ADR Raw Data'!I$1,FALSE)</f>
        <v>130.220565405831</v>
      </c>
      <c r="P56" s="122">
        <f>VLOOKUP($A56,'ADR Raw Data'!$B$6:$BE$43,'ADR Raw Data'!J$1,FALSE)</f>
        <v>119.44964586099999</v>
      </c>
      <c r="Q56" s="122">
        <f>VLOOKUP($A56,'ADR Raw Data'!$B$6:$BE$43,'ADR Raw Data'!K$1,FALSE)</f>
        <v>117.537894991531</v>
      </c>
      <c r="R56" s="123">
        <f>VLOOKUP($A56,'ADR Raw Data'!$B$6:$BE$43,'ADR Raw Data'!L$1,FALSE)</f>
        <v>123.28955842391299</v>
      </c>
      <c r="S56" s="122">
        <f>VLOOKUP($A56,'ADR Raw Data'!$B$6:$BE$43,'ADR Raw Data'!N$1,FALSE)</f>
        <v>135.22884289746</v>
      </c>
      <c r="T56" s="122">
        <f>VLOOKUP($A56,'ADR Raw Data'!$B$6:$BE$43,'ADR Raw Data'!O$1,FALSE)</f>
        <v>132.390080536912</v>
      </c>
      <c r="U56" s="123">
        <f>VLOOKUP($A56,'ADR Raw Data'!$B$6:$BE$43,'ADR Raw Data'!P$1,FALSE)</f>
        <v>133.90323304500399</v>
      </c>
      <c r="V56" s="124">
        <f>VLOOKUP($A56,'ADR Raw Data'!$B$6:$BE$43,'ADR Raw Data'!R$1,FALSE)</f>
        <v>126.10638253984</v>
      </c>
      <c r="X56" s="121">
        <f>VLOOKUP($A56,'RevPAR Raw Data'!$B$6:$BE$43,'RevPAR Raw Data'!G$1,FALSE)</f>
        <v>57.136862611073099</v>
      </c>
      <c r="Y56" s="122">
        <f>VLOOKUP($A56,'RevPAR Raw Data'!$B$6:$BE$43,'RevPAR Raw Data'!H$1,FALSE)</f>
        <v>84.4593424470266</v>
      </c>
      <c r="Z56" s="122">
        <f>VLOOKUP($A56,'RevPAR Raw Data'!$B$6:$BE$43,'RevPAR Raw Data'!I$1,FALSE)</f>
        <v>90.362213260423701</v>
      </c>
      <c r="AA56" s="122">
        <f>VLOOKUP($A56,'RevPAR Raw Data'!$B$6:$BE$43,'RevPAR Raw Data'!J$1,FALSE)</f>
        <v>73.7762816131237</v>
      </c>
      <c r="AB56" s="122">
        <f>VLOOKUP($A56,'RevPAR Raw Data'!$B$6:$BE$43,'RevPAR Raw Data'!K$1,FALSE)</f>
        <v>66.409312371838595</v>
      </c>
      <c r="AC56" s="123">
        <f>VLOOKUP($A56,'RevPAR Raw Data'!$B$6:$BE$43,'RevPAR Raw Data'!L$1,FALSE)</f>
        <v>74.428802460697099</v>
      </c>
      <c r="AD56" s="122">
        <f>VLOOKUP($A56,'RevPAR Raw Data'!$B$6:$BE$43,'RevPAR Raw Data'!N$1,FALSE)</f>
        <v>78.604653451811302</v>
      </c>
      <c r="AE56" s="122">
        <f>VLOOKUP($A56,'RevPAR Raw Data'!$B$6:$BE$43,'RevPAR Raw Data'!O$1,FALSE)</f>
        <v>67.416684894053304</v>
      </c>
      <c r="AF56" s="123">
        <f>VLOOKUP($A56,'RevPAR Raw Data'!$B$6:$BE$43,'RevPAR Raw Data'!P$1,FALSE)</f>
        <v>73.010669172932296</v>
      </c>
      <c r="AG56" s="124">
        <f>VLOOKUP($A56,'RevPAR Raw Data'!$B$6:$BE$43,'RevPAR Raw Data'!R$1,FALSE)</f>
        <v>74.023621521335798</v>
      </c>
    </row>
    <row r="57" spans="1:33" ht="16" thickBot="1" x14ac:dyDescent="0.3">
      <c r="A57" s="105" t="s">
        <v>122</v>
      </c>
      <c r="B57" s="95">
        <f>(VLOOKUP($A56,'Occupancy Raw Data'!$B$8:$BE$51,'Occupancy Raw Data'!T$3,FALSE))/100</f>
        <v>8.6787347806480689E-2</v>
      </c>
      <c r="C57" s="96">
        <f>(VLOOKUP($A56,'Occupancy Raw Data'!$B$8:$BE$51,'Occupancy Raw Data'!U$3,FALSE))/100</f>
        <v>1.0160802749393601E-2</v>
      </c>
      <c r="D57" s="96">
        <f>(VLOOKUP($A56,'Occupancy Raw Data'!$B$8:$BE$51,'Occupancy Raw Data'!V$3,FALSE))/100</f>
        <v>3.6532507739937999E-2</v>
      </c>
      <c r="E57" s="96">
        <f>(VLOOKUP($A56,'Occupancy Raw Data'!$B$8:$BE$51,'Occupancy Raw Data'!W$3,FALSE))/100</f>
        <v>-3.2191638834504196E-2</v>
      </c>
      <c r="F57" s="96">
        <f>(VLOOKUP($A56,'Occupancy Raw Data'!$B$8:$BE$51,'Occupancy Raw Data'!X$3,FALSE))/100</f>
        <v>-0.17259928963513002</v>
      </c>
      <c r="G57" s="96">
        <f>(VLOOKUP($A56,'Occupancy Raw Data'!$B$8:$BE$51,'Occupancy Raw Data'!Y$3,FALSE))/100</f>
        <v>-2.1982810970687199E-2</v>
      </c>
      <c r="H57" s="97">
        <f>(VLOOKUP($A56,'Occupancy Raw Data'!$B$8:$BE$51,'Occupancy Raw Data'!AA$3,FALSE))/100</f>
        <v>-0.278598923652284</v>
      </c>
      <c r="I57" s="97">
        <f>(VLOOKUP($A56,'Occupancy Raw Data'!$B$8:$BE$51,'Occupancy Raw Data'!AB$3,FALSE))/100</f>
        <v>-0.35584191002147597</v>
      </c>
      <c r="J57" s="96">
        <f>(VLOOKUP($A56,'Occupancy Raw Data'!$B$8:$BE$51,'Occupancy Raw Data'!AC$3,FALSE))/100</f>
        <v>-0.31685214260390704</v>
      </c>
      <c r="K57" s="98">
        <f>(VLOOKUP($A56,'Occupancy Raw Data'!$B$8:$BE$51,'Occupancy Raw Data'!AE$3,FALSE))/100</f>
        <v>-0.12250324905667399</v>
      </c>
      <c r="M57" s="95">
        <f>(VLOOKUP($A56,'ADR Raw Data'!$B$6:$BE$49,'ADR Raw Data'!T$1,FALSE))/100</f>
        <v>0.11866563004613101</v>
      </c>
      <c r="N57" s="96">
        <f>(VLOOKUP($A56,'ADR Raw Data'!$B$6:$BE$49,'ADR Raw Data'!U$1,FALSE))/100</f>
        <v>0.10524100579486401</v>
      </c>
      <c r="O57" s="96">
        <f>(VLOOKUP($A56,'ADR Raw Data'!$B$6:$BE$49,'ADR Raw Data'!V$1,FALSE))/100</f>
        <v>8.5749999635731891E-2</v>
      </c>
      <c r="P57" s="96">
        <f>(VLOOKUP($A56,'ADR Raw Data'!$B$6:$BE$49,'ADR Raw Data'!W$1,FALSE))/100</f>
        <v>3.8729374418654101E-2</v>
      </c>
      <c r="Q57" s="96">
        <f>(VLOOKUP($A56,'ADR Raw Data'!$B$6:$BE$49,'ADR Raw Data'!X$1,FALSE))/100</f>
        <v>-5.4831227196986E-2</v>
      </c>
      <c r="R57" s="96">
        <f>(VLOOKUP($A56,'ADR Raw Data'!$B$6:$BE$49,'ADR Raw Data'!Y$1,FALSE))/100</f>
        <v>5.33265467858796E-2</v>
      </c>
      <c r="S57" s="97">
        <f>(VLOOKUP($A56,'ADR Raw Data'!$B$6:$BE$49,'ADR Raw Data'!AA$1,FALSE))/100</f>
        <v>-5.4584913520508802E-2</v>
      </c>
      <c r="T57" s="97">
        <f>(VLOOKUP($A56,'ADR Raw Data'!$B$6:$BE$49,'ADR Raw Data'!AB$1,FALSE))/100</f>
        <v>-6.8687746821601794E-2</v>
      </c>
      <c r="U57" s="96">
        <f>(VLOOKUP($A56,'ADR Raw Data'!$B$6:$BE$49,'ADR Raw Data'!AC$1,FALSE))/100</f>
        <v>-6.0984610875719998E-2</v>
      </c>
      <c r="V57" s="98">
        <f>(VLOOKUP($A56,'ADR Raw Data'!$B$6:$BE$49,'ADR Raw Data'!AE$1,FALSE))/100</f>
        <v>2.7673023161726802E-3</v>
      </c>
      <c r="X57" s="95">
        <f>(VLOOKUP($A56,'RevPAR Raw Data'!$B$6:$BE$43,'RevPAR Raw Data'!T$1,FALSE))/100</f>
        <v>0.215751653160101</v>
      </c>
      <c r="Y57" s="96">
        <f>(VLOOKUP($A56,'RevPAR Raw Data'!$B$6:$BE$43,'RevPAR Raw Data'!U$1,FALSE))/100</f>
        <v>0.116471141645287</v>
      </c>
      <c r="Z57" s="96">
        <f>(VLOOKUP($A56,'RevPAR Raw Data'!$B$6:$BE$43,'RevPAR Raw Data'!V$1,FALSE))/100</f>
        <v>0.125415169901062</v>
      </c>
      <c r="AA57" s="96">
        <f>(VLOOKUP($A56,'RevPAR Raw Data'!$B$6:$BE$43,'RevPAR Raw Data'!W$1,FALSE))/100</f>
        <v>5.2909735505783598E-3</v>
      </c>
      <c r="AB57" s="96">
        <f>(VLOOKUP($A56,'RevPAR Raw Data'!$B$6:$BE$43,'RevPAR Raw Data'!X$1,FALSE))/100</f>
        <v>-0.21796668596809401</v>
      </c>
      <c r="AC57" s="96">
        <f>(VLOOKUP($A56,'RevPAR Raw Data'!$B$6:$BE$43,'RevPAR Raw Data'!Y$1,FALSE))/100</f>
        <v>3.0171468417478899E-2</v>
      </c>
      <c r="AD57" s="97">
        <f>(VLOOKUP($A56,'RevPAR Raw Data'!$B$6:$BE$43,'RevPAR Raw Data'!AA$1,FALSE))/100</f>
        <v>-0.31797653901832601</v>
      </c>
      <c r="AE57" s="97">
        <f>(VLOOKUP($A56,'RevPAR Raw Data'!$B$6:$BE$43,'RevPAR Raw Data'!AB$1,FALSE))/100</f>
        <v>-0.400087677819007</v>
      </c>
      <c r="AF57" s="96">
        <f>(VLOOKUP($A56,'RevPAR Raw Data'!$B$6:$BE$43,'RevPAR Raw Data'!AC$1,FALSE))/100</f>
        <v>-0.35851364885778897</v>
      </c>
      <c r="AG57" s="98">
        <f>(VLOOKUP($A56,'RevPAR Raw Data'!$B$6:$BE$43,'RevPAR Raw Data'!AE$1,FALSE))/100</f>
        <v>-0.120074950265355</v>
      </c>
    </row>
    <row r="58" spans="1:33" x14ac:dyDescent="0.25">
      <c r="A58" s="155" t="s">
        <v>124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Data'!G$3,FALSE))/100</f>
        <v>0.56236951525465306</v>
      </c>
      <c r="C59" s="118">
        <f>(VLOOKUP($A59,'Occupancy Raw Data'!$B$8:$BE$45,'Occupancy Raw Data'!H$3,FALSE))/100</f>
        <v>0.67260829137353195</v>
      </c>
      <c r="D59" s="118">
        <f>(VLOOKUP($A59,'Occupancy Raw Data'!$B$8:$BE$45,'Occupancy Raw Data'!I$3,FALSE))/100</f>
        <v>0.72378462780048691</v>
      </c>
      <c r="E59" s="118">
        <f>(VLOOKUP($A59,'Occupancy Raw Data'!$B$8:$BE$45,'Occupancy Raw Data'!J$3,FALSE))/100</f>
        <v>0.69435428691731405</v>
      </c>
      <c r="F59" s="118">
        <f>(VLOOKUP($A59,'Occupancy Raw Data'!$B$8:$BE$45,'Occupancy Raw Data'!K$3,FALSE))/100</f>
        <v>0.63251986876962696</v>
      </c>
      <c r="G59" s="119">
        <f>(VLOOKUP($A59,'Occupancy Raw Data'!$B$8:$BE$45,'Occupancy Raw Data'!L$3,FALSE))/100</f>
        <v>0.65712731802312307</v>
      </c>
      <c r="H59" s="99">
        <f>(VLOOKUP($A59,'Occupancy Raw Data'!$B$8:$BE$45,'Occupancy Raw Data'!N$3,FALSE))/100</f>
        <v>0.68031018088036599</v>
      </c>
      <c r="I59" s="99">
        <f>(VLOOKUP($A59,'Occupancy Raw Data'!$B$8:$BE$45,'Occupancy Raw Data'!O$3,FALSE))/100</f>
        <v>0.64709029982982103</v>
      </c>
      <c r="J59" s="119">
        <f>(VLOOKUP($A59,'Occupancy Raw Data'!$B$8:$BE$45,'Occupancy Raw Data'!P$3,FALSE))/100</f>
        <v>0.66370024035509301</v>
      </c>
      <c r="K59" s="120">
        <f>(VLOOKUP($A59,'Occupancy Raw Data'!$B$8:$BE$45,'Occupancy Raw Data'!R$3,FALSE))/100</f>
        <v>0.65900529583225709</v>
      </c>
      <c r="M59" s="121">
        <f>VLOOKUP($A59,'ADR Raw Data'!$B$6:$BE$43,'ADR Raw Data'!G$1,FALSE)</f>
        <v>168.2400517868</v>
      </c>
      <c r="N59" s="122">
        <f>VLOOKUP($A59,'ADR Raw Data'!$B$6:$BE$43,'ADR Raw Data'!H$1,FALSE)</f>
        <v>191.82589441285401</v>
      </c>
      <c r="O59" s="122">
        <f>VLOOKUP($A59,'ADR Raw Data'!$B$6:$BE$43,'ADR Raw Data'!I$1,FALSE)</f>
        <v>199.287274875772</v>
      </c>
      <c r="P59" s="122">
        <f>VLOOKUP($A59,'ADR Raw Data'!$B$6:$BE$43,'ADR Raw Data'!J$1,FALSE)</f>
        <v>191.57551803423601</v>
      </c>
      <c r="Q59" s="122">
        <f>VLOOKUP($A59,'ADR Raw Data'!$B$6:$BE$43,'ADR Raw Data'!K$1,FALSE)</f>
        <v>165.57088952375599</v>
      </c>
      <c r="R59" s="123">
        <f>VLOOKUP($A59,'ADR Raw Data'!$B$6:$BE$43,'ADR Raw Data'!L$1,FALSE)</f>
        <v>184.32531183588</v>
      </c>
      <c r="S59" s="122">
        <f>VLOOKUP($A59,'ADR Raw Data'!$B$6:$BE$43,'ADR Raw Data'!N$1,FALSE)</f>
        <v>160.53809706784901</v>
      </c>
      <c r="T59" s="122">
        <f>VLOOKUP($A59,'ADR Raw Data'!$B$6:$BE$43,'ADR Raw Data'!O$1,FALSE)</f>
        <v>158.14981075548599</v>
      </c>
      <c r="U59" s="123">
        <f>VLOOKUP($A59,'ADR Raw Data'!$B$6:$BE$43,'ADR Raw Data'!P$1,FALSE)</f>
        <v>159.37383885911399</v>
      </c>
      <c r="V59" s="124">
        <f>VLOOKUP($A59,'ADR Raw Data'!$B$6:$BE$43,'ADR Raw Data'!R$1,FALSE)</f>
        <v>177.145530551821</v>
      </c>
      <c r="X59" s="121">
        <f>VLOOKUP($A59,'RevPAR Raw Data'!$B$6:$BE$43,'RevPAR Raw Data'!G$1,FALSE)</f>
        <v>94.613076369760805</v>
      </c>
      <c r="Y59" s="122">
        <f>VLOOKUP($A59,'RevPAR Raw Data'!$B$6:$BE$43,'RevPAR Raw Data'!H$1,FALSE)</f>
        <v>129.023687082229</v>
      </c>
      <c r="Z59" s="122">
        <f>VLOOKUP($A59,'RevPAR Raw Data'!$B$6:$BE$43,'RevPAR Raw Data'!I$1,FALSE)</f>
        <v>144.24106607133399</v>
      </c>
      <c r="AA59" s="122">
        <f>VLOOKUP($A59,'RevPAR Raw Data'!$B$6:$BE$43,'RevPAR Raw Data'!J$1,FALSE)</f>
        <v>133.02128221547699</v>
      </c>
      <c r="AB59" s="122">
        <f>VLOOKUP($A59,'RevPAR Raw Data'!$B$6:$BE$43,'RevPAR Raw Data'!K$1,FALSE)</f>
        <v>104.726877313637</v>
      </c>
      <c r="AC59" s="123">
        <f>VLOOKUP($A59,'RevPAR Raw Data'!$B$6:$BE$43,'RevPAR Raw Data'!L$1,FALSE)</f>
        <v>121.12519781048699</v>
      </c>
      <c r="AD59" s="122">
        <f>VLOOKUP($A59,'RevPAR Raw Data'!$B$6:$BE$43,'RevPAR Raw Data'!N$1,FALSE)</f>
        <v>109.215701854418</v>
      </c>
      <c r="AE59" s="122">
        <f>VLOOKUP($A59,'RevPAR Raw Data'!$B$6:$BE$43,'RevPAR Raw Data'!O$1,FALSE)</f>
        <v>102.337208459797</v>
      </c>
      <c r="AF59" s="123">
        <f>VLOOKUP($A59,'RevPAR Raw Data'!$B$6:$BE$43,'RevPAR Raw Data'!P$1,FALSE)</f>
        <v>105.776455157108</v>
      </c>
      <c r="AG59" s="124">
        <f>VLOOKUP($A59,'RevPAR Raw Data'!$B$6:$BE$43,'RevPAR Raw Data'!R$1,FALSE)</f>
        <v>116.73984276666501</v>
      </c>
    </row>
    <row r="60" spans="1:33" x14ac:dyDescent="0.25">
      <c r="A60" s="101" t="s">
        <v>122</v>
      </c>
      <c r="B60" s="89">
        <f>(VLOOKUP($A59,'Occupancy Raw Data'!$B$8:$BE$51,'Occupancy Raw Data'!T$3,FALSE))/100</f>
        <v>-9.5519187385589302E-2</v>
      </c>
      <c r="C60" s="90">
        <f>(VLOOKUP($A59,'Occupancy Raw Data'!$B$8:$BE$51,'Occupancy Raw Data'!U$3,FALSE))/100</f>
        <v>-0.19087399926169599</v>
      </c>
      <c r="D60" s="90">
        <f>(VLOOKUP($A59,'Occupancy Raw Data'!$B$8:$BE$51,'Occupancy Raw Data'!V$3,FALSE))/100</f>
        <v>-0.202928775813076</v>
      </c>
      <c r="E60" s="90">
        <f>(VLOOKUP($A59,'Occupancy Raw Data'!$B$8:$BE$51,'Occupancy Raw Data'!W$3,FALSE))/100</f>
        <v>-0.23625889281955398</v>
      </c>
      <c r="F60" s="90">
        <f>(VLOOKUP($A59,'Occupancy Raw Data'!$B$8:$BE$51,'Occupancy Raw Data'!X$3,FALSE))/100</f>
        <v>-0.23646431838828899</v>
      </c>
      <c r="G60" s="90">
        <f>(VLOOKUP($A59,'Occupancy Raw Data'!$B$8:$BE$51,'Occupancy Raw Data'!Y$3,FALSE))/100</f>
        <v>-0.198361268758242</v>
      </c>
      <c r="H60" s="91">
        <f>(VLOOKUP($A59,'Occupancy Raw Data'!$B$8:$BE$51,'Occupancy Raw Data'!AA$3,FALSE))/100</f>
        <v>-0.13440602965098999</v>
      </c>
      <c r="I60" s="91">
        <f>(VLOOKUP($A59,'Occupancy Raw Data'!$B$8:$BE$51,'Occupancy Raw Data'!AB$3,FALSE))/100</f>
        <v>-0.16662658176153802</v>
      </c>
      <c r="J60" s="90">
        <f>(VLOOKUP($A59,'Occupancy Raw Data'!$B$8:$BE$51,'Occupancy Raw Data'!AC$3,FALSE))/100</f>
        <v>-0.15041860716991201</v>
      </c>
      <c r="K60" s="92">
        <f>(VLOOKUP($A59,'Occupancy Raw Data'!$B$8:$BE$51,'Occupancy Raw Data'!AE$3,FALSE))/100</f>
        <v>-0.18512941118331799</v>
      </c>
      <c r="M60" s="89">
        <f>(VLOOKUP($A59,'ADR Raw Data'!$B$6:$BE$49,'ADR Raw Data'!T$1,FALSE))/100</f>
        <v>-0.163132422932247</v>
      </c>
      <c r="N60" s="90">
        <f>(VLOOKUP($A59,'ADR Raw Data'!$B$6:$BE$49,'ADR Raw Data'!U$1,FALSE))/100</f>
        <v>-0.203514860371973</v>
      </c>
      <c r="O60" s="90">
        <f>(VLOOKUP($A59,'ADR Raw Data'!$B$6:$BE$49,'ADR Raw Data'!V$1,FALSE))/100</f>
        <v>-0.24860187221070199</v>
      </c>
      <c r="P60" s="90">
        <f>(VLOOKUP($A59,'ADR Raw Data'!$B$6:$BE$49,'ADR Raw Data'!W$1,FALSE))/100</f>
        <v>-0.27451807425700403</v>
      </c>
      <c r="Q60" s="90">
        <f>(VLOOKUP($A59,'ADR Raw Data'!$B$6:$BE$49,'ADR Raw Data'!X$1,FALSE))/100</f>
        <v>-0.28142734848760503</v>
      </c>
      <c r="R60" s="90">
        <f>(VLOOKUP($A59,'ADR Raw Data'!$B$6:$BE$49,'ADR Raw Data'!Y$1,FALSE))/100</f>
        <v>-0.242235669414333</v>
      </c>
      <c r="S60" s="91">
        <f>(VLOOKUP($A59,'ADR Raw Data'!$B$6:$BE$49,'ADR Raw Data'!AA$1,FALSE))/100</f>
        <v>-0.17680524849522899</v>
      </c>
      <c r="T60" s="91">
        <f>(VLOOKUP($A59,'ADR Raw Data'!$B$6:$BE$49,'ADR Raw Data'!AB$1,FALSE))/100</f>
        <v>-0.14228712189982098</v>
      </c>
      <c r="U60" s="90">
        <f>(VLOOKUP($A59,'ADR Raw Data'!$B$6:$BE$49,'ADR Raw Data'!AC$1,FALSE))/100</f>
        <v>-0.16001509757823701</v>
      </c>
      <c r="V60" s="92">
        <f>(VLOOKUP($A59,'ADR Raw Data'!$B$6:$BE$49,'ADR Raw Data'!AE$1,FALSE))/100</f>
        <v>-0.22467533072924098</v>
      </c>
      <c r="X60" s="89">
        <f>(VLOOKUP($A59,'RevPAR Raw Data'!$B$6:$BE$43,'RevPAR Raw Data'!T$1,FALSE))/100</f>
        <v>-0.243069333843106</v>
      </c>
      <c r="Y60" s="90">
        <f>(VLOOKUP($A59,'RevPAR Raw Data'!$B$6:$BE$43,'RevPAR Raw Data'!U$1,FALSE))/100</f>
        <v>-0.35554316432528504</v>
      </c>
      <c r="Z60" s="90">
        <f>(VLOOKUP($A59,'RevPAR Raw Data'!$B$6:$BE$43,'RevPAR Raw Data'!V$1,FALSE))/100</f>
        <v>-0.40108217443122102</v>
      </c>
      <c r="AA60" s="90">
        <f>(VLOOKUP($A59,'RevPAR Raw Data'!$B$6:$BE$43,'RevPAR Raw Data'!W$1,FALSE))/100</f>
        <v>-0.445919630793643</v>
      </c>
      <c r="AB60" s="90">
        <f>(VLOOKUP($A59,'RevPAR Raw Data'!$B$6:$BE$43,'RevPAR Raw Data'!X$1,FALSE))/100</f>
        <v>-0.451344140739949</v>
      </c>
      <c r="AC60" s="90">
        <f>(VLOOKUP($A59,'RevPAR Raw Data'!$B$6:$BE$43,'RevPAR Raw Data'!Y$1,FALSE))/100</f>
        <v>-0.39254676344904604</v>
      </c>
      <c r="AD60" s="91">
        <f>(VLOOKUP($A59,'RevPAR Raw Data'!$B$6:$BE$43,'RevPAR Raw Data'!AA$1,FALSE))/100</f>
        <v>-0.28744758667451903</v>
      </c>
      <c r="AE60" s="91">
        <f>(VLOOKUP($A59,'RevPAR Raw Data'!$B$6:$BE$43,'RevPAR Raw Data'!AB$1,FALSE))/100</f>
        <v>-0.285204886910504</v>
      </c>
      <c r="AF60" s="90">
        <f>(VLOOKUP($A59,'RevPAR Raw Data'!$B$6:$BE$43,'RevPAR Raw Data'!AC$1,FALSE))/100</f>
        <v>-0.28636445664427301</v>
      </c>
      <c r="AG60" s="92">
        <f>(VLOOKUP($A59,'RevPAR Raw Data'!$B$6:$BE$43,'RevPAR Raw Data'!AE$1,FALSE))/100</f>
        <v>-0.36821073022723799</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Data'!G$3,FALSE))/100</f>
        <v>0.55759881631790298</v>
      </c>
      <c r="C62" s="118">
        <f>(VLOOKUP($A62,'Occupancy Raw Data'!$B$8:$BE$45,'Occupancy Raw Data'!H$3,FALSE))/100</f>
        <v>0.65789473684210509</v>
      </c>
      <c r="D62" s="118">
        <f>(VLOOKUP($A62,'Occupancy Raw Data'!$B$8:$BE$45,'Occupancy Raw Data'!I$3,FALSE))/100</f>
        <v>0.70809554005495601</v>
      </c>
      <c r="E62" s="118">
        <f>(VLOOKUP($A62,'Occupancy Raw Data'!$B$8:$BE$45,'Occupancy Raw Data'!J$3,FALSE))/100</f>
        <v>0.69435637285986007</v>
      </c>
      <c r="F62" s="118">
        <f>(VLOOKUP($A62,'Occupancy Raw Data'!$B$8:$BE$45,'Occupancy Raw Data'!K$3,FALSE))/100</f>
        <v>0.62682308180088697</v>
      </c>
      <c r="G62" s="119">
        <f>(VLOOKUP($A62,'Occupancy Raw Data'!$B$8:$BE$45,'Occupancy Raw Data'!L$3,FALSE))/100</f>
        <v>0.64895370957514198</v>
      </c>
      <c r="H62" s="99">
        <f>(VLOOKUP($A62,'Occupancy Raw Data'!$B$8:$BE$45,'Occupancy Raw Data'!N$3,FALSE))/100</f>
        <v>0.66761783978017308</v>
      </c>
      <c r="I62" s="99">
        <f>(VLOOKUP($A62,'Occupancy Raw Data'!$B$8:$BE$45,'Occupancy Raw Data'!O$3,FALSE))/100</f>
        <v>0.61699429296131791</v>
      </c>
      <c r="J62" s="119">
        <f>(VLOOKUP($A62,'Occupancy Raw Data'!$B$8:$BE$45,'Occupancy Raw Data'!P$3,FALSE))/100</f>
        <v>0.64230606637074605</v>
      </c>
      <c r="K62" s="120">
        <f>(VLOOKUP($A62,'Occupancy Raw Data'!$B$8:$BE$45,'Occupancy Raw Data'!R$3,FALSE))/100</f>
        <v>0.64705438294531503</v>
      </c>
      <c r="M62" s="121">
        <f>VLOOKUP($A62,'ADR Raw Data'!$B$6:$BE$43,'ADR Raw Data'!G$1,FALSE)</f>
        <v>181.23393290371399</v>
      </c>
      <c r="N62" s="122">
        <f>VLOOKUP($A62,'ADR Raw Data'!$B$6:$BE$43,'ADR Raw Data'!H$1,FALSE)</f>
        <v>209.485638554216</v>
      </c>
      <c r="O62" s="122">
        <f>VLOOKUP($A62,'ADR Raw Data'!$B$6:$BE$43,'ADR Raw Data'!I$1,FALSE)</f>
        <v>215.26725970149201</v>
      </c>
      <c r="P62" s="122">
        <f>VLOOKUP($A62,'ADR Raw Data'!$B$6:$BE$43,'ADR Raw Data'!J$1,FALSE)</f>
        <v>213.64043226788399</v>
      </c>
      <c r="Q62" s="122">
        <f>VLOOKUP($A62,'ADR Raw Data'!$B$6:$BE$43,'ADR Raw Data'!K$1,FALSE)</f>
        <v>171.886745911313</v>
      </c>
      <c r="R62" s="123">
        <f>VLOOKUP($A62,'ADR Raw Data'!$B$6:$BE$43,'ADR Raw Data'!L$1,FALSE)</f>
        <v>199.518171454628</v>
      </c>
      <c r="S62" s="122">
        <f>VLOOKUP($A62,'ADR Raw Data'!$B$6:$BE$43,'ADR Raw Data'!N$1,FALSE)</f>
        <v>147.038062371378</v>
      </c>
      <c r="T62" s="122">
        <f>VLOOKUP($A62,'ADR Raw Data'!$B$6:$BE$43,'ADR Raw Data'!O$1,FALSE)</f>
        <v>141.21128982528199</v>
      </c>
      <c r="U62" s="123">
        <f>VLOOKUP($A62,'ADR Raw Data'!$B$6:$BE$43,'ADR Raw Data'!P$1,FALSE)</f>
        <v>144.23948580830901</v>
      </c>
      <c r="V62" s="124">
        <f>VLOOKUP($A62,'ADR Raw Data'!$B$6:$BE$43,'ADR Raw Data'!R$1,FALSE)</f>
        <v>183.840162633875</v>
      </c>
      <c r="X62" s="121">
        <f>VLOOKUP($A62,'RevPAR Raw Data'!$B$6:$BE$43,'RevPAR Raw Data'!G$1,FALSE)</f>
        <v>101.055826463749</v>
      </c>
      <c r="Y62" s="122">
        <f>VLOOKUP($A62,'RevPAR Raw Data'!$B$6:$BE$43,'RevPAR Raw Data'!H$1,FALSE)</f>
        <v>137.819499048826</v>
      </c>
      <c r="Z62" s="122">
        <f>VLOOKUP($A62,'RevPAR Raw Data'!$B$6:$BE$43,'RevPAR Raw Data'!I$1,FALSE)</f>
        <v>152.429786514478</v>
      </c>
      <c r="AA62" s="122">
        <f>VLOOKUP($A62,'RevPAR Raw Data'!$B$6:$BE$43,'RevPAR Raw Data'!J$1,FALSE)</f>
        <v>148.34259564574</v>
      </c>
      <c r="AB62" s="122">
        <f>VLOOKUP($A62,'RevPAR Raw Data'!$B$6:$BE$43,'RevPAR Raw Data'!K$1,FALSE)</f>
        <v>107.742579792855</v>
      </c>
      <c r="AC62" s="123">
        <f>VLOOKUP($A62,'RevPAR Raw Data'!$B$6:$BE$43,'RevPAR Raw Data'!L$1,FALSE)</f>
        <v>129.47805749313</v>
      </c>
      <c r="AD62" s="122">
        <f>VLOOKUP($A62,'RevPAR Raw Data'!$B$6:$BE$43,'RevPAR Raw Data'!N$1,FALSE)</f>
        <v>98.1652335658423</v>
      </c>
      <c r="AE62" s="122">
        <f>VLOOKUP($A62,'RevPAR Raw Data'!$B$6:$BE$43,'RevPAR Raw Data'!O$1,FALSE)</f>
        <v>87.1265599239061</v>
      </c>
      <c r="AF62" s="123">
        <f>VLOOKUP($A62,'RevPAR Raw Data'!$B$6:$BE$43,'RevPAR Raw Data'!P$1,FALSE)</f>
        <v>92.645896744874193</v>
      </c>
      <c r="AG62" s="124">
        <f>VLOOKUP($A62,'RevPAR Raw Data'!$B$6:$BE$43,'RevPAR Raw Data'!R$1,FALSE)</f>
        <v>118.95458299362799</v>
      </c>
    </row>
    <row r="63" spans="1:33" x14ac:dyDescent="0.25">
      <c r="A63" s="101" t="s">
        <v>122</v>
      </c>
      <c r="B63" s="89">
        <f>(VLOOKUP($A62,'Occupancy Raw Data'!$B$8:$BE$51,'Occupancy Raw Data'!T$3,FALSE))/100</f>
        <v>-0.19806384808530597</v>
      </c>
      <c r="C63" s="90">
        <f>(VLOOKUP($A62,'Occupancy Raw Data'!$B$8:$BE$51,'Occupancy Raw Data'!U$3,FALSE))/100</f>
        <v>-0.30752434953587199</v>
      </c>
      <c r="D63" s="90">
        <f>(VLOOKUP($A62,'Occupancy Raw Data'!$B$8:$BE$51,'Occupancy Raw Data'!V$3,FALSE))/100</f>
        <v>-0.27568739058441699</v>
      </c>
      <c r="E63" s="90">
        <f>(VLOOKUP($A62,'Occupancy Raw Data'!$B$8:$BE$51,'Occupancy Raw Data'!W$3,FALSE))/100</f>
        <v>-0.28786222584573801</v>
      </c>
      <c r="F63" s="90">
        <f>(VLOOKUP($A62,'Occupancy Raw Data'!$B$8:$BE$51,'Occupancy Raw Data'!X$3,FALSE))/100</f>
        <v>-0.30521851454549298</v>
      </c>
      <c r="G63" s="90">
        <f>(VLOOKUP($A62,'Occupancy Raw Data'!$B$8:$BE$51,'Occupancy Raw Data'!Y$3,FALSE))/100</f>
        <v>-0.278973386692695</v>
      </c>
      <c r="H63" s="91">
        <f>(VLOOKUP($A62,'Occupancy Raw Data'!$B$8:$BE$51,'Occupancy Raw Data'!AA$3,FALSE))/100</f>
        <v>-0.21311539545793001</v>
      </c>
      <c r="I63" s="91">
        <f>(VLOOKUP($A62,'Occupancy Raw Data'!$B$8:$BE$51,'Occupancy Raw Data'!AB$3,FALSE))/100</f>
        <v>-0.24686288572026399</v>
      </c>
      <c r="J63" s="90">
        <f>(VLOOKUP($A62,'Occupancy Raw Data'!$B$8:$BE$51,'Occupancy Raw Data'!AC$3,FALSE))/100</f>
        <v>-0.22969369606319698</v>
      </c>
      <c r="K63" s="92">
        <f>(VLOOKUP($A62,'Occupancy Raw Data'!$B$8:$BE$51,'Occupancy Raw Data'!AE$3,FALSE))/100</f>
        <v>-0.26564918187754899</v>
      </c>
      <c r="M63" s="89">
        <f>(VLOOKUP($A62,'ADR Raw Data'!$B$6:$BE$49,'ADR Raw Data'!T$1,FALSE))/100</f>
        <v>-0.16463475449929402</v>
      </c>
      <c r="N63" s="90">
        <f>(VLOOKUP($A62,'ADR Raw Data'!$B$6:$BE$49,'ADR Raw Data'!U$1,FALSE))/100</f>
        <v>-0.17273796643575701</v>
      </c>
      <c r="O63" s="90">
        <f>(VLOOKUP($A62,'ADR Raw Data'!$B$6:$BE$49,'ADR Raw Data'!V$1,FALSE))/100</f>
        <v>-0.21578163314215398</v>
      </c>
      <c r="P63" s="90">
        <f>(VLOOKUP($A62,'ADR Raw Data'!$B$6:$BE$49,'ADR Raw Data'!W$1,FALSE))/100</f>
        <v>-0.21517366068322002</v>
      </c>
      <c r="Q63" s="90">
        <f>(VLOOKUP($A62,'ADR Raw Data'!$B$6:$BE$49,'ADR Raw Data'!X$1,FALSE))/100</f>
        <v>-0.26023221992290202</v>
      </c>
      <c r="R63" s="90">
        <f>(VLOOKUP($A62,'ADR Raw Data'!$B$6:$BE$49,'ADR Raw Data'!Y$1,FALSE))/100</f>
        <v>-0.20880202496952599</v>
      </c>
      <c r="S63" s="91">
        <f>(VLOOKUP($A62,'ADR Raw Data'!$B$6:$BE$49,'ADR Raw Data'!AA$1,FALSE))/100</f>
        <v>-0.180974688537439</v>
      </c>
      <c r="T63" s="91">
        <f>(VLOOKUP($A62,'ADR Raw Data'!$B$6:$BE$49,'ADR Raw Data'!AB$1,FALSE))/100</f>
        <v>-0.19295278252593101</v>
      </c>
      <c r="U63" s="90">
        <f>(VLOOKUP($A62,'ADR Raw Data'!$B$6:$BE$49,'ADR Raw Data'!AC$1,FALSE))/100</f>
        <v>-0.18642209895953102</v>
      </c>
      <c r="V63" s="92">
        <f>(VLOOKUP($A62,'ADR Raw Data'!$B$6:$BE$49,'ADR Raw Data'!AE$1,FALSE))/100</f>
        <v>-0.20733174705135599</v>
      </c>
      <c r="X63" s="89">
        <f>(VLOOKUP($A62,'RevPAR Raw Data'!$B$6:$BE$43,'RevPAR Raw Data'!T$1,FALSE))/100</f>
        <v>-0.33009040957989</v>
      </c>
      <c r="Y63" s="90">
        <f>(VLOOKUP($A62,'RevPAR Raw Data'!$B$6:$BE$43,'RevPAR Raw Data'!U$1,FALSE))/100</f>
        <v>-0.427141185203324</v>
      </c>
      <c r="Z63" s="90">
        <f>(VLOOKUP($A62,'RevPAR Raw Data'!$B$6:$BE$43,'RevPAR Raw Data'!V$1,FALSE))/100</f>
        <v>-0.43198074834956701</v>
      </c>
      <c r="AA63" s="90">
        <f>(VLOOKUP($A62,'RevPAR Raw Data'!$B$6:$BE$43,'RevPAR Raw Data'!W$1,FALSE))/100</f>
        <v>-0.441095517621311</v>
      </c>
      <c r="AB63" s="90">
        <f>(VLOOKUP($A62,'RevPAR Raw Data'!$B$6:$BE$43,'RevPAR Raw Data'!X$1,FALSE))/100</f>
        <v>-0.48602304286665104</v>
      </c>
      <c r="AC63" s="90">
        <f>(VLOOKUP($A62,'RevPAR Raw Data'!$B$6:$BE$43,'RevPAR Raw Data'!Y$1,FALSE))/100</f>
        <v>-0.42952520360817997</v>
      </c>
      <c r="AD63" s="91">
        <f>(VLOOKUP($A62,'RevPAR Raw Data'!$B$6:$BE$43,'RevPAR Raw Data'!AA$1,FALSE))/100</f>
        <v>-0.35552159167983705</v>
      </c>
      <c r="AE63" s="91">
        <f>(VLOOKUP($A62,'RevPAR Raw Data'!$B$6:$BE$43,'RevPAR Raw Data'!AB$1,FALSE))/100</f>
        <v>-0.39218278754408897</v>
      </c>
      <c r="AF63" s="90">
        <f>(VLOOKUP($A62,'RevPAR Raw Data'!$B$6:$BE$43,'RevPAR Raw Data'!AC$1,FALSE))/100</f>
        <v>-0.37329581408485502</v>
      </c>
      <c r="AG63" s="92">
        <f>(VLOOKUP($A62,'RevPAR Raw Data'!$B$6:$BE$43,'RevPAR Raw Data'!AE$1,FALSE))/100</f>
        <v>-0.41790341994747005</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Data'!G$3,FALSE))/100</f>
        <v>0.52861288450377197</v>
      </c>
      <c r="C65" s="118">
        <f>(VLOOKUP($A65,'Occupancy Raw Data'!$B$8:$BE$45,'Occupancy Raw Data'!H$3,FALSE))/100</f>
        <v>0.59141033081834005</v>
      </c>
      <c r="D65" s="118">
        <f>(VLOOKUP($A65,'Occupancy Raw Data'!$B$8:$BE$45,'Occupancy Raw Data'!I$3,FALSE))/100</f>
        <v>0.62623331398723103</v>
      </c>
      <c r="E65" s="118">
        <f>(VLOOKUP($A65,'Occupancy Raw Data'!$B$8:$BE$45,'Occupancy Raw Data'!J$3,FALSE))/100</f>
        <v>0.61195589088798596</v>
      </c>
      <c r="F65" s="118">
        <f>(VLOOKUP($A65,'Occupancy Raw Data'!$B$8:$BE$45,'Occupancy Raw Data'!K$3,FALSE))/100</f>
        <v>0.57318630295995299</v>
      </c>
      <c r="G65" s="119">
        <f>(VLOOKUP($A65,'Occupancy Raw Data'!$B$8:$BE$45,'Occupancy Raw Data'!L$3,FALSE))/100</f>
        <v>0.58627974463145593</v>
      </c>
      <c r="H65" s="99">
        <f>(VLOOKUP($A65,'Occupancy Raw Data'!$B$8:$BE$45,'Occupancy Raw Data'!N$3,FALSE))/100</f>
        <v>0.62008125362739397</v>
      </c>
      <c r="I65" s="99">
        <f>(VLOOKUP($A65,'Occupancy Raw Data'!$B$8:$BE$45,'Occupancy Raw Data'!O$3,FALSE))/100</f>
        <v>0.61857225769007496</v>
      </c>
      <c r="J65" s="119">
        <f>(VLOOKUP($A65,'Occupancy Raw Data'!$B$8:$BE$45,'Occupancy Raw Data'!P$3,FALSE))/100</f>
        <v>0.61932675565873407</v>
      </c>
      <c r="K65" s="120">
        <f>(VLOOKUP($A65,'Occupancy Raw Data'!$B$8:$BE$45,'Occupancy Raw Data'!R$3,FALSE))/100</f>
        <v>0.59572174778210707</v>
      </c>
      <c r="M65" s="121">
        <f>VLOOKUP($A65,'ADR Raw Data'!$B$6:$BE$43,'ADR Raw Data'!G$1,FALSE)</f>
        <v>135.28242424242401</v>
      </c>
      <c r="N65" s="122">
        <f>VLOOKUP($A65,'ADR Raw Data'!$B$6:$BE$43,'ADR Raw Data'!H$1,FALSE)</f>
        <v>148.10343473994101</v>
      </c>
      <c r="O65" s="122">
        <f>VLOOKUP($A65,'ADR Raw Data'!$B$6:$BE$43,'ADR Raw Data'!I$1,FALSE)</f>
        <v>153.087128822984</v>
      </c>
      <c r="P65" s="122">
        <f>VLOOKUP($A65,'ADR Raw Data'!$B$6:$BE$43,'ADR Raw Data'!J$1,FALSE)</f>
        <v>149.885929438543</v>
      </c>
      <c r="Q65" s="122">
        <f>VLOOKUP($A65,'ADR Raw Data'!$B$6:$BE$43,'ADR Raw Data'!K$1,FALSE)</f>
        <v>140.59724382341</v>
      </c>
      <c r="R65" s="123">
        <f>VLOOKUP($A65,'ADR Raw Data'!$B$6:$BE$43,'ADR Raw Data'!L$1,FALSE)</f>
        <v>145.76051437396001</v>
      </c>
      <c r="S65" s="122">
        <f>VLOOKUP($A65,'ADR Raw Data'!$B$6:$BE$43,'ADR Raw Data'!N$1,FALSE)</f>
        <v>134.97157993260899</v>
      </c>
      <c r="T65" s="122">
        <f>VLOOKUP($A65,'ADR Raw Data'!$B$6:$BE$43,'ADR Raw Data'!O$1,FALSE)</f>
        <v>132.26621692625201</v>
      </c>
      <c r="U65" s="123">
        <f>VLOOKUP($A65,'ADR Raw Data'!$B$6:$BE$43,'ADR Raw Data'!P$1,FALSE)</f>
        <v>133.620546340549</v>
      </c>
      <c r="V65" s="124">
        <f>VLOOKUP($A65,'ADR Raw Data'!$B$6:$BE$43,'ADR Raw Data'!R$1,FALSE)</f>
        <v>142.15451301322099</v>
      </c>
      <c r="X65" s="121">
        <f>VLOOKUP($A65,'RevPAR Raw Data'!$B$6:$BE$43,'RevPAR Raw Data'!G$1,FALSE)</f>
        <v>71.512032501450904</v>
      </c>
      <c r="Y65" s="122">
        <f>VLOOKUP($A65,'RevPAR Raw Data'!$B$6:$BE$43,'RevPAR Raw Data'!H$1,FALSE)</f>
        <v>87.589901334881006</v>
      </c>
      <c r="Z65" s="122">
        <f>VLOOKUP($A65,'RevPAR Raw Data'!$B$6:$BE$43,'RevPAR Raw Data'!I$1,FALSE)</f>
        <v>95.868260011607603</v>
      </c>
      <c r="AA65" s="122">
        <f>VLOOKUP($A65,'RevPAR Raw Data'!$B$6:$BE$43,'RevPAR Raw Data'!J$1,FALSE)</f>
        <v>91.723577481137497</v>
      </c>
      <c r="AB65" s="122">
        <f>VLOOKUP($A65,'RevPAR Raw Data'!$B$6:$BE$43,'RevPAR Raw Data'!K$1,FALSE)</f>
        <v>80.588414393499704</v>
      </c>
      <c r="AC65" s="123">
        <f>VLOOKUP($A65,'RevPAR Raw Data'!$B$6:$BE$43,'RevPAR Raw Data'!L$1,FALSE)</f>
        <v>85.456437144515306</v>
      </c>
      <c r="AD65" s="122">
        <f>VLOOKUP($A65,'RevPAR Raw Data'!$B$6:$BE$43,'RevPAR Raw Data'!N$1,FALSE)</f>
        <v>83.693346488682494</v>
      </c>
      <c r="AE65" s="122">
        <f>VLOOKUP($A65,'RevPAR Raw Data'!$B$6:$BE$43,'RevPAR Raw Data'!O$1,FALSE)</f>
        <v>81.816212420197303</v>
      </c>
      <c r="AF65" s="123">
        <f>VLOOKUP($A65,'RevPAR Raw Data'!$B$6:$BE$43,'RevPAR Raw Data'!P$1,FALSE)</f>
        <v>82.754779454439898</v>
      </c>
      <c r="AG65" s="124">
        <f>VLOOKUP($A65,'RevPAR Raw Data'!$B$6:$BE$43,'RevPAR Raw Data'!R$1,FALSE)</f>
        <v>84.684534947350897</v>
      </c>
    </row>
    <row r="66" spans="1:33" x14ac:dyDescent="0.25">
      <c r="A66" s="101" t="s">
        <v>122</v>
      </c>
      <c r="B66" s="89">
        <f>(VLOOKUP($A65,'Occupancy Raw Data'!$B$8:$BE$51,'Occupancy Raw Data'!T$3,FALSE))/100</f>
        <v>-7.2063450422170203E-2</v>
      </c>
      <c r="C66" s="90">
        <f>(VLOOKUP($A65,'Occupancy Raw Data'!$B$8:$BE$51,'Occupancy Raw Data'!U$3,FALSE))/100</f>
        <v>-0.29115771369645099</v>
      </c>
      <c r="D66" s="90">
        <f>(VLOOKUP($A65,'Occupancy Raw Data'!$B$8:$BE$51,'Occupancy Raw Data'!V$3,FALSE))/100</f>
        <v>-0.322635846946279</v>
      </c>
      <c r="E66" s="90">
        <f>(VLOOKUP($A65,'Occupancy Raw Data'!$B$8:$BE$51,'Occupancy Raw Data'!W$3,FALSE))/100</f>
        <v>-0.34101230032890301</v>
      </c>
      <c r="F66" s="90">
        <f>(VLOOKUP($A65,'Occupancy Raw Data'!$B$8:$BE$51,'Occupancy Raw Data'!X$3,FALSE))/100</f>
        <v>-0.30078176897957398</v>
      </c>
      <c r="G66" s="90">
        <f>(VLOOKUP($A65,'Occupancy Raw Data'!$B$8:$BE$51,'Occupancy Raw Data'!Y$3,FALSE))/100</f>
        <v>-0.28097288629945399</v>
      </c>
      <c r="H66" s="91">
        <f>(VLOOKUP($A65,'Occupancy Raw Data'!$B$8:$BE$51,'Occupancy Raw Data'!AA$3,FALSE))/100</f>
        <v>-0.144836863612617</v>
      </c>
      <c r="I66" s="91">
        <f>(VLOOKUP($A65,'Occupancy Raw Data'!$B$8:$BE$51,'Occupancy Raw Data'!AB$3,FALSE))/100</f>
        <v>-0.127680807220346</v>
      </c>
      <c r="J66" s="90">
        <f>(VLOOKUP($A65,'Occupancy Raw Data'!$B$8:$BE$51,'Occupancy Raw Data'!AC$3,FALSE))/100</f>
        <v>-0.136354475015979</v>
      </c>
      <c r="K66" s="92">
        <f>(VLOOKUP($A65,'Occupancy Raw Data'!$B$8:$BE$51,'Occupancy Raw Data'!AE$3,FALSE))/100</f>
        <v>-0.24333729616385502</v>
      </c>
      <c r="M66" s="89">
        <f>(VLOOKUP($A65,'ADR Raw Data'!$B$6:$BE$49,'ADR Raw Data'!T$1,FALSE))/100</f>
        <v>-0.16827712481206</v>
      </c>
      <c r="N66" s="90">
        <f>(VLOOKUP($A65,'ADR Raw Data'!$B$6:$BE$49,'ADR Raw Data'!U$1,FALSE))/100</f>
        <v>-0.22698857308001302</v>
      </c>
      <c r="O66" s="90">
        <f>(VLOOKUP($A65,'ADR Raw Data'!$B$6:$BE$49,'ADR Raw Data'!V$1,FALSE))/100</f>
        <v>-0.2464187222484</v>
      </c>
      <c r="P66" s="90">
        <f>(VLOOKUP($A65,'ADR Raw Data'!$B$6:$BE$49,'ADR Raw Data'!W$1,FALSE))/100</f>
        <v>-0.25908221575447998</v>
      </c>
      <c r="Q66" s="90">
        <f>(VLOOKUP($A65,'ADR Raw Data'!$B$6:$BE$49,'ADR Raw Data'!X$1,FALSE))/100</f>
        <v>-0.238221083783382</v>
      </c>
      <c r="R66" s="90">
        <f>(VLOOKUP($A65,'ADR Raw Data'!$B$6:$BE$49,'ADR Raw Data'!Y$1,FALSE))/100</f>
        <v>-0.23763081578666101</v>
      </c>
      <c r="S66" s="91">
        <f>(VLOOKUP($A65,'ADR Raw Data'!$B$6:$BE$49,'ADR Raw Data'!AA$1,FALSE))/100</f>
        <v>-0.14598446568422699</v>
      </c>
      <c r="T66" s="91">
        <f>(VLOOKUP($A65,'ADR Raw Data'!$B$6:$BE$49,'ADR Raw Data'!AB$1,FALSE))/100</f>
        <v>-0.13269262463637199</v>
      </c>
      <c r="U66" s="90">
        <f>(VLOOKUP($A65,'ADR Raw Data'!$B$6:$BE$49,'ADR Raw Data'!AC$1,FALSE))/100</f>
        <v>-0.139617692988314</v>
      </c>
      <c r="V66" s="92">
        <f>(VLOOKUP($A65,'ADR Raw Data'!$B$6:$BE$49,'ADR Raw Data'!AE$1,FALSE))/100</f>
        <v>-0.218304084650189</v>
      </c>
      <c r="X66" s="89">
        <f>(VLOOKUP($A65,'RevPAR Raw Data'!$B$6:$BE$43,'RevPAR Raw Data'!T$1,FALSE))/100</f>
        <v>-0.22821394499315101</v>
      </c>
      <c r="Y66" s="90">
        <f>(VLOOKUP($A65,'RevPAR Raw Data'!$B$6:$BE$43,'RevPAR Raw Data'!U$1,FALSE))/100</f>
        <v>-0.45205681280326798</v>
      </c>
      <c r="Z66" s="90">
        <f>(VLOOKUP($A65,'RevPAR Raw Data'!$B$6:$BE$43,'RevPAR Raw Data'!V$1,FALSE))/100</f>
        <v>-0.48955105603864701</v>
      </c>
      <c r="AA66" s="90">
        <f>(VLOOKUP($A65,'RevPAR Raw Data'!$B$6:$BE$43,'RevPAR Raw Data'!W$1,FALSE))/100</f>
        <v>-0.51174429371463803</v>
      </c>
      <c r="AB66" s="90">
        <f>(VLOOKUP($A65,'RevPAR Raw Data'!$B$6:$BE$43,'RevPAR Raw Data'!X$1,FALSE))/100</f>
        <v>-0.46735029377435999</v>
      </c>
      <c r="AC66" s="90">
        <f>(VLOOKUP($A65,'RevPAR Raw Data'!$B$6:$BE$43,'RevPAR Raw Data'!Y$1,FALSE))/100</f>
        <v>-0.451835885900844</v>
      </c>
      <c r="AD66" s="91">
        <f>(VLOOKUP($A65,'RevPAR Raw Data'!$B$6:$BE$43,'RevPAR Raw Data'!AA$1,FALSE))/100</f>
        <v>-0.26967739715097799</v>
      </c>
      <c r="AE66" s="91">
        <f>(VLOOKUP($A65,'RevPAR Raw Data'!$B$6:$BE$43,'RevPAR Raw Data'!AB$1,FALSE))/100</f>
        <v>-0.24343113043096001</v>
      </c>
      <c r="AF66" s="90">
        <f>(VLOOKUP($A65,'RevPAR Raw Data'!$B$6:$BE$43,'RevPAR Raw Data'!AC$1,FALSE))/100</f>
        <v>-0.25693467077393001</v>
      </c>
      <c r="AG66" s="92">
        <f>(VLOOKUP($A65,'RevPAR Raw Data'!$B$6:$BE$43,'RevPAR Raw Data'!AE$1,FALSE))/100</f>
        <v>-0.408519855113742</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Data'!G$3,FALSE))/100</f>
        <v>0.53419593345656091</v>
      </c>
      <c r="C68" s="118">
        <f>(VLOOKUP($A68,'Occupancy Raw Data'!$B$8:$BE$45,'Occupancy Raw Data'!H$3,FALSE))/100</f>
        <v>0.64209796672828001</v>
      </c>
      <c r="D68" s="118">
        <f>(VLOOKUP($A68,'Occupancy Raw Data'!$B$8:$BE$45,'Occupancy Raw Data'!I$3,FALSE))/100</f>
        <v>0.701825323475046</v>
      </c>
      <c r="E68" s="118">
        <f>(VLOOKUP($A68,'Occupancy Raw Data'!$B$8:$BE$45,'Occupancy Raw Data'!J$3,FALSE))/100</f>
        <v>0.66751386321626593</v>
      </c>
      <c r="F68" s="118">
        <f>(VLOOKUP($A68,'Occupancy Raw Data'!$B$8:$BE$45,'Occupancy Raw Data'!K$3,FALSE))/100</f>
        <v>0.58733826247689402</v>
      </c>
      <c r="G68" s="119">
        <f>(VLOOKUP($A68,'Occupancy Raw Data'!$B$8:$BE$45,'Occupancy Raw Data'!L$3,FALSE))/100</f>
        <v>0.62659426987060896</v>
      </c>
      <c r="H68" s="99">
        <f>(VLOOKUP($A68,'Occupancy Raw Data'!$B$8:$BE$45,'Occupancy Raw Data'!N$3,FALSE))/100</f>
        <v>0.64671903881700499</v>
      </c>
      <c r="I68" s="99">
        <f>(VLOOKUP($A68,'Occupancy Raw Data'!$B$8:$BE$45,'Occupancy Raw Data'!O$3,FALSE))/100</f>
        <v>0.65515249537892695</v>
      </c>
      <c r="J68" s="119">
        <f>(VLOOKUP($A68,'Occupancy Raw Data'!$B$8:$BE$45,'Occupancy Raw Data'!P$3,FALSE))/100</f>
        <v>0.65093576709796597</v>
      </c>
      <c r="K68" s="120">
        <f>(VLOOKUP($A68,'Occupancy Raw Data'!$B$8:$BE$45,'Occupancy Raw Data'!R$3,FALSE))/100</f>
        <v>0.63354898336414001</v>
      </c>
      <c r="M68" s="121">
        <f>VLOOKUP($A68,'ADR Raw Data'!$B$6:$BE$43,'ADR Raw Data'!G$1,FALSE)</f>
        <v>140.71912197231799</v>
      </c>
      <c r="N68" s="122">
        <f>VLOOKUP($A68,'ADR Raw Data'!$B$6:$BE$43,'ADR Raw Data'!H$1,FALSE)</f>
        <v>167.13373695573901</v>
      </c>
      <c r="O68" s="122">
        <f>VLOOKUP($A68,'ADR Raw Data'!$B$6:$BE$43,'ADR Raw Data'!I$1,FALSE)</f>
        <v>179.35783209876499</v>
      </c>
      <c r="P68" s="122">
        <f>VLOOKUP($A68,'ADR Raw Data'!$B$6:$BE$43,'ADR Raw Data'!J$1,FALSE)</f>
        <v>174.58368120456899</v>
      </c>
      <c r="Q68" s="122">
        <f>VLOOKUP($A68,'ADR Raw Data'!$B$6:$BE$43,'ADR Raw Data'!K$1,FALSE)</f>
        <v>146.66454563335901</v>
      </c>
      <c r="R68" s="123">
        <f>VLOOKUP($A68,'ADR Raw Data'!$B$6:$BE$43,'ADR Raw Data'!L$1,FALSE)</f>
        <v>163.11812456211501</v>
      </c>
      <c r="S68" s="122">
        <f>VLOOKUP($A68,'ADR Raw Data'!$B$6:$BE$43,'ADR Raw Data'!N$1,FALSE)</f>
        <v>133.60029832082799</v>
      </c>
      <c r="T68" s="122">
        <f>VLOOKUP($A68,'ADR Raw Data'!$B$6:$BE$43,'ADR Raw Data'!O$1,FALSE)</f>
        <v>130.97191853288601</v>
      </c>
      <c r="U68" s="123">
        <f>VLOOKUP($A68,'ADR Raw Data'!$B$6:$BE$43,'ADR Raw Data'!P$1,FALSE)</f>
        <v>132.27759517259699</v>
      </c>
      <c r="V68" s="124">
        <f>VLOOKUP($A68,'ADR Raw Data'!$B$6:$BE$43,'ADR Raw Data'!R$1,FALSE)</f>
        <v>154.064724393039</v>
      </c>
      <c r="X68" s="121">
        <f>VLOOKUP($A68,'RevPAR Raw Data'!$B$6:$BE$43,'RevPAR Raw Data'!G$1,FALSE)</f>
        <v>75.171582717190304</v>
      </c>
      <c r="Y68" s="122">
        <f>VLOOKUP($A68,'RevPAR Raw Data'!$B$6:$BE$43,'RevPAR Raw Data'!H$1,FALSE)</f>
        <v>107.31623267097901</v>
      </c>
      <c r="Z68" s="122">
        <f>VLOOKUP($A68,'RevPAR Raw Data'!$B$6:$BE$43,'RevPAR Raw Data'!I$1,FALSE)</f>
        <v>125.877868530499</v>
      </c>
      <c r="AA68" s="122">
        <f>VLOOKUP($A68,'RevPAR Raw Data'!$B$6:$BE$43,'RevPAR Raw Data'!J$1,FALSE)</f>
        <v>116.537027495378</v>
      </c>
      <c r="AB68" s="122">
        <f>VLOOKUP($A68,'RevPAR Raw Data'!$B$6:$BE$43,'RevPAR Raw Data'!K$1,FALSE)</f>
        <v>86.141699399260602</v>
      </c>
      <c r="AC68" s="123">
        <f>VLOOKUP($A68,'RevPAR Raw Data'!$B$6:$BE$43,'RevPAR Raw Data'!L$1,FALSE)</f>
        <v>102.208882162661</v>
      </c>
      <c r="AD68" s="122">
        <f>VLOOKUP($A68,'RevPAR Raw Data'!$B$6:$BE$43,'RevPAR Raw Data'!N$1,FALSE)</f>
        <v>86.4018565157116</v>
      </c>
      <c r="AE68" s="122">
        <f>VLOOKUP($A68,'RevPAR Raw Data'!$B$6:$BE$43,'RevPAR Raw Data'!O$1,FALSE)</f>
        <v>85.806579251386296</v>
      </c>
      <c r="AF68" s="123">
        <f>VLOOKUP($A68,'RevPAR Raw Data'!$B$6:$BE$43,'RevPAR Raw Data'!P$1,FALSE)</f>
        <v>86.104217883548898</v>
      </c>
      <c r="AG68" s="124">
        <f>VLOOKUP($A68,'RevPAR Raw Data'!$B$6:$BE$43,'RevPAR Raw Data'!R$1,FALSE)</f>
        <v>97.607549511486596</v>
      </c>
    </row>
    <row r="69" spans="1:33" x14ac:dyDescent="0.25">
      <c r="A69" s="101" t="s">
        <v>122</v>
      </c>
      <c r="B69" s="89">
        <f>(VLOOKUP($A68,'Occupancy Raw Data'!$B$8:$BE$51,'Occupancy Raw Data'!T$3,FALSE))/100</f>
        <v>-0.10412083270440099</v>
      </c>
      <c r="C69" s="90">
        <f>(VLOOKUP($A68,'Occupancy Raw Data'!$B$8:$BE$51,'Occupancy Raw Data'!U$3,FALSE))/100</f>
        <v>-0.208189595342955</v>
      </c>
      <c r="D69" s="90">
        <f>(VLOOKUP($A68,'Occupancy Raw Data'!$B$8:$BE$51,'Occupancy Raw Data'!V$3,FALSE))/100</f>
        <v>-0.249787961676674</v>
      </c>
      <c r="E69" s="90">
        <f>(VLOOKUP($A68,'Occupancy Raw Data'!$B$8:$BE$51,'Occupancy Raw Data'!W$3,FALSE))/100</f>
        <v>-0.28752706611560702</v>
      </c>
      <c r="F69" s="90">
        <f>(VLOOKUP($A68,'Occupancy Raw Data'!$B$8:$BE$51,'Occupancy Raw Data'!X$3,FALSE))/100</f>
        <v>-0.264652153555408</v>
      </c>
      <c r="G69" s="90">
        <f>(VLOOKUP($A68,'Occupancy Raw Data'!$B$8:$BE$51,'Occupancy Raw Data'!Y$3,FALSE))/100</f>
        <v>-0.231799781695361</v>
      </c>
      <c r="H69" s="91">
        <f>(VLOOKUP($A68,'Occupancy Raw Data'!$B$8:$BE$51,'Occupancy Raw Data'!AA$3,FALSE))/100</f>
        <v>-0.11680410585298601</v>
      </c>
      <c r="I69" s="91">
        <f>(VLOOKUP($A68,'Occupancy Raw Data'!$B$8:$BE$51,'Occupancy Raw Data'!AB$3,FALSE))/100</f>
        <v>-0.118576106514122</v>
      </c>
      <c r="J69" s="90">
        <f>(VLOOKUP($A68,'Occupancy Raw Data'!$B$8:$BE$51,'Occupancy Raw Data'!AC$3,FALSE))/100</f>
        <v>-0.117696735311017</v>
      </c>
      <c r="K69" s="92">
        <f>(VLOOKUP($A68,'Occupancy Raw Data'!$B$8:$BE$51,'Occupancy Raw Data'!AE$3,FALSE))/100</f>
        <v>-0.20148515383777202</v>
      </c>
      <c r="M69" s="89">
        <f>(VLOOKUP($A68,'ADR Raw Data'!$B$6:$BE$49,'ADR Raw Data'!T$1,FALSE))/100</f>
        <v>-0.12488122014837601</v>
      </c>
      <c r="N69" s="90">
        <f>(VLOOKUP($A68,'ADR Raw Data'!$B$6:$BE$49,'ADR Raw Data'!U$1,FALSE))/100</f>
        <v>-0.13275423576055401</v>
      </c>
      <c r="O69" s="90">
        <f>(VLOOKUP($A68,'ADR Raw Data'!$B$6:$BE$49,'ADR Raw Data'!V$1,FALSE))/100</f>
        <v>-0.15835630172337001</v>
      </c>
      <c r="P69" s="90">
        <f>(VLOOKUP($A68,'ADR Raw Data'!$B$6:$BE$49,'ADR Raw Data'!W$1,FALSE))/100</f>
        <v>-0.170240056814179</v>
      </c>
      <c r="Q69" s="90">
        <f>(VLOOKUP($A68,'ADR Raw Data'!$B$6:$BE$49,'ADR Raw Data'!X$1,FALSE))/100</f>
        <v>-0.163580763713915</v>
      </c>
      <c r="R69" s="90">
        <f>(VLOOKUP($A68,'ADR Raw Data'!$B$6:$BE$49,'ADR Raw Data'!Y$1,FALSE))/100</f>
        <v>-0.156525850876513</v>
      </c>
      <c r="S69" s="91">
        <f>(VLOOKUP($A68,'ADR Raw Data'!$B$6:$BE$49,'ADR Raw Data'!AA$1,FALSE))/100</f>
        <v>-7.0921633736558493E-2</v>
      </c>
      <c r="T69" s="91">
        <f>(VLOOKUP($A68,'ADR Raw Data'!$B$6:$BE$49,'ADR Raw Data'!AB$1,FALSE))/100</f>
        <v>-6.34679336653583E-2</v>
      </c>
      <c r="U69" s="90">
        <f>(VLOOKUP($A68,'ADR Raw Data'!$B$6:$BE$49,'ADR Raw Data'!AC$1,FALSE))/100</f>
        <v>-6.7209508023594808E-2</v>
      </c>
      <c r="V69" s="92">
        <f>(VLOOKUP($A68,'ADR Raw Data'!$B$6:$BE$49,'ADR Raw Data'!AE$1,FALSE))/100</f>
        <v>-0.14258330931483398</v>
      </c>
      <c r="X69" s="89">
        <f>(VLOOKUP($A68,'RevPAR Raw Data'!$B$6:$BE$43,'RevPAR Raw Data'!T$1,FALSE))/100</f>
        <v>-0.215999316221787</v>
      </c>
      <c r="Y69" s="90">
        <f>(VLOOKUP($A68,'RevPAR Raw Data'!$B$6:$BE$43,'RevPAR Raw Data'!U$1,FALSE))/100</f>
        <v>-0.31330578048045599</v>
      </c>
      <c r="Z69" s="90">
        <f>(VLOOKUP($A68,'RevPAR Raw Data'!$B$6:$BE$43,'RevPAR Raw Data'!V$1,FALSE))/100</f>
        <v>-0.36858876557390702</v>
      </c>
      <c r="AA69" s="90">
        <f>(VLOOKUP($A68,'RevPAR Raw Data'!$B$6:$BE$43,'RevPAR Raw Data'!W$1,FALSE))/100</f>
        <v>-0.40881849885865101</v>
      </c>
      <c r="AB69" s="90">
        <f>(VLOOKUP($A68,'RevPAR Raw Data'!$B$6:$BE$43,'RevPAR Raw Data'!X$1,FALSE))/100</f>
        <v>-0.38494091587219698</v>
      </c>
      <c r="AC69" s="90">
        <f>(VLOOKUP($A68,'RevPAR Raw Data'!$B$6:$BE$43,'RevPAR Raw Data'!Y$1,FALSE))/100</f>
        <v>-0.352042974509018</v>
      </c>
      <c r="AD69" s="91">
        <f>(VLOOKUP($A68,'RevPAR Raw Data'!$B$6:$BE$43,'RevPAR Raw Data'!AA$1,FALSE))/100</f>
        <v>-0.179441801575313</v>
      </c>
      <c r="AE69" s="91">
        <f>(VLOOKUP($A68,'RevPAR Raw Data'!$B$6:$BE$43,'RevPAR Raw Data'!AB$1,FALSE))/100</f>
        <v>-0.17451825971694501</v>
      </c>
      <c r="AF69" s="90">
        <f>(VLOOKUP($A68,'RevPAR Raw Data'!$B$6:$BE$43,'RevPAR Raw Data'!AC$1,FALSE))/100</f>
        <v>-0.176995903658375</v>
      </c>
      <c r="AG69" s="92">
        <f>(VLOOKUP($A68,'RevPAR Raw Data'!$B$6:$BE$43,'RevPAR Raw Data'!AE$1,FALSE))/100</f>
        <v>-0.31534004314060904</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Data'!G$3,FALSE))/100</f>
        <v>0.51833060556464805</v>
      </c>
      <c r="C71" s="118">
        <f>(VLOOKUP($A71,'Occupancy Raw Data'!$B$8:$BE$45,'Occupancy Raw Data'!H$3,FALSE))/100</f>
        <v>0.667266775777414</v>
      </c>
      <c r="D71" s="118">
        <f>(VLOOKUP($A71,'Occupancy Raw Data'!$B$8:$BE$45,'Occupancy Raw Data'!I$3,FALSE))/100</f>
        <v>0.70409165302782295</v>
      </c>
      <c r="E71" s="118">
        <f>(VLOOKUP($A71,'Occupancy Raw Data'!$B$8:$BE$45,'Occupancy Raw Data'!J$3,FALSE))/100</f>
        <v>0.735515548281505</v>
      </c>
      <c r="F71" s="118">
        <f>(VLOOKUP($A71,'Occupancy Raw Data'!$B$8:$BE$45,'Occupancy Raw Data'!K$3,FALSE))/100</f>
        <v>0.608510638297872</v>
      </c>
      <c r="G71" s="119">
        <f>(VLOOKUP($A71,'Occupancy Raw Data'!$B$8:$BE$45,'Occupancy Raw Data'!L$3,FALSE))/100</f>
        <v>0.64674304418985207</v>
      </c>
      <c r="H71" s="99">
        <f>(VLOOKUP($A71,'Occupancy Raw Data'!$B$8:$BE$45,'Occupancy Raw Data'!N$3,FALSE))/100</f>
        <v>0.59869067103109597</v>
      </c>
      <c r="I71" s="99">
        <f>(VLOOKUP($A71,'Occupancy Raw Data'!$B$8:$BE$45,'Occupancy Raw Data'!O$3,FALSE))/100</f>
        <v>0.58346972176759404</v>
      </c>
      <c r="J71" s="119">
        <f>(VLOOKUP($A71,'Occupancy Raw Data'!$B$8:$BE$45,'Occupancy Raw Data'!P$3,FALSE))/100</f>
        <v>0.59108019639934495</v>
      </c>
      <c r="K71" s="120">
        <f>(VLOOKUP($A71,'Occupancy Raw Data'!$B$8:$BE$45,'Occupancy Raw Data'!R$3,FALSE))/100</f>
        <v>0.63083937339256402</v>
      </c>
      <c r="M71" s="121">
        <f>VLOOKUP($A71,'ADR Raw Data'!$B$6:$BE$43,'ADR Raw Data'!G$1,FALSE)</f>
        <v>137.20664351120899</v>
      </c>
      <c r="N71" s="122">
        <f>VLOOKUP($A71,'ADR Raw Data'!$B$6:$BE$43,'ADR Raw Data'!H$1,FALSE)</f>
        <v>147.835572725042</v>
      </c>
      <c r="O71" s="122">
        <f>VLOOKUP($A71,'ADR Raw Data'!$B$6:$BE$43,'ADR Raw Data'!I$1,FALSE)</f>
        <v>152.527575546257</v>
      </c>
      <c r="P71" s="122">
        <f>VLOOKUP($A71,'ADR Raw Data'!$B$6:$BE$43,'ADR Raw Data'!J$1,FALSE)</f>
        <v>146.55070983533599</v>
      </c>
      <c r="Q71" s="122">
        <f>VLOOKUP($A71,'ADR Raw Data'!$B$6:$BE$43,'ADR Raw Data'!K$1,FALSE)</f>
        <v>147.44182087143599</v>
      </c>
      <c r="R71" s="123">
        <f>VLOOKUP($A71,'ADR Raw Data'!$B$6:$BE$43,'ADR Raw Data'!L$1,FALSE)</f>
        <v>146.787138374329</v>
      </c>
      <c r="S71" s="122">
        <f>VLOOKUP($A71,'ADR Raw Data'!$B$6:$BE$43,'ADR Raw Data'!N$1,FALSE)</f>
        <v>156.09777200656001</v>
      </c>
      <c r="T71" s="122">
        <f>VLOOKUP($A71,'ADR Raw Data'!$B$6:$BE$43,'ADR Raw Data'!O$1,FALSE)</f>
        <v>156.89040392706801</v>
      </c>
      <c r="U71" s="123">
        <f>VLOOKUP($A71,'ADR Raw Data'!$B$6:$BE$43,'ADR Raw Data'!P$1,FALSE)</f>
        <v>156.48898518620999</v>
      </c>
      <c r="V71" s="124">
        <f>VLOOKUP($A71,'ADR Raw Data'!$B$6:$BE$43,'ADR Raw Data'!R$1,FALSE)</f>
        <v>149.384389755754</v>
      </c>
      <c r="X71" s="121">
        <f>VLOOKUP($A71,'RevPAR Raw Data'!$B$6:$BE$43,'RevPAR Raw Data'!G$1,FALSE)</f>
        <v>71.118402618657896</v>
      </c>
      <c r="Y71" s="122">
        <f>VLOOKUP($A71,'RevPAR Raw Data'!$B$6:$BE$43,'RevPAR Raw Data'!H$1,FALSE)</f>
        <v>98.645765957446798</v>
      </c>
      <c r="Z71" s="122">
        <f>VLOOKUP($A71,'RevPAR Raw Data'!$B$6:$BE$43,'RevPAR Raw Data'!I$1,FALSE)</f>
        <v>107.39339279869</v>
      </c>
      <c r="AA71" s="122">
        <f>VLOOKUP($A71,'RevPAR Raw Data'!$B$6:$BE$43,'RevPAR Raw Data'!J$1,FALSE)</f>
        <v>107.790325695581</v>
      </c>
      <c r="AB71" s="122">
        <f>VLOOKUP($A71,'RevPAR Raw Data'!$B$6:$BE$43,'RevPAR Raw Data'!K$1,FALSE)</f>
        <v>89.719916530278198</v>
      </c>
      <c r="AC71" s="123">
        <f>VLOOKUP($A71,'RevPAR Raw Data'!$B$6:$BE$43,'RevPAR Raw Data'!L$1,FALSE)</f>
        <v>94.933560720130899</v>
      </c>
      <c r="AD71" s="122">
        <f>VLOOKUP($A71,'RevPAR Raw Data'!$B$6:$BE$43,'RevPAR Raw Data'!N$1,FALSE)</f>
        <v>93.454279869067094</v>
      </c>
      <c r="AE71" s="122">
        <f>VLOOKUP($A71,'RevPAR Raw Data'!$B$6:$BE$43,'RevPAR Raw Data'!O$1,FALSE)</f>
        <v>91.540800327332207</v>
      </c>
      <c r="AF71" s="123">
        <f>VLOOKUP($A71,'RevPAR Raw Data'!$B$6:$BE$43,'RevPAR Raw Data'!P$1,FALSE)</f>
        <v>92.497540098199593</v>
      </c>
      <c r="AG71" s="124">
        <f>VLOOKUP($A71,'RevPAR Raw Data'!$B$6:$BE$43,'RevPAR Raw Data'!R$1,FALSE)</f>
        <v>94.237554828150493</v>
      </c>
    </row>
    <row r="72" spans="1:33" x14ac:dyDescent="0.25">
      <c r="A72" s="101" t="s">
        <v>122</v>
      </c>
      <c r="B72" s="89">
        <f>(VLOOKUP($A71,'Occupancy Raw Data'!$B$8:$BE$51,'Occupancy Raw Data'!T$3,FALSE))/100</f>
        <v>-3.7543231038284504E-2</v>
      </c>
      <c r="C72" s="90">
        <f>(VLOOKUP($A71,'Occupancy Raw Data'!$B$8:$BE$51,'Occupancy Raw Data'!U$3,FALSE))/100</f>
        <v>-7.8708344314540102E-2</v>
      </c>
      <c r="D72" s="90">
        <f>(VLOOKUP($A71,'Occupancy Raw Data'!$B$8:$BE$51,'Occupancy Raw Data'!V$3,FALSE))/100</f>
        <v>-0.118697791896067</v>
      </c>
      <c r="E72" s="90">
        <f>(VLOOKUP($A71,'Occupancy Raw Data'!$B$8:$BE$51,'Occupancy Raw Data'!W$3,FALSE))/100</f>
        <v>-0.12293997144928299</v>
      </c>
      <c r="F72" s="90">
        <f>(VLOOKUP($A71,'Occupancy Raw Data'!$B$8:$BE$51,'Occupancy Raw Data'!X$3,FALSE))/100</f>
        <v>-0.185904255319148</v>
      </c>
      <c r="G72" s="90">
        <f>(VLOOKUP($A71,'Occupancy Raw Data'!$B$8:$BE$51,'Occupancy Raw Data'!Y$3,FALSE))/100</f>
        <v>-0.113522990209054</v>
      </c>
      <c r="H72" s="91">
        <f>(VLOOKUP($A71,'Occupancy Raw Data'!$B$8:$BE$51,'Occupancy Raw Data'!AA$3,FALSE))/100</f>
        <v>-0.196231515777988</v>
      </c>
      <c r="I72" s="91">
        <f>(VLOOKUP($A71,'Occupancy Raw Data'!$B$8:$BE$51,'Occupancy Raw Data'!AB$3,FALSE))/100</f>
        <v>-0.26060823087120399</v>
      </c>
      <c r="J72" s="90">
        <f>(VLOOKUP($A71,'Occupancy Raw Data'!$B$8:$BE$51,'Occupancy Raw Data'!AC$3,FALSE))/100</f>
        <v>-0.22934874617041998</v>
      </c>
      <c r="K72" s="92">
        <f>(VLOOKUP($A71,'Occupancy Raw Data'!$B$8:$BE$51,'Occupancy Raw Data'!AE$3,FALSE))/100</f>
        <v>-0.14781103592456599</v>
      </c>
      <c r="M72" s="89">
        <f>(VLOOKUP($A71,'ADR Raw Data'!$B$6:$BE$49,'ADR Raw Data'!T$1,FALSE))/100</f>
        <v>1.32770938658177E-4</v>
      </c>
      <c r="N72" s="90">
        <f>(VLOOKUP($A71,'ADR Raw Data'!$B$6:$BE$49,'ADR Raw Data'!U$1,FALSE))/100</f>
        <v>-5.2392322884329198E-2</v>
      </c>
      <c r="O72" s="90">
        <f>(VLOOKUP($A71,'ADR Raw Data'!$B$6:$BE$49,'ADR Raw Data'!V$1,FALSE))/100</f>
        <v>-9.7792100477559096E-2</v>
      </c>
      <c r="P72" s="90">
        <f>(VLOOKUP($A71,'ADR Raw Data'!$B$6:$BE$49,'ADR Raw Data'!W$1,FALSE))/100</f>
        <v>-0.14913121238094901</v>
      </c>
      <c r="Q72" s="90">
        <f>(VLOOKUP($A71,'ADR Raw Data'!$B$6:$BE$49,'ADR Raw Data'!X$1,FALSE))/100</f>
        <v>-0.104027233165416</v>
      </c>
      <c r="R72" s="90">
        <f>(VLOOKUP($A71,'ADR Raw Data'!$B$6:$BE$49,'ADR Raw Data'!Y$1,FALSE))/100</f>
        <v>-9.1505163610595103E-2</v>
      </c>
      <c r="S72" s="91">
        <f>(VLOOKUP($A71,'ADR Raw Data'!$B$6:$BE$49,'ADR Raw Data'!AA$1,FALSE))/100</f>
        <v>-2.6704756660590401E-2</v>
      </c>
      <c r="T72" s="91">
        <f>(VLOOKUP($A71,'ADR Raw Data'!$B$6:$BE$49,'ADR Raw Data'!AB$1,FALSE))/100</f>
        <v>-3.1996021799472002E-2</v>
      </c>
      <c r="U72" s="90">
        <f>(VLOOKUP($A71,'ADR Raw Data'!$B$6:$BE$49,'ADR Raw Data'!AC$1,FALSE))/100</f>
        <v>-2.9543200844451598E-2</v>
      </c>
      <c r="V72" s="92">
        <f>(VLOOKUP($A71,'ADR Raw Data'!$B$6:$BE$49,'ADR Raw Data'!AE$1,FALSE))/100</f>
        <v>-7.48897623714916E-2</v>
      </c>
      <c r="X72" s="89">
        <f>(VLOOKUP($A71,'RevPAR Raw Data'!$B$6:$BE$43,'RevPAR Raw Data'!T$1,FALSE))/100</f>
        <v>-3.7415444749651597E-2</v>
      </c>
      <c r="Y72" s="90">
        <f>(VLOOKUP($A71,'RevPAR Raw Data'!$B$6:$BE$43,'RevPAR Raw Data'!U$1,FALSE))/100</f>
        <v>-0.126976954209851</v>
      </c>
      <c r="Z72" s="90">
        <f>(VLOOKUP($A71,'RevPAR Raw Data'!$B$6:$BE$43,'RevPAR Raw Data'!V$1,FALSE))/100</f>
        <v>-0.20488218598206198</v>
      </c>
      <c r="AA72" s="90">
        <f>(VLOOKUP($A71,'RevPAR Raw Data'!$B$6:$BE$43,'RevPAR Raw Data'!W$1,FALSE))/100</f>
        <v>-0.253736996837921</v>
      </c>
      <c r="AB72" s="90">
        <f>(VLOOKUP($A71,'RevPAR Raw Data'!$B$6:$BE$43,'RevPAR Raw Data'!X$1,FALSE))/100</f>
        <v>-0.27059238317003698</v>
      </c>
      <c r="AC72" s="90">
        <f>(VLOOKUP($A71,'RevPAR Raw Data'!$B$6:$BE$43,'RevPAR Raw Data'!Y$1,FALSE))/100</f>
        <v>-0.19464021402700599</v>
      </c>
      <c r="AD72" s="91">
        <f>(VLOOKUP($A71,'RevPAR Raw Data'!$B$6:$BE$43,'RevPAR Raw Data'!AA$1,FALSE))/100</f>
        <v>-0.21769595756058799</v>
      </c>
      <c r="AE72" s="91">
        <f>(VLOOKUP($A71,'RevPAR Raw Data'!$B$6:$BE$43,'RevPAR Raw Data'!AB$1,FALSE))/100</f>
        <v>-0.28426582603459899</v>
      </c>
      <c r="AF72" s="90">
        <f>(VLOOKUP($A71,'RevPAR Raw Data'!$B$6:$BE$43,'RevPAR Raw Data'!AC$1,FALSE))/100</f>
        <v>-0.25211625094333501</v>
      </c>
      <c r="AG72" s="92">
        <f>(VLOOKUP($A71,'RevPAR Raw Data'!$B$6:$BE$43,'RevPAR Raw Data'!AE$1,FALSE))/100</f>
        <v>-0.21163126493978301</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Data'!G$3,FALSE))/100</f>
        <v>0.53521282476506304</v>
      </c>
      <c r="C74" s="118">
        <f>(VLOOKUP($A74,'Occupancy Raw Data'!$B$8:$BE$45,'Occupancy Raw Data'!H$3,FALSE))/100</f>
        <v>0.60685461580983902</v>
      </c>
      <c r="D74" s="118">
        <f>(VLOOKUP($A74,'Occupancy Raw Data'!$B$8:$BE$45,'Occupancy Raw Data'!I$3,FALSE))/100</f>
        <v>0.66279712548369207</v>
      </c>
      <c r="E74" s="118">
        <f>(VLOOKUP($A74,'Occupancy Raw Data'!$B$8:$BE$45,'Occupancy Raw Data'!J$3,FALSE))/100</f>
        <v>0.65129906025428397</v>
      </c>
      <c r="F74" s="118">
        <f>(VLOOKUP($A74,'Occupancy Raw Data'!$B$8:$BE$45,'Occupancy Raw Data'!K$3,FALSE))/100</f>
        <v>0.64941956882255303</v>
      </c>
      <c r="G74" s="119">
        <f>(VLOOKUP($A74,'Occupancy Raw Data'!$B$8:$BE$45,'Occupancy Raw Data'!L$3,FALSE))/100</f>
        <v>0.62111663902708603</v>
      </c>
      <c r="H74" s="99">
        <f>(VLOOKUP($A74,'Occupancy Raw Data'!$B$8:$BE$45,'Occupancy Raw Data'!N$3,FALSE))/100</f>
        <v>0.6980652294085119</v>
      </c>
      <c r="I74" s="99">
        <f>(VLOOKUP($A74,'Occupancy Raw Data'!$B$8:$BE$45,'Occupancy Raw Data'!O$3,FALSE))/100</f>
        <v>0.62907683803206094</v>
      </c>
      <c r="J74" s="119">
        <f>(VLOOKUP($A74,'Occupancy Raw Data'!$B$8:$BE$45,'Occupancy Raw Data'!P$3,FALSE))/100</f>
        <v>0.66357103372028703</v>
      </c>
      <c r="K74" s="120">
        <f>(VLOOKUP($A74,'Occupancy Raw Data'!$B$8:$BE$45,'Occupancy Raw Data'!R$3,FALSE))/100</f>
        <v>0.63324646608228596</v>
      </c>
      <c r="M74" s="121">
        <f>VLOOKUP($A74,'ADR Raw Data'!$B$6:$BE$43,'ADR Raw Data'!G$1,FALSE)</f>
        <v>95.9416959305928</v>
      </c>
      <c r="N74" s="122">
        <f>VLOOKUP($A74,'ADR Raw Data'!$B$6:$BE$43,'ADR Raw Data'!H$1,FALSE)</f>
        <v>97.561246128620795</v>
      </c>
      <c r="O74" s="122">
        <f>VLOOKUP($A74,'ADR Raw Data'!$B$6:$BE$43,'ADR Raw Data'!I$1,FALSE)</f>
        <v>101.491651376146</v>
      </c>
      <c r="P74" s="122">
        <f>VLOOKUP($A74,'ADR Raw Data'!$B$6:$BE$43,'ADR Raw Data'!J$1,FALSE)</f>
        <v>99.045360719741893</v>
      </c>
      <c r="Q74" s="122">
        <f>VLOOKUP($A74,'ADR Raw Data'!$B$6:$BE$43,'ADR Raw Data'!K$1,FALSE)</f>
        <v>98.993857677902596</v>
      </c>
      <c r="R74" s="123">
        <f>VLOOKUP($A74,'ADR Raw Data'!$B$6:$BE$43,'ADR Raw Data'!L$1,FALSE)</f>
        <v>98.731791384834395</v>
      </c>
      <c r="S74" s="122">
        <f>VLOOKUP($A74,'ADR Raw Data'!$B$6:$BE$43,'ADR Raw Data'!N$1,FALSE)</f>
        <v>108.05039277795299</v>
      </c>
      <c r="T74" s="122">
        <f>VLOOKUP($A74,'ADR Raw Data'!$B$6:$BE$43,'ADR Raw Data'!O$1,FALSE)</f>
        <v>103.349641476274</v>
      </c>
      <c r="U74" s="123">
        <f>VLOOKUP($A74,'ADR Raw Data'!$B$6:$BE$43,'ADR Raw Data'!P$1,FALSE)</f>
        <v>105.822195934688</v>
      </c>
      <c r="V74" s="124">
        <f>VLOOKUP($A74,'ADR Raw Data'!$B$6:$BE$43,'ADR Raw Data'!R$1,FALSE)</f>
        <v>100.85463311218599</v>
      </c>
      <c r="X74" s="121">
        <f>VLOOKUP($A74,'RevPAR Raw Data'!$B$6:$BE$43,'RevPAR Raw Data'!G$1,FALSE)</f>
        <v>51.349226091763398</v>
      </c>
      <c r="Y74" s="122">
        <f>VLOOKUP($A74,'RevPAR Raw Data'!$B$6:$BE$43,'RevPAR Raw Data'!H$1,FALSE)</f>
        <v>59.205492537313397</v>
      </c>
      <c r="Z74" s="122">
        <f>VLOOKUP($A74,'RevPAR Raw Data'!$B$6:$BE$43,'RevPAR Raw Data'!I$1,FALSE)</f>
        <v>67.268374792703099</v>
      </c>
      <c r="AA74" s="122">
        <f>VLOOKUP($A74,'RevPAR Raw Data'!$B$6:$BE$43,'RevPAR Raw Data'!J$1,FALSE)</f>
        <v>64.508150359314499</v>
      </c>
      <c r="AB74" s="122">
        <f>VLOOKUP($A74,'RevPAR Raw Data'!$B$6:$BE$43,'RevPAR Raw Data'!K$1,FALSE)</f>
        <v>64.288548369264703</v>
      </c>
      <c r="AC74" s="123">
        <f>VLOOKUP($A74,'RevPAR Raw Data'!$B$6:$BE$43,'RevPAR Raw Data'!L$1,FALSE)</f>
        <v>61.323958430071798</v>
      </c>
      <c r="AD74" s="122">
        <f>VLOOKUP($A74,'RevPAR Raw Data'!$B$6:$BE$43,'RevPAR Raw Data'!N$1,FALSE)</f>
        <v>75.426222222222194</v>
      </c>
      <c r="AE74" s="122">
        <f>VLOOKUP($A74,'RevPAR Raw Data'!$B$6:$BE$43,'RevPAR Raw Data'!O$1,FALSE)</f>
        <v>65.014865671641701</v>
      </c>
      <c r="AF74" s="123">
        <f>VLOOKUP($A74,'RevPAR Raw Data'!$B$6:$BE$43,'RevPAR Raw Data'!P$1,FALSE)</f>
        <v>70.220543946931997</v>
      </c>
      <c r="AG74" s="124">
        <f>VLOOKUP($A74,'RevPAR Raw Data'!$B$6:$BE$43,'RevPAR Raw Data'!R$1,FALSE)</f>
        <v>63.865840006317597</v>
      </c>
    </row>
    <row r="75" spans="1:33" x14ac:dyDescent="0.25">
      <c r="A75" s="101" t="s">
        <v>122</v>
      </c>
      <c r="B75" s="89">
        <f>(VLOOKUP($A74,'Occupancy Raw Data'!$B$8:$BE$51,'Occupancy Raw Data'!T$3,FALSE))/100</f>
        <v>-1.7508026120400599E-2</v>
      </c>
      <c r="C75" s="90">
        <f>(VLOOKUP($A74,'Occupancy Raw Data'!$B$8:$BE$51,'Occupancy Raw Data'!U$3,FALSE))/100</f>
        <v>-5.7887681542948197E-2</v>
      </c>
      <c r="D75" s="90">
        <f>(VLOOKUP($A74,'Occupancy Raw Data'!$B$8:$BE$51,'Occupancy Raw Data'!V$3,FALSE))/100</f>
        <v>-6.5446029249930204E-2</v>
      </c>
      <c r="E75" s="90">
        <f>(VLOOKUP($A74,'Occupancy Raw Data'!$B$8:$BE$51,'Occupancy Raw Data'!W$3,FALSE))/100</f>
        <v>-9.3389115030905995E-2</v>
      </c>
      <c r="F75" s="90">
        <f>(VLOOKUP($A74,'Occupancy Raw Data'!$B$8:$BE$51,'Occupancy Raw Data'!X$3,FALSE))/100</f>
        <v>-4.6662071030432101E-2</v>
      </c>
      <c r="G75" s="90">
        <f>(VLOOKUP($A74,'Occupancy Raw Data'!$B$8:$BE$51,'Occupancy Raw Data'!Y$3,FALSE))/100</f>
        <v>-5.8257793705271697E-2</v>
      </c>
      <c r="H75" s="91">
        <f>(VLOOKUP($A74,'Occupancy Raw Data'!$B$8:$BE$51,'Occupancy Raw Data'!AA$3,FALSE))/100</f>
        <v>-0.13784731528306801</v>
      </c>
      <c r="I75" s="91">
        <f>(VLOOKUP($A74,'Occupancy Raw Data'!$B$8:$BE$51,'Occupancy Raw Data'!AB$3,FALSE))/100</f>
        <v>-0.22646779778325998</v>
      </c>
      <c r="J75" s="90">
        <f>(VLOOKUP($A74,'Occupancy Raw Data'!$B$8:$BE$51,'Occupancy Raw Data'!AC$3,FALSE))/100</f>
        <v>-0.182255170517413</v>
      </c>
      <c r="K75" s="92">
        <f>(VLOOKUP($A74,'Occupancy Raw Data'!$B$8:$BE$51,'Occupancy Raw Data'!AE$3,FALSE))/100</f>
        <v>-9.9154794781290592E-2</v>
      </c>
      <c r="M75" s="89">
        <f>(VLOOKUP($A74,'ADR Raw Data'!$B$6:$BE$49,'ADR Raw Data'!T$1,FALSE))/100</f>
        <v>2.67961229266721E-3</v>
      </c>
      <c r="N75" s="90">
        <f>(VLOOKUP($A74,'ADR Raw Data'!$B$6:$BE$49,'ADR Raw Data'!U$1,FALSE))/100</f>
        <v>-3.72848052985707E-2</v>
      </c>
      <c r="O75" s="90">
        <f>(VLOOKUP($A74,'ADR Raw Data'!$B$6:$BE$49,'ADR Raw Data'!V$1,FALSE))/100</f>
        <v>-3.2769664616423298E-2</v>
      </c>
      <c r="P75" s="90">
        <f>(VLOOKUP($A74,'ADR Raw Data'!$B$6:$BE$49,'ADR Raw Data'!W$1,FALSE))/100</f>
        <v>-5.6955349967557203E-2</v>
      </c>
      <c r="Q75" s="90">
        <f>(VLOOKUP($A74,'ADR Raw Data'!$B$6:$BE$49,'ADR Raw Data'!X$1,FALSE))/100</f>
        <v>-5.2848098988855501E-2</v>
      </c>
      <c r="R75" s="90">
        <f>(VLOOKUP($A74,'ADR Raw Data'!$B$6:$BE$49,'ADR Raw Data'!Y$1,FALSE))/100</f>
        <v>-3.8053849546926005E-2</v>
      </c>
      <c r="S75" s="91">
        <f>(VLOOKUP($A74,'ADR Raw Data'!$B$6:$BE$49,'ADR Raw Data'!AA$1,FALSE))/100</f>
        <v>-7.9657341885312705E-2</v>
      </c>
      <c r="T75" s="91">
        <f>(VLOOKUP($A74,'ADR Raw Data'!$B$6:$BE$49,'ADR Raw Data'!AB$1,FALSE))/100</f>
        <v>-0.13538107101336999</v>
      </c>
      <c r="U75" s="90">
        <f>(VLOOKUP($A74,'ADR Raw Data'!$B$6:$BE$49,'ADR Raw Data'!AC$1,FALSE))/100</f>
        <v>-0.10675599695235</v>
      </c>
      <c r="V75" s="92">
        <f>(VLOOKUP($A74,'ADR Raw Data'!$B$6:$BE$49,'ADR Raw Data'!AE$1,FALSE))/100</f>
        <v>-6.4942404178876909E-2</v>
      </c>
      <c r="X75" s="89">
        <f>(VLOOKUP($A74,'RevPAR Raw Data'!$B$6:$BE$43,'RevPAR Raw Data'!T$1,FALSE))/100</f>
        <v>-1.4875328549746001E-2</v>
      </c>
      <c r="Y75" s="90">
        <f>(VLOOKUP($A74,'RevPAR Raw Data'!$B$6:$BE$43,'RevPAR Raw Data'!U$1,FALSE))/100</f>
        <v>-9.3014155906004398E-2</v>
      </c>
      <c r="Z75" s="90">
        <f>(VLOOKUP($A74,'RevPAR Raw Data'!$B$6:$BE$43,'RevPAR Raw Data'!V$1,FALSE))/100</f>
        <v>-9.6071049437356712E-2</v>
      </c>
      <c r="AA75" s="90">
        <f>(VLOOKUP($A74,'RevPAR Raw Data'!$B$6:$BE$43,'RevPAR Raw Data'!W$1,FALSE))/100</f>
        <v>-0.14502545526871699</v>
      </c>
      <c r="AB75" s="90">
        <f>(VLOOKUP($A74,'RevPAR Raw Data'!$B$6:$BE$43,'RevPAR Raw Data'!X$1,FALSE))/100</f>
        <v>-9.7044168270446388E-2</v>
      </c>
      <c r="AC75" s="90">
        <f>(VLOOKUP($A74,'RevPAR Raw Data'!$B$6:$BE$43,'RevPAR Raw Data'!Y$1,FALSE))/100</f>
        <v>-9.4094709935601498E-2</v>
      </c>
      <c r="AD75" s="91">
        <f>(VLOOKUP($A74,'RevPAR Raw Data'!$B$6:$BE$43,'RevPAR Raw Data'!AA$1,FALSE))/100</f>
        <v>-0.20652410644690503</v>
      </c>
      <c r="AE75" s="91">
        <f>(VLOOKUP($A74,'RevPAR Raw Data'!$B$6:$BE$43,'RevPAR Raw Data'!AB$1,FALSE))/100</f>
        <v>-0.33118941578269301</v>
      </c>
      <c r="AF75" s="90">
        <f>(VLOOKUP($A74,'RevPAR Raw Data'!$B$6:$BE$43,'RevPAR Raw Data'!AC$1,FALSE))/100</f>
        <v>-0.26955433504145698</v>
      </c>
      <c r="AG75" s="92">
        <f>(VLOOKUP($A74,'RevPAR Raw Data'!$B$6:$BE$43,'RevPAR Raw Data'!AE$1,FALSE))/100</f>
        <v>-0.15765784820120701</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Data'!G$3,FALSE))/100</f>
        <v>0.57385995745074403</v>
      </c>
      <c r="C77" s="118">
        <f>(VLOOKUP($A77,'Occupancy Raw Data'!$B$8:$BE$45,'Occupancy Raw Data'!H$3,FALSE))/100</f>
        <v>0.72749976875404598</v>
      </c>
      <c r="D77" s="118">
        <f>(VLOOKUP($A77,'Occupancy Raw Data'!$B$8:$BE$45,'Occupancy Raw Data'!I$3,FALSE))/100</f>
        <v>0.82110813060771404</v>
      </c>
      <c r="E77" s="118">
        <f>(VLOOKUP($A77,'Occupancy Raw Data'!$B$8:$BE$45,'Occupancy Raw Data'!J$3,FALSE))/100</f>
        <v>0.75006937378595795</v>
      </c>
      <c r="F77" s="118">
        <f>(VLOOKUP($A77,'Occupancy Raw Data'!$B$8:$BE$45,'Occupancy Raw Data'!K$3,FALSE))/100</f>
        <v>0.62279160114697907</v>
      </c>
      <c r="G77" s="119">
        <f>(VLOOKUP($A77,'Occupancy Raw Data'!$B$8:$BE$45,'Occupancy Raw Data'!L$3,FALSE))/100</f>
        <v>0.69906576634908801</v>
      </c>
      <c r="H77" s="99">
        <f>(VLOOKUP($A77,'Occupancy Raw Data'!$B$8:$BE$45,'Occupancy Raw Data'!N$3,FALSE))/100</f>
        <v>0.57987235223383504</v>
      </c>
      <c r="I77" s="99">
        <f>(VLOOKUP($A77,'Occupancy Raw Data'!$B$8:$BE$45,'Occupancy Raw Data'!O$3,FALSE))/100</f>
        <v>0.54897789288687404</v>
      </c>
      <c r="J77" s="119">
        <f>(VLOOKUP($A77,'Occupancy Raw Data'!$B$8:$BE$45,'Occupancy Raw Data'!P$3,FALSE))/100</f>
        <v>0.56442512256035504</v>
      </c>
      <c r="K77" s="120">
        <f>(VLOOKUP($A77,'Occupancy Raw Data'!$B$8:$BE$45,'Occupancy Raw Data'!R$3,FALSE))/100</f>
        <v>0.66059701098087897</v>
      </c>
      <c r="M77" s="121">
        <f>VLOOKUP($A77,'ADR Raw Data'!$B$6:$BE$43,'ADR Raw Data'!G$1,FALSE)</f>
        <v>114.605726950354</v>
      </c>
      <c r="N77" s="122">
        <f>VLOOKUP($A77,'ADR Raw Data'!$B$6:$BE$43,'ADR Raw Data'!H$1,FALSE)</f>
        <v>140.638457724094</v>
      </c>
      <c r="O77" s="122">
        <f>VLOOKUP($A77,'ADR Raw Data'!$B$6:$BE$43,'ADR Raw Data'!I$1,FALSE)</f>
        <v>149.175219105553</v>
      </c>
      <c r="P77" s="122">
        <f>VLOOKUP($A77,'ADR Raw Data'!$B$6:$BE$43,'ADR Raw Data'!J$1,FALSE)</f>
        <v>142.28591441608</v>
      </c>
      <c r="Q77" s="122">
        <f>VLOOKUP($A77,'ADR Raw Data'!$B$6:$BE$43,'ADR Raw Data'!K$1,FALSE)</f>
        <v>119.664616070102</v>
      </c>
      <c r="R77" s="123">
        <f>VLOOKUP($A77,'ADR Raw Data'!$B$6:$BE$43,'ADR Raw Data'!L$1,FALSE)</f>
        <v>134.98629617868099</v>
      </c>
      <c r="S77" s="122">
        <f>VLOOKUP($A77,'ADR Raw Data'!$B$6:$BE$43,'ADR Raw Data'!N$1,FALSE)</f>
        <v>107.17972084861999</v>
      </c>
      <c r="T77" s="122">
        <f>VLOOKUP($A77,'ADR Raw Data'!$B$6:$BE$43,'ADR Raw Data'!O$1,FALSE)</f>
        <v>106.934028643639</v>
      </c>
      <c r="U77" s="123">
        <f>VLOOKUP($A77,'ADR Raw Data'!$B$6:$BE$43,'ADR Raw Data'!P$1,FALSE)</f>
        <v>107.060236807604</v>
      </c>
      <c r="V77" s="124">
        <f>VLOOKUP($A77,'ADR Raw Data'!$B$6:$BE$43,'ADR Raw Data'!R$1,FALSE)</f>
        <v>128.169012842054</v>
      </c>
      <c r="X77" s="121">
        <f>VLOOKUP($A77,'RevPAR Raw Data'!$B$6:$BE$43,'RevPAR Raw Data'!G$1,FALSE)</f>
        <v>65.767637591342094</v>
      </c>
      <c r="Y77" s="122">
        <f>VLOOKUP($A77,'RevPAR Raw Data'!$B$6:$BE$43,'RevPAR Raw Data'!H$1,FALSE)</f>
        <v>102.314445472204</v>
      </c>
      <c r="Z77" s="122">
        <f>VLOOKUP($A77,'RevPAR Raw Data'!$B$6:$BE$43,'RevPAR Raw Data'!I$1,FALSE)</f>
        <v>122.48898529275699</v>
      </c>
      <c r="AA77" s="122">
        <f>VLOOKUP($A77,'RevPAR Raw Data'!$B$6:$BE$43,'RevPAR Raw Data'!J$1,FALSE)</f>
        <v>106.724306724632</v>
      </c>
      <c r="AB77" s="122">
        <f>VLOOKUP($A77,'RevPAR Raw Data'!$B$6:$BE$43,'RevPAR Raw Data'!K$1,FALSE)</f>
        <v>74.526117842937694</v>
      </c>
      <c r="AC77" s="123">
        <f>VLOOKUP($A77,'RevPAR Raw Data'!$B$6:$BE$43,'RevPAR Raw Data'!L$1,FALSE)</f>
        <v>94.364298584774701</v>
      </c>
      <c r="AD77" s="122">
        <f>VLOOKUP($A77,'RevPAR Raw Data'!$B$6:$BE$43,'RevPAR Raw Data'!N$1,FALSE)</f>
        <v>62.150556840255199</v>
      </c>
      <c r="AE77" s="122">
        <f>VLOOKUP($A77,'RevPAR Raw Data'!$B$6:$BE$43,'RevPAR Raw Data'!O$1,FALSE)</f>
        <v>58.704417722689797</v>
      </c>
      <c r="AF77" s="123">
        <f>VLOOKUP($A77,'RevPAR Raw Data'!$B$6:$BE$43,'RevPAR Raw Data'!P$1,FALSE)</f>
        <v>60.427487281472501</v>
      </c>
      <c r="AG77" s="124">
        <f>VLOOKUP($A77,'RevPAR Raw Data'!$B$6:$BE$43,'RevPAR Raw Data'!R$1,FALSE)</f>
        <v>84.668066783831193</v>
      </c>
    </row>
    <row r="78" spans="1:33" x14ac:dyDescent="0.25">
      <c r="A78" s="101" t="s">
        <v>122</v>
      </c>
      <c r="B78" s="89">
        <f>(VLOOKUP($A77,'Occupancy Raw Data'!$B$8:$BE$51,'Occupancy Raw Data'!T$3,FALSE))/100</f>
        <v>-0.131922561135636</v>
      </c>
      <c r="C78" s="90">
        <f>(VLOOKUP($A77,'Occupancy Raw Data'!$B$8:$BE$51,'Occupancy Raw Data'!U$3,FALSE))/100</f>
        <v>-0.20475917024002802</v>
      </c>
      <c r="D78" s="90">
        <f>(VLOOKUP($A77,'Occupancy Raw Data'!$B$8:$BE$51,'Occupancy Raw Data'!V$3,FALSE))/100</f>
        <v>-0.15127738867864202</v>
      </c>
      <c r="E78" s="90">
        <f>(VLOOKUP($A77,'Occupancy Raw Data'!$B$8:$BE$51,'Occupancy Raw Data'!W$3,FALSE))/100</f>
        <v>-0.22134600310668801</v>
      </c>
      <c r="F78" s="90">
        <f>(VLOOKUP($A77,'Occupancy Raw Data'!$B$8:$BE$51,'Occupancy Raw Data'!X$3,FALSE))/100</f>
        <v>-0.26700133311471796</v>
      </c>
      <c r="G78" s="90">
        <f>(VLOOKUP($A77,'Occupancy Raw Data'!$B$8:$BE$51,'Occupancy Raw Data'!Y$3,FALSE))/100</f>
        <v>-0.19763616966595901</v>
      </c>
      <c r="H78" s="91">
        <f>(VLOOKUP($A77,'Occupancy Raw Data'!$B$8:$BE$51,'Occupancy Raw Data'!AA$3,FALSE))/100</f>
        <v>-0.27295262401889803</v>
      </c>
      <c r="I78" s="91">
        <f>(VLOOKUP($A77,'Occupancy Raw Data'!$B$8:$BE$51,'Occupancy Raw Data'!AB$3,FALSE))/100</f>
        <v>-0.32185083819856602</v>
      </c>
      <c r="J78" s="90">
        <f>(VLOOKUP($A77,'Occupancy Raw Data'!$B$8:$BE$51,'Occupancy Raw Data'!AC$3,FALSE))/100</f>
        <v>-0.297583562503687</v>
      </c>
      <c r="K78" s="92">
        <f>(VLOOKUP($A77,'Occupancy Raw Data'!$B$8:$BE$51,'Occupancy Raw Data'!AE$3,FALSE))/100</f>
        <v>-0.22457137676449901</v>
      </c>
      <c r="M78" s="89">
        <f>(VLOOKUP($A77,'ADR Raw Data'!$B$6:$BE$49,'ADR Raw Data'!T$1,FALSE))/100</f>
        <v>-3.9167657529056904E-2</v>
      </c>
      <c r="N78" s="90">
        <f>(VLOOKUP($A77,'ADR Raw Data'!$B$6:$BE$49,'ADR Raw Data'!U$1,FALSE))/100</f>
        <v>-6.5320053068605902E-2</v>
      </c>
      <c r="O78" s="90">
        <f>(VLOOKUP($A77,'ADR Raw Data'!$B$6:$BE$49,'ADR Raw Data'!V$1,FALSE))/100</f>
        <v>-0.10225962417745499</v>
      </c>
      <c r="P78" s="90">
        <f>(VLOOKUP($A77,'ADR Raw Data'!$B$6:$BE$49,'ADR Raw Data'!W$1,FALSE))/100</f>
        <v>-0.11403748274174901</v>
      </c>
      <c r="Q78" s="90">
        <f>(VLOOKUP($A77,'ADR Raw Data'!$B$6:$BE$49,'ADR Raw Data'!X$1,FALSE))/100</f>
        <v>-0.12436945880617699</v>
      </c>
      <c r="R78" s="90">
        <f>(VLOOKUP($A77,'ADR Raw Data'!$B$6:$BE$49,'ADR Raw Data'!Y$1,FALSE))/100</f>
        <v>-9.2644064325450498E-2</v>
      </c>
      <c r="S78" s="91">
        <f>(VLOOKUP($A77,'ADR Raw Data'!$B$6:$BE$49,'ADR Raw Data'!AA$1,FALSE))/100</f>
        <v>-8.6684329110585295E-2</v>
      </c>
      <c r="T78" s="91">
        <f>(VLOOKUP($A77,'ADR Raw Data'!$B$6:$BE$49,'ADR Raw Data'!AB$1,FALSE))/100</f>
        <v>-8.1685506420876811E-2</v>
      </c>
      <c r="U78" s="90">
        <f>(VLOOKUP($A77,'ADR Raw Data'!$B$6:$BE$49,'ADR Raw Data'!AC$1,FALSE))/100</f>
        <v>-8.4139441458077807E-2</v>
      </c>
      <c r="V78" s="92">
        <f>(VLOOKUP($A77,'ADR Raw Data'!$B$6:$BE$49,'ADR Raw Data'!AE$1,FALSE))/100</f>
        <v>-8.5677724676308603E-2</v>
      </c>
      <c r="X78" s="89">
        <f>(VLOOKUP($A77,'RevPAR Raw Data'!$B$6:$BE$43,'RevPAR Raw Data'!T$1,FALSE))/100</f>
        <v>-0.16592312096977602</v>
      </c>
      <c r="Y78" s="90">
        <f>(VLOOKUP($A77,'RevPAR Raw Data'!$B$6:$BE$43,'RevPAR Raw Data'!U$1,FALSE))/100</f>
        <v>-0.256704343442272</v>
      </c>
      <c r="Z78" s="90">
        <f>(VLOOKUP($A77,'RevPAR Raw Data'!$B$6:$BE$43,'RevPAR Raw Data'!V$1,FALSE))/100</f>
        <v>-0.238067443943273</v>
      </c>
      <c r="AA78" s="90">
        <f>(VLOOKUP($A77,'RevPAR Raw Data'!$B$6:$BE$43,'RevPAR Raw Data'!W$1,FALSE))/100</f>
        <v>-0.31014174483920298</v>
      </c>
      <c r="AB78" s="90">
        <f>(VLOOKUP($A77,'RevPAR Raw Data'!$B$6:$BE$43,'RevPAR Raw Data'!X$1,FALSE))/100</f>
        <v>-0.358163980620891</v>
      </c>
      <c r="AC78" s="90">
        <f>(VLOOKUP($A77,'RevPAR Raw Data'!$B$6:$BE$43,'RevPAR Raw Data'!Y$1,FALSE))/100</f>
        <v>-0.27197041597584098</v>
      </c>
      <c r="AD78" s="91">
        <f>(VLOOKUP($A77,'RevPAR Raw Data'!$B$6:$BE$43,'RevPAR Raw Data'!AA$1,FALSE))/100</f>
        <v>-0.33597623803743198</v>
      </c>
      <c r="AE78" s="91">
        <f>(VLOOKUP($A77,'RevPAR Raw Data'!$B$6:$BE$43,'RevPAR Raw Data'!AB$1,FALSE))/100</f>
        <v>-0.37724579590921004</v>
      </c>
      <c r="AF78" s="90">
        <f>(VLOOKUP($A77,'RevPAR Raw Data'!$B$6:$BE$43,'RevPAR Raw Data'!AC$1,FALSE))/100</f>
        <v>-0.35668448922559898</v>
      </c>
      <c r="AG78" s="92">
        <f>(VLOOKUP($A77,'RevPAR Raw Data'!$B$6:$BE$43,'RevPAR Raw Data'!AE$1,FALSE))/100</f>
        <v>-0.29100833685219901</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Data'!G$3,FALSE))/100</f>
        <v>0.57546952266263507</v>
      </c>
      <c r="C80" s="118">
        <f>(VLOOKUP($A80,'Occupancy Raw Data'!$B$8:$BE$45,'Occupancy Raw Data'!H$3,FALSE))/100</f>
        <v>0.67601014630146805</v>
      </c>
      <c r="D80" s="118">
        <f>(VLOOKUP($A80,'Occupancy Raw Data'!$B$8:$BE$45,'Occupancy Raw Data'!I$3,FALSE))/100</f>
        <v>0.70334879192395305</v>
      </c>
      <c r="E80" s="118">
        <f>(VLOOKUP($A80,'Occupancy Raw Data'!$B$8:$BE$45,'Occupancy Raw Data'!J$3,FALSE))/100</f>
        <v>0.70352814573778399</v>
      </c>
      <c r="F80" s="118">
        <f>(VLOOKUP($A80,'Occupancy Raw Data'!$B$8:$BE$45,'Occupancy Raw Data'!K$3,FALSE))/100</f>
        <v>0.67234620410464008</v>
      </c>
      <c r="G80" s="119">
        <f>(VLOOKUP($A80,'Occupancy Raw Data'!$B$8:$BE$45,'Occupancy Raw Data'!L$3,FALSE))/100</f>
        <v>0.66614056214609607</v>
      </c>
      <c r="H80" s="99">
        <f>(VLOOKUP($A80,'Occupancy Raw Data'!$B$8:$BE$45,'Occupancy Raw Data'!N$3,FALSE))/100</f>
        <v>0.74880217274334404</v>
      </c>
      <c r="I80" s="99">
        <f>(VLOOKUP($A80,'Occupancy Raw Data'!$B$8:$BE$45,'Occupancy Raw Data'!O$3,FALSE))/100</f>
        <v>0.67460093776422592</v>
      </c>
      <c r="J80" s="119">
        <f>(VLOOKUP($A80,'Occupancy Raw Data'!$B$8:$BE$45,'Occupancy Raw Data'!P$3,FALSE))/100</f>
        <v>0.71170155525378509</v>
      </c>
      <c r="K80" s="120">
        <f>(VLOOKUP($A80,'Occupancy Raw Data'!$B$8:$BE$45,'Occupancy Raw Data'!R$3,FALSE))/100</f>
        <v>0.67915798874829303</v>
      </c>
      <c r="M80" s="121">
        <f>VLOOKUP($A80,'ADR Raw Data'!$B$6:$BE$43,'ADR Raw Data'!G$1,FALSE)</f>
        <v>116.42822371772</v>
      </c>
      <c r="N80" s="122">
        <f>VLOOKUP($A80,'ADR Raw Data'!$B$6:$BE$43,'ADR Raw Data'!H$1,FALSE)</f>
        <v>123.100349253335</v>
      </c>
      <c r="O80" s="122">
        <f>VLOOKUP($A80,'ADR Raw Data'!$B$6:$BE$43,'ADR Raw Data'!I$1,FALSE)</f>
        <v>126.920366758952</v>
      </c>
      <c r="P80" s="122">
        <f>VLOOKUP($A80,'ADR Raw Data'!$B$6:$BE$43,'ADR Raw Data'!J$1,FALSE)</f>
        <v>130.143256584601</v>
      </c>
      <c r="Q80" s="122">
        <f>VLOOKUP($A80,'ADR Raw Data'!$B$6:$BE$43,'ADR Raw Data'!K$1,FALSE)</f>
        <v>129.519708753477</v>
      </c>
      <c r="R80" s="123">
        <f>VLOOKUP($A80,'ADR Raw Data'!$B$6:$BE$43,'ADR Raw Data'!L$1,FALSE)</f>
        <v>125.53770730956801</v>
      </c>
      <c r="S80" s="122">
        <f>VLOOKUP($A80,'ADR Raw Data'!$B$6:$BE$43,'ADR Raw Data'!N$1,FALSE)</f>
        <v>146.558294230966</v>
      </c>
      <c r="T80" s="122">
        <f>VLOOKUP($A80,'ADR Raw Data'!$B$6:$BE$43,'ADR Raw Data'!O$1,FALSE)</f>
        <v>141.20258224011499</v>
      </c>
      <c r="U80" s="123">
        <f>VLOOKUP($A80,'ADR Raw Data'!$B$6:$BE$43,'ADR Raw Data'!P$1,FALSE)</f>
        <v>144.020033421535</v>
      </c>
      <c r="V80" s="124">
        <f>VLOOKUP($A80,'ADR Raw Data'!$B$6:$BE$43,'ADR Raw Data'!R$1,FALSE)</f>
        <v>131.071408264707</v>
      </c>
      <c r="X80" s="121">
        <f>VLOOKUP($A80,'RevPAR Raw Data'!$B$6:$BE$43,'RevPAR Raw Data'!G$1,FALSE)</f>
        <v>67.000894327295001</v>
      </c>
      <c r="Y80" s="122">
        <f>VLOOKUP($A80,'RevPAR Raw Data'!$B$6:$BE$43,'RevPAR Raw Data'!H$1,FALSE)</f>
        <v>83.217085108508996</v>
      </c>
      <c r="Z80" s="122">
        <f>VLOOKUP($A80,'RevPAR Raw Data'!$B$6:$BE$43,'RevPAR Raw Data'!I$1,FALSE)</f>
        <v>89.269286630454204</v>
      </c>
      <c r="AA80" s="122">
        <f>VLOOKUP($A80,'RevPAR Raw Data'!$B$6:$BE$43,'RevPAR Raw Data'!J$1,FALSE)</f>
        <v>91.5594439852417</v>
      </c>
      <c r="AB80" s="122">
        <f>VLOOKUP($A80,'RevPAR Raw Data'!$B$6:$BE$43,'RevPAR Raw Data'!K$1,FALSE)</f>
        <v>87.082084537138996</v>
      </c>
      <c r="AC80" s="123">
        <f>VLOOKUP($A80,'RevPAR Raw Data'!$B$6:$BE$43,'RevPAR Raw Data'!L$1,FALSE)</f>
        <v>83.625758917727794</v>
      </c>
      <c r="AD80" s="122">
        <f>VLOOKUP($A80,'RevPAR Raw Data'!$B$6:$BE$43,'RevPAR Raw Data'!N$1,FALSE)</f>
        <v>109.74316915370601</v>
      </c>
      <c r="AE80" s="122">
        <f>VLOOKUP($A80,'RevPAR Raw Data'!$B$6:$BE$43,'RevPAR Raw Data'!O$1,FALSE)</f>
        <v>95.255394393912198</v>
      </c>
      <c r="AF80" s="123">
        <f>VLOOKUP($A80,'RevPAR Raw Data'!$B$6:$BE$43,'RevPAR Raw Data'!P$1,FALSE)</f>
        <v>102.499281773809</v>
      </c>
      <c r="AG80" s="124">
        <f>VLOOKUP($A80,'RevPAR Raw Data'!$B$6:$BE$43,'RevPAR Raw Data'!R$1,FALSE)</f>
        <v>89.018194019465298</v>
      </c>
    </row>
    <row r="81" spans="1:33" x14ac:dyDescent="0.25">
      <c r="A81" s="101" t="s">
        <v>122</v>
      </c>
      <c r="B81" s="89">
        <f>(VLOOKUP($A80,'Occupancy Raw Data'!$B$8:$BE$51,'Occupancy Raw Data'!T$3,FALSE))/100</f>
        <v>4.4148121695733504E-2</v>
      </c>
      <c r="C81" s="90">
        <f>(VLOOKUP($A80,'Occupancy Raw Data'!$B$8:$BE$51,'Occupancy Raw Data'!U$3,FALSE))/100</f>
        <v>0.10857463718731999</v>
      </c>
      <c r="D81" s="90">
        <f>(VLOOKUP($A80,'Occupancy Raw Data'!$B$8:$BE$51,'Occupancy Raw Data'!V$3,FALSE))/100</f>
        <v>9.8486977607093101E-2</v>
      </c>
      <c r="E81" s="90">
        <f>(VLOOKUP($A80,'Occupancy Raw Data'!$B$8:$BE$51,'Occupancy Raw Data'!W$3,FALSE))/100</f>
        <v>7.1097048690216602E-2</v>
      </c>
      <c r="F81" s="90">
        <f>(VLOOKUP($A80,'Occupancy Raw Data'!$B$8:$BE$51,'Occupancy Raw Data'!X$3,FALSE))/100</f>
        <v>-6.5903257543175095E-2</v>
      </c>
      <c r="G81" s="90">
        <f>(VLOOKUP($A80,'Occupancy Raw Data'!$B$8:$BE$51,'Occupancy Raw Data'!Y$3,FALSE))/100</f>
        <v>4.8102930935943894E-2</v>
      </c>
      <c r="H81" s="91">
        <f>(VLOOKUP($A80,'Occupancy Raw Data'!$B$8:$BE$51,'Occupancy Raw Data'!AA$3,FALSE))/100</f>
        <v>-7.36865315162398E-2</v>
      </c>
      <c r="I81" s="91">
        <f>(VLOOKUP($A80,'Occupancy Raw Data'!$B$8:$BE$51,'Occupancy Raw Data'!AB$3,FALSE))/100</f>
        <v>-0.18985462952151699</v>
      </c>
      <c r="J81" s="90">
        <f>(VLOOKUP($A80,'Occupancy Raw Data'!$B$8:$BE$51,'Occupancy Raw Data'!AC$3,FALSE))/100</f>
        <v>-0.132631482251548</v>
      </c>
      <c r="K81" s="92">
        <f>(VLOOKUP($A80,'Occupancy Raw Data'!$B$8:$BE$51,'Occupancy Raw Data'!AE$3,FALSE))/100</f>
        <v>-1.3445546892999101E-2</v>
      </c>
      <c r="M81" s="89">
        <f>(VLOOKUP($A80,'ADR Raw Data'!$B$6:$BE$49,'ADR Raw Data'!T$1,FALSE))/100</f>
        <v>7.6124369644923404E-2</v>
      </c>
      <c r="N81" s="90">
        <f>(VLOOKUP($A80,'ADR Raw Data'!$B$6:$BE$49,'ADR Raw Data'!U$1,FALSE))/100</f>
        <v>0.11968459828070101</v>
      </c>
      <c r="O81" s="90">
        <f>(VLOOKUP($A80,'ADR Raw Data'!$B$6:$BE$49,'ADR Raw Data'!V$1,FALSE))/100</f>
        <v>0.11220084928412699</v>
      </c>
      <c r="P81" s="90">
        <f>(VLOOKUP($A80,'ADR Raw Data'!$B$6:$BE$49,'ADR Raw Data'!W$1,FALSE))/100</f>
        <v>0.115672690967245</v>
      </c>
      <c r="Q81" s="90">
        <f>(VLOOKUP($A80,'ADR Raw Data'!$B$6:$BE$49,'ADR Raw Data'!X$1,FALSE))/100</f>
        <v>3.4828446005220802E-2</v>
      </c>
      <c r="R81" s="90">
        <f>(VLOOKUP($A80,'ADR Raw Data'!$B$6:$BE$49,'ADR Raw Data'!Y$1,FALSE))/100</f>
        <v>8.8668197165618703E-2</v>
      </c>
      <c r="S81" s="91">
        <f>(VLOOKUP($A80,'ADR Raw Data'!$B$6:$BE$49,'ADR Raw Data'!AA$1,FALSE))/100</f>
        <v>-3.7896796970991201E-2</v>
      </c>
      <c r="T81" s="91">
        <f>(VLOOKUP($A80,'ADR Raw Data'!$B$6:$BE$49,'ADR Raw Data'!AB$1,FALSE))/100</f>
        <v>-8.724483401161949E-2</v>
      </c>
      <c r="U81" s="90">
        <f>(VLOOKUP($A80,'ADR Raw Data'!$B$6:$BE$49,'ADR Raw Data'!AC$1,FALSE))/100</f>
        <v>-6.1959039524538205E-2</v>
      </c>
      <c r="V81" s="92">
        <f>(VLOOKUP($A80,'ADR Raw Data'!$B$6:$BE$49,'ADR Raw Data'!AE$1,FALSE))/100</f>
        <v>2.13726833383126E-2</v>
      </c>
      <c r="X81" s="89">
        <f>(VLOOKUP($A80,'RevPAR Raw Data'!$B$6:$BE$43,'RevPAR Raw Data'!T$1,FALSE))/100</f>
        <v>0.123633239275752</v>
      </c>
      <c r="Y81" s="90">
        <f>(VLOOKUP($A80,'RevPAR Raw Data'!$B$6:$BE$43,'RevPAR Raw Data'!U$1,FALSE))/100</f>
        <v>0.241253947303259</v>
      </c>
      <c r="Z81" s="90">
        <f>(VLOOKUP($A80,'RevPAR Raw Data'!$B$6:$BE$43,'RevPAR Raw Data'!V$1,FALSE))/100</f>
        <v>0.22173814942216299</v>
      </c>
      <c r="AA81" s="90">
        <f>(VLOOKUP($A80,'RevPAR Raw Data'!$B$6:$BE$43,'RevPAR Raw Data'!W$1,FALSE))/100</f>
        <v>0.19499372659928799</v>
      </c>
      <c r="AB81" s="90">
        <f>(VLOOKUP($A80,'RevPAR Raw Data'!$B$6:$BE$43,'RevPAR Raw Data'!X$1,FALSE))/100</f>
        <v>-3.3370119584864903E-2</v>
      </c>
      <c r="AC81" s="90">
        <f>(VLOOKUP($A80,'RevPAR Raw Data'!$B$6:$BE$43,'RevPAR Raw Data'!Y$1,FALSE))/100</f>
        <v>0.14103632826603499</v>
      </c>
      <c r="AD81" s="91">
        <f>(VLOOKUP($A80,'RevPAR Raw Data'!$B$6:$BE$43,'RevPAR Raw Data'!AA$1,FALSE))/100</f>
        <v>-0.108790844962863</v>
      </c>
      <c r="AE81" s="91">
        <f>(VLOOKUP($A80,'RevPAR Raw Data'!$B$6:$BE$43,'RevPAR Raw Data'!AB$1,FALSE))/100</f>
        <v>-0.26053562789419399</v>
      </c>
      <c r="AF81" s="90">
        <f>(VLOOKUP($A80,'RevPAR Raw Data'!$B$6:$BE$43,'RevPAR Raw Data'!AC$1,FALSE))/100</f>
        <v>-0.186372802525065</v>
      </c>
      <c r="AG81" s="92">
        <f>(VLOOKUP($A80,'RevPAR Raw Data'!$B$6:$BE$43,'RevPAR Raw Data'!AE$1,FALSE))/100</f>
        <v>7.6397690292589202E-3</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Data'!G$3,FALSE))/100</f>
        <v>0.62926992632283896</v>
      </c>
      <c r="C83" s="118">
        <f>(VLOOKUP($A83,'Occupancy Raw Data'!$B$8:$BE$45,'Occupancy Raw Data'!H$3,FALSE))/100</f>
        <v>0.75787006028131199</v>
      </c>
      <c r="D83" s="118">
        <f>(VLOOKUP($A83,'Occupancy Raw Data'!$B$8:$BE$45,'Occupancy Raw Data'!I$3,FALSE))/100</f>
        <v>0.77109845947756095</v>
      </c>
      <c r="E83" s="118">
        <f>(VLOOKUP($A83,'Occupancy Raw Data'!$B$8:$BE$45,'Occupancy Raw Data'!J$3,FALSE))/100</f>
        <v>0.77227059611520399</v>
      </c>
      <c r="F83" s="118">
        <f>(VLOOKUP($A83,'Occupancy Raw Data'!$B$8:$BE$45,'Occupancy Raw Data'!K$3,FALSE))/100</f>
        <v>0.68067649028801003</v>
      </c>
      <c r="G83" s="119">
        <f>(VLOOKUP($A83,'Occupancy Raw Data'!$B$8:$BE$45,'Occupancy Raw Data'!L$3,FALSE))/100</f>
        <v>0.72223710649698503</v>
      </c>
      <c r="H83" s="99">
        <f>(VLOOKUP($A83,'Occupancy Raw Data'!$B$8:$BE$45,'Occupancy Raw Data'!N$3,FALSE))/100</f>
        <v>0.72488278633623493</v>
      </c>
      <c r="I83" s="99">
        <f>(VLOOKUP($A83,'Occupancy Raw Data'!$B$8:$BE$45,'Occupancy Raw Data'!O$3,FALSE))/100</f>
        <v>0.66108506363027397</v>
      </c>
      <c r="J83" s="119">
        <f>(VLOOKUP($A83,'Occupancy Raw Data'!$B$8:$BE$45,'Occupancy Raw Data'!P$3,FALSE))/100</f>
        <v>0.69298392498325501</v>
      </c>
      <c r="K83" s="120">
        <f>(VLOOKUP($A83,'Occupancy Raw Data'!$B$8:$BE$45,'Occupancy Raw Data'!R$3,FALSE))/100</f>
        <v>0.71387905463592005</v>
      </c>
      <c r="M83" s="121">
        <f>VLOOKUP($A83,'ADR Raw Data'!$B$6:$BE$43,'ADR Raw Data'!G$1,FALSE)</f>
        <v>89.502839515699804</v>
      </c>
      <c r="N83" s="122">
        <f>VLOOKUP($A83,'ADR Raw Data'!$B$6:$BE$43,'ADR Raw Data'!H$1,FALSE)</f>
        <v>95.386550927971697</v>
      </c>
      <c r="O83" s="122">
        <f>VLOOKUP($A83,'ADR Raw Data'!$B$6:$BE$43,'ADR Raw Data'!I$1,FALSE)</f>
        <v>97.129038262757803</v>
      </c>
      <c r="P83" s="122">
        <f>VLOOKUP($A83,'ADR Raw Data'!$B$6:$BE$43,'ADR Raw Data'!J$1,FALSE)</f>
        <v>97.054344210754493</v>
      </c>
      <c r="Q83" s="122">
        <f>VLOOKUP($A83,'ADR Raw Data'!$B$6:$BE$43,'ADR Raw Data'!K$1,FALSE)</f>
        <v>92.263065092250898</v>
      </c>
      <c r="R83" s="123">
        <f>VLOOKUP($A83,'ADR Raw Data'!$B$6:$BE$43,'ADR Raw Data'!L$1,FALSE)</f>
        <v>94.501271292775598</v>
      </c>
      <c r="S83" s="122">
        <f>VLOOKUP($A83,'ADR Raw Data'!$B$6:$BE$43,'ADR Raw Data'!N$1,FALSE)</f>
        <v>100.61778078078</v>
      </c>
      <c r="T83" s="122">
        <f>VLOOKUP($A83,'ADR Raw Data'!$B$6:$BE$43,'ADR Raw Data'!O$1,FALSE)</f>
        <v>97.6546697315096</v>
      </c>
      <c r="U83" s="123">
        <f>VLOOKUP($A83,'ADR Raw Data'!$B$6:$BE$43,'ADR Raw Data'!P$1,FALSE)</f>
        <v>99.204422991422007</v>
      </c>
      <c r="V83" s="124">
        <f>VLOOKUP($A83,'ADR Raw Data'!$B$6:$BE$43,'ADR Raw Data'!R$1,FALSE)</f>
        <v>95.805697342760396</v>
      </c>
      <c r="X83" s="121">
        <f>VLOOKUP($A83,'RevPAR Raw Data'!$B$6:$BE$43,'RevPAR Raw Data'!G$1,FALSE)</f>
        <v>56.321445227729399</v>
      </c>
      <c r="Y83" s="122">
        <f>VLOOKUP($A83,'RevPAR Raw Data'!$B$6:$BE$43,'RevPAR Raw Data'!H$1,FALSE)</f>
        <v>72.290611101808395</v>
      </c>
      <c r="Z83" s="122">
        <f>VLOOKUP($A83,'RevPAR Raw Data'!$B$6:$BE$43,'RevPAR Raw Data'!I$1,FALSE)</f>
        <v>74.896051774949697</v>
      </c>
      <c r="AA83" s="122">
        <f>VLOOKUP($A83,'RevPAR Raw Data'!$B$6:$BE$43,'RevPAR Raw Data'!J$1,FALSE)</f>
        <v>74.952216259209607</v>
      </c>
      <c r="AB83" s="122">
        <f>VLOOKUP($A83,'RevPAR Raw Data'!$B$6:$BE$43,'RevPAR Raw Data'!K$1,FALSE)</f>
        <v>62.801299330207598</v>
      </c>
      <c r="AC83" s="123">
        <f>VLOOKUP($A83,'RevPAR Raw Data'!$B$6:$BE$43,'RevPAR Raw Data'!L$1,FALSE)</f>
        <v>68.252324738780899</v>
      </c>
      <c r="AD83" s="122">
        <f>VLOOKUP($A83,'RevPAR Raw Data'!$B$6:$BE$43,'RevPAR Raw Data'!N$1,FALSE)</f>
        <v>72.9360972873409</v>
      </c>
      <c r="AE83" s="122">
        <f>VLOOKUP($A83,'RevPAR Raw Data'!$B$6:$BE$43,'RevPAR Raw Data'!O$1,FALSE)</f>
        <v>64.558043553248396</v>
      </c>
      <c r="AF83" s="123">
        <f>VLOOKUP($A83,'RevPAR Raw Data'!$B$6:$BE$43,'RevPAR Raw Data'!P$1,FALSE)</f>
        <v>68.747070420294705</v>
      </c>
      <c r="AG83" s="124">
        <f>VLOOKUP($A83,'RevPAR Raw Data'!$B$6:$BE$43,'RevPAR Raw Data'!R$1,FALSE)</f>
        <v>68.393680647784905</v>
      </c>
    </row>
    <row r="84" spans="1:33" x14ac:dyDescent="0.25">
      <c r="A84" s="101" t="s">
        <v>122</v>
      </c>
      <c r="B84" s="89">
        <f>(VLOOKUP($A83,'Occupancy Raw Data'!$B$8:$BE$51,'Occupancy Raw Data'!T$3,FALSE))/100</f>
        <v>2.9312129836093898E-2</v>
      </c>
      <c r="C84" s="90">
        <f>(VLOOKUP($A83,'Occupancy Raw Data'!$B$8:$BE$51,'Occupancy Raw Data'!U$3,FALSE))/100</f>
        <v>2.0614729165315801E-2</v>
      </c>
      <c r="D84" s="90">
        <f>(VLOOKUP($A83,'Occupancy Raw Data'!$B$8:$BE$51,'Occupancy Raw Data'!V$3,FALSE))/100</f>
        <v>2.4452362758825698E-3</v>
      </c>
      <c r="E84" s="90">
        <f>(VLOOKUP($A83,'Occupancy Raw Data'!$B$8:$BE$51,'Occupancy Raw Data'!W$3,FALSE))/100</f>
        <v>-1.6695091655372599E-2</v>
      </c>
      <c r="F84" s="90">
        <f>(VLOOKUP($A83,'Occupancy Raw Data'!$B$8:$BE$51,'Occupancy Raw Data'!X$3,FALSE))/100</f>
        <v>-0.117866326938983</v>
      </c>
      <c r="G84" s="90">
        <f>(VLOOKUP($A83,'Occupancy Raw Data'!$B$8:$BE$51,'Occupancy Raw Data'!Y$3,FALSE))/100</f>
        <v>-1.8736267691595001E-2</v>
      </c>
      <c r="H84" s="91">
        <f>(VLOOKUP($A83,'Occupancy Raw Data'!$B$8:$BE$51,'Occupancy Raw Data'!AA$3,FALSE))/100</f>
        <v>-0.12674675729330601</v>
      </c>
      <c r="I84" s="91">
        <f>(VLOOKUP($A83,'Occupancy Raw Data'!$B$8:$BE$51,'Occupancy Raw Data'!AB$3,FALSE))/100</f>
        <v>-0.226361512374713</v>
      </c>
      <c r="J84" s="90">
        <f>(VLOOKUP($A83,'Occupancy Raw Data'!$B$8:$BE$51,'Occupancy Raw Data'!AC$3,FALSE))/100</f>
        <v>-0.17727612826099801</v>
      </c>
      <c r="K84" s="92">
        <f>(VLOOKUP($A83,'Occupancy Raw Data'!$B$8:$BE$51,'Occupancy Raw Data'!AE$3,FALSE))/100</f>
        <v>-6.8520101328531702E-2</v>
      </c>
      <c r="M84" s="89">
        <f>(VLOOKUP($A83,'ADR Raw Data'!$B$6:$BE$49,'ADR Raw Data'!T$1,FALSE))/100</f>
        <v>-3.2793938769626198E-2</v>
      </c>
      <c r="N84" s="90">
        <f>(VLOOKUP($A83,'ADR Raw Data'!$B$6:$BE$49,'ADR Raw Data'!U$1,FALSE))/100</f>
        <v>-3.8523056021508004E-2</v>
      </c>
      <c r="O84" s="90">
        <f>(VLOOKUP($A83,'ADR Raw Data'!$B$6:$BE$49,'ADR Raw Data'!V$1,FALSE))/100</f>
        <v>-4.71528043516794E-2</v>
      </c>
      <c r="P84" s="90">
        <f>(VLOOKUP($A83,'ADR Raw Data'!$B$6:$BE$49,'ADR Raw Data'!W$1,FALSE))/100</f>
        <v>-4.2481477102016399E-2</v>
      </c>
      <c r="Q84" s="90">
        <f>(VLOOKUP($A83,'ADR Raw Data'!$B$6:$BE$49,'ADR Raw Data'!X$1,FALSE))/100</f>
        <v>-0.102707606814485</v>
      </c>
      <c r="R84" s="90">
        <f>(VLOOKUP($A83,'ADR Raw Data'!$B$6:$BE$49,'ADR Raw Data'!Y$1,FALSE))/100</f>
        <v>-5.3923377313548307E-2</v>
      </c>
      <c r="S84" s="91">
        <f>(VLOOKUP($A83,'ADR Raw Data'!$B$6:$BE$49,'ADR Raw Data'!AA$1,FALSE))/100</f>
        <v>-0.16474223015081801</v>
      </c>
      <c r="T84" s="91">
        <f>(VLOOKUP($A83,'ADR Raw Data'!$B$6:$BE$49,'ADR Raw Data'!AB$1,FALSE))/100</f>
        <v>-0.202864874640238</v>
      </c>
      <c r="U84" s="90">
        <f>(VLOOKUP($A83,'ADR Raw Data'!$B$6:$BE$49,'ADR Raw Data'!AC$1,FALSE))/100</f>
        <v>-0.18350209535512099</v>
      </c>
      <c r="V84" s="92">
        <f>(VLOOKUP($A83,'ADR Raw Data'!$B$6:$BE$49,'ADR Raw Data'!AE$1,FALSE))/100</f>
        <v>-0.10188454516357601</v>
      </c>
      <c r="X84" s="89">
        <f>(VLOOKUP($A83,'RevPAR Raw Data'!$B$6:$BE$43,'RevPAR Raw Data'!T$1,FALSE))/100</f>
        <v>-4.4430691245844903E-3</v>
      </c>
      <c r="Y84" s="90">
        <f>(VLOOKUP($A83,'RevPAR Raw Data'!$B$6:$BE$43,'RevPAR Raw Data'!U$1,FALSE))/100</f>
        <v>-1.8702469222695799E-2</v>
      </c>
      <c r="Z84" s="90">
        <f>(VLOOKUP($A83,'RevPAR Raw Data'!$B$6:$BE$43,'RevPAR Raw Data'!V$1,FALSE))/100</f>
        <v>-4.4822867823507098E-2</v>
      </c>
      <c r="AA84" s="90">
        <f>(VLOOKUP($A83,'RevPAR Raw Data'!$B$6:$BE$43,'RevPAR Raw Data'!W$1,FALSE))/100</f>
        <v>-5.8467336603515302E-2</v>
      </c>
      <c r="AB84" s="90">
        <f>(VLOOKUP($A83,'RevPAR Raw Data'!$B$6:$BE$43,'RevPAR Raw Data'!X$1,FALSE))/100</f>
        <v>-0.20846816538955198</v>
      </c>
      <c r="AC84" s="90">
        <f>(VLOOKUP($A83,'RevPAR Raw Data'!$B$6:$BE$43,'RevPAR Raw Data'!Y$1,FALSE))/100</f>
        <v>-7.1649322172961799E-2</v>
      </c>
      <c r="AD84" s="91">
        <f>(VLOOKUP($A83,'RevPAR Raw Data'!$B$6:$BE$43,'RevPAR Raw Data'!AA$1,FALSE))/100</f>
        <v>-0.27060844398324002</v>
      </c>
      <c r="AE84" s="91">
        <f>(VLOOKUP($A83,'RevPAR Raw Data'!$B$6:$BE$43,'RevPAR Raw Data'!AB$1,FALSE))/100</f>
        <v>-0.38330558718368102</v>
      </c>
      <c r="AF84" s="90">
        <f>(VLOOKUP($A83,'RevPAR Raw Data'!$B$6:$BE$43,'RevPAR Raw Data'!AC$1,FALSE))/100</f>
        <v>-0.32824768262378301</v>
      </c>
      <c r="AG84" s="92">
        <f>(VLOOKUP($A83,'RevPAR Raw Data'!$B$6:$BE$43,'RevPAR Raw Data'!AE$1,FALSE))/100</f>
        <v>-0.16342350713368797</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Data'!G$3,FALSE))/100</f>
        <v>0.55552411939453894</v>
      </c>
      <c r="C86" s="118">
        <f>(VLOOKUP($A86,'Occupancy Raw Data'!$B$8:$BE$45,'Occupancy Raw Data'!H$3,FALSE))/100</f>
        <v>0.64860659216296501</v>
      </c>
      <c r="D86" s="118">
        <f>(VLOOKUP($A86,'Occupancy Raw Data'!$B$8:$BE$45,'Occupancy Raw Data'!I$3,FALSE))/100</f>
        <v>0.67675767435280809</v>
      </c>
      <c r="E86" s="118">
        <f>(VLOOKUP($A86,'Occupancy Raw Data'!$B$8:$BE$45,'Occupancy Raw Data'!J$3,FALSE))/100</f>
        <v>0.64761635309095988</v>
      </c>
      <c r="F86" s="118">
        <f>(VLOOKUP($A86,'Occupancy Raw Data'!$B$8:$BE$45,'Occupancy Raw Data'!K$3,FALSE))/100</f>
        <v>0.64096760503607197</v>
      </c>
      <c r="G86" s="119">
        <f>(VLOOKUP($A86,'Occupancy Raw Data'!$B$8:$BE$45,'Occupancy Raw Data'!L$3,FALSE))/100</f>
        <v>0.63389446880746902</v>
      </c>
      <c r="H86" s="99">
        <f>(VLOOKUP($A86,'Occupancy Raw Data'!$B$8:$BE$45,'Occupancy Raw Data'!N$3,FALSE))/100</f>
        <v>0.76248408544348512</v>
      </c>
      <c r="I86" s="99">
        <f>(VLOOKUP($A86,'Occupancy Raw Data'!$B$8:$BE$45,'Occupancy Raw Data'!O$3,FALSE))/100</f>
        <v>0.65299193662469901</v>
      </c>
      <c r="J86" s="119">
        <f>(VLOOKUP($A86,'Occupancy Raw Data'!$B$8:$BE$45,'Occupancy Raw Data'!P$3,FALSE))/100</f>
        <v>0.70773801103409195</v>
      </c>
      <c r="K86" s="120">
        <f>(VLOOKUP($A86,'Occupancy Raw Data'!$B$8:$BE$45,'Occupancy Raw Data'!R$3,FALSE))/100</f>
        <v>0.65499262372936107</v>
      </c>
      <c r="M86" s="121">
        <f>VLOOKUP($A86,'ADR Raw Data'!$B$6:$BE$43,'ADR Raw Data'!G$1,FALSE)</f>
        <v>77.577115176979802</v>
      </c>
      <c r="N86" s="122">
        <f>VLOOKUP($A86,'ADR Raw Data'!$B$6:$BE$43,'ADR Raw Data'!H$1,FALSE)</f>
        <v>83.1292727808069</v>
      </c>
      <c r="O86" s="122">
        <f>VLOOKUP($A86,'ADR Raw Data'!$B$6:$BE$43,'ADR Raw Data'!I$1,FALSE)</f>
        <v>85.992669314381203</v>
      </c>
      <c r="P86" s="122">
        <f>VLOOKUP($A86,'ADR Raw Data'!$B$6:$BE$43,'ADR Raw Data'!J$1,FALSE)</f>
        <v>85.220225666229695</v>
      </c>
      <c r="Q86" s="122">
        <f>VLOOKUP($A86,'ADR Raw Data'!$B$6:$BE$43,'ADR Raw Data'!K$1,FALSE)</f>
        <v>85.120379938203399</v>
      </c>
      <c r="R86" s="123">
        <f>VLOOKUP($A86,'ADR Raw Data'!$B$6:$BE$43,'ADR Raw Data'!L$1,FALSE)</f>
        <v>83.5974385896005</v>
      </c>
      <c r="S86" s="122">
        <f>VLOOKUP($A86,'ADR Raw Data'!$B$6:$BE$43,'ADR Raw Data'!N$1,FALSE)</f>
        <v>101.63651038961</v>
      </c>
      <c r="T86" s="122">
        <f>VLOOKUP($A86,'ADR Raw Data'!$B$6:$BE$43,'ADR Raw Data'!O$1,FALSE)</f>
        <v>93.7080941507798</v>
      </c>
      <c r="U86" s="123">
        <f>VLOOKUP($A86,'ADR Raw Data'!$B$6:$BE$43,'ADR Raw Data'!P$1,FALSE)</f>
        <v>97.978947991205203</v>
      </c>
      <c r="V86" s="124">
        <f>VLOOKUP($A86,'ADR Raw Data'!$B$6:$BE$43,'ADR Raw Data'!R$1,FALSE)</f>
        <v>88.037331930517396</v>
      </c>
      <c r="X86" s="121">
        <f>VLOOKUP($A86,'RevPAR Raw Data'!$B$6:$BE$43,'RevPAR Raw Data'!G$1,FALSE)</f>
        <v>43.095958593860502</v>
      </c>
      <c r="Y86" s="122">
        <f>VLOOKUP($A86,'RevPAR Raw Data'!$B$6:$BE$43,'RevPAR Raw Data'!H$1,FALSE)</f>
        <v>53.9181943273447</v>
      </c>
      <c r="Z86" s="122">
        <f>VLOOKUP($A86,'RevPAR Raw Data'!$B$6:$BE$43,'RevPAR Raw Data'!I$1,FALSE)</f>
        <v>58.196198896590701</v>
      </c>
      <c r="AA86" s="122">
        <f>VLOOKUP($A86,'RevPAR Raw Data'!$B$6:$BE$43,'RevPAR Raw Data'!J$1,FALSE)</f>
        <v>55.190011755552398</v>
      </c>
      <c r="AB86" s="122">
        <f>VLOOKUP($A86,'RevPAR Raw Data'!$B$6:$BE$43,'RevPAR Raw Data'!K$1,FALSE)</f>
        <v>54.559406068750803</v>
      </c>
      <c r="AC86" s="123">
        <f>VLOOKUP($A86,'RevPAR Raw Data'!$B$6:$BE$43,'RevPAR Raw Data'!L$1,FALSE)</f>
        <v>52.991953928419797</v>
      </c>
      <c r="AD86" s="122">
        <f>VLOOKUP($A86,'RevPAR Raw Data'!$B$6:$BE$43,'RevPAR Raw Data'!N$1,FALSE)</f>
        <v>77.496221672089405</v>
      </c>
      <c r="AE86" s="122">
        <f>VLOOKUP($A86,'RevPAR Raw Data'!$B$6:$BE$43,'RevPAR Raw Data'!O$1,FALSE)</f>
        <v>61.190629876927403</v>
      </c>
      <c r="AF86" s="123">
        <f>VLOOKUP($A86,'RevPAR Raw Data'!$B$6:$BE$43,'RevPAR Raw Data'!P$1,FALSE)</f>
        <v>69.343425774508404</v>
      </c>
      <c r="AG86" s="124">
        <f>VLOOKUP($A86,'RevPAR Raw Data'!$B$6:$BE$43,'RevPAR Raw Data'!R$1,FALSE)</f>
        <v>57.663803027302301</v>
      </c>
    </row>
    <row r="87" spans="1:33" x14ac:dyDescent="0.25">
      <c r="A87" s="101" t="s">
        <v>122</v>
      </c>
      <c r="B87" s="89">
        <f>(VLOOKUP($A86,'Occupancy Raw Data'!$B$8:$BE$51,'Occupancy Raw Data'!T$3,FALSE))/100</f>
        <v>0.10061659192825101</v>
      </c>
      <c r="C87" s="90">
        <f>(VLOOKUP($A86,'Occupancy Raw Data'!$B$8:$BE$51,'Occupancy Raw Data'!U$3,FALSE))/100</f>
        <v>9.9256772956125602E-2</v>
      </c>
      <c r="D87" s="90">
        <f>(VLOOKUP($A86,'Occupancy Raw Data'!$B$8:$BE$51,'Occupancy Raw Data'!V$3,FALSE))/100</f>
        <v>4.5226130653266298E-2</v>
      </c>
      <c r="E87" s="90">
        <f>(VLOOKUP($A86,'Occupancy Raw Data'!$B$8:$BE$51,'Occupancy Raw Data'!W$3,FALSE))/100</f>
        <v>2.1874999999999999E-2</v>
      </c>
      <c r="F87" s="90">
        <f>(VLOOKUP($A86,'Occupancy Raw Data'!$B$8:$BE$51,'Occupancy Raw Data'!X$3,FALSE))/100</f>
        <v>-0.17272229322621802</v>
      </c>
      <c r="G87" s="90">
        <f>(VLOOKUP($A86,'Occupancy Raw Data'!$B$8:$BE$51,'Occupancy Raw Data'!Y$3,FALSE))/100</f>
        <v>5.9264580433708901E-3</v>
      </c>
      <c r="H87" s="91">
        <f>(VLOOKUP($A86,'Occupancy Raw Data'!$B$8:$BE$51,'Occupancy Raw Data'!AA$3,FALSE))/100</f>
        <v>-7.3564798899965603E-2</v>
      </c>
      <c r="I87" s="91">
        <f>(VLOOKUP($A86,'Occupancy Raw Data'!$B$8:$BE$51,'Occupancy Raw Data'!AB$3,FALSE))/100</f>
        <v>-0.21789223991867102</v>
      </c>
      <c r="J87" s="90">
        <f>(VLOOKUP($A86,'Occupancy Raw Data'!$B$8:$BE$51,'Occupancy Raw Data'!AC$3,FALSE))/100</f>
        <v>-0.146245733788395</v>
      </c>
      <c r="K87" s="92">
        <f>(VLOOKUP($A86,'Occupancy Raw Data'!$B$8:$BE$51,'Occupancy Raw Data'!AE$3,FALSE))/100</f>
        <v>-4.6538993322154498E-2</v>
      </c>
      <c r="M87" s="89">
        <f>(VLOOKUP($A86,'ADR Raw Data'!$B$6:$BE$49,'ADR Raw Data'!T$1,FALSE))/100</f>
        <v>-7.007970606701E-2</v>
      </c>
      <c r="N87" s="90">
        <f>(VLOOKUP($A86,'ADR Raw Data'!$B$6:$BE$49,'ADR Raw Data'!U$1,FALSE))/100</f>
        <v>-7.1526832619926997E-2</v>
      </c>
      <c r="O87" s="90">
        <f>(VLOOKUP($A86,'ADR Raw Data'!$B$6:$BE$49,'ADR Raw Data'!V$1,FALSE))/100</f>
        <v>-8.2596750351682305E-2</v>
      </c>
      <c r="P87" s="90">
        <f>(VLOOKUP($A86,'ADR Raw Data'!$B$6:$BE$49,'ADR Raw Data'!W$1,FALSE))/100</f>
        <v>-9.2883967225712294E-2</v>
      </c>
      <c r="Q87" s="90">
        <f>(VLOOKUP($A86,'ADR Raw Data'!$B$6:$BE$49,'ADR Raw Data'!X$1,FALSE))/100</f>
        <v>-0.31229627374866903</v>
      </c>
      <c r="R87" s="90">
        <f>(VLOOKUP($A86,'ADR Raw Data'!$B$6:$BE$49,'ADR Raw Data'!Y$1,FALSE))/100</f>
        <v>-0.15323496310110399</v>
      </c>
      <c r="S87" s="91">
        <f>(VLOOKUP($A86,'ADR Raw Data'!$B$6:$BE$49,'ADR Raw Data'!AA$1,FALSE))/100</f>
        <v>-0.28684527600638904</v>
      </c>
      <c r="T87" s="91">
        <f>(VLOOKUP($A86,'ADR Raw Data'!$B$6:$BE$49,'ADR Raw Data'!AB$1,FALSE))/100</f>
        <v>-0.33167335714652302</v>
      </c>
      <c r="U87" s="90">
        <f>(VLOOKUP($A86,'ADR Raw Data'!$B$6:$BE$49,'ADR Raw Data'!AC$1,FALSE))/100</f>
        <v>-0.30686702292353601</v>
      </c>
      <c r="V87" s="92">
        <f>(VLOOKUP($A86,'ADR Raw Data'!$B$6:$BE$49,'ADR Raw Data'!AE$1,FALSE))/100</f>
        <v>-0.22381983634277203</v>
      </c>
      <c r="X87" s="89">
        <f>(VLOOKUP($A86,'RevPAR Raw Data'!$B$6:$BE$43,'RevPAR Raw Data'!T$1,FALSE))/100</f>
        <v>2.3485704673444897E-2</v>
      </c>
      <c r="Y87" s="90">
        <f>(VLOOKUP($A86,'RevPAR Raw Data'!$B$6:$BE$43,'RevPAR Raw Data'!U$1,FALSE))/100</f>
        <v>2.06304177505717E-2</v>
      </c>
      <c r="Z87" s="90">
        <f>(VLOOKUP($A86,'RevPAR Raw Data'!$B$6:$BE$43,'RevPAR Raw Data'!V$1,FALSE))/100</f>
        <v>-4.1106151121356398E-2</v>
      </c>
      <c r="AA87" s="90">
        <f>(VLOOKUP($A86,'RevPAR Raw Data'!$B$6:$BE$43,'RevPAR Raw Data'!W$1,FALSE))/100</f>
        <v>-7.3040804008774801E-2</v>
      </c>
      <c r="AB87" s="90">
        <f>(VLOOKUP($A86,'RevPAR Raw Data'!$B$6:$BE$43,'RevPAR Raw Data'!X$1,FALSE))/100</f>
        <v>-0.43107803840701497</v>
      </c>
      <c r="AC87" s="90">
        <f>(VLOOKUP($A86,'RevPAR Raw Data'!$B$6:$BE$43,'RevPAR Raw Data'!Y$1,FALSE))/100</f>
        <v>-0.14821664563733</v>
      </c>
      <c r="AD87" s="91">
        <f>(VLOOKUP($A86,'RevPAR Raw Data'!$B$6:$BE$43,'RevPAR Raw Data'!AA$1,FALSE))/100</f>
        <v>-0.33930835986154001</v>
      </c>
      <c r="AE87" s="91">
        <f>(VLOOKUP($A86,'RevPAR Raw Data'!$B$6:$BE$43,'RevPAR Raw Data'!AB$1,FALSE))/100</f>
        <v>-0.47729654635519303</v>
      </c>
      <c r="AF87" s="90">
        <f>(VLOOKUP($A86,'RevPAR Raw Data'!$B$6:$BE$43,'RevPAR Raw Data'!AC$1,FALSE))/100</f>
        <v>-0.40823476376901902</v>
      </c>
      <c r="AG87" s="92">
        <f>(VLOOKUP($A86,'RevPAR Raw Data'!$B$6:$BE$43,'RevPAR Raw Data'!AE$1,FALSE))/100</f>
        <v>-0.25994247979600504</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Data'!G$3,FALSE))/100</f>
        <v>0.54633204633204602</v>
      </c>
      <c r="C89" s="118">
        <f>(VLOOKUP($A89,'Occupancy Raw Data'!$B$8:$BE$45,'Occupancy Raw Data'!H$3,FALSE))/100</f>
        <v>0.608810108810108</v>
      </c>
      <c r="D89" s="118">
        <f>(VLOOKUP($A89,'Occupancy Raw Data'!$B$8:$BE$45,'Occupancy Raw Data'!I$3,FALSE))/100</f>
        <v>0.65970515970515908</v>
      </c>
      <c r="E89" s="118">
        <f>(VLOOKUP($A89,'Occupancy Raw Data'!$B$8:$BE$45,'Occupancy Raw Data'!J$3,FALSE))/100</f>
        <v>0.74499824499824396</v>
      </c>
      <c r="F89" s="118">
        <f>(VLOOKUP($A89,'Occupancy Raw Data'!$B$8:$BE$45,'Occupancy Raw Data'!K$3,FALSE))/100</f>
        <v>0.72060372060372002</v>
      </c>
      <c r="G89" s="119">
        <f>(VLOOKUP($A89,'Occupancy Raw Data'!$B$8:$BE$45,'Occupancy Raw Data'!L$3,FALSE))/100</f>
        <v>0.65608985608985604</v>
      </c>
      <c r="H89" s="99">
        <f>(VLOOKUP($A89,'Occupancy Raw Data'!$B$8:$BE$45,'Occupancy Raw Data'!N$3,FALSE))/100</f>
        <v>0.70849420849420797</v>
      </c>
      <c r="I89" s="99">
        <f>(VLOOKUP($A89,'Occupancy Raw Data'!$B$8:$BE$45,'Occupancy Raw Data'!O$3,FALSE))/100</f>
        <v>0.62513162513162501</v>
      </c>
      <c r="J89" s="119">
        <f>(VLOOKUP($A89,'Occupancy Raw Data'!$B$8:$BE$45,'Occupancy Raw Data'!P$3,FALSE))/100</f>
        <v>0.66681291681291599</v>
      </c>
      <c r="K89" s="120">
        <f>(VLOOKUP($A89,'Occupancy Raw Data'!$B$8:$BE$45,'Occupancy Raw Data'!R$3,FALSE))/100</f>
        <v>0.65915358772501609</v>
      </c>
      <c r="M89" s="121">
        <f>VLOOKUP($A89,'ADR Raw Data'!$B$6:$BE$43,'ADR Raw Data'!G$1,FALSE)</f>
        <v>104.931702858978</v>
      </c>
      <c r="N89" s="122">
        <f>VLOOKUP($A89,'ADR Raw Data'!$B$6:$BE$43,'ADR Raw Data'!H$1,FALSE)</f>
        <v>113.369562928797</v>
      </c>
      <c r="O89" s="122">
        <f>VLOOKUP($A89,'ADR Raw Data'!$B$6:$BE$43,'ADR Raw Data'!I$1,FALSE)</f>
        <v>119.51064783187</v>
      </c>
      <c r="P89" s="122">
        <f>VLOOKUP($A89,'ADR Raw Data'!$B$6:$BE$43,'ADR Raw Data'!J$1,FALSE)</f>
        <v>142.66260492343901</v>
      </c>
      <c r="Q89" s="122">
        <f>VLOOKUP($A89,'ADR Raw Data'!$B$6:$BE$43,'ADR Raw Data'!K$1,FALSE)</f>
        <v>138.653877764247</v>
      </c>
      <c r="R89" s="123">
        <f>VLOOKUP($A89,'ADR Raw Data'!$B$6:$BE$43,'ADR Raw Data'!L$1,FALSE)</f>
        <v>125.405922854697</v>
      </c>
      <c r="S89" s="122">
        <f>VLOOKUP($A89,'ADR Raw Data'!$B$6:$BE$43,'ADR Raw Data'!N$1,FALSE)</f>
        <v>131.658946395838</v>
      </c>
      <c r="T89" s="122">
        <f>VLOOKUP($A89,'ADR Raw Data'!$B$6:$BE$43,'ADR Raw Data'!O$1,FALSE)</f>
        <v>117.94622389107199</v>
      </c>
      <c r="U89" s="123">
        <f>VLOOKUP($A89,'ADR Raw Data'!$B$6:$BE$43,'ADR Raw Data'!P$1,FALSE)</f>
        <v>125.23116411369899</v>
      </c>
      <c r="V89" s="124">
        <f>VLOOKUP($A89,'ADR Raw Data'!$B$6:$BE$43,'ADR Raw Data'!R$1,FALSE)</f>
        <v>125.355411589517</v>
      </c>
      <c r="X89" s="121">
        <f>VLOOKUP($A89,'RevPAR Raw Data'!$B$6:$BE$43,'RevPAR Raw Data'!G$1,FALSE)</f>
        <v>57.327551948051898</v>
      </c>
      <c r="Y89" s="122">
        <f>VLOOKUP($A89,'RevPAR Raw Data'!$B$6:$BE$43,'RevPAR Raw Data'!H$1,FALSE)</f>
        <v>69.020535942435899</v>
      </c>
      <c r="Z89" s="122">
        <f>VLOOKUP($A89,'RevPAR Raw Data'!$B$6:$BE$43,'RevPAR Raw Data'!I$1,FALSE)</f>
        <v>78.841791014391006</v>
      </c>
      <c r="AA89" s="122">
        <f>VLOOKUP($A89,'RevPAR Raw Data'!$B$6:$BE$43,'RevPAR Raw Data'!J$1,FALSE)</f>
        <v>106.28339029484</v>
      </c>
      <c r="AB89" s="122">
        <f>VLOOKUP($A89,'RevPAR Raw Data'!$B$6:$BE$43,'RevPAR Raw Data'!K$1,FALSE)</f>
        <v>99.914500193050102</v>
      </c>
      <c r="AC89" s="123">
        <f>VLOOKUP($A89,'RevPAR Raw Data'!$B$6:$BE$43,'RevPAR Raw Data'!L$1,FALSE)</f>
        <v>82.277553878553803</v>
      </c>
      <c r="AD89" s="122">
        <f>VLOOKUP($A89,'RevPAR Raw Data'!$B$6:$BE$43,'RevPAR Raw Data'!N$1,FALSE)</f>
        <v>93.279601017901001</v>
      </c>
      <c r="AE89" s="122">
        <f>VLOOKUP($A89,'RevPAR Raw Data'!$B$6:$BE$43,'RevPAR Raw Data'!O$1,FALSE)</f>
        <v>73.731914619164598</v>
      </c>
      <c r="AF89" s="123">
        <f>VLOOKUP($A89,'RevPAR Raw Data'!$B$6:$BE$43,'RevPAR Raw Data'!P$1,FALSE)</f>
        <v>83.5057578185328</v>
      </c>
      <c r="AG89" s="124">
        <f>VLOOKUP($A89,'RevPAR Raw Data'!$B$6:$BE$43,'RevPAR Raw Data'!R$1,FALSE)</f>
        <v>82.628469289976394</v>
      </c>
    </row>
    <row r="90" spans="1:33" x14ac:dyDescent="0.25">
      <c r="A90" s="101" t="s">
        <v>122</v>
      </c>
      <c r="B90" s="89">
        <f>(VLOOKUP($A89,'Occupancy Raw Data'!$B$8:$BE$51,'Occupancy Raw Data'!T$3,FALSE))/100</f>
        <v>-0.24142768579078899</v>
      </c>
      <c r="C90" s="90">
        <f>(VLOOKUP($A89,'Occupancy Raw Data'!$B$8:$BE$51,'Occupancy Raw Data'!U$3,FALSE))/100</f>
        <v>-0.18625099386198699</v>
      </c>
      <c r="D90" s="90">
        <f>(VLOOKUP($A89,'Occupancy Raw Data'!$B$8:$BE$51,'Occupancy Raw Data'!V$3,FALSE))/100</f>
        <v>-8.8459844895007508E-2</v>
      </c>
      <c r="E90" s="90">
        <f>(VLOOKUP($A89,'Occupancy Raw Data'!$B$8:$BE$51,'Occupancy Raw Data'!W$3,FALSE))/100</f>
        <v>5.8436957313361806E-2</v>
      </c>
      <c r="F90" s="90">
        <f>(VLOOKUP($A89,'Occupancy Raw Data'!$B$8:$BE$51,'Occupancy Raw Data'!X$3,FALSE))/100</f>
        <v>-7.9219588988284198E-2</v>
      </c>
      <c r="G90" s="90">
        <f>(VLOOKUP($A89,'Occupancy Raw Data'!$B$8:$BE$51,'Occupancy Raw Data'!Y$3,FALSE))/100</f>
        <v>-0.10822433683262099</v>
      </c>
      <c r="H90" s="91">
        <f>(VLOOKUP($A89,'Occupancy Raw Data'!$B$8:$BE$51,'Occupancy Raw Data'!AA$3,FALSE))/100</f>
        <v>-0.147169019180866</v>
      </c>
      <c r="I90" s="91">
        <f>(VLOOKUP($A89,'Occupancy Raw Data'!$B$8:$BE$51,'Occupancy Raw Data'!AB$3,FALSE))/100</f>
        <v>-0.26034540507403803</v>
      </c>
      <c r="J90" s="90">
        <f>(VLOOKUP($A89,'Occupancy Raw Data'!$B$8:$BE$51,'Occupancy Raw Data'!AC$3,FALSE))/100</f>
        <v>-0.204243813618813</v>
      </c>
      <c r="K90" s="92">
        <f>(VLOOKUP($A89,'Occupancy Raw Data'!$B$8:$BE$51,'Occupancy Raw Data'!AE$3,FALSE))/100</f>
        <v>-0.138277894144897</v>
      </c>
      <c r="M90" s="89">
        <f>(VLOOKUP($A89,'ADR Raw Data'!$B$6:$BE$49,'ADR Raw Data'!T$1,FALSE))/100</f>
        <v>-8.1749462938108503E-2</v>
      </c>
      <c r="N90" s="90">
        <f>(VLOOKUP($A89,'ADR Raw Data'!$B$6:$BE$49,'ADR Raw Data'!U$1,FALSE))/100</f>
        <v>-2.93306244893317E-2</v>
      </c>
      <c r="O90" s="90">
        <f>(VLOOKUP($A89,'ADR Raw Data'!$B$6:$BE$49,'ADR Raw Data'!V$1,FALSE))/100</f>
        <v>-4.4662902248699198E-2</v>
      </c>
      <c r="P90" s="90">
        <f>(VLOOKUP($A89,'ADR Raw Data'!$B$6:$BE$49,'ADR Raw Data'!W$1,FALSE))/100</f>
        <v>8.81469452464545E-2</v>
      </c>
      <c r="Q90" s="90">
        <f>(VLOOKUP($A89,'ADR Raw Data'!$B$6:$BE$49,'ADR Raw Data'!X$1,FALSE))/100</f>
        <v>-3.6709055779908001E-3</v>
      </c>
      <c r="R90" s="90">
        <f>(VLOOKUP($A89,'ADR Raw Data'!$B$6:$BE$49,'ADR Raw Data'!Y$1,FALSE))/100</f>
        <v>-2.1025250022101898E-4</v>
      </c>
      <c r="S90" s="91">
        <f>(VLOOKUP($A89,'ADR Raw Data'!$B$6:$BE$49,'ADR Raw Data'!AA$1,FALSE))/100</f>
        <v>-0.162679171791346</v>
      </c>
      <c r="T90" s="91">
        <f>(VLOOKUP($A89,'ADR Raw Data'!$B$6:$BE$49,'ADR Raw Data'!AB$1,FALSE))/100</f>
        <v>-0.21395050271668603</v>
      </c>
      <c r="U90" s="90">
        <f>(VLOOKUP($A89,'ADR Raw Data'!$B$6:$BE$49,'ADR Raw Data'!AC$1,FALSE))/100</f>
        <v>-0.184761655815597</v>
      </c>
      <c r="V90" s="92">
        <f>(VLOOKUP($A89,'ADR Raw Data'!$B$6:$BE$49,'ADR Raw Data'!AE$1,FALSE))/100</f>
        <v>-6.6272563776096499E-2</v>
      </c>
      <c r="X90" s="89">
        <f>(VLOOKUP($A89,'RevPAR Raw Data'!$B$6:$BE$43,'RevPAR Raw Data'!T$1,FALSE))/100</f>
        <v>-0.30344056507710998</v>
      </c>
      <c r="Y90" s="90">
        <f>(VLOOKUP($A89,'RevPAR Raw Data'!$B$6:$BE$43,'RevPAR Raw Data'!U$1,FALSE))/100</f>
        <v>-0.21011876038958799</v>
      </c>
      <c r="Z90" s="90">
        <f>(VLOOKUP($A89,'RevPAR Raw Data'!$B$6:$BE$43,'RevPAR Raw Data'!V$1,FALSE))/100</f>
        <v>-0.129171873738226</v>
      </c>
      <c r="AA90" s="90">
        <f>(VLOOKUP($A89,'RevPAR Raw Data'!$B$6:$BE$43,'RevPAR Raw Data'!W$1,FALSE))/100</f>
        <v>0.151734941836486</v>
      </c>
      <c r="AB90" s="90">
        <f>(VLOOKUP($A89,'RevPAR Raw Data'!$B$6:$BE$43,'RevPAR Raw Data'!X$1,FALSE))/100</f>
        <v>-8.2599686935171807E-2</v>
      </c>
      <c r="AC90" s="90">
        <f>(VLOOKUP($A89,'RevPAR Raw Data'!$B$6:$BE$43,'RevPAR Raw Data'!Y$1,FALSE))/100</f>
        <v>-0.108411834895438</v>
      </c>
      <c r="AD90" s="91">
        <f>(VLOOKUP($A89,'RevPAR Raw Data'!$B$6:$BE$43,'RevPAR Raw Data'!AA$1,FALSE))/100</f>
        <v>-0.28590685681852401</v>
      </c>
      <c r="AE90" s="91">
        <f>(VLOOKUP($A89,'RevPAR Raw Data'!$B$6:$BE$43,'RevPAR Raw Data'!AB$1,FALSE))/100</f>
        <v>-0.418594877495155</v>
      </c>
      <c r="AF90" s="90">
        <f>(VLOOKUP($A89,'RevPAR Raw Data'!$B$6:$BE$43,'RevPAR Raw Data'!AC$1,FALSE))/100</f>
        <v>-0.35126904424010597</v>
      </c>
      <c r="AG90" s="92">
        <f>(VLOOKUP($A89,'RevPAR Raw Data'!$B$6:$BE$43,'RevPAR Raw Data'!AE$1,FALSE))/100</f>
        <v>-0.19538642736245201</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Data'!G$3,FALSE))/100</f>
        <v>0.57747365109328197</v>
      </c>
      <c r="C92" s="118">
        <f>(VLOOKUP($A92,'Occupancy Raw Data'!$B$8:$BE$45,'Occupancy Raw Data'!H$3,FALSE))/100</f>
        <v>0.67280163599182008</v>
      </c>
      <c r="D92" s="118">
        <f>(VLOOKUP($A92,'Occupancy Raw Data'!$B$8:$BE$45,'Occupancy Raw Data'!I$3,FALSE))/100</f>
        <v>0.71385873839861502</v>
      </c>
      <c r="E92" s="118">
        <f>(VLOOKUP($A92,'Occupancy Raw Data'!$B$8:$BE$45,'Occupancy Raw Data'!J$3,FALSE))/100</f>
        <v>0.69097058360861996</v>
      </c>
      <c r="F92" s="118">
        <f>(VLOOKUP($A92,'Occupancy Raw Data'!$B$8:$BE$45,'Occupancy Raw Data'!K$3,FALSE))/100</f>
        <v>0.66446436998584202</v>
      </c>
      <c r="G92" s="119">
        <f>(VLOOKUP($A92,'Occupancy Raw Data'!$B$8:$BE$45,'Occupancy Raw Data'!L$3,FALSE))/100</f>
        <v>0.66391379581563603</v>
      </c>
      <c r="H92" s="99">
        <f>(VLOOKUP($A92,'Occupancy Raw Data'!$B$8:$BE$45,'Occupancy Raw Data'!N$3,FALSE))/100</f>
        <v>0.79589428975931997</v>
      </c>
      <c r="I92" s="99">
        <f>(VLOOKUP($A92,'Occupancy Raw Data'!$B$8:$BE$45,'Occupancy Raw Data'!O$3,FALSE))/100</f>
        <v>0.75955639452571899</v>
      </c>
      <c r="J92" s="119">
        <f>(VLOOKUP($A92,'Occupancy Raw Data'!$B$8:$BE$45,'Occupancy Raw Data'!P$3,FALSE))/100</f>
        <v>0.77772534214252009</v>
      </c>
      <c r="K92" s="120">
        <f>(VLOOKUP($A92,'Occupancy Raw Data'!$B$8:$BE$45,'Occupancy Raw Data'!R$3,FALSE))/100</f>
        <v>0.69643138048045994</v>
      </c>
      <c r="M92" s="121">
        <f>VLOOKUP($A92,'ADR Raw Data'!$B$6:$BE$43,'ADR Raw Data'!G$1,FALSE)</f>
        <v>131.65108029147299</v>
      </c>
      <c r="N92" s="122">
        <f>VLOOKUP($A92,'ADR Raw Data'!$B$6:$BE$43,'ADR Raw Data'!H$1,FALSE)</f>
        <v>132.599490963292</v>
      </c>
      <c r="O92" s="122">
        <f>VLOOKUP($A92,'ADR Raw Data'!$B$6:$BE$43,'ADR Raw Data'!I$1,FALSE)</f>
        <v>138.60830228073999</v>
      </c>
      <c r="P92" s="122">
        <f>VLOOKUP($A92,'ADR Raw Data'!$B$6:$BE$43,'ADR Raw Data'!J$1,FALSE)</f>
        <v>136.84158939100701</v>
      </c>
      <c r="Q92" s="122">
        <f>VLOOKUP($A92,'ADR Raw Data'!$B$6:$BE$43,'ADR Raw Data'!K$1,FALSE)</f>
        <v>135.51964183238599</v>
      </c>
      <c r="R92" s="123">
        <f>VLOOKUP($A92,'ADR Raw Data'!$B$6:$BE$43,'ADR Raw Data'!L$1,FALSE)</f>
        <v>135.19418376258699</v>
      </c>
      <c r="S92" s="122">
        <f>VLOOKUP($A92,'ADR Raw Data'!$B$6:$BE$43,'ADR Raw Data'!N$1,FALSE)</f>
        <v>168.96560414072499</v>
      </c>
      <c r="T92" s="122">
        <f>VLOOKUP($A92,'ADR Raw Data'!$B$6:$BE$43,'ADR Raw Data'!O$1,FALSE)</f>
        <v>169.14933204929</v>
      </c>
      <c r="U92" s="123">
        <f>VLOOKUP($A92,'ADR Raw Data'!$B$6:$BE$43,'ADR Raw Data'!P$1,FALSE)</f>
        <v>169.05532200141499</v>
      </c>
      <c r="V92" s="124">
        <f>VLOOKUP($A92,'ADR Raw Data'!$B$6:$BE$43,'ADR Raw Data'!R$1,FALSE)</f>
        <v>145.99810544521699</v>
      </c>
      <c r="X92" s="121">
        <f>VLOOKUP($A92,'RevPAR Raw Data'!$B$6:$BE$43,'RevPAR Raw Data'!G$1,FALSE)</f>
        <v>76.025030006292198</v>
      </c>
      <c r="Y92" s="122">
        <f>VLOOKUP($A92,'RevPAR Raw Data'!$B$6:$BE$43,'RevPAR Raw Data'!H$1,FALSE)</f>
        <v>89.2131544517854</v>
      </c>
      <c r="Z92" s="122">
        <f>VLOOKUP($A92,'RevPAR Raw Data'!$B$6:$BE$43,'RevPAR Raw Data'!I$1,FALSE)</f>
        <v>98.946747797703296</v>
      </c>
      <c r="AA92" s="122">
        <f>VLOOKUP($A92,'RevPAR Raw Data'!$B$6:$BE$43,'RevPAR Raw Data'!J$1,FALSE)</f>
        <v>94.553512883435502</v>
      </c>
      <c r="AB92" s="122">
        <f>VLOOKUP($A92,'RevPAR Raw Data'!$B$6:$BE$43,'RevPAR Raw Data'!K$1,FALSE)</f>
        <v>90.047973430863607</v>
      </c>
      <c r="AC92" s="123">
        <f>VLOOKUP($A92,'RevPAR Raw Data'!$B$6:$BE$43,'RevPAR Raw Data'!L$1,FALSE)</f>
        <v>89.757283714015998</v>
      </c>
      <c r="AD92" s="122">
        <f>VLOOKUP($A92,'RevPAR Raw Data'!$B$6:$BE$43,'RevPAR Raw Data'!N$1,FALSE)</f>
        <v>134.47875950133701</v>
      </c>
      <c r="AE92" s="122">
        <f>VLOOKUP($A92,'RevPAR Raw Data'!$B$6:$BE$43,'RevPAR Raw Data'!O$1,FALSE)</f>
        <v>128.478456787792</v>
      </c>
      <c r="AF92" s="123">
        <f>VLOOKUP($A92,'RevPAR Raw Data'!$B$6:$BE$43,'RevPAR Raw Data'!P$1,FALSE)</f>
        <v>131.47860814456499</v>
      </c>
      <c r="AG92" s="124">
        <f>VLOOKUP($A92,'RevPAR Raw Data'!$B$6:$BE$43,'RevPAR Raw Data'!R$1,FALSE)</f>
        <v>101.677662122744</v>
      </c>
    </row>
    <row r="93" spans="1:33" x14ac:dyDescent="0.25">
      <c r="A93" s="101" t="s">
        <v>122</v>
      </c>
      <c r="B93" s="89">
        <f>(VLOOKUP($A92,'Occupancy Raw Data'!$B$8:$BE$51,'Occupancy Raw Data'!T$3,FALSE))/100</f>
        <v>4.8154229724109501E-2</v>
      </c>
      <c r="C93" s="90">
        <f>(VLOOKUP($A92,'Occupancy Raw Data'!$B$8:$BE$51,'Occupancy Raw Data'!U$3,FALSE))/100</f>
        <v>0.121777010068941</v>
      </c>
      <c r="D93" s="90">
        <f>(VLOOKUP($A92,'Occupancy Raw Data'!$B$8:$BE$51,'Occupancy Raw Data'!V$3,FALSE))/100</f>
        <v>0.13164047263589101</v>
      </c>
      <c r="E93" s="90">
        <f>(VLOOKUP($A92,'Occupancy Raw Data'!$B$8:$BE$51,'Occupancy Raw Data'!W$3,FALSE))/100</f>
        <v>4.6451461305113899E-2</v>
      </c>
      <c r="F93" s="90">
        <f>(VLOOKUP($A92,'Occupancy Raw Data'!$B$8:$BE$51,'Occupancy Raw Data'!X$3,FALSE))/100</f>
        <v>-6.7624182435751204E-2</v>
      </c>
      <c r="G93" s="90">
        <f>(VLOOKUP($A92,'Occupancy Raw Data'!$B$8:$BE$51,'Occupancy Raw Data'!Y$3,FALSE))/100</f>
        <v>5.2334390376933798E-2</v>
      </c>
      <c r="H93" s="91">
        <f>(VLOOKUP($A92,'Occupancy Raw Data'!$B$8:$BE$51,'Occupancy Raw Data'!AA$3,FALSE))/100</f>
        <v>-2.7214820242283402E-2</v>
      </c>
      <c r="I93" s="91">
        <f>(VLOOKUP($A92,'Occupancy Raw Data'!$B$8:$BE$51,'Occupancy Raw Data'!AB$3,FALSE))/100</f>
        <v>-0.115160972766081</v>
      </c>
      <c r="J93" s="90">
        <f>(VLOOKUP($A92,'Occupancy Raw Data'!$B$8:$BE$51,'Occupancy Raw Data'!AC$3,FALSE))/100</f>
        <v>-7.2243613237094995E-2</v>
      </c>
      <c r="K93" s="92">
        <f>(VLOOKUP($A92,'Occupancy Raw Data'!$B$8:$BE$51,'Occupancy Raw Data'!AE$3,FALSE))/100</f>
        <v>9.1007488564901987E-3</v>
      </c>
      <c r="M93" s="89">
        <f>(VLOOKUP($A92,'ADR Raw Data'!$B$6:$BE$49,'ADR Raw Data'!T$1,FALSE))/100</f>
        <v>0.11439628091163399</v>
      </c>
      <c r="N93" s="90">
        <f>(VLOOKUP($A92,'ADR Raw Data'!$B$6:$BE$49,'ADR Raw Data'!U$1,FALSE))/100</f>
        <v>9.8746639157634514E-2</v>
      </c>
      <c r="O93" s="90">
        <f>(VLOOKUP($A92,'ADR Raw Data'!$B$6:$BE$49,'ADR Raw Data'!V$1,FALSE))/100</f>
        <v>0.121157242340291</v>
      </c>
      <c r="P93" s="90">
        <f>(VLOOKUP($A92,'ADR Raw Data'!$B$6:$BE$49,'ADR Raw Data'!W$1,FALSE))/100</f>
        <v>8.5025375097305705E-2</v>
      </c>
      <c r="Q93" s="90">
        <f>(VLOOKUP($A92,'ADR Raw Data'!$B$6:$BE$49,'ADR Raw Data'!X$1,FALSE))/100</f>
        <v>5.6005420329207301E-2</v>
      </c>
      <c r="R93" s="90">
        <f>(VLOOKUP($A92,'ADR Raw Data'!$B$6:$BE$49,'ADR Raw Data'!Y$1,FALSE))/100</f>
        <v>9.2979041254224695E-2</v>
      </c>
      <c r="S93" s="91">
        <f>(VLOOKUP($A92,'ADR Raw Data'!$B$6:$BE$49,'ADR Raw Data'!AA$1,FALSE))/100</f>
        <v>3.3357779524143399E-2</v>
      </c>
      <c r="T93" s="91">
        <f>(VLOOKUP($A92,'ADR Raw Data'!$B$6:$BE$49,'ADR Raw Data'!AB$1,FALSE))/100</f>
        <v>4.8316969106075702E-3</v>
      </c>
      <c r="U93" s="90">
        <f>(VLOOKUP($A92,'ADR Raw Data'!$B$6:$BE$49,'ADR Raw Data'!AC$1,FALSE))/100</f>
        <v>1.8518910658638199E-2</v>
      </c>
      <c r="V93" s="92">
        <f>(VLOOKUP($A92,'ADR Raw Data'!$B$6:$BE$49,'ADR Raw Data'!AE$1,FALSE))/100</f>
        <v>5.5135668589224099E-2</v>
      </c>
      <c r="X93" s="89">
        <f>(VLOOKUP($A92,'RevPAR Raw Data'!$B$6:$BE$43,'RevPAR Raw Data'!T$1,FALSE))/100</f>
        <v>0.16805917542634599</v>
      </c>
      <c r="Y93" s="90">
        <f>(VLOOKUP($A92,'RevPAR Raw Data'!$B$6:$BE$43,'RevPAR Raw Data'!U$1,FALSE))/100</f>
        <v>0.23254871969754798</v>
      </c>
      <c r="Z93" s="90">
        <f>(VLOOKUP($A92,'RevPAR Raw Data'!$B$6:$BE$43,'RevPAR Raw Data'!V$1,FALSE))/100</f>
        <v>0.26874691162111902</v>
      </c>
      <c r="AA93" s="90">
        <f>(VLOOKUP($A92,'RevPAR Raw Data'!$B$6:$BE$43,'RevPAR Raw Data'!W$1,FALSE))/100</f>
        <v>0.13542638932370399</v>
      </c>
      <c r="AB93" s="90">
        <f>(VLOOKUP($A92,'RevPAR Raw Data'!$B$6:$BE$43,'RevPAR Raw Data'!X$1,FALSE))/100</f>
        <v>-1.5406082868277099E-2</v>
      </c>
      <c r="AC93" s="90">
        <f>(VLOOKUP($A92,'RevPAR Raw Data'!$B$6:$BE$43,'RevPAR Raw Data'!Y$1,FALSE))/100</f>
        <v>0.15017943307303</v>
      </c>
      <c r="AD93" s="91">
        <f>(VLOOKUP($A92,'RevPAR Raw Data'!$B$6:$BE$43,'RevPAR Raw Data'!AA$1,FALSE))/100</f>
        <v>5.2351333084287299E-3</v>
      </c>
      <c r="AE93" s="91">
        <f>(VLOOKUP($A92,'RevPAR Raw Data'!$B$6:$BE$43,'RevPAR Raw Data'!AB$1,FALSE))/100</f>
        <v>-0.11088569877181</v>
      </c>
      <c r="AF93" s="90">
        <f>(VLOOKUP($A92,'RevPAR Raw Data'!$B$6:$BE$43,'RevPAR Raw Data'!AC$1,FALSE))/100</f>
        <v>-5.5062575597651799E-2</v>
      </c>
      <c r="AG93" s="92">
        <f>(VLOOKUP($A92,'RevPAR Raw Data'!$B$6:$BE$43,'RevPAR Raw Data'!AE$1,FALSE))/100</f>
        <v>6.4738193318579496E-2</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Data'!G$3,FALSE))/100</f>
        <v>0.57022175290390698</v>
      </c>
      <c r="C95" s="118">
        <f>(VLOOKUP($A95,'Occupancy Raw Data'!$B$8:$BE$45,'Occupancy Raw Data'!H$3,FALSE))/100</f>
        <v>0.692977824709609</v>
      </c>
      <c r="D95" s="118">
        <f>(VLOOKUP($A95,'Occupancy Raw Data'!$B$8:$BE$45,'Occupancy Raw Data'!I$3,FALSE))/100</f>
        <v>0.68994192185850001</v>
      </c>
      <c r="E95" s="118">
        <f>(VLOOKUP($A95,'Occupancy Raw Data'!$B$8:$BE$45,'Occupancy Raw Data'!J$3,FALSE))/100</f>
        <v>0.69139387539598696</v>
      </c>
      <c r="F95" s="118">
        <f>(VLOOKUP($A95,'Occupancy Raw Data'!$B$8:$BE$45,'Occupancy Raw Data'!K$3,FALSE))/100</f>
        <v>0.67199049630411811</v>
      </c>
      <c r="G95" s="119">
        <f>(VLOOKUP($A95,'Occupancy Raw Data'!$B$8:$BE$45,'Occupancy Raw Data'!L$3,FALSE))/100</f>
        <v>0.66330517423442403</v>
      </c>
      <c r="H95" s="99">
        <f>(VLOOKUP($A95,'Occupancy Raw Data'!$B$8:$BE$45,'Occupancy Raw Data'!N$3,FALSE))/100</f>
        <v>0.70617740232312498</v>
      </c>
      <c r="I95" s="99">
        <f>(VLOOKUP($A95,'Occupancy Raw Data'!$B$8:$BE$45,'Occupancy Raw Data'!O$3,FALSE))/100</f>
        <v>0.60005279831045399</v>
      </c>
      <c r="J95" s="119">
        <f>(VLOOKUP($A95,'Occupancy Raw Data'!$B$8:$BE$45,'Occupancy Raw Data'!P$3,FALSE))/100</f>
        <v>0.6531151003167891</v>
      </c>
      <c r="K95" s="120">
        <f>(VLOOKUP($A95,'Occupancy Raw Data'!$B$8:$BE$45,'Occupancy Raw Data'!R$3,FALSE))/100</f>
        <v>0.66039372454367096</v>
      </c>
      <c r="M95" s="121">
        <f>VLOOKUP($A95,'ADR Raw Data'!$B$6:$BE$43,'ADR Raw Data'!G$1,FALSE)</f>
        <v>157.580157407407</v>
      </c>
      <c r="N95" s="122">
        <f>VLOOKUP($A95,'ADR Raw Data'!$B$6:$BE$43,'ADR Raw Data'!H$1,FALSE)</f>
        <v>172.85282095238</v>
      </c>
      <c r="O95" s="122">
        <f>VLOOKUP($A95,'ADR Raw Data'!$B$6:$BE$43,'ADR Raw Data'!I$1,FALSE)</f>
        <v>175.65972068107899</v>
      </c>
      <c r="P95" s="122">
        <f>VLOOKUP($A95,'ADR Raw Data'!$B$6:$BE$43,'ADR Raw Data'!J$1,FALSE)</f>
        <v>177.16009736540599</v>
      </c>
      <c r="Q95" s="122">
        <f>VLOOKUP($A95,'ADR Raw Data'!$B$6:$BE$43,'ADR Raw Data'!K$1,FALSE)</f>
        <v>181.46024749558001</v>
      </c>
      <c r="R95" s="123">
        <f>VLOOKUP($A95,'ADR Raw Data'!$B$6:$BE$43,'ADR Raw Data'!L$1,FALSE)</f>
        <v>173.45282416620199</v>
      </c>
      <c r="S95" s="122">
        <f>VLOOKUP($A95,'ADR Raw Data'!$B$6:$BE$43,'ADR Raw Data'!N$1,FALSE)</f>
        <v>197.850629906542</v>
      </c>
      <c r="T95" s="122">
        <f>VLOOKUP($A95,'ADR Raw Data'!$B$6:$BE$43,'ADR Raw Data'!O$1,FALSE)</f>
        <v>186.10339639243199</v>
      </c>
      <c r="U95" s="123">
        <f>VLOOKUP($A95,'ADR Raw Data'!$B$6:$BE$43,'ADR Raw Data'!P$1,FALSE)</f>
        <v>192.454214834276</v>
      </c>
      <c r="V95" s="124">
        <f>VLOOKUP($A95,'ADR Raw Data'!$B$6:$BE$43,'ADR Raw Data'!R$1,FALSE)</f>
        <v>178.82195677003</v>
      </c>
      <c r="X95" s="121">
        <f>VLOOKUP($A95,'RevPAR Raw Data'!$B$6:$BE$43,'RevPAR Raw Data'!G$1,FALSE)</f>
        <v>89.855633579725406</v>
      </c>
      <c r="Y95" s="122">
        <f>VLOOKUP($A95,'RevPAR Raw Data'!$B$6:$BE$43,'RevPAR Raw Data'!H$1,FALSE)</f>
        <v>119.7831718585</v>
      </c>
      <c r="Z95" s="122">
        <f>VLOOKUP($A95,'RevPAR Raw Data'!$B$6:$BE$43,'RevPAR Raw Data'!I$1,FALSE)</f>
        <v>121.19500527983099</v>
      </c>
      <c r="AA95" s="122">
        <f>VLOOKUP($A95,'RevPAR Raw Data'!$B$6:$BE$43,'RevPAR Raw Data'!J$1,FALSE)</f>
        <v>122.48740628299799</v>
      </c>
      <c r="AB95" s="122">
        <f>VLOOKUP($A95,'RevPAR Raw Data'!$B$6:$BE$43,'RevPAR Raw Data'!K$1,FALSE)</f>
        <v>121.93956177402301</v>
      </c>
      <c r="AC95" s="123">
        <f>VLOOKUP($A95,'RevPAR Raw Data'!$B$6:$BE$43,'RevPAR Raw Data'!L$1,FALSE)</f>
        <v>115.05215575501499</v>
      </c>
      <c r="AD95" s="122">
        <f>VLOOKUP($A95,'RevPAR Raw Data'!$B$6:$BE$43,'RevPAR Raw Data'!N$1,FALSE)</f>
        <v>139.717643875395</v>
      </c>
      <c r="AE95" s="122">
        <f>VLOOKUP($A95,'RevPAR Raw Data'!$B$6:$BE$43,'RevPAR Raw Data'!O$1,FALSE)</f>
        <v>111.671863780359</v>
      </c>
      <c r="AF95" s="123">
        <f>VLOOKUP($A95,'RevPAR Raw Data'!$B$6:$BE$43,'RevPAR Raw Data'!P$1,FALSE)</f>
        <v>125.69475382787699</v>
      </c>
      <c r="AG95" s="124">
        <f>VLOOKUP($A95,'RevPAR Raw Data'!$B$6:$BE$43,'RevPAR Raw Data'!R$1,FALSE)</f>
        <v>118.092898061547</v>
      </c>
    </row>
    <row r="96" spans="1:33" x14ac:dyDescent="0.25">
      <c r="A96" s="101" t="s">
        <v>122</v>
      </c>
      <c r="B96" s="89">
        <f>(VLOOKUP($A95,'Occupancy Raw Data'!$B$8:$BE$51,'Occupancy Raw Data'!T$3,FALSE))/100</f>
        <v>0.34917751383891199</v>
      </c>
      <c r="C96" s="90">
        <f>(VLOOKUP($A95,'Occupancy Raw Data'!$B$8:$BE$51,'Occupancy Raw Data'!U$3,FALSE))/100</f>
        <v>0.57242369491577494</v>
      </c>
      <c r="D96" s="90">
        <f>(VLOOKUP($A95,'Occupancy Raw Data'!$B$8:$BE$51,'Occupancy Raw Data'!V$3,FALSE))/100</f>
        <v>0.41053151806233401</v>
      </c>
      <c r="E96" s="90">
        <f>(VLOOKUP($A95,'Occupancy Raw Data'!$B$8:$BE$51,'Occupancy Raw Data'!W$3,FALSE))/100</f>
        <v>0.28147724600323698</v>
      </c>
      <c r="F96" s="90">
        <f>(VLOOKUP($A95,'Occupancy Raw Data'!$B$8:$BE$51,'Occupancy Raw Data'!X$3,FALSE))/100</f>
        <v>0.13034068510864399</v>
      </c>
      <c r="G96" s="90">
        <f>(VLOOKUP($A95,'Occupancy Raw Data'!$B$8:$BE$51,'Occupancy Raw Data'!Y$3,FALSE))/100</f>
        <v>0.33380310868847701</v>
      </c>
      <c r="H96" s="91">
        <f>(VLOOKUP($A95,'Occupancy Raw Data'!$B$8:$BE$51,'Occupancy Raw Data'!AA$3,FALSE))/100</f>
        <v>-5.24771068232033E-2</v>
      </c>
      <c r="I96" s="91">
        <f>(VLOOKUP($A95,'Occupancy Raw Data'!$B$8:$BE$51,'Occupancy Raw Data'!AB$3,FALSE))/100</f>
        <v>-0.212437144976487</v>
      </c>
      <c r="J96" s="90">
        <f>(VLOOKUP($A95,'Occupancy Raw Data'!$B$8:$BE$51,'Occupancy Raw Data'!AC$3,FALSE))/100</f>
        <v>-0.13333923292743799</v>
      </c>
      <c r="K96" s="92">
        <f>(VLOOKUP($A95,'Occupancy Raw Data'!$B$8:$BE$51,'Occupancy Raw Data'!AE$3,FALSE))/100</f>
        <v>0.157507091917788</v>
      </c>
      <c r="M96" s="89">
        <f>(VLOOKUP($A95,'ADR Raw Data'!$B$6:$BE$49,'ADR Raw Data'!T$1,FALSE))/100</f>
        <v>0.275998383890527</v>
      </c>
      <c r="N96" s="90">
        <f>(VLOOKUP($A95,'ADR Raw Data'!$B$6:$BE$49,'ADR Raw Data'!U$1,FALSE))/100</f>
        <v>0.49025780675011804</v>
      </c>
      <c r="O96" s="90">
        <f>(VLOOKUP($A95,'ADR Raw Data'!$B$6:$BE$49,'ADR Raw Data'!V$1,FALSE))/100</f>
        <v>0.45015846642669305</v>
      </c>
      <c r="P96" s="90">
        <f>(VLOOKUP($A95,'ADR Raw Data'!$B$6:$BE$49,'ADR Raw Data'!W$1,FALSE))/100</f>
        <v>0.41810122720239695</v>
      </c>
      <c r="Q96" s="90">
        <f>(VLOOKUP($A95,'ADR Raw Data'!$B$6:$BE$49,'ADR Raw Data'!X$1,FALSE))/100</f>
        <v>0.40843966955215399</v>
      </c>
      <c r="R96" s="90">
        <f>(VLOOKUP($A95,'ADR Raw Data'!$B$6:$BE$49,'ADR Raw Data'!Y$1,FALSE))/100</f>
        <v>0.40689159749251402</v>
      </c>
      <c r="S96" s="91">
        <f>(VLOOKUP($A95,'ADR Raw Data'!$B$6:$BE$49,'ADR Raw Data'!AA$1,FALSE))/100</f>
        <v>0.20006138214668401</v>
      </c>
      <c r="T96" s="91">
        <f>(VLOOKUP($A95,'ADR Raw Data'!$B$6:$BE$49,'ADR Raw Data'!AB$1,FALSE))/100</f>
        <v>6.2661953267905898E-2</v>
      </c>
      <c r="U96" s="90">
        <f>(VLOOKUP($A95,'ADR Raw Data'!$B$6:$BE$49,'ADR Raw Data'!AC$1,FALSE))/100</f>
        <v>0.13171840616195601</v>
      </c>
      <c r="V96" s="92">
        <f>(VLOOKUP($A95,'ADR Raw Data'!$B$6:$BE$49,'ADR Raw Data'!AE$1,FALSE))/100</f>
        <v>0.268803689417973</v>
      </c>
      <c r="X96" s="89">
        <f>(VLOOKUP($A95,'RevPAR Raw Data'!$B$6:$BE$43,'RevPAR Raw Data'!T$1,FALSE))/100</f>
        <v>0.72154832723989304</v>
      </c>
      <c r="Y96" s="90">
        <f>(VLOOKUP($A95,'RevPAR Raw Data'!$B$6:$BE$43,'RevPAR Raw Data'!U$1,FALSE))/100</f>
        <v>1.3433166868671</v>
      </c>
      <c r="Z96" s="90">
        <f>(VLOOKUP($A95,'RevPAR Raw Data'!$B$6:$BE$43,'RevPAR Raw Data'!V$1,FALSE))/100</f>
        <v>1.0454942230797899</v>
      </c>
      <c r="AA96" s="90">
        <f>(VLOOKUP($A95,'RevPAR Raw Data'!$B$6:$BE$43,'RevPAR Raw Data'!W$1,FALSE))/100</f>
        <v>0.81726445518913804</v>
      </c>
      <c r="AB96" s="90">
        <f>(VLOOKUP($A95,'RevPAR Raw Data'!$B$6:$BE$43,'RevPAR Raw Data'!X$1,FALSE))/100</f>
        <v>0.59201666101577399</v>
      </c>
      <c r="AC96" s="90">
        <f>(VLOOKUP($A95,'RevPAR Raw Data'!$B$6:$BE$43,'RevPAR Raw Data'!Y$1,FALSE))/100</f>
        <v>0.87651638632321394</v>
      </c>
      <c r="AD96" s="91">
        <f>(VLOOKUP($A95,'RevPAR Raw Data'!$B$6:$BE$43,'RevPAR Raw Data'!AA$1,FALSE))/100</f>
        <v>0.13708563280137098</v>
      </c>
      <c r="AE96" s="91">
        <f>(VLOOKUP($A95,'RevPAR Raw Data'!$B$6:$BE$43,'RevPAR Raw Data'!AB$1,FALSE))/100</f>
        <v>-0.16308691815946499</v>
      </c>
      <c r="AF96" s="90">
        <f>(VLOOKUP($A95,'RevPAR Raw Data'!$B$6:$BE$43,'RevPAR Raw Data'!AC$1,FALSE))/100</f>
        <v>-1.9184058005542098E-2</v>
      </c>
      <c r="AG96" s="92">
        <f>(VLOOKUP($A95,'RevPAR Raw Data'!$B$6:$BE$43,'RevPAR Raw Data'!AE$1,FALSE))/100</f>
        <v>0.46864926875275897</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Data'!G$3,FALSE))/100</f>
        <v>0.51435649138610495</v>
      </c>
      <c r="C98" s="118">
        <f>(VLOOKUP($A98,'Occupancy Raw Data'!$B$8:$BE$45,'Occupancy Raw Data'!H$3,FALSE))/100</f>
        <v>0.61369215178470804</v>
      </c>
      <c r="D98" s="118">
        <f>(VLOOKUP($A98,'Occupancy Raw Data'!$B$8:$BE$45,'Occupancy Raw Data'!I$3,FALSE))/100</f>
        <v>0.66704199977480005</v>
      </c>
      <c r="E98" s="118">
        <f>(VLOOKUP($A98,'Occupancy Raw Data'!$B$8:$BE$45,'Occupancy Raw Data'!J$3,FALSE))/100</f>
        <v>0.64078369552978198</v>
      </c>
      <c r="F98" s="118">
        <f>(VLOOKUP($A98,'Occupancy Raw Data'!$B$8:$BE$45,'Occupancy Raw Data'!K$3,FALSE))/100</f>
        <v>0.63895957662425407</v>
      </c>
      <c r="G98" s="119">
        <f>(VLOOKUP($A98,'Occupancy Raw Data'!$B$8:$BE$45,'Occupancy Raw Data'!L$3,FALSE))/100</f>
        <v>0.61496678301993002</v>
      </c>
      <c r="H98" s="99">
        <f>(VLOOKUP($A98,'Occupancy Raw Data'!$B$8:$BE$45,'Occupancy Raw Data'!N$3,FALSE))/100</f>
        <v>0.67976579214052402</v>
      </c>
      <c r="I98" s="99">
        <f>(VLOOKUP($A98,'Occupancy Raw Data'!$B$8:$BE$45,'Occupancy Raw Data'!O$3,FALSE))/100</f>
        <v>0.58747888751266697</v>
      </c>
      <c r="J98" s="119">
        <f>(VLOOKUP($A98,'Occupancy Raw Data'!$B$8:$BE$45,'Occupancy Raw Data'!P$3,FALSE))/100</f>
        <v>0.63362233982659599</v>
      </c>
      <c r="K98" s="120">
        <f>(VLOOKUP($A98,'Occupancy Raw Data'!$B$8:$BE$45,'Occupancy Raw Data'!R$3,FALSE))/100</f>
        <v>0.62029694210754893</v>
      </c>
      <c r="M98" s="121">
        <f>VLOOKUP($A98,'ADR Raw Data'!$B$6:$BE$43,'ADR Raw Data'!G$1,FALSE)</f>
        <v>112.816839316987</v>
      </c>
      <c r="N98" s="122">
        <f>VLOOKUP($A98,'ADR Raw Data'!$B$6:$BE$43,'ADR Raw Data'!H$1,FALSE)</f>
        <v>116.18534329015399</v>
      </c>
      <c r="O98" s="122">
        <f>VLOOKUP($A98,'ADR Raw Data'!$B$6:$BE$43,'ADR Raw Data'!I$1,FALSE)</f>
        <v>119.08410229574601</v>
      </c>
      <c r="P98" s="122">
        <f>VLOOKUP($A98,'ADR Raw Data'!$B$6:$BE$43,'ADR Raw Data'!J$1,FALSE)</f>
        <v>113.371936458845</v>
      </c>
      <c r="Q98" s="122">
        <f>VLOOKUP($A98,'ADR Raw Data'!$B$6:$BE$43,'ADR Raw Data'!K$1,FALSE)</f>
        <v>119.616271455256</v>
      </c>
      <c r="R98" s="123">
        <f>VLOOKUP($A98,'ADR Raw Data'!$B$6:$BE$43,'ADR Raw Data'!L$1,FALSE)</f>
        <v>116.377360588261</v>
      </c>
      <c r="S98" s="122">
        <f>VLOOKUP($A98,'ADR Raw Data'!$B$6:$BE$43,'ADR Raw Data'!N$1,FALSE)</f>
        <v>141.728424051681</v>
      </c>
      <c r="T98" s="122">
        <f>VLOOKUP($A98,'ADR Raw Data'!$B$6:$BE$43,'ADR Raw Data'!O$1,FALSE)</f>
        <v>137.47104113159801</v>
      </c>
      <c r="U98" s="123">
        <f>VLOOKUP($A98,'ADR Raw Data'!$B$6:$BE$43,'ADR Raw Data'!P$1,FALSE)</f>
        <v>139.75475422945601</v>
      </c>
      <c r="V98" s="124">
        <f>VLOOKUP($A98,'ADR Raw Data'!$B$6:$BE$43,'ADR Raw Data'!R$1,FALSE)</f>
        <v>123.200101602613</v>
      </c>
      <c r="X98" s="121">
        <f>VLOOKUP($A98,'RevPAR Raw Data'!$B$6:$BE$43,'RevPAR Raw Data'!G$1,FALSE)</f>
        <v>58.0280736403558</v>
      </c>
      <c r="Y98" s="122">
        <f>VLOOKUP($A98,'RevPAR Raw Data'!$B$6:$BE$43,'RevPAR Raw Data'!H$1,FALSE)</f>
        <v>71.302033329579999</v>
      </c>
      <c r="Z98" s="122">
        <f>VLOOKUP($A98,'RevPAR Raw Data'!$B$6:$BE$43,'RevPAR Raw Data'!I$1,FALSE)</f>
        <v>79.434097736741293</v>
      </c>
      <c r="AA98" s="122">
        <f>VLOOKUP($A98,'RevPAR Raw Data'!$B$6:$BE$43,'RevPAR Raw Data'!J$1,FALSE)</f>
        <v>72.646888413466897</v>
      </c>
      <c r="AB98" s="122">
        <f>VLOOKUP($A98,'RevPAR Raw Data'!$B$6:$BE$43,'RevPAR Raw Data'!K$1,FALSE)</f>
        <v>76.429962166422698</v>
      </c>
      <c r="AC98" s="123">
        <f>VLOOKUP($A98,'RevPAR Raw Data'!$B$6:$BE$43,'RevPAR Raw Data'!L$1,FALSE)</f>
        <v>71.568211057313306</v>
      </c>
      <c r="AD98" s="122">
        <f>VLOOKUP($A98,'RevPAR Raw Data'!$B$6:$BE$43,'RevPAR Raw Data'!N$1,FALSE)</f>
        <v>96.342134444319299</v>
      </c>
      <c r="AE98" s="122">
        <f>VLOOKUP($A98,'RevPAR Raw Data'!$B$6:$BE$43,'RevPAR Raw Data'!O$1,FALSE)</f>
        <v>80.761334309199398</v>
      </c>
      <c r="AF98" s="123">
        <f>VLOOKUP($A98,'RevPAR Raw Data'!$B$6:$BE$43,'RevPAR Raw Data'!P$1,FALSE)</f>
        <v>88.551734376759299</v>
      </c>
      <c r="AG98" s="124">
        <f>VLOOKUP($A98,'RevPAR Raw Data'!$B$6:$BE$43,'RevPAR Raw Data'!R$1,FALSE)</f>
        <v>76.420646291440704</v>
      </c>
    </row>
    <row r="99" spans="1:33" x14ac:dyDescent="0.25">
      <c r="A99" s="101" t="s">
        <v>122</v>
      </c>
      <c r="B99" s="89">
        <f>(VLOOKUP($A98,'Occupancy Raw Data'!$B$8:$BE$51,'Occupancy Raw Data'!T$3,FALSE))/100</f>
        <v>0.128020705078362</v>
      </c>
      <c r="C99" s="90">
        <f>(VLOOKUP($A98,'Occupancy Raw Data'!$B$8:$BE$51,'Occupancy Raw Data'!U$3,FALSE))/100</f>
        <v>3.4657650837028799E-2</v>
      </c>
      <c r="D99" s="90">
        <f>(VLOOKUP($A98,'Occupancy Raw Data'!$B$8:$BE$51,'Occupancy Raw Data'!V$3,FALSE))/100</f>
        <v>7.46638297864258E-2</v>
      </c>
      <c r="E99" s="90">
        <f>(VLOOKUP($A98,'Occupancy Raw Data'!$B$8:$BE$51,'Occupancy Raw Data'!W$3,FALSE))/100</f>
        <v>2.1682118115710903E-2</v>
      </c>
      <c r="F99" s="90">
        <f>(VLOOKUP($A98,'Occupancy Raw Data'!$B$8:$BE$51,'Occupancy Raw Data'!X$3,FALSE))/100</f>
        <v>-2.9544802317366302E-2</v>
      </c>
      <c r="G99" s="90">
        <f>(VLOOKUP($A98,'Occupancy Raw Data'!$B$8:$BE$51,'Occupancy Raw Data'!Y$3,FALSE))/100</f>
        <v>4.0407726619521606E-2</v>
      </c>
      <c r="H99" s="91">
        <f>(VLOOKUP($A98,'Occupancy Raw Data'!$B$8:$BE$51,'Occupancy Raw Data'!AA$3,FALSE))/100</f>
        <v>-0.103117422117534</v>
      </c>
      <c r="I99" s="91">
        <f>(VLOOKUP($A98,'Occupancy Raw Data'!$B$8:$BE$51,'Occupancy Raw Data'!AB$3,FALSE))/100</f>
        <v>-0.220691633653677</v>
      </c>
      <c r="J99" s="90">
        <f>(VLOOKUP($A98,'Occupancy Raw Data'!$B$8:$BE$51,'Occupancy Raw Data'!AC$3,FALSE))/100</f>
        <v>-0.16174610070244799</v>
      </c>
      <c r="K99" s="92">
        <f>(VLOOKUP($A98,'Occupancy Raw Data'!$B$8:$BE$51,'Occupancy Raw Data'!AE$3,FALSE))/100</f>
        <v>-2.8004457435874399E-2</v>
      </c>
      <c r="M99" s="89">
        <f>(VLOOKUP($A98,'ADR Raw Data'!$B$6:$BE$49,'ADR Raw Data'!T$1,FALSE))/100</f>
        <v>8.0497851609134696E-2</v>
      </c>
      <c r="N99" s="90">
        <f>(VLOOKUP($A98,'ADR Raw Data'!$B$6:$BE$49,'ADR Raw Data'!U$1,FALSE))/100</f>
        <v>4.8732988025515706E-2</v>
      </c>
      <c r="O99" s="90">
        <f>(VLOOKUP($A98,'ADR Raw Data'!$B$6:$BE$49,'ADR Raw Data'!V$1,FALSE))/100</f>
        <v>6.4127518897253794E-2</v>
      </c>
      <c r="P99" s="90">
        <f>(VLOOKUP($A98,'ADR Raw Data'!$B$6:$BE$49,'ADR Raw Data'!W$1,FALSE))/100</f>
        <v>1.3232664338741899E-2</v>
      </c>
      <c r="Q99" s="90">
        <f>(VLOOKUP($A98,'ADR Raw Data'!$B$6:$BE$49,'ADR Raw Data'!X$1,FALSE))/100</f>
        <v>-2.5596987677742898E-2</v>
      </c>
      <c r="R99" s="90">
        <f>(VLOOKUP($A98,'ADR Raw Data'!$B$6:$BE$49,'ADR Raw Data'!Y$1,FALSE))/100</f>
        <v>3.0434797860994397E-2</v>
      </c>
      <c r="S99" s="91">
        <f>(VLOOKUP($A98,'ADR Raw Data'!$B$6:$BE$49,'ADR Raw Data'!AA$1,FALSE))/100</f>
        <v>-4.8390001541695093E-2</v>
      </c>
      <c r="T99" s="91">
        <f>(VLOOKUP($A98,'ADR Raw Data'!$B$6:$BE$49,'ADR Raw Data'!AB$1,FALSE))/100</f>
        <v>-7.2581285438989798E-2</v>
      </c>
      <c r="U99" s="90">
        <f>(VLOOKUP($A98,'ADR Raw Data'!$B$6:$BE$49,'ADR Raw Data'!AC$1,FALSE))/100</f>
        <v>-5.9419603298271506E-2</v>
      </c>
      <c r="V99" s="92">
        <f>(VLOOKUP($A98,'ADR Raw Data'!$B$6:$BE$49,'ADR Raw Data'!AE$1,FALSE))/100</f>
        <v>-1.44180473621064E-2</v>
      </c>
      <c r="X99" s="89">
        <f>(VLOOKUP($A98,'RevPAR Raw Data'!$B$6:$BE$43,'RevPAR Raw Data'!T$1,FALSE))/100</f>
        <v>0.21882394840779198</v>
      </c>
      <c r="Y99" s="90">
        <f>(VLOOKUP($A98,'RevPAR Raw Data'!$B$6:$BE$43,'RevPAR Raw Data'!U$1,FALSE))/100</f>
        <v>8.5079609745778009E-2</v>
      </c>
      <c r="Z99" s="90">
        <f>(VLOOKUP($A98,'RevPAR Raw Data'!$B$6:$BE$43,'RevPAR Raw Data'!V$1,FALSE))/100</f>
        <v>0.143579354839249</v>
      </c>
      <c r="AA99" s="90">
        <f>(VLOOKUP($A98,'RevPAR Raw Data'!$B$6:$BE$43,'RevPAR Raw Data'!W$1,FALSE))/100</f>
        <v>3.5201694645631096E-2</v>
      </c>
      <c r="AB99" s="90">
        <f>(VLOOKUP($A98,'RevPAR Raw Data'!$B$6:$BE$43,'RevPAR Raw Data'!X$1,FALSE))/100</f>
        <v>-5.4385532054250299E-2</v>
      </c>
      <c r="AC99" s="90">
        <f>(VLOOKUP($A98,'RevPAR Raw Data'!$B$6:$BE$43,'RevPAR Raw Data'!Y$1,FALSE))/100</f>
        <v>7.2072325472203505E-2</v>
      </c>
      <c r="AD99" s="91">
        <f>(VLOOKUP($A98,'RevPAR Raw Data'!$B$6:$BE$43,'RevPAR Raw Data'!AA$1,FALSE))/100</f>
        <v>-0.146517571443986</v>
      </c>
      <c r="AE99" s="91">
        <f>(VLOOKUP($A98,'RevPAR Raw Data'!$B$6:$BE$43,'RevPAR Raw Data'!AB$1,FALSE))/100</f>
        <v>-0.27725483663645201</v>
      </c>
      <c r="AF99" s="90">
        <f>(VLOOKUP($A98,'RevPAR Raw Data'!$B$6:$BE$43,'RevPAR Raw Data'!AC$1,FALSE))/100</f>
        <v>-0.211554814861938</v>
      </c>
      <c r="AG99" s="92">
        <f>(VLOOKUP($A98,'RevPAR Raw Data'!$B$6:$BE$43,'RevPAR Raw Data'!AE$1,FALSE))/100</f>
        <v>-4.2018735204320395E-2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Data'!G$3,FALSE))/100</f>
        <v>0.46781597470162095</v>
      </c>
      <c r="C101" s="118">
        <f>(VLOOKUP($A101,'Occupancy Raw Data'!$B$8:$BE$45,'Occupancy Raw Data'!H$3,FALSE))/100</f>
        <v>0.562990921146587</v>
      </c>
      <c r="D101" s="118">
        <f>(VLOOKUP($A101,'Occupancy Raw Data'!$B$8:$BE$45,'Occupancy Raw Data'!I$3,FALSE))/100</f>
        <v>0.59573599918392295</v>
      </c>
      <c r="E101" s="118">
        <f>(VLOOKUP($A101,'Occupancy Raw Data'!$B$8:$BE$45,'Occupancy Raw Data'!J$3,FALSE))/100</f>
        <v>0.58665714577170203</v>
      </c>
      <c r="F101" s="118">
        <f>(VLOOKUP($A101,'Occupancy Raw Data'!$B$8:$BE$45,'Occupancy Raw Data'!K$3,FALSE))/100</f>
        <v>0.56605120881362803</v>
      </c>
      <c r="G101" s="119">
        <f>(VLOOKUP($A101,'Occupancy Raw Data'!$B$8:$BE$45,'Occupancy Raw Data'!L$3,FALSE))/100</f>
        <v>0.55585024992349197</v>
      </c>
      <c r="H101" s="99">
        <f>(VLOOKUP($A101,'Occupancy Raw Data'!$B$8:$BE$45,'Occupancy Raw Data'!N$3,FALSE))/100</f>
        <v>0.59900030602876597</v>
      </c>
      <c r="I101" s="99">
        <f>(VLOOKUP($A101,'Occupancy Raw Data'!$B$8:$BE$45,'Occupancy Raw Data'!O$3,FALSE))/100</f>
        <v>0.52443129654187404</v>
      </c>
      <c r="J101" s="119">
        <f>(VLOOKUP($A101,'Occupancy Raw Data'!$B$8:$BE$45,'Occupancy Raw Data'!P$3,FALSE))/100</f>
        <v>0.56171580128531995</v>
      </c>
      <c r="K101" s="120">
        <f>(VLOOKUP($A101,'Occupancy Raw Data'!$B$8:$BE$45,'Occupancy Raw Data'!R$3,FALSE))/100</f>
        <v>0.55752612174115701</v>
      </c>
      <c r="M101" s="121">
        <f>VLOOKUP($A101,'ADR Raw Data'!$B$6:$BE$43,'ADR Raw Data'!G$1,FALSE)</f>
        <v>106.295717400784</v>
      </c>
      <c r="N101" s="122">
        <f>VLOOKUP($A101,'ADR Raw Data'!$B$6:$BE$43,'ADR Raw Data'!H$1,FALSE)</f>
        <v>115.35060337017499</v>
      </c>
      <c r="O101" s="122">
        <f>VLOOKUP($A101,'ADR Raw Data'!$B$6:$BE$43,'ADR Raw Data'!I$1,FALSE)</f>
        <v>113.640051369863</v>
      </c>
      <c r="P101" s="122">
        <f>VLOOKUP($A101,'ADR Raw Data'!$B$6:$BE$43,'ADR Raw Data'!J$1,FALSE)</f>
        <v>112.085028690662</v>
      </c>
      <c r="Q101" s="122">
        <f>VLOOKUP($A101,'ADR Raw Data'!$B$6:$BE$43,'ADR Raw Data'!K$1,FALSE)</f>
        <v>114.864705352315</v>
      </c>
      <c r="R101" s="123">
        <f>VLOOKUP($A101,'ADR Raw Data'!$B$6:$BE$43,'ADR Raw Data'!L$1,FALSE)</f>
        <v>112.671510001835</v>
      </c>
      <c r="S101" s="122">
        <f>VLOOKUP($A101,'ADR Raw Data'!$B$6:$BE$43,'ADR Raw Data'!N$1,FALSE)</f>
        <v>137.64916212534001</v>
      </c>
      <c r="T101" s="122">
        <f>VLOOKUP($A101,'ADR Raw Data'!$B$6:$BE$43,'ADR Raw Data'!O$1,FALSE)</f>
        <v>133.58291188484699</v>
      </c>
      <c r="U101" s="123">
        <f>VLOOKUP($A101,'ADR Raw Data'!$B$6:$BE$43,'ADR Raw Data'!P$1,FALSE)</f>
        <v>135.750987923363</v>
      </c>
      <c r="V101" s="124">
        <f>VLOOKUP($A101,'ADR Raw Data'!$B$6:$BE$43,'ADR Raw Data'!R$1,FALSE)</f>
        <v>119.315199958178</v>
      </c>
      <c r="X101" s="121">
        <f>VLOOKUP($A101,'RevPAR Raw Data'!$B$6:$BE$43,'RevPAR Raw Data'!G$1,FALSE)</f>
        <v>49.726834642456303</v>
      </c>
      <c r="Y101" s="122">
        <f>VLOOKUP($A101,'RevPAR Raw Data'!$B$6:$BE$43,'RevPAR Raw Data'!H$1,FALSE)</f>
        <v>64.941342446189907</v>
      </c>
      <c r="Z101" s="122">
        <f>VLOOKUP($A101,'RevPAR Raw Data'!$B$6:$BE$43,'RevPAR Raw Data'!I$1,FALSE)</f>
        <v>67.699469550137707</v>
      </c>
      <c r="AA101" s="122">
        <f>VLOOKUP($A101,'RevPAR Raw Data'!$B$6:$BE$43,'RevPAR Raw Data'!J$1,FALSE)</f>
        <v>65.755483015403399</v>
      </c>
      <c r="AB101" s="122">
        <f>VLOOKUP($A101,'RevPAR Raw Data'!$B$6:$BE$43,'RevPAR Raw Data'!K$1,FALSE)</f>
        <v>65.019305314699494</v>
      </c>
      <c r="AC101" s="123">
        <f>VLOOKUP($A101,'RevPAR Raw Data'!$B$6:$BE$43,'RevPAR Raw Data'!L$1,FALSE)</f>
        <v>62.6284869937774</v>
      </c>
      <c r="AD101" s="122">
        <f>VLOOKUP($A101,'RevPAR Raw Data'!$B$6:$BE$43,'RevPAR Raw Data'!N$1,FALSE)</f>
        <v>82.451890237682306</v>
      </c>
      <c r="AE101" s="122">
        <f>VLOOKUP($A101,'RevPAR Raw Data'!$B$6:$BE$43,'RevPAR Raw Data'!O$1,FALSE)</f>
        <v>70.055059675609499</v>
      </c>
      <c r="AF101" s="123">
        <f>VLOOKUP($A101,'RevPAR Raw Data'!$B$6:$BE$43,'RevPAR Raw Data'!P$1,FALSE)</f>
        <v>76.253474956645903</v>
      </c>
      <c r="AG101" s="124">
        <f>VLOOKUP($A101,'RevPAR Raw Data'!$B$6:$BE$43,'RevPAR Raw Data'!R$1,FALSE)</f>
        <v>66.521340697454093</v>
      </c>
    </row>
    <row r="102" spans="1:33" x14ac:dyDescent="0.25">
      <c r="A102" s="101" t="s">
        <v>122</v>
      </c>
      <c r="B102" s="89">
        <f>(VLOOKUP($A101,'Occupancy Raw Data'!$B$8:$BE$51,'Occupancy Raw Data'!T$3,FALSE))/100</f>
        <v>0.14837179310239701</v>
      </c>
      <c r="C102" s="90">
        <f>(VLOOKUP($A101,'Occupancy Raw Data'!$B$8:$BE$51,'Occupancy Raw Data'!U$3,FALSE))/100</f>
        <v>3.4356791156430699E-2</v>
      </c>
      <c r="D102" s="90">
        <f>(VLOOKUP($A101,'Occupancy Raw Data'!$B$8:$BE$51,'Occupancy Raw Data'!V$3,FALSE))/100</f>
        <v>3.8443775799894803E-2</v>
      </c>
      <c r="E102" s="90">
        <f>(VLOOKUP($A101,'Occupancy Raw Data'!$B$8:$BE$51,'Occupancy Raw Data'!W$3,FALSE))/100</f>
        <v>-6.2953983589461703E-3</v>
      </c>
      <c r="F102" s="90">
        <f>(VLOOKUP($A101,'Occupancy Raw Data'!$B$8:$BE$51,'Occupancy Raw Data'!X$3,FALSE))/100</f>
        <v>-4.64912792711605E-2</v>
      </c>
      <c r="G102" s="90">
        <f>(VLOOKUP($A101,'Occupancy Raw Data'!$B$8:$BE$51,'Occupancy Raw Data'!Y$3,FALSE))/100</f>
        <v>2.5792359395038603E-2</v>
      </c>
      <c r="H102" s="91">
        <f>(VLOOKUP($A101,'Occupancy Raw Data'!$B$8:$BE$51,'Occupancy Raw Data'!AA$3,FALSE))/100</f>
        <v>-8.9329287191202394E-2</v>
      </c>
      <c r="I102" s="91">
        <f>(VLOOKUP($A101,'Occupancy Raw Data'!$B$8:$BE$51,'Occupancy Raw Data'!AB$3,FALSE))/100</f>
        <v>-0.21480042767074298</v>
      </c>
      <c r="J102" s="90">
        <f>(VLOOKUP($A101,'Occupancy Raw Data'!$B$8:$BE$51,'Occupancy Raw Data'!AC$3,FALSE))/100</f>
        <v>-0.15254464278854202</v>
      </c>
      <c r="K102" s="92">
        <f>(VLOOKUP($A101,'Occupancy Raw Data'!$B$8:$BE$51,'Occupancy Raw Data'!AE$3,FALSE))/100</f>
        <v>-3.2797876970284398E-2</v>
      </c>
      <c r="M102" s="89">
        <f>(VLOOKUP($A101,'ADR Raw Data'!$B$6:$BE$49,'ADR Raw Data'!T$1,FALSE))/100</f>
        <v>0.10597055989357701</v>
      </c>
      <c r="N102" s="90">
        <f>(VLOOKUP($A101,'ADR Raw Data'!$B$6:$BE$49,'ADR Raw Data'!U$1,FALSE))/100</f>
        <v>0.119320551987656</v>
      </c>
      <c r="O102" s="90">
        <f>(VLOOKUP($A101,'ADR Raw Data'!$B$6:$BE$49,'ADR Raw Data'!V$1,FALSE))/100</f>
        <v>0.105361788920664</v>
      </c>
      <c r="P102" s="90">
        <f>(VLOOKUP($A101,'ADR Raw Data'!$B$6:$BE$49,'ADR Raw Data'!W$1,FALSE))/100</f>
        <v>8.72039186939714E-2</v>
      </c>
      <c r="Q102" s="90">
        <f>(VLOOKUP($A101,'ADR Raw Data'!$B$6:$BE$49,'ADR Raw Data'!X$1,FALSE))/100</f>
        <v>5.8326659511626397E-2</v>
      </c>
      <c r="R102" s="90">
        <f>(VLOOKUP($A101,'ADR Raw Data'!$B$6:$BE$49,'ADR Raw Data'!Y$1,FALSE))/100</f>
        <v>9.212059405310781E-2</v>
      </c>
      <c r="S102" s="91">
        <f>(VLOOKUP($A101,'ADR Raw Data'!$B$6:$BE$49,'ADR Raw Data'!AA$1,FALSE))/100</f>
        <v>9.6391338502910401E-2</v>
      </c>
      <c r="T102" s="91">
        <f>(VLOOKUP($A101,'ADR Raw Data'!$B$6:$BE$49,'ADR Raw Data'!AB$1,FALSE))/100</f>
        <v>4.6037626322518399E-2</v>
      </c>
      <c r="U102" s="90">
        <f>(VLOOKUP($A101,'ADR Raw Data'!$B$6:$BE$49,'ADR Raw Data'!AC$1,FALSE))/100</f>
        <v>7.1996062715924097E-2</v>
      </c>
      <c r="V102" s="92">
        <f>(VLOOKUP($A101,'ADR Raw Data'!$B$6:$BE$49,'ADR Raw Data'!AE$1,FALSE))/100</f>
        <v>7.6102669228243491E-2</v>
      </c>
      <c r="X102" s="89">
        <f>(VLOOKUP($A101,'RevPAR Raw Data'!$B$6:$BE$43,'RevPAR Raw Data'!T$1,FALSE))/100</f>
        <v>0.27006539498345</v>
      </c>
      <c r="Y102" s="90">
        <f>(VLOOKUP($A101,'RevPAR Raw Data'!$B$6:$BE$43,'RevPAR Raw Data'!U$1,FALSE))/100</f>
        <v>0.15777681442939701</v>
      </c>
      <c r="Z102" s="90">
        <f>(VLOOKUP($A101,'RevPAR Raw Data'!$B$6:$BE$43,'RevPAR Raw Data'!V$1,FALSE))/100</f>
        <v>0.14785606971170001</v>
      </c>
      <c r="AA102" s="90">
        <f>(VLOOKUP($A101,'RevPAR Raw Data'!$B$6:$BE$43,'RevPAR Raw Data'!W$1,FALSE))/100</f>
        <v>8.0359536928385503E-2</v>
      </c>
      <c r="AB102" s="90">
        <f>(VLOOKUP($A101,'RevPAR Raw Data'!$B$6:$BE$43,'RevPAR Raw Data'!X$1,FALSE))/100</f>
        <v>9.1236992241569698E-3</v>
      </c>
      <c r="AC102" s="90">
        <f>(VLOOKUP($A101,'RevPAR Raw Data'!$B$6:$BE$43,'RevPAR Raw Data'!Y$1,FALSE))/100</f>
        <v>0.120288960917648</v>
      </c>
      <c r="AD102" s="91">
        <f>(VLOOKUP($A101,'RevPAR Raw Data'!$B$6:$BE$43,'RevPAR Raw Data'!AA$1,FALSE))/100</f>
        <v>-1.5485182481628202E-3</v>
      </c>
      <c r="AE102" s="91">
        <f>(VLOOKUP($A101,'RevPAR Raw Data'!$B$6:$BE$43,'RevPAR Raw Data'!AB$1,FALSE))/100</f>
        <v>-0.17865170317124801</v>
      </c>
      <c r="AF102" s="90">
        <f>(VLOOKUP($A101,'RevPAR Raw Data'!$B$6:$BE$43,'RevPAR Raw Data'!AC$1,FALSE))/100</f>
        <v>-9.153119374180059E-2</v>
      </c>
      <c r="AG102" s="92">
        <f>(VLOOKUP($A101,'RevPAR Raw Data'!$B$6:$BE$43,'RevPAR Raw Data'!AE$1,FALSE))/100</f>
        <v>4.0808786275500795E-2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Data'!G$3,FALSE))/100</f>
        <v>0.428400239664469</v>
      </c>
      <c r="C104" s="118">
        <f>(VLOOKUP($A104,'Occupancy Raw Data'!$B$8:$BE$45,'Occupancy Raw Data'!H$3,FALSE))/100</f>
        <v>0.59436788496105397</v>
      </c>
      <c r="D104" s="118">
        <f>(VLOOKUP($A104,'Occupancy Raw Data'!$B$8:$BE$45,'Occupancy Raw Data'!I$3,FALSE))/100</f>
        <v>0.62702216896345098</v>
      </c>
      <c r="E104" s="118">
        <f>(VLOOKUP($A104,'Occupancy Raw Data'!$B$8:$BE$45,'Occupancy Raw Data'!J$3,FALSE))/100</f>
        <v>0.58178550029957998</v>
      </c>
      <c r="F104" s="118">
        <f>(VLOOKUP($A104,'Occupancy Raw Data'!$B$8:$BE$45,'Occupancy Raw Data'!K$3,FALSE))/100</f>
        <v>0.53295386458957406</v>
      </c>
      <c r="G104" s="119">
        <f>(VLOOKUP($A104,'Occupancy Raw Data'!$B$8:$BE$45,'Occupancy Raw Data'!L$3,FALSE))/100</f>
        <v>0.55290593169562596</v>
      </c>
      <c r="H104" s="99">
        <f>(VLOOKUP($A104,'Occupancy Raw Data'!$B$8:$BE$45,'Occupancy Raw Data'!N$3,FALSE))/100</f>
        <v>0.56470940683043702</v>
      </c>
      <c r="I104" s="99">
        <f>(VLOOKUP($A104,'Occupancy Raw Data'!$B$8:$BE$45,'Occupancy Raw Data'!O$3,FALSE))/100</f>
        <v>0.51977231875374397</v>
      </c>
      <c r="J104" s="119">
        <f>(VLOOKUP($A104,'Occupancy Raw Data'!$B$8:$BE$45,'Occupancy Raw Data'!P$3,FALSE))/100</f>
        <v>0.54224086279209094</v>
      </c>
      <c r="K104" s="120">
        <f>(VLOOKUP($A104,'Occupancy Raw Data'!$B$8:$BE$45,'Occupancy Raw Data'!R$3,FALSE))/100</f>
        <v>0.54985876915175802</v>
      </c>
      <c r="M104" s="121">
        <f>VLOOKUP($A104,'ADR Raw Data'!$B$6:$BE$43,'ADR Raw Data'!G$1,FALSE)</f>
        <v>104.46386713286699</v>
      </c>
      <c r="N104" s="122">
        <f>VLOOKUP($A104,'ADR Raw Data'!$B$6:$BE$43,'ADR Raw Data'!H$1,FALSE)</f>
        <v>109.52095262096699</v>
      </c>
      <c r="O104" s="122">
        <f>VLOOKUP($A104,'ADR Raw Data'!$B$6:$BE$43,'ADR Raw Data'!I$1,FALSE)</f>
        <v>111.912446249402</v>
      </c>
      <c r="P104" s="122">
        <f>VLOOKUP($A104,'ADR Raw Data'!$B$6:$BE$43,'ADR Raw Data'!J$1,FALSE)</f>
        <v>105.940154479917</v>
      </c>
      <c r="Q104" s="122">
        <f>VLOOKUP($A104,'ADR Raw Data'!$B$6:$BE$43,'ADR Raw Data'!K$1,FALSE)</f>
        <v>106.08833052276501</v>
      </c>
      <c r="R104" s="123">
        <f>VLOOKUP($A104,'ADR Raw Data'!$B$6:$BE$43,'ADR Raw Data'!L$1,FALSE)</f>
        <v>107.864387732986</v>
      </c>
      <c r="S104" s="122">
        <f>VLOOKUP($A104,'ADR Raw Data'!$B$6:$BE$43,'ADR Raw Data'!N$1,FALSE)</f>
        <v>123.07359681697601</v>
      </c>
      <c r="T104" s="122">
        <f>VLOOKUP($A104,'ADR Raw Data'!$B$6:$BE$43,'ADR Raw Data'!O$1,FALSE)</f>
        <v>119.080426512968</v>
      </c>
      <c r="U104" s="123">
        <f>VLOOKUP($A104,'ADR Raw Data'!$B$6:$BE$43,'ADR Raw Data'!P$1,FALSE)</f>
        <v>121.159743093922</v>
      </c>
      <c r="V104" s="124">
        <f>VLOOKUP($A104,'ADR Raw Data'!$B$6:$BE$43,'ADR Raw Data'!R$1,FALSE)</f>
        <v>111.61043275217899</v>
      </c>
      <c r="X104" s="121">
        <f>VLOOKUP($A104,'RevPAR Raw Data'!$B$6:$BE$43,'RevPAR Raw Data'!G$1,FALSE)</f>
        <v>44.752345715997599</v>
      </c>
      <c r="Y104" s="122">
        <f>VLOOKUP($A104,'RevPAR Raw Data'!$B$6:$BE$43,'RevPAR Raw Data'!H$1,FALSE)</f>
        <v>65.095736968244395</v>
      </c>
      <c r="Z104" s="122">
        <f>VLOOKUP($A104,'RevPAR Raw Data'!$B$6:$BE$43,'RevPAR Raw Data'!I$1,FALSE)</f>
        <v>70.171584781306095</v>
      </c>
      <c r="AA104" s="122">
        <f>VLOOKUP($A104,'RevPAR Raw Data'!$B$6:$BE$43,'RevPAR Raw Data'!J$1,FALSE)</f>
        <v>61.634445775913697</v>
      </c>
      <c r="AB104" s="122">
        <f>VLOOKUP($A104,'RevPAR Raw Data'!$B$6:$BE$43,'RevPAR Raw Data'!K$1,FALSE)</f>
        <v>56.540185739964002</v>
      </c>
      <c r="AC104" s="123">
        <f>VLOOKUP($A104,'RevPAR Raw Data'!$B$6:$BE$43,'RevPAR Raw Data'!L$1,FALSE)</f>
        <v>59.638859796285203</v>
      </c>
      <c r="AD104" s="122">
        <f>VLOOKUP($A104,'RevPAR Raw Data'!$B$6:$BE$43,'RevPAR Raw Data'!N$1,FALSE)</f>
        <v>69.500817855002893</v>
      </c>
      <c r="AE104" s="122">
        <f>VLOOKUP($A104,'RevPAR Raw Data'!$B$6:$BE$43,'RevPAR Raw Data'!O$1,FALSE)</f>
        <v>61.894709406830401</v>
      </c>
      <c r="AF104" s="123">
        <f>VLOOKUP($A104,'RevPAR Raw Data'!$B$6:$BE$43,'RevPAR Raw Data'!P$1,FALSE)</f>
        <v>65.697763630916697</v>
      </c>
      <c r="AG104" s="124">
        <f>VLOOKUP($A104,'RevPAR Raw Data'!$B$6:$BE$43,'RevPAR Raw Data'!R$1,FALSE)</f>
        <v>61.369975177608403</v>
      </c>
    </row>
    <row r="105" spans="1:33" x14ac:dyDescent="0.25">
      <c r="A105" s="101" t="s">
        <v>122</v>
      </c>
      <c r="B105" s="89">
        <f>(VLOOKUP($A104,'Occupancy Raw Data'!$B$8:$BE$51,'Occupancy Raw Data'!T$3,FALSE))/100</f>
        <v>-1.7292409537821801E-3</v>
      </c>
      <c r="C105" s="90">
        <f>(VLOOKUP($A104,'Occupancy Raw Data'!$B$8:$BE$51,'Occupancy Raw Data'!U$3,FALSE))/100</f>
        <v>-0.11551750696326099</v>
      </c>
      <c r="D105" s="90">
        <f>(VLOOKUP($A104,'Occupancy Raw Data'!$B$8:$BE$51,'Occupancy Raw Data'!V$3,FALSE))/100</f>
        <v>-0.14226109519003</v>
      </c>
      <c r="E105" s="90">
        <f>(VLOOKUP($A104,'Occupancy Raw Data'!$B$8:$BE$51,'Occupancy Raw Data'!W$3,FALSE))/100</f>
        <v>-0.18177767726997998</v>
      </c>
      <c r="F105" s="90">
        <f>(VLOOKUP($A104,'Occupancy Raw Data'!$B$8:$BE$51,'Occupancy Raw Data'!X$3,FALSE))/100</f>
        <v>-0.170478984923499</v>
      </c>
      <c r="G105" s="90">
        <f>(VLOOKUP($A104,'Occupancy Raw Data'!$B$8:$BE$51,'Occupancy Raw Data'!Y$3,FALSE))/100</f>
        <v>-0.132199654633855</v>
      </c>
      <c r="H105" s="91">
        <f>(VLOOKUP($A104,'Occupancy Raw Data'!$B$8:$BE$51,'Occupancy Raw Data'!AA$3,FALSE))/100</f>
        <v>-0.203727914859378</v>
      </c>
      <c r="I105" s="91">
        <f>(VLOOKUP($A104,'Occupancy Raw Data'!$B$8:$BE$51,'Occupancy Raw Data'!AB$3,FALSE))/100</f>
        <v>-0.26100552757607803</v>
      </c>
      <c r="J105" s="90">
        <f>(VLOOKUP($A104,'Occupancy Raw Data'!$B$8:$BE$51,'Occupancy Raw Data'!AC$3,FALSE))/100</f>
        <v>-0.232248301779032</v>
      </c>
      <c r="K105" s="92">
        <f>(VLOOKUP($A104,'Occupancy Raw Data'!$B$8:$BE$51,'Occupancy Raw Data'!AE$3,FALSE))/100</f>
        <v>-0.162933946225785</v>
      </c>
      <c r="M105" s="89">
        <f>(VLOOKUP($A104,'ADR Raw Data'!$B$6:$BE$49,'ADR Raw Data'!T$1,FALSE))/100</f>
        <v>7.5941160064236402E-2</v>
      </c>
      <c r="N105" s="90">
        <f>(VLOOKUP($A104,'ADR Raw Data'!$B$6:$BE$49,'ADR Raw Data'!U$1,FALSE))/100</f>
        <v>2.914797178392E-2</v>
      </c>
      <c r="O105" s="90">
        <f>(VLOOKUP($A104,'ADR Raw Data'!$B$6:$BE$49,'ADR Raw Data'!V$1,FALSE))/100</f>
        <v>2.7611032976689698E-2</v>
      </c>
      <c r="P105" s="90">
        <f>(VLOOKUP($A104,'ADR Raw Data'!$B$6:$BE$49,'ADR Raw Data'!W$1,FALSE))/100</f>
        <v>-1.7661252374021701E-2</v>
      </c>
      <c r="Q105" s="90">
        <f>(VLOOKUP($A104,'ADR Raw Data'!$B$6:$BE$49,'ADR Raw Data'!X$1,FALSE))/100</f>
        <v>-4.0468723823195996E-2</v>
      </c>
      <c r="R105" s="90">
        <f>(VLOOKUP($A104,'ADR Raw Data'!$B$6:$BE$49,'ADR Raw Data'!Y$1,FALSE))/100</f>
        <v>9.1451338493784198E-3</v>
      </c>
      <c r="S105" s="91">
        <f>(VLOOKUP($A104,'ADR Raw Data'!$B$6:$BE$49,'ADR Raw Data'!AA$1,FALSE))/100</f>
        <v>-6.8004441789405692E-2</v>
      </c>
      <c r="T105" s="91">
        <f>(VLOOKUP($A104,'ADR Raw Data'!$B$6:$BE$49,'ADR Raw Data'!AB$1,FALSE))/100</f>
        <v>-0.129820793793922</v>
      </c>
      <c r="U105" s="90">
        <f>(VLOOKUP($A104,'ADR Raw Data'!$B$6:$BE$49,'ADR Raw Data'!AC$1,FALSE))/100</f>
        <v>-9.8781685769316993E-2</v>
      </c>
      <c r="V105" s="92">
        <f>(VLOOKUP($A104,'ADR Raw Data'!$B$6:$BE$49,'ADR Raw Data'!AE$1,FALSE))/100</f>
        <v>-3.2427793203365203E-2</v>
      </c>
      <c r="X105" s="89">
        <f>(VLOOKUP($A104,'RevPAR Raw Data'!$B$6:$BE$43,'RevPAR Raw Data'!T$1,FALSE))/100</f>
        <v>7.40805985463934E-2</v>
      </c>
      <c r="Y105" s="90">
        <f>(VLOOKUP($A104,'RevPAR Raw Data'!$B$6:$BE$43,'RevPAR Raw Data'!U$1,FALSE))/100</f>
        <v>-8.9736636212855297E-2</v>
      </c>
      <c r="Z105" s="90">
        <f>(VLOOKUP($A104,'RevPAR Raw Data'!$B$6:$BE$43,'RevPAR Raw Data'!V$1,FALSE))/100</f>
        <v>-0.118578038003933</v>
      </c>
      <c r="AA105" s="90">
        <f>(VLOOKUP($A104,'RevPAR Raw Data'!$B$6:$BE$43,'RevPAR Raw Data'!W$1,FALSE))/100</f>
        <v>-0.19622850820977297</v>
      </c>
      <c r="AB105" s="90">
        <f>(VLOOKUP($A104,'RevPAR Raw Data'!$B$6:$BE$43,'RevPAR Raw Data'!X$1,FALSE))/100</f>
        <v>-0.20404864178816698</v>
      </c>
      <c r="AC105" s="90">
        <f>(VLOOKUP($A104,'RevPAR Raw Data'!$B$6:$BE$43,'RevPAR Raw Data'!Y$1,FALSE))/100</f>
        <v>-0.124263504320944</v>
      </c>
      <c r="AD105" s="91">
        <f>(VLOOKUP($A104,'RevPAR Raw Data'!$B$6:$BE$43,'RevPAR Raw Data'!AA$1,FALSE))/100</f>
        <v>-0.257877953521853</v>
      </c>
      <c r="AE105" s="91">
        <f>(VLOOKUP($A104,'RevPAR Raw Data'!$B$6:$BE$43,'RevPAR Raw Data'!AB$1,FALSE))/100</f>
        <v>-0.35694237659547295</v>
      </c>
      <c r="AF105" s="90">
        <f>(VLOOKUP($A104,'RevPAR Raw Data'!$B$6:$BE$43,'RevPAR Raw Data'!AC$1,FALSE))/100</f>
        <v>-0.30808810878155501</v>
      </c>
      <c r="AG105" s="92">
        <f>(VLOOKUP($A104,'RevPAR Raw Data'!$B$6:$BE$43,'RevPAR Raw Data'!AE$1,FALSE))/100</f>
        <v>-0.19007815111513199</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Data'!G$3,FALSE))/100</f>
        <v>0.56739000597252598</v>
      </c>
      <c r="C107" s="118">
        <f>(VLOOKUP($A107,'Occupancy Raw Data'!$B$8:$BE$45,'Occupancy Raw Data'!H$3,FALSE))/100</f>
        <v>0.55743579534142906</v>
      </c>
      <c r="D107" s="118">
        <f>(VLOOKUP($A107,'Occupancy Raw Data'!$B$8:$BE$45,'Occupancy Raw Data'!I$3,FALSE))/100</f>
        <v>0.60521600637069395</v>
      </c>
      <c r="E107" s="118">
        <f>(VLOOKUP($A107,'Occupancy Raw Data'!$B$8:$BE$45,'Occupancy Raw Data'!J$3,FALSE))/100</f>
        <v>0.63229145928727803</v>
      </c>
      <c r="F107" s="118">
        <f>(VLOOKUP($A107,'Occupancy Raw Data'!$B$8:$BE$45,'Occupancy Raw Data'!K$3,FALSE))/100</f>
        <v>0.63886123830380204</v>
      </c>
      <c r="G107" s="119">
        <f>(VLOOKUP($A107,'Occupancy Raw Data'!$B$8:$BE$45,'Occupancy Raw Data'!L$3,FALSE))/100</f>
        <v>0.60023890105514599</v>
      </c>
      <c r="H107" s="99">
        <f>(VLOOKUP($A107,'Occupancy Raw Data'!$B$8:$BE$45,'Occupancy Raw Data'!N$3,FALSE))/100</f>
        <v>0.67768265976508002</v>
      </c>
      <c r="I107" s="99">
        <f>(VLOOKUP($A107,'Occupancy Raw Data'!$B$8:$BE$45,'Occupancy Raw Data'!O$3,FALSE))/100</f>
        <v>0.57634879554051299</v>
      </c>
      <c r="J107" s="119">
        <f>(VLOOKUP($A107,'Occupancy Raw Data'!$B$8:$BE$45,'Occupancy Raw Data'!P$3,FALSE))/100</f>
        <v>0.62701572765279701</v>
      </c>
      <c r="K107" s="120">
        <f>(VLOOKUP($A107,'Occupancy Raw Data'!$B$8:$BE$45,'Occupancy Raw Data'!R$3,FALSE))/100</f>
        <v>0.60788942294018899</v>
      </c>
      <c r="M107" s="121">
        <f>VLOOKUP($A107,'ADR Raw Data'!$B$6:$BE$43,'ADR Raw Data'!G$1,FALSE)</f>
        <v>106.962343859649</v>
      </c>
      <c r="N107" s="122">
        <f>VLOOKUP($A107,'ADR Raw Data'!$B$6:$BE$43,'ADR Raw Data'!H$1,FALSE)</f>
        <v>104.309867857142</v>
      </c>
      <c r="O107" s="122">
        <f>VLOOKUP($A107,'ADR Raw Data'!$B$6:$BE$43,'ADR Raw Data'!I$1,FALSE)</f>
        <v>111.17595065789401</v>
      </c>
      <c r="P107" s="122">
        <f>VLOOKUP($A107,'ADR Raw Data'!$B$6:$BE$43,'ADR Raw Data'!J$1,FALSE)</f>
        <v>109.518057304785</v>
      </c>
      <c r="Q107" s="122">
        <f>VLOOKUP($A107,'ADR Raw Data'!$B$6:$BE$43,'ADR Raw Data'!K$1,FALSE)</f>
        <v>114.849404799002</v>
      </c>
      <c r="R107" s="123">
        <f>VLOOKUP($A107,'ADR Raw Data'!$B$6:$BE$43,'ADR Raw Data'!L$1,FALSE)</f>
        <v>109.536735655058</v>
      </c>
      <c r="S107" s="122">
        <f>VLOOKUP($A107,'ADR Raw Data'!$B$6:$BE$43,'ADR Raw Data'!N$1,FALSE)</f>
        <v>131.76191539365399</v>
      </c>
      <c r="T107" s="122">
        <f>VLOOKUP($A107,'ADR Raw Data'!$B$6:$BE$43,'ADR Raw Data'!O$1,FALSE)</f>
        <v>125.07754404145</v>
      </c>
      <c r="U107" s="123">
        <f>VLOOKUP($A107,'ADR Raw Data'!$B$6:$BE$43,'ADR Raw Data'!P$1,FALSE)</f>
        <v>128.689799968248</v>
      </c>
      <c r="V107" s="124">
        <f>VLOOKUP($A107,'ADR Raw Data'!$B$6:$BE$43,'ADR Raw Data'!R$1,FALSE)</f>
        <v>115.181217366894</v>
      </c>
      <c r="X107" s="121">
        <f>VLOOKUP($A107,'RevPAR Raw Data'!$B$6:$BE$43,'RevPAR Raw Data'!G$1,FALSE)</f>
        <v>60.689364921361701</v>
      </c>
      <c r="Y107" s="122">
        <f>VLOOKUP($A107,'RevPAR Raw Data'!$B$6:$BE$43,'RevPAR Raw Data'!H$1,FALSE)</f>
        <v>58.146054150905798</v>
      </c>
      <c r="Z107" s="122">
        <f>VLOOKUP($A107,'RevPAR Raw Data'!$B$6:$BE$43,'RevPAR Raw Data'!I$1,FALSE)</f>
        <v>67.285464861636399</v>
      </c>
      <c r="AA107" s="122">
        <f>VLOOKUP($A107,'RevPAR Raw Data'!$B$6:$BE$43,'RevPAR Raw Data'!J$1,FALSE)</f>
        <v>69.247332271550803</v>
      </c>
      <c r="AB107" s="122">
        <f>VLOOKUP($A107,'RevPAR Raw Data'!$B$6:$BE$43,'RevPAR Raw Data'!K$1,FALSE)</f>
        <v>73.372832968345605</v>
      </c>
      <c r="AC107" s="123">
        <f>VLOOKUP($A107,'RevPAR Raw Data'!$B$6:$BE$43,'RevPAR Raw Data'!L$1,FALSE)</f>
        <v>65.748209834760104</v>
      </c>
      <c r="AD107" s="122">
        <f>VLOOKUP($A107,'RevPAR Raw Data'!$B$6:$BE$43,'RevPAR Raw Data'!N$1,FALSE)</f>
        <v>89.292765279713294</v>
      </c>
      <c r="AE107" s="122">
        <f>VLOOKUP($A107,'RevPAR Raw Data'!$B$6:$BE$43,'RevPAR Raw Data'!O$1,FALSE)</f>
        <v>72.088291857455701</v>
      </c>
      <c r="AF107" s="123">
        <f>VLOOKUP($A107,'RevPAR Raw Data'!$B$6:$BE$43,'RevPAR Raw Data'!P$1,FALSE)</f>
        <v>80.690528568584497</v>
      </c>
      <c r="AG107" s="124">
        <f>VLOOKUP($A107,'RevPAR Raw Data'!$B$6:$BE$43,'RevPAR Raw Data'!R$1,FALSE)</f>
        <v>70.017443758709902</v>
      </c>
    </row>
    <row r="108" spans="1:33" x14ac:dyDescent="0.25">
      <c r="A108" s="101" t="s">
        <v>122</v>
      </c>
      <c r="B108" s="89">
        <f>(VLOOKUP($A107,'Occupancy Raw Data'!$B$8:$BE$51,'Occupancy Raw Data'!T$3,FALSE))/100</f>
        <v>0.232798556267758</v>
      </c>
      <c r="C108" s="90">
        <f>(VLOOKUP($A107,'Occupancy Raw Data'!$B$8:$BE$51,'Occupancy Raw Data'!U$3,FALSE))/100</f>
        <v>5.6036685628933297E-2</v>
      </c>
      <c r="D108" s="90">
        <f>(VLOOKUP($A107,'Occupancy Raw Data'!$B$8:$BE$51,'Occupancy Raw Data'!V$3,FALSE))/100</f>
        <v>0.156067371476489</v>
      </c>
      <c r="E108" s="90">
        <f>(VLOOKUP($A107,'Occupancy Raw Data'!$B$8:$BE$51,'Occupancy Raw Data'!W$3,FALSE))/100</f>
        <v>0.12537253005920601</v>
      </c>
      <c r="F108" s="90">
        <f>(VLOOKUP($A107,'Occupancy Raw Data'!$B$8:$BE$51,'Occupancy Raw Data'!X$3,FALSE))/100</f>
        <v>0.150210899972333</v>
      </c>
      <c r="G108" s="90">
        <f>(VLOOKUP($A107,'Occupancy Raw Data'!$B$8:$BE$51,'Occupancy Raw Data'!Y$3,FALSE))/100</f>
        <v>0.141618168493893</v>
      </c>
      <c r="H108" s="91">
        <f>(VLOOKUP($A107,'Occupancy Raw Data'!$B$8:$BE$51,'Occupancy Raw Data'!AA$3,FALSE))/100</f>
        <v>2.9354470297217897E-2</v>
      </c>
      <c r="I108" s="91">
        <f>(VLOOKUP($A107,'Occupancy Raw Data'!$B$8:$BE$51,'Occupancy Raw Data'!AB$3,FALSE))/100</f>
        <v>-0.15580446130372802</v>
      </c>
      <c r="J108" s="90">
        <f>(VLOOKUP($A107,'Occupancy Raw Data'!$B$8:$BE$51,'Occupancy Raw Data'!AC$3,FALSE))/100</f>
        <v>-6.4906836242343099E-2</v>
      </c>
      <c r="K108" s="92">
        <f>(VLOOKUP($A107,'Occupancy Raw Data'!$B$8:$BE$51,'Occupancy Raw Data'!AE$3,FALSE))/100</f>
        <v>7.1852978510923302E-2</v>
      </c>
      <c r="M108" s="89">
        <f>(VLOOKUP($A107,'ADR Raw Data'!$B$6:$BE$49,'ADR Raw Data'!T$1,FALSE))/100</f>
        <v>0.10132347805578901</v>
      </c>
      <c r="N108" s="90">
        <f>(VLOOKUP($A107,'ADR Raw Data'!$B$6:$BE$49,'ADR Raw Data'!U$1,FALSE))/100</f>
        <v>5.1995777601726495E-2</v>
      </c>
      <c r="O108" s="90">
        <f>(VLOOKUP($A107,'ADR Raw Data'!$B$6:$BE$49,'ADR Raw Data'!V$1,FALSE))/100</f>
        <v>0.12515428158733</v>
      </c>
      <c r="P108" s="90">
        <f>(VLOOKUP($A107,'ADR Raw Data'!$B$6:$BE$49,'ADR Raw Data'!W$1,FALSE))/100</f>
        <v>9.6989702653953402E-2</v>
      </c>
      <c r="Q108" s="90">
        <f>(VLOOKUP($A107,'ADR Raw Data'!$B$6:$BE$49,'ADR Raw Data'!X$1,FALSE))/100</f>
        <v>6.4247009870673596E-2</v>
      </c>
      <c r="R108" s="90">
        <f>(VLOOKUP($A107,'ADR Raw Data'!$B$6:$BE$49,'ADR Raw Data'!Y$1,FALSE))/100</f>
        <v>8.746739032037841E-2</v>
      </c>
      <c r="S108" s="91">
        <f>(VLOOKUP($A107,'ADR Raw Data'!$B$6:$BE$49,'ADR Raw Data'!AA$1,FALSE))/100</f>
        <v>-4.1343309067949103E-3</v>
      </c>
      <c r="T108" s="91">
        <f>(VLOOKUP($A107,'ADR Raw Data'!$B$6:$BE$49,'ADR Raw Data'!AB$1,FALSE))/100</f>
        <v>-8.6093558279794702E-2</v>
      </c>
      <c r="U108" s="90">
        <f>(VLOOKUP($A107,'ADR Raw Data'!$B$6:$BE$49,'ADR Raw Data'!AC$1,FALSE))/100</f>
        <v>-4.4093812837572702E-2</v>
      </c>
      <c r="V108" s="92">
        <f>(VLOOKUP($A107,'ADR Raw Data'!$B$6:$BE$49,'ADR Raw Data'!AE$1,FALSE))/100</f>
        <v>2.6772958509798103E-2</v>
      </c>
      <c r="X108" s="89">
        <f>(VLOOKUP($A107,'RevPAR Raw Data'!$B$6:$BE$43,'RevPAR Raw Data'!T$1,FALSE))/100</f>
        <v>0.35770999373096302</v>
      </c>
      <c r="Y108" s="90">
        <f>(VLOOKUP($A107,'RevPAR Raw Data'!$B$6:$BE$43,'RevPAR Raw Data'!U$1,FALSE))/100</f>
        <v>0.110946134274159</v>
      </c>
      <c r="Z108" s="90">
        <f>(VLOOKUP($A107,'RevPAR Raw Data'!$B$6:$BE$43,'RevPAR Raw Data'!V$1,FALSE))/100</f>
        <v>0.30075415282018303</v>
      </c>
      <c r="AA108" s="90">
        <f>(VLOOKUP($A107,'RevPAR Raw Data'!$B$6:$BE$43,'RevPAR Raw Data'!W$1,FALSE))/100</f>
        <v>0.23452207712457601</v>
      </c>
      <c r="AB108" s="90">
        <f>(VLOOKUP($A107,'RevPAR Raw Data'!$B$6:$BE$43,'RevPAR Raw Data'!X$1,FALSE))/100</f>
        <v>0.22410851101621301</v>
      </c>
      <c r="AC108" s="90">
        <f>(VLOOKUP($A107,'RevPAR Raw Data'!$B$6:$BE$43,'RevPAR Raw Data'!Y$1,FALSE))/100</f>
        <v>0.24147253043438399</v>
      </c>
      <c r="AD108" s="91">
        <f>(VLOOKUP($A107,'RevPAR Raw Data'!$B$6:$BE$43,'RevPAR Raw Data'!AA$1,FALSE))/100</f>
        <v>2.5098778296620702E-2</v>
      </c>
      <c r="AE108" s="91">
        <f>(VLOOKUP($A107,'RevPAR Raw Data'!$B$6:$BE$43,'RevPAR Raw Data'!AB$1,FALSE))/100</f>
        <v>-0.22848425911401901</v>
      </c>
      <c r="AF108" s="90">
        <f>(VLOOKUP($A107,'RevPAR Raw Data'!$B$6:$BE$43,'RevPAR Raw Data'!AC$1,FALSE))/100</f>
        <v>-0.106138659190767</v>
      </c>
      <c r="AG108" s="92">
        <f>(VLOOKUP($A107,'RevPAR Raw Data'!$B$6:$BE$43,'RevPAR Raw Data'!AE$1,FALSE))/100</f>
        <v>0.100549653833199</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Data'!G$3,FALSE))/100</f>
        <v>0.51217329036877901</v>
      </c>
      <c r="C110" s="118">
        <f>(VLOOKUP($A110,'Occupancy Raw Data'!$B$8:$BE$45,'Occupancy Raw Data'!H$3,FALSE))/100</f>
        <v>0.63354815610454696</v>
      </c>
      <c r="D110" s="118">
        <f>(VLOOKUP($A110,'Occupancy Raw Data'!$B$8:$BE$45,'Occupancy Raw Data'!I$3,FALSE))/100</f>
        <v>0.68796992481203001</v>
      </c>
      <c r="E110" s="118">
        <f>(VLOOKUP($A110,'Occupancy Raw Data'!$B$8:$BE$45,'Occupancy Raw Data'!J$3,FALSE))/100</f>
        <v>0.73272466881489395</v>
      </c>
      <c r="F110" s="118">
        <f>(VLOOKUP($A110,'Occupancy Raw Data'!$B$8:$BE$45,'Occupancy Raw Data'!K$3,FALSE))/100</f>
        <v>0.73415682062298604</v>
      </c>
      <c r="G110" s="119">
        <f>(VLOOKUP($A110,'Occupancy Raw Data'!$B$8:$BE$45,'Occupancy Raw Data'!L$3,FALSE))/100</f>
        <v>0.66011457214464697</v>
      </c>
      <c r="H110" s="99">
        <f>(VLOOKUP($A110,'Occupancy Raw Data'!$B$8:$BE$45,'Occupancy Raw Data'!N$3,FALSE))/100</f>
        <v>0.80307912638739698</v>
      </c>
      <c r="I110" s="99">
        <f>(VLOOKUP($A110,'Occupancy Raw Data'!$B$8:$BE$45,'Occupancy Raw Data'!O$3,FALSE))/100</f>
        <v>0.65592552810597893</v>
      </c>
      <c r="J110" s="119">
        <f>(VLOOKUP($A110,'Occupancy Raw Data'!$B$8:$BE$45,'Occupancy Raw Data'!P$3,FALSE))/100</f>
        <v>0.72950232724668795</v>
      </c>
      <c r="K110" s="120">
        <f>(VLOOKUP($A110,'Occupancy Raw Data'!$B$8:$BE$45,'Occupancy Raw Data'!R$3,FALSE))/100</f>
        <v>0.67993964503094406</v>
      </c>
      <c r="M110" s="121">
        <f>VLOOKUP($A110,'ADR Raw Data'!$B$6:$BE$43,'ADR Raw Data'!G$1,FALSE)</f>
        <v>96.855365256903099</v>
      </c>
      <c r="N110" s="122">
        <f>VLOOKUP($A110,'ADR Raw Data'!$B$6:$BE$43,'ADR Raw Data'!H$1,FALSE)</f>
        <v>99.684043515117196</v>
      </c>
      <c r="O110" s="122">
        <f>VLOOKUP($A110,'ADR Raw Data'!$B$6:$BE$43,'ADR Raw Data'!I$1,FALSE)</f>
        <v>101.738600052042</v>
      </c>
      <c r="P110" s="122">
        <f>VLOOKUP($A110,'ADR Raw Data'!$B$6:$BE$43,'ADR Raw Data'!J$1,FALSE)</f>
        <v>100.818277547031</v>
      </c>
      <c r="Q110" s="122">
        <f>VLOOKUP($A110,'ADR Raw Data'!$B$6:$BE$43,'ADR Raw Data'!K$1,FALSE)</f>
        <v>105.001914167276</v>
      </c>
      <c r="R110" s="123">
        <f>VLOOKUP($A110,'ADR Raw Data'!$B$6:$BE$43,'ADR Raw Data'!L$1,FALSE)</f>
        <v>101.108018115745</v>
      </c>
      <c r="S110" s="122">
        <f>VLOOKUP($A110,'ADR Raw Data'!$B$6:$BE$43,'ADR Raw Data'!N$1,FALSE)</f>
        <v>118.91193267944701</v>
      </c>
      <c r="T110" s="122">
        <f>VLOOKUP($A110,'ADR Raw Data'!$B$6:$BE$43,'ADR Raw Data'!O$1,FALSE)</f>
        <v>116.259197598253</v>
      </c>
      <c r="U110" s="123">
        <f>VLOOKUP($A110,'ADR Raw Data'!$B$6:$BE$43,'ADR Raw Data'!P$1,FALSE)</f>
        <v>117.719341104294</v>
      </c>
      <c r="V110" s="124">
        <f>VLOOKUP($A110,'ADR Raw Data'!$B$6:$BE$43,'ADR Raw Data'!R$1,FALSE)</f>
        <v>106.200066197765</v>
      </c>
      <c r="X110" s="121">
        <f>VLOOKUP($A110,'RevPAR Raw Data'!$B$6:$BE$43,'RevPAR Raw Data'!G$1,FALSE)</f>
        <v>49.606731113498</v>
      </c>
      <c r="Y110" s="122">
        <f>VLOOKUP($A110,'RevPAR Raw Data'!$B$6:$BE$43,'RevPAR Raw Data'!H$1,FALSE)</f>
        <v>63.154641962047897</v>
      </c>
      <c r="Z110" s="122">
        <f>VLOOKUP($A110,'RevPAR Raw Data'!$B$6:$BE$43,'RevPAR Raw Data'!I$1,FALSE)</f>
        <v>69.993097028284893</v>
      </c>
      <c r="AA110" s="122">
        <f>VLOOKUP($A110,'RevPAR Raw Data'!$B$6:$BE$43,'RevPAR Raw Data'!J$1,FALSE)</f>
        <v>73.872039026136704</v>
      </c>
      <c r="AB110" s="122">
        <f>VLOOKUP($A110,'RevPAR Raw Data'!$B$6:$BE$43,'RevPAR Raw Data'!K$1,FALSE)</f>
        <v>77.087871464375198</v>
      </c>
      <c r="AC110" s="123">
        <f>VLOOKUP($A110,'RevPAR Raw Data'!$B$6:$BE$43,'RevPAR Raw Data'!L$1,FALSE)</f>
        <v>66.742876118868594</v>
      </c>
      <c r="AD110" s="122">
        <f>VLOOKUP($A110,'RevPAR Raw Data'!$B$6:$BE$43,'RevPAR Raw Data'!N$1,FALSE)</f>
        <v>95.495691013247395</v>
      </c>
      <c r="AE110" s="122">
        <f>VLOOKUP($A110,'RevPAR Raw Data'!$B$6:$BE$43,'RevPAR Raw Data'!O$1,FALSE)</f>
        <v>76.257375581811601</v>
      </c>
      <c r="AF110" s="123">
        <f>VLOOKUP($A110,'RevPAR Raw Data'!$B$6:$BE$43,'RevPAR Raw Data'!P$1,FALSE)</f>
        <v>85.876533297529505</v>
      </c>
      <c r="AG110" s="124">
        <f>VLOOKUP($A110,'RevPAR Raw Data'!$B$6:$BE$43,'RevPAR Raw Data'!R$1,FALSE)</f>
        <v>72.209635312771695</v>
      </c>
    </row>
    <row r="111" spans="1:33" x14ac:dyDescent="0.25">
      <c r="A111" s="101" t="s">
        <v>122</v>
      </c>
      <c r="B111" s="89">
        <f>(VLOOKUP($A110,'Occupancy Raw Data'!$B$8:$BE$51,'Occupancy Raw Data'!T$3,FALSE))/100</f>
        <v>0.20369345682628801</v>
      </c>
      <c r="C111" s="90">
        <f>(VLOOKUP($A110,'Occupancy Raw Data'!$B$8:$BE$51,'Occupancy Raw Data'!U$3,FALSE))/100</f>
        <v>0.23308919612680001</v>
      </c>
      <c r="D111" s="90">
        <f>(VLOOKUP($A110,'Occupancy Raw Data'!$B$8:$BE$51,'Occupancy Raw Data'!V$3,FALSE))/100</f>
        <v>0.28011464850062501</v>
      </c>
      <c r="E111" s="90">
        <f>(VLOOKUP($A110,'Occupancy Raw Data'!$B$8:$BE$51,'Occupancy Raw Data'!W$3,FALSE))/100</f>
        <v>0.26087351330119202</v>
      </c>
      <c r="F111" s="90">
        <f>(VLOOKUP($A110,'Occupancy Raw Data'!$B$8:$BE$51,'Occupancy Raw Data'!X$3,FALSE))/100</f>
        <v>0.132467316673688</v>
      </c>
      <c r="G111" s="90">
        <f>(VLOOKUP($A110,'Occupancy Raw Data'!$B$8:$BE$51,'Occupancy Raw Data'!Y$3,FALSE))/100</f>
        <v>0.21966771585457898</v>
      </c>
      <c r="H111" s="91">
        <f>(VLOOKUP($A110,'Occupancy Raw Data'!$B$8:$BE$51,'Occupancy Raw Data'!AA$3,FALSE))/100</f>
        <v>-1.9375936639574601E-2</v>
      </c>
      <c r="I111" s="91">
        <f>(VLOOKUP($A110,'Occupancy Raw Data'!$B$8:$BE$51,'Occupancy Raw Data'!AB$3,FALSE))/100</f>
        <v>-0.18661155919525002</v>
      </c>
      <c r="J111" s="90">
        <f>(VLOOKUP($A110,'Occupancy Raw Data'!$B$8:$BE$51,'Occupancy Raw Data'!AC$3,FALSE))/100</f>
        <v>-0.102348833110289</v>
      </c>
      <c r="K111" s="92">
        <f>(VLOOKUP($A110,'Occupancy Raw Data'!$B$8:$BE$51,'Occupancy Raw Data'!AE$3,FALSE))/100</f>
        <v>9.8833292469903911E-2</v>
      </c>
      <c r="M111" s="89">
        <f>(VLOOKUP($A110,'ADR Raw Data'!$B$6:$BE$49,'ADR Raw Data'!T$1,FALSE))/100</f>
        <v>1.7802844739799199E-2</v>
      </c>
      <c r="N111" s="90">
        <f>(VLOOKUP($A110,'ADR Raw Data'!$B$6:$BE$49,'ADR Raw Data'!U$1,FALSE))/100</f>
        <v>4.90156355099816E-2</v>
      </c>
      <c r="O111" s="90">
        <f>(VLOOKUP($A110,'ADR Raw Data'!$B$6:$BE$49,'ADR Raw Data'!V$1,FALSE))/100</f>
        <v>6.5195012313512407E-2</v>
      </c>
      <c r="P111" s="90">
        <f>(VLOOKUP($A110,'ADR Raw Data'!$B$6:$BE$49,'ADR Raw Data'!W$1,FALSE))/100</f>
        <v>3.67739990749434E-2</v>
      </c>
      <c r="Q111" s="90">
        <f>(VLOOKUP($A110,'ADR Raw Data'!$B$6:$BE$49,'ADR Raw Data'!X$1,FALSE))/100</f>
        <v>1.8229482790213202E-2</v>
      </c>
      <c r="R111" s="90">
        <f>(VLOOKUP($A110,'ADR Raw Data'!$B$6:$BE$49,'ADR Raw Data'!Y$1,FALSE))/100</f>
        <v>3.63759923339858E-2</v>
      </c>
      <c r="S111" s="91">
        <f>(VLOOKUP($A110,'ADR Raw Data'!$B$6:$BE$49,'ADR Raw Data'!AA$1,FALSE))/100</f>
        <v>-5.2819754008341498E-2</v>
      </c>
      <c r="T111" s="91">
        <f>(VLOOKUP($A110,'ADR Raw Data'!$B$6:$BE$49,'ADR Raw Data'!AB$1,FALSE))/100</f>
        <v>-6.3246935081199204E-2</v>
      </c>
      <c r="U111" s="90">
        <f>(VLOOKUP($A110,'ADR Raw Data'!$B$6:$BE$49,'ADR Raw Data'!AC$1,FALSE))/100</f>
        <v>-5.6973477918120394E-2</v>
      </c>
      <c r="V111" s="92">
        <f>(VLOOKUP($A110,'ADR Raw Data'!$B$6:$BE$49,'ADR Raw Data'!AE$1,FALSE))/100</f>
        <v>-1.4776894389869798E-2</v>
      </c>
      <c r="X111" s="89">
        <f>(VLOOKUP($A110,'RevPAR Raw Data'!$B$6:$BE$43,'RevPAR Raw Data'!T$1,FALSE))/100</f>
        <v>0.225122624552479</v>
      </c>
      <c r="Y111" s="90">
        <f>(VLOOKUP($A110,'RevPAR Raw Data'!$B$6:$BE$43,'RevPAR Raw Data'!U$1,FALSE))/100</f>
        <v>0.29352984671544802</v>
      </c>
      <c r="Z111" s="90">
        <f>(VLOOKUP($A110,'RevPAR Raw Data'!$B$6:$BE$43,'RevPAR Raw Data'!V$1,FALSE))/100</f>
        <v>0.36357173877233001</v>
      </c>
      <c r="AA111" s="90">
        <f>(VLOOKUP($A110,'RevPAR Raw Data'!$B$6:$BE$43,'RevPAR Raw Data'!W$1,FALSE))/100</f>
        <v>0.30724087471295097</v>
      </c>
      <c r="AB111" s="90">
        <f>(VLOOKUP($A110,'RevPAR Raw Data'!$B$6:$BE$43,'RevPAR Raw Data'!X$1,FALSE))/100</f>
        <v>0.15311161013346999</v>
      </c>
      <c r="AC111" s="90">
        <f>(VLOOKUP($A110,'RevPAR Raw Data'!$B$6:$BE$43,'RevPAR Raw Data'!Y$1,FALSE))/100</f>
        <v>0.26403433933651499</v>
      </c>
      <c r="AD111" s="91">
        <f>(VLOOKUP($A110,'RevPAR Raw Data'!$B$6:$BE$43,'RevPAR Raw Data'!AA$1,FALSE))/100</f>
        <v>-7.1172258440932598E-2</v>
      </c>
      <c r="AE111" s="91">
        <f>(VLOOKUP($A110,'RevPAR Raw Data'!$B$6:$BE$43,'RevPAR Raw Data'!AB$1,FALSE))/100</f>
        <v>-0.23805588510662598</v>
      </c>
      <c r="AF111" s="90">
        <f>(VLOOKUP($A110,'RevPAR Raw Data'!$B$6:$BE$43,'RevPAR Raw Data'!AC$1,FALSE))/100</f>
        <v>-0.15349114204525502</v>
      </c>
      <c r="AG111" s="92">
        <f>(VLOOKUP($A110,'RevPAR Raw Data'!$B$6:$BE$43,'RevPAR Raw Data'!AE$1,FALSE))/100</f>
        <v>8.2595948955003107E-2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4" x14ac:dyDescent="0.25">
      <c r="A113" s="116" t="s">
        <v>47</v>
      </c>
      <c r="B113" s="117">
        <f>(VLOOKUP($A113,'Occupancy Raw Data'!$B$8:$BE$45,'Occupancy Raw Data'!G$3,FALSE))/100</f>
        <v>0.51971580817051499</v>
      </c>
      <c r="C113" s="118">
        <f>(VLOOKUP($A113,'Occupancy Raw Data'!$B$8:$BE$45,'Occupancy Raw Data'!H$3,FALSE))/100</f>
        <v>0.67779751332149207</v>
      </c>
      <c r="D113" s="118">
        <f>(VLOOKUP($A113,'Occupancy Raw Data'!$B$8:$BE$45,'Occupancy Raw Data'!I$3,FALSE))/100</f>
        <v>0.72753108348134898</v>
      </c>
      <c r="E113" s="118">
        <f>(VLOOKUP($A113,'Occupancy Raw Data'!$B$8:$BE$45,'Occupancy Raw Data'!J$3,FALSE))/100</f>
        <v>0.64706927175843598</v>
      </c>
      <c r="F113" s="118">
        <f>(VLOOKUP($A113,'Occupancy Raw Data'!$B$8:$BE$45,'Occupancy Raw Data'!K$3,FALSE))/100</f>
        <v>0.58756660746003497</v>
      </c>
      <c r="G113" s="119">
        <f>(VLOOKUP($A113,'Occupancy Raw Data'!$B$8:$BE$45,'Occupancy Raw Data'!L$3,FALSE))/100</f>
        <v>0.63193605683836507</v>
      </c>
      <c r="H113" s="99">
        <f>(VLOOKUP($A113,'Occupancy Raw Data'!$B$8:$BE$45,'Occupancy Raw Data'!N$3,FALSE))/100</f>
        <v>0.59555950266429791</v>
      </c>
      <c r="I113" s="99">
        <f>(VLOOKUP($A113,'Occupancy Raw Data'!$B$8:$BE$45,'Occupancy Raw Data'!O$3,FALSE))/100</f>
        <v>0.51900532859680193</v>
      </c>
      <c r="J113" s="119">
        <f>(VLOOKUP($A113,'Occupancy Raw Data'!$B$8:$BE$45,'Occupancy Raw Data'!P$3,FALSE))/100</f>
        <v>0.55728241563055003</v>
      </c>
      <c r="K113" s="120">
        <f>(VLOOKUP($A113,'Occupancy Raw Data'!$B$8:$BE$45,'Occupancy Raw Data'!R$3,FALSE))/100</f>
        <v>0.61060644506470407</v>
      </c>
      <c r="M113" s="121">
        <f>VLOOKUP($A113,'ADR Raw Data'!$B$6:$BE$43,'ADR Raw Data'!G$1,FALSE)</f>
        <v>100.150861244019</v>
      </c>
      <c r="N113" s="122">
        <f>VLOOKUP($A113,'ADR Raw Data'!$B$6:$BE$43,'ADR Raw Data'!H$1,FALSE)</f>
        <v>113.81642295597401</v>
      </c>
      <c r="O113" s="122">
        <f>VLOOKUP($A113,'ADR Raw Data'!$B$6:$BE$43,'ADR Raw Data'!I$1,FALSE)</f>
        <v>116.92713623046799</v>
      </c>
      <c r="P113" s="122">
        <f>VLOOKUP($A113,'ADR Raw Data'!$B$6:$BE$43,'ADR Raw Data'!J$1,FALSE)</f>
        <v>104.696867965962</v>
      </c>
      <c r="Q113" s="122">
        <f>VLOOKUP($A113,'ADR Raw Data'!$B$6:$BE$43,'ADR Raw Data'!K$1,FALSE)</f>
        <v>97.672989721886296</v>
      </c>
      <c r="R113" s="123">
        <f>VLOOKUP($A113,'ADR Raw Data'!$B$6:$BE$43,'ADR Raw Data'!L$1,FALSE)</f>
        <v>107.41533419528901</v>
      </c>
      <c r="S113" s="122">
        <f>VLOOKUP($A113,'ADR Raw Data'!$B$6:$BE$43,'ADR Raw Data'!N$1,FALSE)</f>
        <v>102.11743215031299</v>
      </c>
      <c r="T113" s="122">
        <f>VLOOKUP($A113,'ADR Raw Data'!$B$6:$BE$43,'ADR Raw Data'!O$1,FALSE)</f>
        <v>99.614045174537907</v>
      </c>
      <c r="U113" s="123">
        <f>VLOOKUP($A113,'ADR Raw Data'!$B$6:$BE$43,'ADR Raw Data'!P$1,FALSE)</f>
        <v>100.95171155378399</v>
      </c>
      <c r="V113" s="124">
        <f>VLOOKUP($A113,'ADR Raw Data'!$B$6:$BE$43,'ADR Raw Data'!R$1,FALSE)</f>
        <v>105.72986078789801</v>
      </c>
      <c r="X113" s="121">
        <f>VLOOKUP($A113,'RevPAR Raw Data'!$B$6:$BE$43,'RevPAR Raw Data'!G$1,FALSE)</f>
        <v>52.049985790408499</v>
      </c>
      <c r="Y113" s="122">
        <f>VLOOKUP($A113,'RevPAR Raw Data'!$B$6:$BE$43,'RevPAR Raw Data'!H$1,FALSE)</f>
        <v>77.144488454706902</v>
      </c>
      <c r="Z113" s="122">
        <f>VLOOKUP($A113,'RevPAR Raw Data'!$B$6:$BE$43,'RevPAR Raw Data'!I$1,FALSE)</f>
        <v>85.068126110124297</v>
      </c>
      <c r="AA113" s="122">
        <f>VLOOKUP($A113,'RevPAR Raw Data'!$B$6:$BE$43,'RevPAR Raw Data'!J$1,FALSE)</f>
        <v>67.746126110124294</v>
      </c>
      <c r="AB113" s="122">
        <f>VLOOKUP($A113,'RevPAR Raw Data'!$B$6:$BE$43,'RevPAR Raw Data'!K$1,FALSE)</f>
        <v>57.389387211367598</v>
      </c>
      <c r="AC113" s="123">
        <f>VLOOKUP($A113,'RevPAR Raw Data'!$B$6:$BE$43,'RevPAR Raw Data'!L$1,FALSE)</f>
        <v>67.879622735346302</v>
      </c>
      <c r="AD113" s="122">
        <f>VLOOKUP($A113,'RevPAR Raw Data'!$B$6:$BE$43,'RevPAR Raw Data'!N$1,FALSE)</f>
        <v>60.817007104795699</v>
      </c>
      <c r="AE113" s="122">
        <f>VLOOKUP($A113,'RevPAR Raw Data'!$B$6:$BE$43,'RevPAR Raw Data'!O$1,FALSE)</f>
        <v>51.700220248667797</v>
      </c>
      <c r="AF113" s="123">
        <f>VLOOKUP($A113,'RevPAR Raw Data'!$B$6:$BE$43,'RevPAR Raw Data'!P$1,FALSE)</f>
        <v>56.258613676731699</v>
      </c>
      <c r="AG113" s="124">
        <f>VLOOKUP($A113,'RevPAR Raw Data'!$B$6:$BE$43,'RevPAR Raw Data'!R$1,FALSE)</f>
        <v>64.559334432884995</v>
      </c>
    </row>
    <row r="114" spans="1:34" x14ac:dyDescent="0.25">
      <c r="A114" s="101" t="s">
        <v>122</v>
      </c>
      <c r="B114" s="89">
        <f>(VLOOKUP($A113,'Occupancy Raw Data'!$B$8:$BE$51,'Occupancy Raw Data'!T$3,FALSE))/100</f>
        <v>6.9107349940548707E-2</v>
      </c>
      <c r="C114" s="90">
        <f>(VLOOKUP($A113,'Occupancy Raw Data'!$B$8:$BE$51,'Occupancy Raw Data'!U$3,FALSE))/100</f>
        <v>-6.4103851683084702E-4</v>
      </c>
      <c r="D114" s="90">
        <f>(VLOOKUP($A113,'Occupancy Raw Data'!$B$8:$BE$51,'Occupancy Raw Data'!V$3,FALSE))/100</f>
        <v>2.6264866858287501E-2</v>
      </c>
      <c r="E114" s="90">
        <f>(VLOOKUP($A113,'Occupancy Raw Data'!$B$8:$BE$51,'Occupancy Raw Data'!W$3,FALSE))/100</f>
        <v>-3.2664118987387102E-2</v>
      </c>
      <c r="F114" s="90">
        <f>(VLOOKUP($A113,'Occupancy Raw Data'!$B$8:$BE$51,'Occupancy Raw Data'!X$3,FALSE))/100</f>
        <v>-0.17520770508814199</v>
      </c>
      <c r="G114" s="90">
        <f>(VLOOKUP($A113,'Occupancy Raw Data'!$B$8:$BE$51,'Occupancy Raw Data'!Y$3,FALSE))/100</f>
        <v>-2.9154458745681802E-2</v>
      </c>
      <c r="H114" s="91">
        <f>(VLOOKUP($A113,'Occupancy Raw Data'!$B$8:$BE$51,'Occupancy Raw Data'!AA$3,FALSE))/100</f>
        <v>-0.29485754884547</v>
      </c>
      <c r="I114" s="91">
        <f>(VLOOKUP($A113,'Occupancy Raw Data'!$B$8:$BE$51,'Occupancy Raw Data'!AB$3,FALSE))/100</f>
        <v>-0.37851012915020904</v>
      </c>
      <c r="J114" s="90">
        <f>(VLOOKUP($A113,'Occupancy Raw Data'!$B$8:$BE$51,'Occupancy Raw Data'!AC$3,FALSE))/100</f>
        <v>-0.33644737812722397</v>
      </c>
      <c r="K114" s="92">
        <f>(VLOOKUP($A113,'Occupancy Raw Data'!$B$8:$BE$51,'Occupancy Raw Data'!AE$3,FALSE))/100</f>
        <v>-0.13376142663877599</v>
      </c>
      <c r="M114" s="89">
        <f>(VLOOKUP($A113,'ADR Raw Data'!$B$6:$BE$49,'ADR Raw Data'!T$1,FALSE))/100</f>
        <v>4.9990111135547001E-2</v>
      </c>
      <c r="N114" s="90">
        <f>(VLOOKUP($A113,'ADR Raw Data'!$B$6:$BE$49,'ADR Raw Data'!U$1,FALSE))/100</f>
        <v>3.0423468027829501E-2</v>
      </c>
      <c r="O114" s="90">
        <f>(VLOOKUP($A113,'ADR Raw Data'!$B$6:$BE$49,'ADR Raw Data'!V$1,FALSE))/100</f>
        <v>3.6514968383141097E-2</v>
      </c>
      <c r="P114" s="90">
        <f>(VLOOKUP($A113,'ADR Raw Data'!$B$6:$BE$49,'ADR Raw Data'!W$1,FALSE))/100</f>
        <v>-1.8072277254638801E-2</v>
      </c>
      <c r="Q114" s="90">
        <f>(VLOOKUP($A113,'ADR Raw Data'!$B$6:$BE$49,'ADR Raw Data'!X$1,FALSE))/100</f>
        <v>-0.124765551631088</v>
      </c>
      <c r="R114" s="90">
        <f>(VLOOKUP($A113,'ADR Raw Data'!$B$6:$BE$49,'ADR Raw Data'!Y$1,FALSE))/100</f>
        <v>-7.0576994877580498E-3</v>
      </c>
      <c r="S114" s="91">
        <f>(VLOOKUP($A113,'ADR Raw Data'!$B$6:$BE$49,'ADR Raw Data'!AA$1,FALSE))/100</f>
        <v>-0.210385460396286</v>
      </c>
      <c r="T114" s="91">
        <f>(VLOOKUP($A113,'ADR Raw Data'!$B$6:$BE$49,'ADR Raw Data'!AB$1,FALSE))/100</f>
        <v>-0.20504721720444599</v>
      </c>
      <c r="U114" s="90">
        <f>(VLOOKUP($A113,'ADR Raw Data'!$B$6:$BE$49,'ADR Raw Data'!AC$1,FALSE))/100</f>
        <v>-0.20715390479614398</v>
      </c>
      <c r="V114" s="92">
        <f>(VLOOKUP($A113,'ADR Raw Data'!$B$6:$BE$49,'ADR Raw Data'!AE$1,FALSE))/100</f>
        <v>-7.8185706366565702E-2</v>
      </c>
      <c r="X114" s="89">
        <f>(VLOOKUP($A113,'RevPAR Raw Data'!$B$6:$BE$43,'RevPAR Raw Data'!T$1,FALSE))/100</f>
        <v>0.12255214517990601</v>
      </c>
      <c r="Y114" s="90">
        <f>(VLOOKUP($A113,'RevPAR Raw Data'!$B$6:$BE$43,'RevPAR Raw Data'!U$1,FALSE))/100</f>
        <v>2.97629268961772E-2</v>
      </c>
      <c r="Z114" s="90">
        <f>(VLOOKUP($A113,'RevPAR Raw Data'!$B$6:$BE$43,'RevPAR Raw Data'!V$1,FALSE))/100</f>
        <v>6.3738896024346403E-2</v>
      </c>
      <c r="AA114" s="90">
        <f>(VLOOKUP($A113,'RevPAR Raw Data'!$B$6:$BE$43,'RevPAR Raw Data'!W$1,FALSE))/100</f>
        <v>-5.0146081227407498E-2</v>
      </c>
      <c r="AB114" s="90">
        <f>(VLOOKUP($A113,'RevPAR Raw Data'!$B$6:$BE$43,'RevPAR Raw Data'!X$1,FALSE))/100</f>
        <v>-0.27811337074389203</v>
      </c>
      <c r="AC114" s="90">
        <f>(VLOOKUP($A113,'RevPAR Raw Data'!$B$6:$BE$43,'RevPAR Raw Data'!Y$1,FALSE))/100</f>
        <v>-3.6006394824884602E-2</v>
      </c>
      <c r="AD114" s="91">
        <f>(VLOOKUP($A113,'RevPAR Raw Data'!$B$6:$BE$43,'RevPAR Raw Data'!AA$1,FALSE))/100</f>
        <v>-0.44320926807658201</v>
      </c>
      <c r="AE114" s="91">
        <f>(VLOOKUP($A113,'RevPAR Raw Data'!$B$6:$BE$43,'RevPAR Raw Data'!AB$1,FALSE))/100</f>
        <v>-0.50594489768870898</v>
      </c>
      <c r="AF114" s="90">
        <f>(VLOOKUP($A113,'RevPAR Raw Data'!$B$6:$BE$43,'RevPAR Raw Data'!AC$1,FALSE))/100</f>
        <v>-0.47390489478588899</v>
      </c>
      <c r="AG114" s="92">
        <f>(VLOOKUP($A113,'RevPAR Raw Data'!$B$6:$BE$43,'RevPAR Raw Data'!AE$1,FALSE))/100</f>
        <v>-0.20148890137898998</v>
      </c>
    </row>
    <row r="115" spans="1:34"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4" x14ac:dyDescent="0.25">
      <c r="A116" s="116" t="s">
        <v>48</v>
      </c>
      <c r="B116" s="117">
        <f>(VLOOKUP($A116,'Occupancy Raw Data'!$B$8:$BE$45,'Occupancy Raw Data'!G$3,FALSE))/100</f>
        <v>0.66680008004802804</v>
      </c>
      <c r="C116" s="118">
        <f>(VLOOKUP($A116,'Occupancy Raw Data'!$B$8:$BE$45,'Occupancy Raw Data'!H$3,FALSE))/100</f>
        <v>0.72023213928356999</v>
      </c>
      <c r="D116" s="118">
        <f>(VLOOKUP($A116,'Occupancy Raw Data'!$B$8:$BE$45,'Occupancy Raw Data'!I$3,FALSE))/100</f>
        <v>0.87592555533319894</v>
      </c>
      <c r="E116" s="118">
        <f>(VLOOKUP($A116,'Occupancy Raw Data'!$B$8:$BE$45,'Occupancy Raw Data'!J$3,FALSE))/100</f>
        <v>0.69681809085451207</v>
      </c>
      <c r="F116" s="118">
        <f>(VLOOKUP($A116,'Occupancy Raw Data'!$B$8:$BE$45,'Occupancy Raw Data'!K$3,FALSE))/100</f>
        <v>0.85111066639983901</v>
      </c>
      <c r="G116" s="119">
        <f>(VLOOKUP($A116,'Occupancy Raw Data'!$B$8:$BE$45,'Occupancy Raw Data'!L$3,FALSE))/100</f>
        <v>0.76217730638383008</v>
      </c>
      <c r="H116" s="99">
        <f>(VLOOKUP($A116,'Occupancy Raw Data'!$B$8:$BE$45,'Occupancy Raw Data'!N$3,FALSE))/100</f>
        <v>0.91715029017410399</v>
      </c>
      <c r="I116" s="99">
        <f>(VLOOKUP($A116,'Occupancy Raw Data'!$B$8:$BE$45,'Occupancy Raw Data'!O$3,FALSE))/100</f>
        <v>0.79067440464278504</v>
      </c>
      <c r="J116" s="119">
        <f>(VLOOKUP($A116,'Occupancy Raw Data'!$B$8:$BE$45,'Occupancy Raw Data'!P$3,FALSE))/100</f>
        <v>0.85391234740844491</v>
      </c>
      <c r="K116" s="120">
        <f>(VLOOKUP($A116,'Occupancy Raw Data'!$B$8:$BE$45,'Occupancy Raw Data'!R$3,FALSE))/100</f>
        <v>0.78838731810514806</v>
      </c>
      <c r="M116" s="121">
        <f>VLOOKUP($A116,'ADR Raw Data'!$B$6:$BE$43,'ADR Raw Data'!G$1,FALSE)</f>
        <v>163.74794117646999</v>
      </c>
      <c r="N116" s="122">
        <f>VLOOKUP($A116,'ADR Raw Data'!$B$6:$BE$43,'ADR Raw Data'!H$1,FALSE)</f>
        <v>154.685626562934</v>
      </c>
      <c r="O116" s="122">
        <f>VLOOKUP($A116,'ADR Raw Data'!$B$6:$BE$43,'ADR Raw Data'!I$1,FALSE)</f>
        <v>160.26018277358901</v>
      </c>
      <c r="P116" s="122">
        <f>VLOOKUP($A116,'ADR Raw Data'!$B$6:$BE$43,'ADR Raw Data'!J$1,FALSE)</f>
        <v>153.438268236645</v>
      </c>
      <c r="Q116" s="122">
        <f>VLOOKUP($A116,'ADR Raw Data'!$B$6:$BE$43,'ADR Raw Data'!K$1,FALSE)</f>
        <v>182.84422995532501</v>
      </c>
      <c r="R116" s="123">
        <f>VLOOKUP($A116,'ADR Raw Data'!$B$6:$BE$43,'ADR Raw Data'!L$1,FALSE)</f>
        <v>163.613353463214</v>
      </c>
      <c r="S116" s="122">
        <f>VLOOKUP($A116,'ADR Raw Data'!$B$6:$BE$43,'ADR Raw Data'!N$1,FALSE)</f>
        <v>243.73948941741199</v>
      </c>
      <c r="T116" s="122">
        <f>VLOOKUP($A116,'ADR Raw Data'!$B$6:$BE$43,'ADR Raw Data'!O$1,FALSE)</f>
        <v>234.056314856998</v>
      </c>
      <c r="U116" s="123">
        <f>VLOOKUP($A116,'ADR Raw Data'!$B$6:$BE$43,'ADR Raw Data'!P$1,FALSE)</f>
        <v>239.25645418326599</v>
      </c>
      <c r="V116" s="124">
        <f>VLOOKUP($A116,'ADR Raw Data'!$B$6:$BE$43,'ADR Raw Data'!R$1,FALSE)</f>
        <v>187.02192660550401</v>
      </c>
      <c r="X116" s="121">
        <f>VLOOKUP($A116,'RevPAR Raw Data'!$B$6:$BE$43,'RevPAR Raw Data'!G$1,FALSE)</f>
        <v>109.18714028417</v>
      </c>
      <c r="Y116" s="122">
        <f>VLOOKUP($A116,'RevPAR Raw Data'!$B$6:$BE$43,'RevPAR Raw Data'!H$1,FALSE)</f>
        <v>111.409559735841</v>
      </c>
      <c r="Z116" s="122">
        <f>VLOOKUP($A116,'RevPAR Raw Data'!$B$6:$BE$43,'RevPAR Raw Data'!I$1,FALSE)</f>
        <v>140.375989593756</v>
      </c>
      <c r="AA116" s="122">
        <f>VLOOKUP($A116,'RevPAR Raw Data'!$B$6:$BE$43,'RevPAR Raw Data'!J$1,FALSE)</f>
        <v>106.918561136682</v>
      </c>
      <c r="AB116" s="122">
        <f>VLOOKUP($A116,'RevPAR Raw Data'!$B$6:$BE$43,'RevPAR Raw Data'!K$1,FALSE)</f>
        <v>155.62067440464199</v>
      </c>
      <c r="AC116" s="123">
        <f>VLOOKUP($A116,'RevPAR Raw Data'!$B$6:$BE$43,'RevPAR Raw Data'!L$1,FALSE)</f>
        <v>124.702385031018</v>
      </c>
      <c r="AD116" s="122">
        <f>VLOOKUP($A116,'RevPAR Raw Data'!$B$6:$BE$43,'RevPAR Raw Data'!N$1,FALSE)</f>
        <v>223.54574344606701</v>
      </c>
      <c r="AE116" s="122">
        <f>VLOOKUP($A116,'RevPAR Raw Data'!$B$6:$BE$43,'RevPAR Raw Data'!O$1,FALSE)</f>
        <v>185.06233740244099</v>
      </c>
      <c r="AF116" s="123">
        <f>VLOOKUP($A116,'RevPAR Raw Data'!$B$6:$BE$43,'RevPAR Raw Data'!P$1,FALSE)</f>
        <v>204.304040424254</v>
      </c>
      <c r="AG116" s="124">
        <f>VLOOKUP($A116,'RevPAR Raw Data'!$B$6:$BE$43,'RevPAR Raw Data'!R$1,FALSE)</f>
        <v>147.44571514337099</v>
      </c>
    </row>
    <row r="117" spans="1:34" x14ac:dyDescent="0.25">
      <c r="A117" s="101" t="s">
        <v>122</v>
      </c>
      <c r="B117" s="89">
        <f>(VLOOKUP($A116,'Occupancy Raw Data'!$B$8:$BE$51,'Occupancy Raw Data'!T$3,FALSE))/100</f>
        <v>0.27646822835485296</v>
      </c>
      <c r="C117" s="90">
        <f>(VLOOKUP($A116,'Occupancy Raw Data'!$B$8:$BE$51,'Occupancy Raw Data'!U$3,FALSE))/100</f>
        <v>6.9203840265324196E-2</v>
      </c>
      <c r="D117" s="90">
        <f>(VLOOKUP($A116,'Occupancy Raw Data'!$B$8:$BE$51,'Occupancy Raw Data'!V$3,FALSE))/100</f>
        <v>0.226295777466479</v>
      </c>
      <c r="E117" s="90">
        <f>(VLOOKUP($A116,'Occupancy Raw Data'!$B$8:$BE$51,'Occupancy Raw Data'!W$3,FALSE))/100</f>
        <v>-2.1936053198183897E-2</v>
      </c>
      <c r="F117" s="90">
        <f>(VLOOKUP($A116,'Occupancy Raw Data'!$B$8:$BE$51,'Occupancy Raw Data'!X$3,FALSE))/100</f>
        <v>-3.9556159895199096E-2</v>
      </c>
      <c r="G117" s="90">
        <f>(VLOOKUP($A116,'Occupancy Raw Data'!$B$8:$BE$51,'Occupancy Raw Data'!Y$3,FALSE))/100</f>
        <v>8.6066037665583697E-2</v>
      </c>
      <c r="H117" s="91">
        <f>(VLOOKUP($A116,'Occupancy Raw Data'!$B$8:$BE$51,'Occupancy Raw Data'!AA$3,FALSE))/100</f>
        <v>-1.4204784552974701E-3</v>
      </c>
      <c r="I117" s="91">
        <f>(VLOOKUP($A116,'Occupancy Raw Data'!$B$8:$BE$51,'Occupancy Raw Data'!AB$3,FALSE))/100</f>
        <v>-0.11913254510083</v>
      </c>
      <c r="J117" s="90">
        <f>(VLOOKUP($A116,'Occupancy Raw Data'!$B$8:$BE$51,'Occupancy Raw Data'!AC$3,FALSE))/100</f>
        <v>-5.9600919228106702E-2</v>
      </c>
      <c r="K117" s="92">
        <f>(VLOOKUP($A116,'Occupancy Raw Data'!$B$8:$BE$51,'Occupancy Raw Data'!AE$3,FALSE))/100</f>
        <v>3.6386644882726901E-2</v>
      </c>
      <c r="M117" s="89">
        <f>(VLOOKUP($A116,'ADR Raw Data'!$B$6:$BE$49,'ADR Raw Data'!T$1,FALSE))/100</f>
        <v>0.101385871461022</v>
      </c>
      <c r="N117" s="90">
        <f>(VLOOKUP($A116,'ADR Raw Data'!$B$6:$BE$49,'ADR Raw Data'!U$1,FALSE))/100</f>
        <v>3.0747858835457696E-3</v>
      </c>
      <c r="O117" s="90">
        <f>(VLOOKUP($A116,'ADR Raw Data'!$B$6:$BE$49,'ADR Raw Data'!V$1,FALSE))/100</f>
        <v>2.9802454591303099E-2</v>
      </c>
      <c r="P117" s="90">
        <f>(VLOOKUP($A116,'ADR Raw Data'!$B$6:$BE$49,'ADR Raw Data'!W$1,FALSE))/100</f>
        <v>-5.8153706047046796E-2</v>
      </c>
      <c r="Q117" s="90">
        <f>(VLOOKUP($A116,'ADR Raw Data'!$B$6:$BE$49,'ADR Raw Data'!X$1,FALSE))/100</f>
        <v>-9.1333847464683912E-2</v>
      </c>
      <c r="R117" s="90">
        <f>(VLOOKUP($A116,'ADR Raw Data'!$B$6:$BE$49,'ADR Raw Data'!Y$1,FALSE))/100</f>
        <v>-2.2115278277902602E-2</v>
      </c>
      <c r="S117" s="91">
        <f>(VLOOKUP($A116,'ADR Raw Data'!$B$6:$BE$49,'ADR Raw Data'!AA$1,FALSE))/100</f>
        <v>-0.15532950739971399</v>
      </c>
      <c r="T117" s="91">
        <f>(VLOOKUP($A116,'ADR Raw Data'!$B$6:$BE$49,'ADR Raw Data'!AB$1,FALSE))/100</f>
        <v>-0.17487308926408499</v>
      </c>
      <c r="U117" s="90">
        <f>(VLOOKUP($A116,'ADR Raw Data'!$B$6:$BE$49,'ADR Raw Data'!AC$1,FALSE))/100</f>
        <v>-0.16384661901039199</v>
      </c>
      <c r="V117" s="92">
        <f>(VLOOKUP($A116,'ADR Raw Data'!$B$6:$BE$49,'ADR Raw Data'!AE$1,FALSE))/100</f>
        <v>-0.10015894717700199</v>
      </c>
      <c r="X117" s="89">
        <f>(VLOOKUP($A116,'RevPAR Raw Data'!$B$6:$BE$43,'RevPAR Raw Data'!T$1,FALSE))/100</f>
        <v>0.40588407207891697</v>
      </c>
      <c r="Y117" s="90">
        <f>(VLOOKUP($A116,'RevPAR Raw Data'!$B$6:$BE$43,'RevPAR Raw Data'!U$1,FALSE))/100</f>
        <v>7.2491413140004901E-2</v>
      </c>
      <c r="Z117" s="90">
        <f>(VLOOKUP($A116,'RevPAR Raw Data'!$B$6:$BE$43,'RevPAR Raw Data'!V$1,FALSE))/100</f>
        <v>0.262842401689931</v>
      </c>
      <c r="AA117" s="90">
        <f>(VLOOKUP($A116,'RevPAR Raw Data'!$B$6:$BE$43,'RevPAR Raw Data'!W$1,FALSE))/100</f>
        <v>-7.8814096455711191E-2</v>
      </c>
      <c r="AB117" s="90">
        <f>(VLOOKUP($A116,'RevPAR Raw Data'!$B$6:$BE$43,'RevPAR Raw Data'!X$1,FALSE))/100</f>
        <v>-0.12727719108572599</v>
      </c>
      <c r="AC117" s="90">
        <f>(VLOOKUP($A116,'RevPAR Raw Data'!$B$6:$BE$43,'RevPAR Raw Data'!Y$1,FALSE))/100</f>
        <v>6.2047385014430301E-2</v>
      </c>
      <c r="AD117" s="91">
        <f>(VLOOKUP($A116,'RevPAR Raw Data'!$B$6:$BE$43,'RevPAR Raw Data'!AA$1,FALSE))/100</f>
        <v>-0.15652934363627799</v>
      </c>
      <c r="AE117" s="91">
        <f>(VLOOKUP($A116,'RevPAR Raw Data'!$B$6:$BE$43,'RevPAR Raw Data'!AB$1,FALSE))/100</f>
        <v>-0.27317255817123998</v>
      </c>
      <c r="AF117" s="90">
        <f>(VLOOKUP($A116,'RevPAR Raw Data'!$B$6:$BE$43,'RevPAR Raw Data'!AC$1,FALSE))/100</f>
        <v>-0.21368212913306198</v>
      </c>
      <c r="AG117" s="92">
        <f>(VLOOKUP($A116,'RevPAR Raw Data'!$B$6:$BE$43,'RevPAR Raw Data'!AE$1,FALSE))/100</f>
        <v>-6.7416750337032399E-2</v>
      </c>
    </row>
    <row r="118" spans="1:34"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4" x14ac:dyDescent="0.25">
      <c r="A119" s="116" t="s">
        <v>72</v>
      </c>
      <c r="B119" s="117">
        <f>(VLOOKUP($A119,'Occupancy Raw Data'!$B$8:$BE$45,'Occupancy Raw Data'!G$3,FALSE))/100</f>
        <v>0.70526315789473604</v>
      </c>
      <c r="C119" s="118">
        <f>(VLOOKUP($A119,'Occupancy Raw Data'!$B$8:$BE$45,'Occupancy Raw Data'!H$3,FALSE))/100</f>
        <v>0.628210526315789</v>
      </c>
      <c r="D119" s="118">
        <f>(VLOOKUP($A119,'Occupancy Raw Data'!$B$8:$BE$45,'Occupancy Raw Data'!I$3,FALSE))/100</f>
        <v>0.66807017543859604</v>
      </c>
      <c r="E119" s="118">
        <f>(VLOOKUP($A119,'Occupancy Raw Data'!$B$8:$BE$45,'Occupancy Raw Data'!J$3,FALSE))/100</f>
        <v>0.67101754385964896</v>
      </c>
      <c r="F119" s="118">
        <f>(VLOOKUP($A119,'Occupancy Raw Data'!$B$8:$BE$45,'Occupancy Raw Data'!K$3,FALSE))/100</f>
        <v>0.62035087719298199</v>
      </c>
      <c r="G119" s="119">
        <f>(VLOOKUP($A119,'Occupancy Raw Data'!$B$8:$BE$45,'Occupancy Raw Data'!L$3,FALSE))/100</f>
        <v>0.65858245614034994</v>
      </c>
      <c r="H119" s="99">
        <f>(VLOOKUP($A119,'Occupancy Raw Data'!$B$8:$BE$45,'Occupancy Raw Data'!N$3,FALSE))/100</f>
        <v>0.61389473684210505</v>
      </c>
      <c r="I119" s="99">
        <f>(VLOOKUP($A119,'Occupancy Raw Data'!$B$8:$BE$45,'Occupancy Raw Data'!O$3,FALSE))/100</f>
        <v>0.495719298245614</v>
      </c>
      <c r="J119" s="119">
        <f>(VLOOKUP($A119,'Occupancy Raw Data'!$B$8:$BE$45,'Occupancy Raw Data'!P$3,FALSE))/100</f>
        <v>0.55480701754385897</v>
      </c>
      <c r="K119" s="120">
        <f>(VLOOKUP($A119,'Occupancy Raw Data'!$B$8:$BE$45,'Occupancy Raw Data'!R$3,FALSE))/100</f>
        <v>0.62893233082706701</v>
      </c>
      <c r="M119" s="121">
        <f>VLOOKUP($A119,'ADR Raw Data'!$B$6:$BE$43,'ADR Raw Data'!G$1,FALSE)</f>
        <v>154.58866268656701</v>
      </c>
      <c r="N119" s="122">
        <f>VLOOKUP($A119,'ADR Raw Data'!$B$6:$BE$43,'ADR Raw Data'!H$1,FALSE)</f>
        <v>109.51832439678201</v>
      </c>
      <c r="O119" s="122">
        <f>VLOOKUP($A119,'ADR Raw Data'!$B$6:$BE$43,'ADR Raw Data'!I$1,FALSE)</f>
        <v>109.527292016806</v>
      </c>
      <c r="P119" s="122">
        <f>VLOOKUP($A119,'ADR Raw Data'!$B$6:$BE$43,'ADR Raw Data'!J$1,FALSE)</f>
        <v>111.344791884542</v>
      </c>
      <c r="Q119" s="122">
        <f>VLOOKUP($A119,'ADR Raw Data'!$B$6:$BE$43,'ADR Raw Data'!K$1,FALSE)</f>
        <v>108.67784389140201</v>
      </c>
      <c r="R119" s="123">
        <f>VLOOKUP($A119,'ADR Raw Data'!$B$6:$BE$43,'ADR Raw Data'!L$1,FALSE)</f>
        <v>119.386986616656</v>
      </c>
      <c r="S119" s="122">
        <f>VLOOKUP($A119,'ADR Raw Data'!$B$6:$BE$43,'ADR Raw Data'!N$1,FALSE)</f>
        <v>116.636502057613</v>
      </c>
      <c r="T119" s="122">
        <f>VLOOKUP($A119,'ADR Raw Data'!$B$6:$BE$43,'ADR Raw Data'!O$1,FALSE)</f>
        <v>113.586279728199</v>
      </c>
      <c r="U119" s="123">
        <f>VLOOKUP($A119,'ADR Raw Data'!$B$6:$BE$43,'ADR Raw Data'!P$1,FALSE)</f>
        <v>115.273817353908</v>
      </c>
      <c r="V119" s="124">
        <f>VLOOKUP($A119,'ADR Raw Data'!$B$6:$BE$43,'ADR Raw Data'!R$1,FALSE)</f>
        <v>118.350302218821</v>
      </c>
      <c r="W119" s="104"/>
      <c r="X119" s="121">
        <f>VLOOKUP($A119,'RevPAR Raw Data'!$B$6:$BE$43,'RevPAR Raw Data'!G$1,FALSE)</f>
        <v>109.025688421052</v>
      </c>
      <c r="Y119" s="122">
        <f>VLOOKUP($A119,'RevPAR Raw Data'!$B$6:$BE$43,'RevPAR Raw Data'!H$1,FALSE)</f>
        <v>68.800564210526304</v>
      </c>
      <c r="Z119" s="122">
        <f>VLOOKUP($A119,'RevPAR Raw Data'!$B$6:$BE$43,'RevPAR Raw Data'!I$1,FALSE)</f>
        <v>73.171917192982406</v>
      </c>
      <c r="AA119" s="122">
        <f>VLOOKUP($A119,'RevPAR Raw Data'!$B$6:$BE$43,'RevPAR Raw Data'!J$1,FALSE)</f>
        <v>74.714308771929794</v>
      </c>
      <c r="AB119" s="122">
        <f>VLOOKUP($A119,'RevPAR Raw Data'!$B$6:$BE$43,'RevPAR Raw Data'!K$1,FALSE)</f>
        <v>67.418395789473607</v>
      </c>
      <c r="AC119" s="123">
        <f>VLOOKUP($A119,'RevPAR Raw Data'!$B$6:$BE$43,'RevPAR Raw Data'!L$1,FALSE)</f>
        <v>78.626174877192895</v>
      </c>
      <c r="AD119" s="122">
        <f>VLOOKUP($A119,'RevPAR Raw Data'!$B$6:$BE$43,'RevPAR Raw Data'!N$1,FALSE)</f>
        <v>71.602534736842102</v>
      </c>
      <c r="AE119" s="122">
        <f>VLOOKUP($A119,'RevPAR Raw Data'!$B$6:$BE$43,'RevPAR Raw Data'!O$1,FALSE)</f>
        <v>56.306910877192898</v>
      </c>
      <c r="AF119" s="123">
        <f>VLOOKUP($A119,'RevPAR Raw Data'!$B$6:$BE$43,'RevPAR Raw Data'!P$1,FALSE)</f>
        <v>63.954722807017497</v>
      </c>
      <c r="AG119" s="124">
        <f>VLOOKUP($A119,'RevPAR Raw Data'!$B$6:$BE$43,'RevPAR Raw Data'!R$1,FALSE)</f>
        <v>74.434331428571397</v>
      </c>
    </row>
    <row r="120" spans="1:34" x14ac:dyDescent="0.25">
      <c r="A120" s="101" t="s">
        <v>122</v>
      </c>
      <c r="B120" s="89">
        <f>(VLOOKUP($A119,'Occupancy Raw Data'!$B$8:$BE$51,'Occupancy Raw Data'!T$3,FALSE))/100</f>
        <v>0.66736768314055295</v>
      </c>
      <c r="C120" s="90">
        <f>(VLOOKUP($A119,'Occupancy Raw Data'!$B$8:$BE$51,'Occupancy Raw Data'!U$3,FALSE))/100</f>
        <v>7.599796851193491E-2</v>
      </c>
      <c r="D120" s="90">
        <f>(VLOOKUP($A119,'Occupancy Raw Data'!$B$8:$BE$51,'Occupancy Raw Data'!V$3,FALSE))/100</f>
        <v>2.2726584959903099E-2</v>
      </c>
      <c r="E120" s="90">
        <f>(VLOOKUP($A119,'Occupancy Raw Data'!$B$8:$BE$51,'Occupancy Raw Data'!W$3,FALSE))/100</f>
        <v>-2.6873073890919499E-2</v>
      </c>
      <c r="F120" s="90">
        <f>(VLOOKUP($A119,'Occupancy Raw Data'!$B$8:$BE$51,'Occupancy Raw Data'!X$3,FALSE))/100</f>
        <v>1.5105935629953E-2</v>
      </c>
      <c r="G120" s="90">
        <f>(VLOOKUP($A119,'Occupancy Raw Data'!$B$8:$BE$51,'Occupancy Raw Data'!Y$3,FALSE))/100</f>
        <v>0.11220297112335099</v>
      </c>
      <c r="H120" s="91">
        <f>(VLOOKUP($A119,'Occupancy Raw Data'!$B$8:$BE$51,'Occupancy Raw Data'!AA$3,FALSE))/100</f>
        <v>1.8627306273062701E-2</v>
      </c>
      <c r="I120" s="91">
        <f>(VLOOKUP($A119,'Occupancy Raw Data'!$B$8:$BE$51,'Occupancy Raw Data'!AB$3,FALSE))/100</f>
        <v>-0.15093279160318201</v>
      </c>
      <c r="J120" s="90">
        <f>(VLOOKUP($A119,'Occupancy Raw Data'!$B$8:$BE$51,'Occupancy Raw Data'!AC$3,FALSE))/100</f>
        <v>-6.4807363905202198E-2</v>
      </c>
      <c r="K120" s="92">
        <f>(VLOOKUP($A119,'Occupancy Raw Data'!$B$8:$BE$51,'Occupancy Raw Data'!AE$3,FALSE))/100</f>
        <v>6.1560790762520995E-2</v>
      </c>
      <c r="M120" s="89">
        <f>(VLOOKUP($A119,'ADR Raw Data'!$B$6:$BE$49,'ADR Raw Data'!T$1,FALSE))/100</f>
        <v>0.71676784969960394</v>
      </c>
      <c r="N120" s="90">
        <f>(VLOOKUP($A119,'ADR Raw Data'!$B$6:$BE$49,'ADR Raw Data'!U$1,FALSE))/100</f>
        <v>8.3944953338107295E-2</v>
      </c>
      <c r="O120" s="90">
        <f>(VLOOKUP($A119,'ADR Raw Data'!$B$6:$BE$49,'ADR Raw Data'!V$1,FALSE))/100</f>
        <v>2.5945851711585002E-2</v>
      </c>
      <c r="P120" s="90">
        <f>(VLOOKUP($A119,'ADR Raw Data'!$B$6:$BE$49,'ADR Raw Data'!W$1,FALSE))/100</f>
        <v>2.4820247539015503E-2</v>
      </c>
      <c r="Q120" s="90">
        <f>(VLOOKUP($A119,'ADR Raw Data'!$B$6:$BE$49,'ADR Raw Data'!X$1,FALSE))/100</f>
        <v>3.3816725374368105E-2</v>
      </c>
      <c r="R120" s="90">
        <f>(VLOOKUP($A119,'ADR Raw Data'!$B$6:$BE$49,'ADR Raw Data'!Y$1,FALSE))/100</f>
        <v>0.15522884950769</v>
      </c>
      <c r="S120" s="91">
        <f>(VLOOKUP($A119,'ADR Raw Data'!$B$6:$BE$49,'ADR Raw Data'!AA$1,FALSE))/100</f>
        <v>8.6790015056014691E-2</v>
      </c>
      <c r="T120" s="91">
        <f>(VLOOKUP($A119,'ADR Raw Data'!$B$6:$BE$49,'ADR Raw Data'!AB$1,FALSE))/100</f>
        <v>2.8827696784731901E-2</v>
      </c>
      <c r="U120" s="90">
        <f>(VLOOKUP($A119,'ADR Raw Data'!$B$6:$BE$49,'ADR Raw Data'!AC$1,FALSE))/100</f>
        <v>5.9128583214621694E-2</v>
      </c>
      <c r="V120" s="92">
        <f>(VLOOKUP($A119,'ADR Raw Data'!$B$6:$BE$49,'ADR Raw Data'!AE$1,FALSE))/100</f>
        <v>0.12804226548728501</v>
      </c>
      <c r="X120" s="89">
        <f>(VLOOKUP($A119,'RevPAR Raw Data'!$B$6:$BE$43,'RevPAR Raw Data'!T$1,FALSE))/100</f>
        <v>1.8624832320438101</v>
      </c>
      <c r="Y120" s="90">
        <f>(VLOOKUP($A119,'RevPAR Raw Data'!$B$6:$BE$43,'RevPAR Raw Data'!U$1,FALSE))/100</f>
        <v>0.166322567770567</v>
      </c>
      <c r="Z120" s="90">
        <f>(VLOOKUP($A119,'RevPAR Raw Data'!$B$6:$BE$43,'RevPAR Raw Data'!V$1,FALSE))/100</f>
        <v>4.9262097274768504E-2</v>
      </c>
      <c r="AA120" s="90">
        <f>(VLOOKUP($A119,'RevPAR Raw Data'!$B$6:$BE$43,'RevPAR Raw Data'!W$1,FALSE))/100</f>
        <v>-2.7198226980108798E-3</v>
      </c>
      <c r="AB120" s="90">
        <f>(VLOOKUP($A119,'RevPAR Raw Data'!$B$6:$BE$43,'RevPAR Raw Data'!X$1,FALSE))/100</f>
        <v>4.9433494281042198E-2</v>
      </c>
      <c r="AC120" s="90">
        <f>(VLOOKUP($A119,'RevPAR Raw Data'!$B$6:$BE$43,'RevPAR Raw Data'!Y$1,FALSE))/100</f>
        <v>0.28484895874986399</v>
      </c>
      <c r="AD120" s="91">
        <f>(VLOOKUP($A119,'RevPAR Raw Data'!$B$6:$BE$43,'RevPAR Raw Data'!AA$1,FALSE))/100</f>
        <v>0.107033985520969</v>
      </c>
      <c r="AE120" s="91">
        <f>(VLOOKUP($A119,'RevPAR Raw Data'!$B$6:$BE$43,'RevPAR Raw Data'!AB$1,FALSE))/100</f>
        <v>-0.12645613956966001</v>
      </c>
      <c r="AF120" s="90">
        <f>(VLOOKUP($A119,'RevPAR Raw Data'!$B$6:$BE$43,'RevPAR Raw Data'!AC$1,FALSE))/100</f>
        <v>-9.5107483001694408E-3</v>
      </c>
      <c r="AG120" s="92">
        <f>(VLOOKUP($A119,'RevPAR Raw Data'!$B$6:$BE$43,'RevPAR Raw Data'!AE$1,FALSE))/100</f>
        <v>0.19748543936422799</v>
      </c>
    </row>
    <row r="121" spans="1:34"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4" x14ac:dyDescent="0.25">
      <c r="A122" s="134" t="s">
        <v>71</v>
      </c>
      <c r="B122" s="117">
        <f>(VLOOKUP($A122,'Occupancy Raw Data'!$B$8:$BE$45,'Occupancy Raw Data'!G$3,FALSE))/100</f>
        <v>0.52144743106955804</v>
      </c>
      <c r="C122" s="118">
        <f>(VLOOKUP($A122,'Occupancy Raw Data'!$B$8:$BE$45,'Occupancy Raw Data'!H$3,FALSE))/100</f>
        <v>0.66900402545123994</v>
      </c>
      <c r="D122" s="118">
        <f>(VLOOKUP($A122,'Occupancy Raw Data'!$B$8:$BE$45,'Occupancy Raw Data'!I$3,FALSE))/100</f>
        <v>0.72432151668614397</v>
      </c>
      <c r="E122" s="118">
        <f>(VLOOKUP($A122,'Occupancy Raw Data'!$B$8:$BE$45,'Occupancy Raw Data'!J$3,FALSE))/100</f>
        <v>0.7094749599619089</v>
      </c>
      <c r="F122" s="118">
        <f>(VLOOKUP($A122,'Occupancy Raw Data'!$B$8:$BE$45,'Occupancy Raw Data'!K$3,FALSE))/100</f>
        <v>0.64766480543652305</v>
      </c>
      <c r="G122" s="119">
        <f>(VLOOKUP($A122,'Occupancy Raw Data'!$B$8:$BE$45,'Occupancy Raw Data'!L$3,FALSE))/100</f>
        <v>0.65438254772107496</v>
      </c>
      <c r="H122" s="99">
        <f>(VLOOKUP($A122,'Occupancy Raw Data'!$B$8:$BE$45,'Occupancy Raw Data'!N$3,FALSE))/100</f>
        <v>0.67276977015971895</v>
      </c>
      <c r="I122" s="99">
        <f>(VLOOKUP($A122,'Occupancy Raw Data'!$B$8:$BE$45,'Occupancy Raw Data'!O$3,FALSE))/100</f>
        <v>0.60472665887547006</v>
      </c>
      <c r="J122" s="119">
        <f>(VLOOKUP($A122,'Occupancy Raw Data'!$B$8:$BE$45,'Occupancy Raw Data'!P$3,FALSE))/100</f>
        <v>0.638748214517595</v>
      </c>
      <c r="K122" s="120">
        <f>(VLOOKUP($A122,'Occupancy Raw Data'!$B$8:$BE$45,'Occupancy Raw Data'!R$3,FALSE))/100</f>
        <v>0.64991559537722299</v>
      </c>
      <c r="M122" s="121">
        <f>VLOOKUP($A122,'ADR Raw Data'!$B$6:$BE$43,'ADR Raw Data'!G$1,FALSE)</f>
        <v>100.722686029716</v>
      </c>
      <c r="N122" s="122">
        <f>VLOOKUP($A122,'ADR Raw Data'!$B$6:$BE$43,'ADR Raw Data'!H$1,FALSE)</f>
        <v>110.47803297748401</v>
      </c>
      <c r="O122" s="122">
        <f>VLOOKUP($A122,'ADR Raw Data'!$B$6:$BE$43,'ADR Raw Data'!I$1,FALSE)</f>
        <v>115.52630655551501</v>
      </c>
      <c r="P122" s="122">
        <f>VLOOKUP($A122,'ADR Raw Data'!$B$6:$BE$43,'ADR Raw Data'!J$1,FALSE)</f>
        <v>114.442965883716</v>
      </c>
      <c r="Q122" s="122">
        <f>VLOOKUP($A122,'ADR Raw Data'!$B$6:$BE$43,'ADR Raw Data'!K$1,FALSE)</f>
        <v>107.369661271135</v>
      </c>
      <c r="R122" s="123">
        <f>VLOOKUP($A122,'ADR Raw Data'!$B$6:$BE$43,'ADR Raw Data'!L$1,FALSE)</f>
        <v>110.285335365321</v>
      </c>
      <c r="S122" s="122">
        <f>VLOOKUP($A122,'ADR Raw Data'!$B$6:$BE$43,'ADR Raw Data'!N$1,FALSE)</f>
        <v>112.597571446953</v>
      </c>
      <c r="T122" s="122">
        <f>VLOOKUP($A122,'ADR Raw Data'!$B$6:$BE$43,'ADR Raw Data'!O$1,FALSE)</f>
        <v>107.15140710042201</v>
      </c>
      <c r="U122" s="123">
        <f>VLOOKUP($A122,'ADR Raw Data'!$B$6:$BE$43,'ADR Raw Data'!P$1,FALSE)</f>
        <v>110.01952841363401</v>
      </c>
      <c r="V122" s="124">
        <f>VLOOKUP($A122,'ADR Raw Data'!$B$6:$BE$43,'ADR Raw Data'!R$1,FALSE)</f>
        <v>110.210695468341</v>
      </c>
      <c r="X122" s="121">
        <f>VLOOKUP($A122,'RevPAR Raw Data'!$B$6:$BE$43,'RevPAR Raw Data'!G$1,FALSE)</f>
        <v>52.521585880621501</v>
      </c>
      <c r="Y122" s="122">
        <f>VLOOKUP($A122,'RevPAR Raw Data'!$B$6:$BE$43,'RevPAR Raw Data'!H$1,FALSE)</f>
        <v>73.9102487858719</v>
      </c>
      <c r="Z122" s="122">
        <f>VLOOKUP($A122,'RevPAR Raw Data'!$B$6:$BE$43,'RevPAR Raw Data'!I$1,FALSE)</f>
        <v>83.678189581439597</v>
      </c>
      <c r="AA122" s="122">
        <f>VLOOKUP($A122,'RevPAR Raw Data'!$B$6:$BE$43,'RevPAR Raw Data'!J$1,FALSE)</f>
        <v>81.194418638271998</v>
      </c>
      <c r="AB122" s="122">
        <f>VLOOKUP($A122,'RevPAR Raw Data'!$B$6:$BE$43,'RevPAR Raw Data'!K$1,FALSE)</f>
        <v>69.539550776955295</v>
      </c>
      <c r="AC122" s="123">
        <f>VLOOKUP($A122,'RevPAR Raw Data'!$B$6:$BE$43,'RevPAR Raw Data'!L$1,FALSE)</f>
        <v>72.168798732632098</v>
      </c>
      <c r="AD122" s="122">
        <f>VLOOKUP($A122,'RevPAR Raw Data'!$B$6:$BE$43,'RevPAR Raw Data'!N$1,FALSE)</f>
        <v>75.752242262909505</v>
      </c>
      <c r="AE122" s="122">
        <f>VLOOKUP($A122,'RevPAR Raw Data'!$B$6:$BE$43,'RevPAR Raw Data'!O$1,FALSE)</f>
        <v>64.797312409643695</v>
      </c>
      <c r="AF122" s="123">
        <f>VLOOKUP($A122,'RevPAR Raw Data'!$B$6:$BE$43,'RevPAR Raw Data'!P$1,FALSE)</f>
        <v>70.2747773362766</v>
      </c>
      <c r="AG122" s="124">
        <f>VLOOKUP($A122,'RevPAR Raw Data'!$B$6:$BE$43,'RevPAR Raw Data'!R$1,FALSE)</f>
        <v>71.627649762244801</v>
      </c>
      <c r="AH122" s="104"/>
    </row>
    <row r="123" spans="1:34" x14ac:dyDescent="0.25">
      <c r="A123" s="101" t="s">
        <v>122</v>
      </c>
      <c r="B123" s="89">
        <f>(VLOOKUP($A122,'Occupancy Raw Data'!$B$8:$BE$51,'Occupancy Raw Data'!T$3,FALSE))/100</f>
        <v>6.11335354695937E-2</v>
      </c>
      <c r="C123" s="90">
        <f>(VLOOKUP($A122,'Occupancy Raw Data'!$B$8:$BE$51,'Occupancy Raw Data'!U$3,FALSE))/100</f>
        <v>5.7866129905876501E-2</v>
      </c>
      <c r="D123" s="90">
        <f>(VLOOKUP($A122,'Occupancy Raw Data'!$B$8:$BE$51,'Occupancy Raw Data'!V$3,FALSE))/100</f>
        <v>3.1533273463695E-2</v>
      </c>
      <c r="E123" s="90">
        <f>(VLOOKUP($A122,'Occupancy Raw Data'!$B$8:$BE$51,'Occupancy Raw Data'!W$3,FALSE))/100</f>
        <v>2.2451975624371099E-2</v>
      </c>
      <c r="F123" s="90">
        <f>(VLOOKUP($A122,'Occupancy Raw Data'!$B$8:$BE$51,'Occupancy Raw Data'!X$3,FALSE))/100</f>
        <v>-1.1334506496884E-2</v>
      </c>
      <c r="G123" s="90">
        <f>(VLOOKUP($A122,'Occupancy Raw Data'!$B$8:$BE$51,'Occupancy Raw Data'!Y$3,FALSE))/100</f>
        <v>3.0530167447228397E-2</v>
      </c>
      <c r="H123" s="91">
        <f>(VLOOKUP($A122,'Occupancy Raw Data'!$B$8:$BE$51,'Occupancy Raw Data'!AA$3,FALSE))/100</f>
        <v>-8.5720017362861403E-2</v>
      </c>
      <c r="I123" s="91">
        <f>(VLOOKUP($A122,'Occupancy Raw Data'!$B$8:$BE$51,'Occupancy Raw Data'!AB$3,FALSE))/100</f>
        <v>-0.17436194523679202</v>
      </c>
      <c r="J123" s="90">
        <f>(VLOOKUP($A122,'Occupancy Raw Data'!$B$8:$BE$51,'Occupancy Raw Data'!AC$3,FALSE))/100</f>
        <v>-0.12993801813122899</v>
      </c>
      <c r="K123" s="92">
        <f>(VLOOKUP($A122,'Occupancy Raw Data'!$B$8:$BE$51,'Occupancy Raw Data'!AE$3,FALSE))/100</f>
        <v>-2.0212727417135101E-2</v>
      </c>
      <c r="M123" s="89">
        <f>(VLOOKUP($A122,'ADR Raw Data'!$B$6:$BE$49,'ADR Raw Data'!T$1,FALSE))/100</f>
        <v>-1.1828725189300201E-2</v>
      </c>
      <c r="N123" s="90">
        <f>(VLOOKUP($A122,'ADR Raw Data'!$B$6:$BE$49,'ADR Raw Data'!U$1,FALSE))/100</f>
        <v>2.3115375573152198E-3</v>
      </c>
      <c r="O123" s="90">
        <f>(VLOOKUP($A122,'ADR Raw Data'!$B$6:$BE$49,'ADR Raw Data'!V$1,FALSE))/100</f>
        <v>1.7488634413369501E-3</v>
      </c>
      <c r="P123" s="90">
        <f>(VLOOKUP($A122,'ADR Raw Data'!$B$6:$BE$49,'ADR Raw Data'!W$1,FALSE))/100</f>
        <v>-1.6256868858272499E-2</v>
      </c>
      <c r="Q123" s="90">
        <f>(VLOOKUP($A122,'ADR Raw Data'!$B$6:$BE$49,'ADR Raw Data'!X$1,FALSE))/100</f>
        <v>-6.2175255692930601E-2</v>
      </c>
      <c r="R123" s="90">
        <f>(VLOOKUP($A122,'ADR Raw Data'!$B$6:$BE$49,'ADR Raw Data'!Y$1,FALSE))/100</f>
        <v>-1.7792428570113802E-2</v>
      </c>
      <c r="S123" s="91">
        <f>(VLOOKUP($A122,'ADR Raw Data'!$B$6:$BE$49,'ADR Raw Data'!AA$1,FALSE))/100</f>
        <v>-0.11443755685434401</v>
      </c>
      <c r="T123" s="91">
        <f>(VLOOKUP($A122,'ADR Raw Data'!$B$6:$BE$49,'ADR Raw Data'!AB$1,FALSE))/100</f>
        <v>-0.14317502555735501</v>
      </c>
      <c r="U123" s="90">
        <f>(VLOOKUP($A122,'ADR Raw Data'!$B$6:$BE$49,'ADR Raw Data'!AC$1,FALSE))/100</f>
        <v>-0.127553758459693</v>
      </c>
      <c r="V123" s="92">
        <f>(VLOOKUP($A122,'ADR Raw Data'!$B$6:$BE$49,'ADR Raw Data'!AE$1,FALSE))/100</f>
        <v>-5.5232192590646198E-2</v>
      </c>
      <c r="X123" s="89">
        <f>(VLOOKUP($A122,'RevPAR Raw Data'!$B$6:$BE$43,'RevPAR Raw Data'!T$1,FALSE))/100</f>
        <v>4.8581678489373302E-2</v>
      </c>
      <c r="Y123" s="90">
        <f>(VLOOKUP($A122,'RevPAR Raw Data'!$B$6:$BE$43,'RevPAR Raw Data'!U$1,FALSE))/100</f>
        <v>6.0311427195765696E-2</v>
      </c>
      <c r="Z123" s="90">
        <f>(VLOOKUP($A122,'RevPAR Raw Data'!$B$6:$BE$43,'RevPAR Raw Data'!V$1,FALSE))/100</f>
        <v>3.3337284294178204E-2</v>
      </c>
      <c r="AA123" s="90">
        <f>(VLOOKUP($A122,'RevPAR Raw Data'!$B$6:$BE$43,'RevPAR Raw Data'!W$1,FALSE))/100</f>
        <v>5.8301079427640397E-3</v>
      </c>
      <c r="AB123" s="90">
        <f>(VLOOKUP($A122,'RevPAR Raw Data'!$B$6:$BE$43,'RevPAR Raw Data'!X$1,FALSE))/100</f>
        <v>-7.2805036350217692E-2</v>
      </c>
      <c r="AC123" s="90">
        <f>(VLOOKUP($A122,'RevPAR Raw Data'!$B$6:$BE$43,'RevPAR Raw Data'!Y$1,FALSE))/100</f>
        <v>1.2194533053576101E-2</v>
      </c>
      <c r="AD123" s="91">
        <f>(VLOOKUP($A122,'RevPAR Raw Data'!$B$6:$BE$43,'RevPAR Raw Data'!AA$1,FALSE))/100</f>
        <v>-0.19034798485668802</v>
      </c>
      <c r="AE123" s="91">
        <f>(VLOOKUP($A122,'RevPAR Raw Data'!$B$6:$BE$43,'RevPAR Raw Data'!AB$1,FALSE))/100</f>
        <v>-0.29257269482863901</v>
      </c>
      <c r="AF123" s="90">
        <f>(VLOOKUP($A122,'RevPAR Raw Data'!$B$6:$BE$43,'RevPAR Raw Data'!AC$1,FALSE))/100</f>
        <v>-0.240917694011481</v>
      </c>
      <c r="AG123" s="92">
        <f>(VLOOKUP($A122,'RevPAR Raw Data'!$B$6:$BE$43,'RevPAR Raw Data'!AE$1,FALSE))/100</f>
        <v>-7.4328526754295896E-2</v>
      </c>
      <c r="AH123" s="104"/>
    </row>
    <row r="124" spans="1:34"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c r="AH124" s="104"/>
    </row>
    <row r="125" spans="1:34" x14ac:dyDescent="0.25">
      <c r="A125" s="116" t="s">
        <v>45</v>
      </c>
      <c r="B125" s="117">
        <f>(VLOOKUP($A125,'Occupancy Raw Data'!$B$8:$BE$45,'Occupancy Raw Data'!G$3,FALSE))/100</f>
        <v>0.58951456310679606</v>
      </c>
      <c r="C125" s="118">
        <f>(VLOOKUP($A125,'Occupancy Raw Data'!$B$8:$BE$45,'Occupancy Raw Data'!H$3,FALSE))/100</f>
        <v>0.68815533980582499</v>
      </c>
      <c r="D125" s="118">
        <f>(VLOOKUP($A125,'Occupancy Raw Data'!$B$8:$BE$45,'Occupancy Raw Data'!I$3,FALSE))/100</f>
        <v>0.72349514563106698</v>
      </c>
      <c r="E125" s="118">
        <f>(VLOOKUP($A125,'Occupancy Raw Data'!$B$8:$BE$45,'Occupancy Raw Data'!J$3,FALSE))/100</f>
        <v>0.72582524271844606</v>
      </c>
      <c r="F125" s="118">
        <f>(VLOOKUP($A125,'Occupancy Raw Data'!$B$8:$BE$45,'Occupancy Raw Data'!K$3,FALSE))/100</f>
        <v>0.68737864077669897</v>
      </c>
      <c r="G125" s="119">
        <f>(VLOOKUP($A125,'Occupancy Raw Data'!$B$8:$BE$45,'Occupancy Raw Data'!L$3,FALSE))/100</f>
        <v>0.68287378640776597</v>
      </c>
      <c r="H125" s="99">
        <f>(VLOOKUP($A125,'Occupancy Raw Data'!$B$8:$BE$45,'Occupancy Raw Data'!N$3,FALSE))/100</f>
        <v>0.67631067961165003</v>
      </c>
      <c r="I125" s="99">
        <f>(VLOOKUP($A125,'Occupancy Raw Data'!$B$8:$BE$45,'Occupancy Raw Data'!O$3,FALSE))/100</f>
        <v>0.62174757281553295</v>
      </c>
      <c r="J125" s="119">
        <f>(VLOOKUP($A125,'Occupancy Raw Data'!$B$8:$BE$45,'Occupancy Raw Data'!P$3,FALSE))/100</f>
        <v>0.6490291262135921</v>
      </c>
      <c r="K125" s="120">
        <f>(VLOOKUP($A125,'Occupancy Raw Data'!$B$8:$BE$45,'Occupancy Raw Data'!R$3,FALSE))/100</f>
        <v>0.67320388349514504</v>
      </c>
      <c r="M125" s="121">
        <f>VLOOKUP($A125,'ADR Raw Data'!$B$6:$BE$43,'ADR Raw Data'!G$1,FALSE)</f>
        <v>90.858715085638906</v>
      </c>
      <c r="N125" s="122">
        <f>VLOOKUP($A125,'ADR Raw Data'!$B$6:$BE$43,'ADR Raw Data'!H$1,FALSE)</f>
        <v>96.354616873589094</v>
      </c>
      <c r="O125" s="122">
        <f>VLOOKUP($A125,'ADR Raw Data'!$B$6:$BE$43,'ADR Raw Data'!I$1,FALSE)</f>
        <v>97.354320799785199</v>
      </c>
      <c r="P125" s="122">
        <f>VLOOKUP($A125,'ADR Raw Data'!$B$6:$BE$43,'ADR Raw Data'!J$1,FALSE)</f>
        <v>97.222110165863995</v>
      </c>
      <c r="Q125" s="122">
        <f>VLOOKUP($A125,'ADR Raw Data'!$B$6:$BE$43,'ADR Raw Data'!K$1,FALSE)</f>
        <v>94.621748389830501</v>
      </c>
      <c r="R125" s="123">
        <f>VLOOKUP($A125,'ADR Raw Data'!$B$6:$BE$43,'ADR Raw Data'!L$1,FALSE)</f>
        <v>95.453096997270194</v>
      </c>
      <c r="S125" s="122">
        <f>VLOOKUP($A125,'ADR Raw Data'!$B$6:$BE$43,'ADR Raw Data'!N$1,FALSE)</f>
        <v>98.466884668389298</v>
      </c>
      <c r="T125" s="122">
        <f>VLOOKUP($A125,'ADR Raw Data'!$B$6:$BE$43,'ADR Raw Data'!O$1,FALSE)</f>
        <v>95.531935165521503</v>
      </c>
      <c r="U125" s="123">
        <f>VLOOKUP($A125,'ADR Raw Data'!$B$6:$BE$43,'ADR Raw Data'!P$1,FALSE)</f>
        <v>97.061094345549705</v>
      </c>
      <c r="V125" s="124">
        <f>VLOOKUP($A125,'ADR Raw Data'!$B$6:$BE$43,'ADR Raw Data'!R$1,FALSE)</f>
        <v>95.896026754295605</v>
      </c>
      <c r="X125" s="121">
        <f>VLOOKUP($A125,'RevPAR Raw Data'!$B$6:$BE$43,'RevPAR Raw Data'!G$1,FALSE)</f>
        <v>53.562535728155297</v>
      </c>
      <c r="Y125" s="122">
        <f>VLOOKUP($A125,'RevPAR Raw Data'!$B$6:$BE$43,'RevPAR Raw Data'!H$1,FALSE)</f>
        <v>66.306944116504795</v>
      </c>
      <c r="Z125" s="122">
        <f>VLOOKUP($A125,'RevPAR Raw Data'!$B$6:$BE$43,'RevPAR Raw Data'!I$1,FALSE)</f>
        <v>70.435378504854299</v>
      </c>
      <c r="AA125" s="122">
        <f>VLOOKUP($A125,'RevPAR Raw Data'!$B$6:$BE$43,'RevPAR Raw Data'!J$1,FALSE)</f>
        <v>70.566261708737798</v>
      </c>
      <c r="AB125" s="122">
        <f>VLOOKUP($A125,'RevPAR Raw Data'!$B$6:$BE$43,'RevPAR Raw Data'!K$1,FALSE)</f>
        <v>65.040968796116502</v>
      </c>
      <c r="AC125" s="123">
        <f>VLOOKUP($A125,'RevPAR Raw Data'!$B$6:$BE$43,'RevPAR Raw Data'!L$1,FALSE)</f>
        <v>65.182417770873698</v>
      </c>
      <c r="AD125" s="122">
        <f>VLOOKUP($A125,'RevPAR Raw Data'!$B$6:$BE$43,'RevPAR Raw Data'!N$1,FALSE)</f>
        <v>66.594205689320304</v>
      </c>
      <c r="AE125" s="122">
        <f>VLOOKUP($A125,'RevPAR Raw Data'!$B$6:$BE$43,'RevPAR Raw Data'!O$1,FALSE)</f>
        <v>59.396748815533897</v>
      </c>
      <c r="AF125" s="123">
        <f>VLOOKUP($A125,'RevPAR Raw Data'!$B$6:$BE$43,'RevPAR Raw Data'!P$1,FALSE)</f>
        <v>62.995477252427101</v>
      </c>
      <c r="AG125" s="124">
        <f>VLOOKUP($A125,'RevPAR Raw Data'!$B$6:$BE$43,'RevPAR Raw Data'!R$1,FALSE)</f>
        <v>64.557577622746095</v>
      </c>
    </row>
    <row r="126" spans="1:34" x14ac:dyDescent="0.25">
      <c r="A126" s="101" t="s">
        <v>122</v>
      </c>
      <c r="B126" s="89">
        <f>(VLOOKUP($A125,'Occupancy Raw Data'!$B$8:$BE$51,'Occupancy Raw Data'!T$3,FALSE))/100</f>
        <v>-4.6217683922967899E-2</v>
      </c>
      <c r="C126" s="90">
        <f>(VLOOKUP($A125,'Occupancy Raw Data'!$B$8:$BE$51,'Occupancy Raw Data'!U$3,FALSE))/100</f>
        <v>-7.9933667317230797E-2</v>
      </c>
      <c r="D126" s="90">
        <f>(VLOOKUP($A125,'Occupancy Raw Data'!$B$8:$BE$51,'Occupancy Raw Data'!V$3,FALSE))/100</f>
        <v>-5.8951630458443899E-2</v>
      </c>
      <c r="E126" s="90">
        <f>(VLOOKUP($A125,'Occupancy Raw Data'!$B$8:$BE$51,'Occupancy Raw Data'!W$3,FALSE))/100</f>
        <v>-4.2321558697748299E-2</v>
      </c>
      <c r="F126" s="90">
        <f>(VLOOKUP($A125,'Occupancy Raw Data'!$B$8:$BE$51,'Occupancy Raw Data'!X$3,FALSE))/100</f>
        <v>-3.4489135460009201E-2</v>
      </c>
      <c r="G126" s="90">
        <f>(VLOOKUP($A125,'Occupancy Raw Data'!$B$8:$BE$51,'Occupancy Raw Data'!Y$3,FALSE))/100</f>
        <v>-5.2793826026846E-2</v>
      </c>
      <c r="H126" s="91">
        <f>(VLOOKUP($A125,'Occupancy Raw Data'!$B$8:$BE$51,'Occupancy Raw Data'!AA$3,FALSE))/100</f>
        <v>-7.6133422749234098E-2</v>
      </c>
      <c r="I126" s="91">
        <f>(VLOOKUP($A125,'Occupancy Raw Data'!$B$8:$BE$51,'Occupancy Raw Data'!AB$3,FALSE))/100</f>
        <v>-0.13528394308207101</v>
      </c>
      <c r="J126" s="90">
        <f>(VLOOKUP($A125,'Occupancy Raw Data'!$B$8:$BE$51,'Occupancy Raw Data'!AC$3,FALSE))/100</f>
        <v>-0.10544322387508799</v>
      </c>
      <c r="K126" s="92">
        <f>(VLOOKUP($A125,'Occupancy Raw Data'!$B$8:$BE$51,'Occupancy Raw Data'!AE$3,FALSE))/100</f>
        <v>-6.7904897329251104E-2</v>
      </c>
      <c r="M126" s="89">
        <f>(VLOOKUP($A125,'ADR Raw Data'!$B$6:$BE$49,'ADR Raw Data'!T$1,FALSE))/100</f>
        <v>-6.4030394014411799E-3</v>
      </c>
      <c r="N126" s="90">
        <f>(VLOOKUP($A125,'ADR Raw Data'!$B$6:$BE$49,'ADR Raw Data'!U$1,FALSE))/100</f>
        <v>-6.9134922103506703E-3</v>
      </c>
      <c r="O126" s="90">
        <f>(VLOOKUP($A125,'ADR Raw Data'!$B$6:$BE$49,'ADR Raw Data'!V$1,FALSE))/100</f>
        <v>-8.730328885248901E-3</v>
      </c>
      <c r="P126" s="90">
        <f>(VLOOKUP($A125,'ADR Raw Data'!$B$6:$BE$49,'ADR Raw Data'!W$1,FALSE))/100</f>
        <v>-5.3407475116742298E-3</v>
      </c>
      <c r="Q126" s="90">
        <f>(VLOOKUP($A125,'ADR Raw Data'!$B$6:$BE$49,'ADR Raw Data'!X$1,FALSE))/100</f>
        <v>-3.8187235243228E-2</v>
      </c>
      <c r="R126" s="90">
        <f>(VLOOKUP($A125,'ADR Raw Data'!$B$6:$BE$49,'ADR Raw Data'!Y$1,FALSE))/100</f>
        <v>-1.3300803975281501E-2</v>
      </c>
      <c r="S126" s="91">
        <f>(VLOOKUP($A125,'ADR Raw Data'!$B$6:$BE$49,'ADR Raw Data'!AA$1,FALSE))/100</f>
        <v>-4.1775192324728698E-2</v>
      </c>
      <c r="T126" s="91">
        <f>(VLOOKUP($A125,'ADR Raw Data'!$B$6:$BE$49,'ADR Raw Data'!AB$1,FALSE))/100</f>
        <v>-5.4001388454173703E-2</v>
      </c>
      <c r="U126" s="90">
        <f>(VLOOKUP($A125,'ADR Raw Data'!$B$6:$BE$49,'ADR Raw Data'!AC$1,FALSE))/100</f>
        <v>-4.73040168421286E-2</v>
      </c>
      <c r="V126" s="92">
        <f>(VLOOKUP($A125,'ADR Raw Data'!$B$6:$BE$49,'ADR Raw Data'!AE$1,FALSE))/100</f>
        <v>-2.36136197184251E-2</v>
      </c>
      <c r="X126" s="89">
        <f>(VLOOKUP($A125,'RevPAR Raw Data'!$B$6:$BE$43,'RevPAR Raw Data'!T$1,FALSE))/100</f>
        <v>-5.2324789673206897E-2</v>
      </c>
      <c r="Y126" s="90">
        <f>(VLOOKUP($A125,'RevPAR Raw Data'!$B$6:$BE$43,'RevPAR Raw Data'!U$1,FALSE))/100</f>
        <v>-8.6294538741239005E-2</v>
      </c>
      <c r="Z126" s="90">
        <f>(VLOOKUP($A125,'RevPAR Raw Data'!$B$6:$BE$43,'RevPAR Raw Data'!V$1,FALSE))/100</f>
        <v>-6.7167292221468999E-2</v>
      </c>
      <c r="AA126" s="90">
        <f>(VLOOKUP($A125,'RevPAR Raw Data'!$B$6:$BE$43,'RevPAR Raw Data'!W$1,FALSE))/100</f>
        <v>-4.7436277450117401E-2</v>
      </c>
      <c r="AB126" s="90">
        <f>(VLOOKUP($A125,'RevPAR Raw Data'!$B$6:$BE$43,'RevPAR Raw Data'!X$1,FALSE))/100</f>
        <v>-7.1359325974090296E-2</v>
      </c>
      <c r="AC126" s="90">
        <f>(VLOOKUP($A125,'RevPAR Raw Data'!$B$6:$BE$43,'RevPAR Raw Data'!Y$1,FALSE))/100</f>
        <v>-6.5392429671039393E-2</v>
      </c>
      <c r="AD126" s="91">
        <f>(VLOOKUP($A125,'RevPAR Raw Data'!$B$6:$BE$43,'RevPAR Raw Data'!AA$1,FALSE))/100</f>
        <v>-0.11472812669627301</v>
      </c>
      <c r="AE126" s="91">
        <f>(VLOOKUP($A125,'RevPAR Raw Data'!$B$6:$BE$43,'RevPAR Raw Data'!AB$1,FALSE))/100</f>
        <v>-0.18197981077425801</v>
      </c>
      <c r="AF126" s="90">
        <f>(VLOOKUP($A125,'RevPAR Raw Data'!$B$6:$BE$43,'RevPAR Raw Data'!AC$1,FALSE))/100</f>
        <v>-0.147759352679141</v>
      </c>
      <c r="AG126" s="92">
        <f>(VLOOKUP($A125,'RevPAR Raw Data'!$B$6:$BE$43,'RevPAR Raw Data'!AE$1,FALSE))/100</f>
        <v>-8.9915036625124609E-2</v>
      </c>
    </row>
    <row r="127" spans="1:34"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4" x14ac:dyDescent="0.25">
      <c r="A128" s="116" t="s">
        <v>105</v>
      </c>
      <c r="B128" s="117">
        <f>(VLOOKUP($A128,'Occupancy Raw Data'!$B$8:$BE$45,'Occupancy Raw Data'!G$3,FALSE))/100</f>
        <v>0.44826435246995899</v>
      </c>
      <c r="C128" s="118">
        <f>(VLOOKUP($A128,'Occupancy Raw Data'!$B$8:$BE$45,'Occupancy Raw Data'!H$3,FALSE))/100</f>
        <v>0.75834445927903804</v>
      </c>
      <c r="D128" s="118">
        <f>(VLOOKUP($A128,'Occupancy Raw Data'!$B$8:$BE$45,'Occupancy Raw Data'!I$3,FALSE))/100</f>
        <v>0.83344459279038707</v>
      </c>
      <c r="E128" s="118">
        <f>(VLOOKUP($A128,'Occupancy Raw Data'!$B$8:$BE$45,'Occupancy Raw Data'!J$3,FALSE))/100</f>
        <v>0.79639519359145494</v>
      </c>
      <c r="F128" s="118">
        <f>(VLOOKUP($A128,'Occupancy Raw Data'!$B$8:$BE$45,'Occupancy Raw Data'!K$3,FALSE))/100</f>
        <v>0.66355140186915806</v>
      </c>
      <c r="G128" s="119">
        <f>(VLOOKUP($A128,'Occupancy Raw Data'!$B$8:$BE$45,'Occupancy Raw Data'!L$3,FALSE))/100</f>
        <v>0.7</v>
      </c>
      <c r="H128" s="99">
        <f>(VLOOKUP($A128,'Occupancy Raw Data'!$B$8:$BE$45,'Occupancy Raw Data'!N$3,FALSE))/100</f>
        <v>0.74065420560747597</v>
      </c>
      <c r="I128" s="99">
        <f>(VLOOKUP($A128,'Occupancy Raw Data'!$B$8:$BE$45,'Occupancy Raw Data'!O$3,FALSE))/100</f>
        <v>0.58978638184245602</v>
      </c>
      <c r="J128" s="119">
        <f>(VLOOKUP($A128,'Occupancy Raw Data'!$B$8:$BE$45,'Occupancy Raw Data'!P$3,FALSE))/100</f>
        <v>0.66522029372496605</v>
      </c>
      <c r="K128" s="120">
        <f>(VLOOKUP($A128,'Occupancy Raw Data'!$B$8:$BE$45,'Occupancy Raw Data'!R$3,FALSE))/100</f>
        <v>0.69006294106427601</v>
      </c>
      <c r="M128" s="121">
        <f>VLOOKUP($A128,'ADR Raw Data'!$B$6:$BE$43,'ADR Raw Data'!G$1,FALSE)</f>
        <v>169.09667907669299</v>
      </c>
      <c r="N128" s="122">
        <f>VLOOKUP($A128,'ADR Raw Data'!$B$6:$BE$43,'ADR Raw Data'!H$1,FALSE)</f>
        <v>169.55642165492901</v>
      </c>
      <c r="O128" s="122">
        <f>VLOOKUP($A128,'ADR Raw Data'!$B$6:$BE$43,'ADR Raw Data'!I$1,FALSE)</f>
        <v>184.823404084901</v>
      </c>
      <c r="P128" s="122">
        <f>VLOOKUP($A128,'ADR Raw Data'!$B$6:$BE$43,'ADR Raw Data'!J$1,FALSE)</f>
        <v>184.923403185247</v>
      </c>
      <c r="Q128" s="122">
        <f>VLOOKUP($A128,'ADR Raw Data'!$B$6:$BE$43,'ADR Raw Data'!K$1,FALSE)</f>
        <v>173.696876257545</v>
      </c>
      <c r="R128" s="123">
        <f>VLOOKUP($A128,'ADR Raw Data'!$B$6:$BE$43,'ADR Raw Data'!L$1,FALSE)</f>
        <v>177.41461949265599</v>
      </c>
      <c r="S128" s="122">
        <f>VLOOKUP($A128,'ADR Raw Data'!$B$6:$BE$43,'ADR Raw Data'!N$1,FALSE)</f>
        <v>171.230428120775</v>
      </c>
      <c r="T128" s="122">
        <f>VLOOKUP($A128,'ADR Raw Data'!$B$6:$BE$43,'ADR Raw Data'!O$1,FALSE)</f>
        <v>155.06874929258601</v>
      </c>
      <c r="U128" s="123">
        <f>VLOOKUP($A128,'ADR Raw Data'!$B$6:$BE$43,'ADR Raw Data'!P$1,FALSE)</f>
        <v>164.06593075765099</v>
      </c>
      <c r="V128" s="124">
        <f>VLOOKUP($A128,'ADR Raw Data'!$B$6:$BE$43,'ADR Raw Data'!R$1,FALSE)</f>
        <v>173.73801133222699</v>
      </c>
      <c r="X128" s="121">
        <f>VLOOKUP($A128,'RevPAR Raw Data'!$B$6:$BE$43,'RevPAR Raw Data'!G$1,FALSE)</f>
        <v>75.800013351134794</v>
      </c>
      <c r="Y128" s="122">
        <f>VLOOKUP($A128,'RevPAR Raw Data'!$B$6:$BE$43,'RevPAR Raw Data'!H$1,FALSE)</f>
        <v>128.58217289719599</v>
      </c>
      <c r="Z128" s="122">
        <f>VLOOKUP($A128,'RevPAR Raw Data'!$B$6:$BE$43,'RevPAR Raw Data'!I$1,FALSE)</f>
        <v>154.04006675567399</v>
      </c>
      <c r="AA128" s="122">
        <f>VLOOKUP($A128,'RevPAR Raw Data'!$B$6:$BE$43,'RevPAR Raw Data'!J$1,FALSE)</f>
        <v>147.27210947930499</v>
      </c>
      <c r="AB128" s="122">
        <f>VLOOKUP($A128,'RevPAR Raw Data'!$B$6:$BE$43,'RevPAR Raw Data'!K$1,FALSE)</f>
        <v>115.25680574098701</v>
      </c>
      <c r="AC128" s="123">
        <f>VLOOKUP($A128,'RevPAR Raw Data'!$B$6:$BE$43,'RevPAR Raw Data'!L$1,FALSE)</f>
        <v>124.19023364485901</v>
      </c>
      <c r="AD128" s="122">
        <f>VLOOKUP($A128,'RevPAR Raw Data'!$B$6:$BE$43,'RevPAR Raw Data'!N$1,FALSE)</f>
        <v>126.82253671562</v>
      </c>
      <c r="AE128" s="122">
        <f>VLOOKUP($A128,'RevPAR Raw Data'!$B$6:$BE$43,'RevPAR Raw Data'!O$1,FALSE)</f>
        <v>91.457436582109395</v>
      </c>
      <c r="AF128" s="123">
        <f>VLOOKUP($A128,'RevPAR Raw Data'!$B$6:$BE$43,'RevPAR Raw Data'!P$1,FALSE)</f>
        <v>109.139986648865</v>
      </c>
      <c r="AG128" s="124">
        <f>VLOOKUP($A128,'RevPAR Raw Data'!$B$6:$BE$43,'RevPAR Raw Data'!R$1,FALSE)</f>
        <v>119.890163074575</v>
      </c>
    </row>
    <row r="129" spans="1:33" x14ac:dyDescent="0.25">
      <c r="A129" s="101" t="s">
        <v>122</v>
      </c>
      <c r="B129" s="89">
        <f>(VLOOKUP($A128,'Occupancy Raw Data'!$B$8:$BE$51,'Occupancy Raw Data'!T$3,FALSE))/100</f>
        <v>5.4988216810683402E-2</v>
      </c>
      <c r="C129" s="90">
        <f>(VLOOKUP($A128,'Occupancy Raw Data'!$B$8:$BE$51,'Occupancy Raw Data'!U$3,FALSE))/100</f>
        <v>0.17476732161323599</v>
      </c>
      <c r="D129" s="90">
        <f>(VLOOKUP($A128,'Occupancy Raw Data'!$B$8:$BE$51,'Occupancy Raw Data'!V$3,FALSE))/100</f>
        <v>0.111259457053849</v>
      </c>
      <c r="E129" s="90">
        <f>(VLOOKUP($A128,'Occupancy Raw Data'!$B$8:$BE$51,'Occupancy Raw Data'!W$3,FALSE))/100</f>
        <v>0.13027001421127399</v>
      </c>
      <c r="F129" s="90">
        <f>(VLOOKUP($A128,'Occupancy Raw Data'!$B$8:$BE$51,'Occupancy Raw Data'!X$3,FALSE))/100</f>
        <v>-0.133391455972101</v>
      </c>
      <c r="G129" s="90">
        <f>(VLOOKUP($A128,'Occupancy Raw Data'!$B$8:$BE$51,'Occupancy Raw Data'!Y$3,FALSE))/100</f>
        <v>6.3596713662643203E-2</v>
      </c>
      <c r="H129" s="91">
        <f>(VLOOKUP($A128,'Occupancy Raw Data'!$B$8:$BE$51,'Occupancy Raw Data'!AA$3,FALSE))/100</f>
        <v>-0.178148148148148</v>
      </c>
      <c r="I129" s="91">
        <f>(VLOOKUP($A128,'Occupancy Raw Data'!$B$8:$BE$51,'Occupancy Raw Data'!AB$3,FALSE))/100</f>
        <v>-0.21917808219178</v>
      </c>
      <c r="J129" s="90">
        <f>(VLOOKUP($A128,'Occupancy Raw Data'!$B$8:$BE$51,'Occupancy Raw Data'!AC$3,FALSE))/100</f>
        <v>-0.19685673987507499</v>
      </c>
      <c r="K129" s="92">
        <f>(VLOOKUP($A128,'Occupancy Raw Data'!$B$8:$BE$51,'Occupancy Raw Data'!AE$3,FALSE))/100</f>
        <v>-2.36135474294966E-2</v>
      </c>
      <c r="M129" s="89">
        <f>(VLOOKUP($A128,'ADR Raw Data'!$B$6:$BE$49,'ADR Raw Data'!T$1,FALSE))/100</f>
        <v>3.9510977348275397E-2</v>
      </c>
      <c r="N129" s="90">
        <f>(VLOOKUP($A128,'ADR Raw Data'!$B$6:$BE$49,'ADR Raw Data'!U$1,FALSE))/100</f>
        <v>-3.3883820918142599E-2</v>
      </c>
      <c r="O129" s="90">
        <f>(VLOOKUP($A128,'ADR Raw Data'!$B$6:$BE$49,'ADR Raw Data'!V$1,FALSE))/100</f>
        <v>2.7802196278737799E-3</v>
      </c>
      <c r="P129" s="90">
        <f>(VLOOKUP($A128,'ADR Raw Data'!$B$6:$BE$49,'ADR Raw Data'!W$1,FALSE))/100</f>
        <v>-3.2200249765794504E-2</v>
      </c>
      <c r="Q129" s="90">
        <f>(VLOOKUP($A128,'ADR Raw Data'!$B$6:$BE$49,'ADR Raw Data'!X$1,FALSE))/100</f>
        <v>-8.3714325147317789E-2</v>
      </c>
      <c r="R129" s="90">
        <f>(VLOOKUP($A128,'ADR Raw Data'!$B$6:$BE$49,'ADR Raw Data'!Y$1,FALSE))/100</f>
        <v>-2.7652862362339898E-2</v>
      </c>
      <c r="S129" s="91">
        <f>(VLOOKUP($A128,'ADR Raw Data'!$B$6:$BE$49,'ADR Raw Data'!AA$1,FALSE))/100</f>
        <v>-0.196793896791184</v>
      </c>
      <c r="T129" s="91">
        <f>(VLOOKUP($A128,'ADR Raw Data'!$B$6:$BE$49,'ADR Raw Data'!AB$1,FALSE))/100</f>
        <v>-0.25544242606652701</v>
      </c>
      <c r="U129" s="90">
        <f>(VLOOKUP($A128,'ADR Raw Data'!$B$6:$BE$49,'ADR Raw Data'!AC$1,FALSE))/100</f>
        <v>-0.222226268080192</v>
      </c>
      <c r="V129" s="92">
        <f>(VLOOKUP($A128,'ADR Raw Data'!$B$6:$BE$49,'ADR Raw Data'!AE$1,FALSE))/100</f>
        <v>-9.5102097889295203E-2</v>
      </c>
      <c r="X129" s="89">
        <f>(VLOOKUP($A128,'RevPAR Raw Data'!$B$6:$BE$43,'RevPAR Raw Data'!T$1,FALSE))/100</f>
        <v>9.6671832347787798E-2</v>
      </c>
      <c r="Y129" s="90">
        <f>(VLOOKUP($A128,'RevPAR Raw Data'!$B$6:$BE$43,'RevPAR Raw Data'!U$1,FALSE))/100</f>
        <v>0.134961716067207</v>
      </c>
      <c r="Z129" s="90">
        <f>(VLOOKUP($A128,'RevPAR Raw Data'!$B$6:$BE$43,'RevPAR Raw Data'!V$1,FALSE))/100</f>
        <v>0.11434900240801101</v>
      </c>
      <c r="AA129" s="90">
        <f>(VLOOKUP($A128,'RevPAR Raw Data'!$B$6:$BE$43,'RevPAR Raw Data'!W$1,FALSE))/100</f>
        <v>9.3875037450882992E-2</v>
      </c>
      <c r="AB129" s="90">
        <f>(VLOOKUP($A128,'RevPAR Raw Data'!$B$6:$BE$43,'RevPAR Raw Data'!X$1,FALSE))/100</f>
        <v>-0.20593900540229601</v>
      </c>
      <c r="AC129" s="90">
        <f>(VLOOKUP($A128,'RevPAR Raw Data'!$B$6:$BE$43,'RevPAR Raw Data'!Y$1,FALSE))/100</f>
        <v>3.4185220130693098E-2</v>
      </c>
      <c r="AD129" s="91">
        <f>(VLOOKUP($A128,'RevPAR Raw Data'!$B$6:$BE$43,'RevPAR Raw Data'!AA$1,FALSE))/100</f>
        <v>-0.33988357665912505</v>
      </c>
      <c r="AE129" s="91">
        <f>(VLOOKUP($A128,'RevPAR Raw Data'!$B$6:$BE$43,'RevPAR Raw Data'!AB$1,FALSE))/100</f>
        <v>-0.41863312720263002</v>
      </c>
      <c r="AF129" s="90">
        <f>(VLOOKUP($A128,'RevPAR Raw Data'!$B$6:$BE$43,'RevPAR Raw Data'!AC$1,FALSE))/100</f>
        <v>-0.37533626930639596</v>
      </c>
      <c r="AG129" s="92">
        <f>(VLOOKUP($A128,'RevPAR Raw Data'!$B$6:$BE$43,'RevPAR Raw Data'!AE$1,FALSE))/100</f>
        <v>-0.116469947419638</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Data'!G$3,FALSE))/100</f>
        <v>0.50492893168271402</v>
      </c>
      <c r="C131" s="118">
        <f>(VLOOKUP($A131,'Occupancy Raw Data'!$B$8:$BE$45,'Occupancy Raw Data'!H$3,FALSE))/100</f>
        <v>0.63801008711600093</v>
      </c>
      <c r="D131" s="118">
        <f>(VLOOKUP($A131,'Occupancy Raw Data'!$B$8:$BE$45,'Occupancy Raw Data'!I$3,FALSE))/100</f>
        <v>0.71274644658413489</v>
      </c>
      <c r="E131" s="118">
        <f>(VLOOKUP($A131,'Occupancy Raw Data'!$B$8:$BE$45,'Occupancy Raw Data'!J$3,FALSE))/100</f>
        <v>0.701169188445667</v>
      </c>
      <c r="F131" s="118">
        <f>(VLOOKUP($A131,'Occupancy Raw Data'!$B$8:$BE$45,'Occupancy Raw Data'!K$3,FALSE))/100</f>
        <v>0.62780834479596503</v>
      </c>
      <c r="G131" s="119">
        <f>(VLOOKUP($A131,'Occupancy Raw Data'!$B$8:$BE$45,'Occupancy Raw Data'!L$3,FALSE))/100</f>
        <v>0.63693259972489602</v>
      </c>
      <c r="H131" s="99">
        <f>(VLOOKUP($A131,'Occupancy Raw Data'!$B$8:$BE$45,'Occupancy Raw Data'!N$3,FALSE))/100</f>
        <v>0.69096744612562999</v>
      </c>
      <c r="I131" s="99">
        <f>(VLOOKUP($A131,'Occupancy Raw Data'!$B$8:$BE$45,'Occupancy Raw Data'!O$3,FALSE))/100</f>
        <v>0.60018340210912402</v>
      </c>
      <c r="J131" s="119">
        <f>(VLOOKUP($A131,'Occupancy Raw Data'!$B$8:$BE$45,'Occupancy Raw Data'!P$3,FALSE))/100</f>
        <v>0.64557542411737701</v>
      </c>
      <c r="K131" s="120">
        <f>(VLOOKUP($A131,'Occupancy Raw Data'!$B$8:$BE$45,'Occupancy Raw Data'!R$3,FALSE))/100</f>
        <v>0.63940197812274802</v>
      </c>
      <c r="M131" s="121">
        <f>VLOOKUP($A131,'ADR Raw Data'!$B$6:$BE$43,'ADR Raw Data'!G$1,FALSE)</f>
        <v>95.004424517593606</v>
      </c>
      <c r="N131" s="122">
        <f>VLOOKUP($A131,'ADR Raw Data'!$B$6:$BE$43,'ADR Raw Data'!H$1,FALSE)</f>
        <v>105.395512037369</v>
      </c>
      <c r="O131" s="122">
        <f>VLOOKUP($A131,'ADR Raw Data'!$B$6:$BE$43,'ADR Raw Data'!I$1,FALSE)</f>
        <v>111.084282727565</v>
      </c>
      <c r="P131" s="122">
        <f>VLOOKUP($A131,'ADR Raw Data'!$B$6:$BE$43,'ADR Raw Data'!J$1,FALSE)</f>
        <v>110.108373385646</v>
      </c>
      <c r="Q131" s="122">
        <f>VLOOKUP($A131,'ADR Raw Data'!$B$6:$BE$43,'ADR Raw Data'!K$1,FALSE)</f>
        <v>101.398092021179</v>
      </c>
      <c r="R131" s="123">
        <f>VLOOKUP($A131,'ADR Raw Data'!$B$6:$BE$43,'ADR Raw Data'!L$1,FALSE)</f>
        <v>105.270786092214</v>
      </c>
      <c r="S131" s="122">
        <f>VLOOKUP($A131,'ADR Raw Data'!$B$6:$BE$43,'ADR Raw Data'!N$1,FALSE)</f>
        <v>109.579238553417</v>
      </c>
      <c r="T131" s="122">
        <f>VLOOKUP($A131,'ADR Raw Data'!$B$6:$BE$43,'ADR Raw Data'!O$1,FALSE)</f>
        <v>104.505150878533</v>
      </c>
      <c r="U131" s="123">
        <f>VLOOKUP($A131,'ADR Raw Data'!$B$6:$BE$43,'ADR Raw Data'!P$1,FALSE)</f>
        <v>107.220580610795</v>
      </c>
      <c r="V131" s="124">
        <f>VLOOKUP($A131,'ADR Raw Data'!$B$6:$BE$43,'ADR Raw Data'!R$1,FALSE)</f>
        <v>105.83324890516499</v>
      </c>
      <c r="X131" s="121">
        <f>VLOOKUP($A131,'RevPAR Raw Data'!$B$6:$BE$43,'RevPAR Raw Data'!G$1,FALSE)</f>
        <v>47.970482576799597</v>
      </c>
      <c r="Y131" s="122">
        <f>VLOOKUP($A131,'RevPAR Raw Data'!$B$6:$BE$43,'RevPAR Raw Data'!H$1,FALSE)</f>
        <v>67.243399816597801</v>
      </c>
      <c r="Z131" s="122">
        <f>VLOOKUP($A131,'RevPAR Raw Data'!$B$6:$BE$43,'RevPAR Raw Data'!I$1,FALSE)</f>
        <v>79.174927785419499</v>
      </c>
      <c r="AA131" s="122">
        <f>VLOOKUP($A131,'RevPAR Raw Data'!$B$6:$BE$43,'RevPAR Raw Data'!J$1,FALSE)</f>
        <v>77.2045988078862</v>
      </c>
      <c r="AB131" s="122">
        <f>VLOOKUP($A131,'RevPAR Raw Data'!$B$6:$BE$43,'RevPAR Raw Data'!K$1,FALSE)</f>
        <v>63.658568317285599</v>
      </c>
      <c r="AC131" s="123">
        <f>VLOOKUP($A131,'RevPAR Raw Data'!$B$6:$BE$43,'RevPAR Raw Data'!L$1,FALSE)</f>
        <v>67.050395460797702</v>
      </c>
      <c r="AD131" s="122">
        <f>VLOOKUP($A131,'RevPAR Raw Data'!$B$6:$BE$43,'RevPAR Raw Data'!N$1,FALSE)</f>
        <v>75.715686611646007</v>
      </c>
      <c r="AE131" s="122">
        <f>VLOOKUP($A131,'RevPAR Raw Data'!$B$6:$BE$43,'RevPAR Raw Data'!O$1,FALSE)</f>
        <v>62.722256992205402</v>
      </c>
      <c r="AF131" s="123">
        <f>VLOOKUP($A131,'RevPAR Raw Data'!$B$6:$BE$43,'RevPAR Raw Data'!P$1,FALSE)</f>
        <v>69.218971801925704</v>
      </c>
      <c r="AG131" s="124">
        <f>VLOOKUP($A131,'RevPAR Raw Data'!$B$6:$BE$43,'RevPAR Raw Data'!R$1,FALSE)</f>
        <v>67.669988701120005</v>
      </c>
    </row>
    <row r="132" spans="1:33" x14ac:dyDescent="0.25">
      <c r="A132" s="101" t="s">
        <v>122</v>
      </c>
      <c r="B132" s="89">
        <f>(VLOOKUP($A131,'Occupancy Raw Data'!$B$8:$BE$51,'Occupancy Raw Data'!T$3,FALSE))/100</f>
        <v>0.189648578354631</v>
      </c>
      <c r="C132" s="90">
        <f>(VLOOKUP($A131,'Occupancy Raw Data'!$B$8:$BE$51,'Occupancy Raw Data'!U$3,FALSE))/100</f>
        <v>0.11034830967041501</v>
      </c>
      <c r="D132" s="90">
        <f>(VLOOKUP($A131,'Occupancy Raw Data'!$B$8:$BE$51,'Occupancy Raw Data'!V$3,FALSE))/100</f>
        <v>4.3789834863889106E-2</v>
      </c>
      <c r="E132" s="90">
        <f>(VLOOKUP($A131,'Occupancy Raw Data'!$B$8:$BE$51,'Occupancy Raw Data'!W$3,FALSE))/100</f>
        <v>2.5032020481512599E-2</v>
      </c>
      <c r="F132" s="90">
        <f>(VLOOKUP($A131,'Occupancy Raw Data'!$B$8:$BE$51,'Occupancy Raw Data'!X$3,FALSE))/100</f>
        <v>3.2373896104625398E-2</v>
      </c>
      <c r="G132" s="90">
        <f>(VLOOKUP($A131,'Occupancy Raw Data'!$B$8:$BE$51,'Occupancy Raw Data'!Y$3,FALSE))/100</f>
        <v>7.0816561663847408E-2</v>
      </c>
      <c r="H132" s="91">
        <f>(VLOOKUP($A131,'Occupancy Raw Data'!$B$8:$BE$51,'Occupancy Raw Data'!AA$3,FALSE))/100</f>
        <v>-4.5850527281063702E-2</v>
      </c>
      <c r="I132" s="91">
        <f>(VLOOKUP($A131,'Occupancy Raw Data'!$B$8:$BE$51,'Occupancy Raw Data'!AB$3,FALSE))/100</f>
        <v>-0.197054542083518</v>
      </c>
      <c r="J132" s="90">
        <f>(VLOOKUP($A131,'Occupancy Raw Data'!$B$8:$BE$51,'Occupancy Raw Data'!AC$3,FALSE))/100</f>
        <v>-0.122649823615828</v>
      </c>
      <c r="K132" s="92">
        <f>(VLOOKUP($A131,'Occupancy Raw Data'!$B$8:$BE$51,'Occupancy Raw Data'!AE$3,FALSE))/100</f>
        <v>6.7738869712020804E-3</v>
      </c>
      <c r="M132" s="89">
        <f>(VLOOKUP($A131,'ADR Raw Data'!$B$6:$BE$49,'ADR Raw Data'!T$1,FALSE))/100</f>
        <v>-1.8219886330000899E-2</v>
      </c>
      <c r="N132" s="90">
        <f>(VLOOKUP($A131,'ADR Raw Data'!$B$6:$BE$49,'ADR Raw Data'!U$1,FALSE))/100</f>
        <v>-3.1866475644513098E-3</v>
      </c>
      <c r="O132" s="90">
        <f>(VLOOKUP($A131,'ADR Raw Data'!$B$6:$BE$49,'ADR Raw Data'!V$1,FALSE))/100</f>
        <v>-4.3356399128080094E-3</v>
      </c>
      <c r="P132" s="90">
        <f>(VLOOKUP($A131,'ADR Raw Data'!$B$6:$BE$49,'ADR Raw Data'!W$1,FALSE))/100</f>
        <v>-2.4115358678935397E-2</v>
      </c>
      <c r="Q132" s="90">
        <f>(VLOOKUP($A131,'ADR Raw Data'!$B$6:$BE$49,'ADR Raw Data'!X$1,FALSE))/100</f>
        <v>-4.55799088037106E-2</v>
      </c>
      <c r="R132" s="90">
        <f>(VLOOKUP($A131,'ADR Raw Data'!$B$6:$BE$49,'ADR Raw Data'!Y$1,FALSE))/100</f>
        <v>-2.10017280798145E-2</v>
      </c>
      <c r="S132" s="91">
        <f>(VLOOKUP($A131,'ADR Raw Data'!$B$6:$BE$49,'ADR Raw Data'!AA$1,FALSE))/100</f>
        <v>-8.9311979650466403E-2</v>
      </c>
      <c r="T132" s="91">
        <f>(VLOOKUP($A131,'ADR Raw Data'!$B$6:$BE$49,'ADR Raw Data'!AB$1,FALSE))/100</f>
        <v>-0.14007712887734</v>
      </c>
      <c r="U132" s="90">
        <f>(VLOOKUP($A131,'ADR Raw Data'!$B$6:$BE$49,'ADR Raw Data'!AC$1,FALSE))/100</f>
        <v>-0.113415454542552</v>
      </c>
      <c r="V132" s="92">
        <f>(VLOOKUP($A131,'ADR Raw Data'!$B$6:$BE$49,'ADR Raw Data'!AE$1,FALSE))/100</f>
        <v>-5.4784820816041704E-2</v>
      </c>
      <c r="X132" s="89">
        <f>(VLOOKUP($A131,'RevPAR Raw Data'!$B$6:$BE$43,'RevPAR Raw Data'!T$1,FALSE))/100</f>
        <v>0.16797331648436301</v>
      </c>
      <c r="Y132" s="90">
        <f>(VLOOKUP($A131,'RevPAR Raw Data'!$B$6:$BE$43,'RevPAR Raw Data'!U$1,FALSE))/100</f>
        <v>0.106810020933712</v>
      </c>
      <c r="Z132" s="90">
        <f>(VLOOKUP($A131,'RevPAR Raw Data'!$B$6:$BE$43,'RevPAR Raw Data'!V$1,FALSE))/100</f>
        <v>3.9264337995269898E-2</v>
      </c>
      <c r="AA132" s="90">
        <f>(VLOOKUP($A131,'RevPAR Raw Data'!$B$6:$BE$43,'RevPAR Raw Data'!W$1,FALSE))/100</f>
        <v>3.1300565020708201E-4</v>
      </c>
      <c r="AB132" s="90">
        <f>(VLOOKUP($A131,'RevPAR Raw Data'!$B$6:$BE$43,'RevPAR Raw Data'!X$1,FALSE))/100</f>
        <v>-1.4681611931154801E-2</v>
      </c>
      <c r="AC132" s="90">
        <f>(VLOOKUP($A131,'RevPAR Raw Data'!$B$6:$BE$43,'RevPAR Raw Data'!Y$1,FALSE))/100</f>
        <v>4.8327563412421198E-2</v>
      </c>
      <c r="AD132" s="91">
        <f>(VLOOKUP($A131,'RevPAR Raw Data'!$B$6:$BE$43,'RevPAR Raw Data'!AA$1,FALSE))/100</f>
        <v>-0.13106750557204</v>
      </c>
      <c r="AE132" s="91">
        <f>(VLOOKUP($A131,'RevPAR Raw Data'!$B$6:$BE$43,'RevPAR Raw Data'!AB$1,FALSE))/100</f>
        <v>-0.30952883647356</v>
      </c>
      <c r="AF132" s="90">
        <f>(VLOOKUP($A131,'RevPAR Raw Data'!$B$6:$BE$43,'RevPAR Raw Data'!AC$1,FALSE))/100</f>
        <v>-0.222154892663428</v>
      </c>
      <c r="AG132" s="92">
        <f>(VLOOKUP($A131,'RevPAR Raw Data'!$B$6:$BE$43,'RevPAR Raw Data'!AE$1,FALSE))/100</f>
        <v>-4.83820400287851E-2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Data'!G$3,FALSE))/100</f>
        <v>0.483200455580865</v>
      </c>
      <c r="C134" s="118">
        <f>(VLOOKUP($A134,'Occupancy Raw Data'!$B$8:$BE$45,'Occupancy Raw Data'!H$3,FALSE))/100</f>
        <v>0.61987471526195792</v>
      </c>
      <c r="D134" s="118">
        <f>(VLOOKUP($A134,'Occupancy Raw Data'!$B$8:$BE$45,'Occupancy Raw Data'!I$3,FALSE))/100</f>
        <v>0.64550113895216399</v>
      </c>
      <c r="E134" s="118">
        <f>(VLOOKUP($A134,'Occupancy Raw Data'!$B$8:$BE$45,'Occupancy Raw Data'!J$3,FALSE))/100</f>
        <v>0.62927107061503396</v>
      </c>
      <c r="F134" s="118">
        <f>(VLOOKUP($A134,'Occupancy Raw Data'!$B$8:$BE$45,'Occupancy Raw Data'!K$3,FALSE))/100</f>
        <v>0.60990888382687902</v>
      </c>
      <c r="G134" s="119">
        <f>(VLOOKUP($A134,'Occupancy Raw Data'!$B$8:$BE$45,'Occupancy Raw Data'!L$3,FALSE))/100</f>
        <v>0.59755125284737998</v>
      </c>
      <c r="H134" s="99">
        <f>(VLOOKUP($A134,'Occupancy Raw Data'!$B$8:$BE$45,'Occupancy Raw Data'!N$3,FALSE))/100</f>
        <v>0.61474943052391706</v>
      </c>
      <c r="I134" s="99">
        <f>(VLOOKUP($A134,'Occupancy Raw Data'!$B$8:$BE$45,'Occupancy Raw Data'!O$3,FALSE))/100</f>
        <v>0.64379271070615007</v>
      </c>
      <c r="J134" s="119">
        <f>(VLOOKUP($A134,'Occupancy Raw Data'!$B$8:$BE$45,'Occupancy Raw Data'!P$3,FALSE))/100</f>
        <v>0.62927107061503396</v>
      </c>
      <c r="K134" s="120">
        <f>(VLOOKUP($A134,'Occupancy Raw Data'!$B$8:$BE$45,'Occupancy Raw Data'!R$3,FALSE))/100</f>
        <v>0.60661405792385203</v>
      </c>
      <c r="M134" s="121">
        <f>VLOOKUP($A134,'ADR Raw Data'!$B$6:$BE$43,'ADR Raw Data'!G$1,FALSE)</f>
        <v>82.204236652916904</v>
      </c>
      <c r="N134" s="122">
        <f>VLOOKUP($A134,'ADR Raw Data'!$B$6:$BE$43,'ADR Raw Data'!H$1,FALSE)</f>
        <v>90.336741157556204</v>
      </c>
      <c r="O134" s="122">
        <f>VLOOKUP($A134,'ADR Raw Data'!$B$6:$BE$43,'ADR Raw Data'!I$1,FALSE)</f>
        <v>91.016446669607404</v>
      </c>
      <c r="P134" s="122">
        <f>VLOOKUP($A134,'ADR Raw Data'!$B$6:$BE$43,'ADR Raw Data'!J$1,FALSE)</f>
        <v>88.418943891402705</v>
      </c>
      <c r="Q134" s="122">
        <f>VLOOKUP($A134,'ADR Raw Data'!$B$6:$BE$43,'ADR Raw Data'!K$1,FALSE)</f>
        <v>85.100766713352002</v>
      </c>
      <c r="R134" s="123">
        <f>VLOOKUP($A134,'ADR Raw Data'!$B$6:$BE$43,'ADR Raw Data'!L$1,FALSE)</f>
        <v>87.695574954731697</v>
      </c>
      <c r="S134" s="122">
        <f>VLOOKUP($A134,'ADR Raw Data'!$B$6:$BE$43,'ADR Raw Data'!N$1,FALSE)</f>
        <v>94.442229597035606</v>
      </c>
      <c r="T134" s="122">
        <f>VLOOKUP($A134,'ADR Raw Data'!$B$6:$BE$43,'ADR Raw Data'!O$1,FALSE)</f>
        <v>96.468046085802698</v>
      </c>
      <c r="U134" s="123">
        <f>VLOOKUP($A134,'ADR Raw Data'!$B$6:$BE$43,'ADR Raw Data'!P$1,FALSE)</f>
        <v>95.478512647058807</v>
      </c>
      <c r="V134" s="124">
        <f>VLOOKUP($A134,'ADR Raw Data'!$B$6:$BE$43,'ADR Raw Data'!R$1,FALSE)</f>
        <v>90.002326419902005</v>
      </c>
      <c r="X134" s="121">
        <f>VLOOKUP($A134,'RevPAR Raw Data'!$B$6:$BE$43,'RevPAR Raw Data'!G$1,FALSE)</f>
        <v>39.721124601366697</v>
      </c>
      <c r="Y134" s="122">
        <f>VLOOKUP($A134,'RevPAR Raw Data'!$B$6:$BE$43,'RevPAR Raw Data'!H$1,FALSE)</f>
        <v>55.997461702733403</v>
      </c>
      <c r="Z134" s="122">
        <f>VLOOKUP($A134,'RevPAR Raw Data'!$B$6:$BE$43,'RevPAR Raw Data'!I$1,FALSE)</f>
        <v>58.751219988610401</v>
      </c>
      <c r="AA134" s="122">
        <f>VLOOKUP($A134,'RevPAR Raw Data'!$B$6:$BE$43,'RevPAR Raw Data'!J$1,FALSE)</f>
        <v>55.639483485193601</v>
      </c>
      <c r="AB134" s="122">
        <f>VLOOKUP($A134,'RevPAR Raw Data'!$B$6:$BE$43,'RevPAR Raw Data'!K$1,FALSE)</f>
        <v>51.903713638952098</v>
      </c>
      <c r="AC134" s="123">
        <f>VLOOKUP($A134,'RevPAR Raw Data'!$B$6:$BE$43,'RevPAR Raw Data'!L$1,FALSE)</f>
        <v>52.402600683371197</v>
      </c>
      <c r="AD134" s="122">
        <f>VLOOKUP($A134,'RevPAR Raw Data'!$B$6:$BE$43,'RevPAR Raw Data'!N$1,FALSE)</f>
        <v>58.058306862186697</v>
      </c>
      <c r="AE134" s="122">
        <f>VLOOKUP($A134,'RevPAR Raw Data'!$B$6:$BE$43,'RevPAR Raw Data'!O$1,FALSE)</f>
        <v>62.1054248861047</v>
      </c>
      <c r="AF134" s="123">
        <f>VLOOKUP($A134,'RevPAR Raw Data'!$B$6:$BE$43,'RevPAR Raw Data'!P$1,FALSE)</f>
        <v>60.081865874145699</v>
      </c>
      <c r="AG134" s="124">
        <f>VLOOKUP($A134,'RevPAR Raw Data'!$B$6:$BE$43,'RevPAR Raw Data'!R$1,FALSE)</f>
        <v>54.596676452163997</v>
      </c>
    </row>
    <row r="135" spans="1:33" ht="16" thickBot="1" x14ac:dyDescent="0.3">
      <c r="A135" s="105" t="s">
        <v>122</v>
      </c>
      <c r="B135" s="95">
        <f>(VLOOKUP($A134,'Occupancy Raw Data'!$B$8:$BE$51,'Occupancy Raw Data'!T$3,FALSE))/100</f>
        <v>-4.2865200225606304E-2</v>
      </c>
      <c r="C135" s="96">
        <f>(VLOOKUP($A134,'Occupancy Raw Data'!$B$8:$BE$51,'Occupancy Raw Data'!U$3,FALSE))/100</f>
        <v>4.6131667467563607E-2</v>
      </c>
      <c r="D135" s="96">
        <f>(VLOOKUP($A134,'Occupancy Raw Data'!$B$8:$BE$51,'Occupancy Raw Data'!V$3,FALSE))/100</f>
        <v>3.1861629494765502E-2</v>
      </c>
      <c r="E135" s="96">
        <f>(VLOOKUP($A134,'Occupancy Raw Data'!$B$8:$BE$51,'Occupancy Raw Data'!W$3,FALSE))/100</f>
        <v>3.9510818438381896E-2</v>
      </c>
      <c r="F135" s="96">
        <f>(VLOOKUP($A134,'Occupancy Raw Data'!$B$8:$BE$51,'Occupancy Raw Data'!X$3,FALSE))/100</f>
        <v>4.1828793774319001E-2</v>
      </c>
      <c r="G135" s="96">
        <f>(VLOOKUP($A134,'Occupancy Raw Data'!$B$8:$BE$51,'Occupancy Raw Data'!Y$3,FALSE))/100</f>
        <v>2.54079937457246E-2</v>
      </c>
      <c r="H135" s="97">
        <f>(VLOOKUP($A134,'Occupancy Raw Data'!$B$8:$BE$51,'Occupancy Raw Data'!AA$3,FALSE))/100</f>
        <v>-0.103032820938928</v>
      </c>
      <c r="I135" s="97">
        <f>(VLOOKUP($A134,'Occupancy Raw Data'!$B$8:$BE$51,'Occupancy Raw Data'!AB$3,FALSE))/100</f>
        <v>-9.5238095238095205E-2</v>
      </c>
      <c r="J135" s="96">
        <f>(VLOOKUP($A134,'Occupancy Raw Data'!$B$8:$BE$51,'Occupancy Raw Data'!AC$3,FALSE))/100</f>
        <v>-9.9062372604973511E-2</v>
      </c>
      <c r="K135" s="98">
        <f>(VLOOKUP($A134,'Occupancy Raw Data'!$B$8:$BE$51,'Occupancy Raw Data'!AE$3,FALSE))/100</f>
        <v>-1.49283308012418E-2</v>
      </c>
      <c r="M135" s="95">
        <f>(VLOOKUP($A134,'ADR Raw Data'!$B$6:$BE$49,'ADR Raw Data'!T$1,FALSE))/100</f>
        <v>-8.7248708160586788E-2</v>
      </c>
      <c r="N135" s="96">
        <f>(VLOOKUP($A134,'ADR Raw Data'!$B$6:$BE$49,'ADR Raw Data'!U$1,FALSE))/100</f>
        <v>4.5292847868009601E-3</v>
      </c>
      <c r="O135" s="96">
        <f>(VLOOKUP($A134,'ADR Raw Data'!$B$6:$BE$49,'ADR Raw Data'!V$1,FALSE))/100</f>
        <v>-8.1758748928353105E-3</v>
      </c>
      <c r="P135" s="96">
        <f>(VLOOKUP($A134,'ADR Raw Data'!$B$6:$BE$49,'ADR Raw Data'!W$1,FALSE))/100</f>
        <v>-1.83851526661005E-2</v>
      </c>
      <c r="Q135" s="96">
        <f>(VLOOKUP($A134,'ADR Raw Data'!$B$6:$BE$49,'ADR Raw Data'!X$1,FALSE))/100</f>
        <v>-1.19253624222502E-2</v>
      </c>
      <c r="R135" s="96">
        <f>(VLOOKUP($A134,'ADR Raw Data'!$B$6:$BE$49,'ADR Raw Data'!Y$1,FALSE))/100</f>
        <v>-2.14000364402607E-2</v>
      </c>
      <c r="S135" s="97">
        <f>(VLOOKUP($A134,'ADR Raw Data'!$B$6:$BE$49,'ADR Raw Data'!AA$1,FALSE))/100</f>
        <v>-6.6208045180200098E-2</v>
      </c>
      <c r="T135" s="97">
        <f>(VLOOKUP($A134,'ADR Raw Data'!$B$6:$BE$49,'ADR Raw Data'!AB$1,FALSE))/100</f>
        <v>-6.4244747633853891E-2</v>
      </c>
      <c r="U135" s="96">
        <f>(VLOOKUP($A134,'ADR Raw Data'!$B$6:$BE$49,'ADR Raw Data'!AC$1,FALSE))/100</f>
        <v>-6.5155719979844595E-2</v>
      </c>
      <c r="V135" s="98">
        <f>(VLOOKUP($A134,'ADR Raw Data'!$B$6:$BE$49,'ADR Raw Data'!AE$1,FALSE))/100</f>
        <v>-3.9160427694361399E-2</v>
      </c>
      <c r="X135" s="95">
        <f>(VLOOKUP($A134,'RevPAR Raw Data'!$B$6:$BE$43,'RevPAR Raw Data'!T$1,FALSE))/100</f>
        <v>-0.126373975041464</v>
      </c>
      <c r="Y135" s="96">
        <f>(VLOOKUP($A134,'RevPAR Raw Data'!$B$6:$BE$43,'RevPAR Raw Data'!U$1,FALSE))/100</f>
        <v>5.0869895714015199E-2</v>
      </c>
      <c r="Z135" s="96">
        <f>(VLOOKUP($A134,'RevPAR Raw Data'!$B$6:$BE$43,'RevPAR Raw Data'!V$1,FALSE))/100</f>
        <v>2.3425257905299101E-2</v>
      </c>
      <c r="AA135" s="96">
        <f>(VLOOKUP($A134,'RevPAR Raw Data'!$B$6:$BE$43,'RevPAR Raw Data'!W$1,FALSE))/100</f>
        <v>2.03992533433291E-2</v>
      </c>
      <c r="AB135" s="96">
        <f>(VLOOKUP($A134,'RevPAR Raw Data'!$B$6:$BE$43,'RevPAR Raw Data'!X$1,FALSE))/100</f>
        <v>2.94046078266244E-2</v>
      </c>
      <c r="AC135" s="96">
        <f>(VLOOKUP($A134,'RevPAR Raw Data'!$B$6:$BE$43,'RevPAR Raw Data'!Y$1,FALSE))/100</f>
        <v>3.4642253134314197E-3</v>
      </c>
      <c r="AD135" s="97">
        <f>(VLOOKUP($A134,'RevPAR Raw Data'!$B$6:$BE$43,'RevPAR Raw Data'!AA$1,FALSE))/100</f>
        <v>-0.16241926445535998</v>
      </c>
      <c r="AE135" s="97">
        <f>(VLOOKUP($A134,'RevPAR Raw Data'!$B$6:$BE$43,'RevPAR Raw Data'!AB$1,FALSE))/100</f>
        <v>-0.15336429547824801</v>
      </c>
      <c r="AF135" s="96">
        <f>(VLOOKUP($A134,'RevPAR Raw Data'!$B$6:$BE$43,'RevPAR Raw Data'!AC$1,FALSE))/100</f>
        <v>-0.157763612374829</v>
      </c>
      <c r="AG135" s="98">
        <f>(VLOOKUP($A134,'RevPAR Raw Data'!$B$6:$BE$43,'RevPAR Raw Data'!AE$1,FALSE))/100</f>
        <v>-5.35041586766637E-2</v>
      </c>
    </row>
    <row r="136" spans="1:33" ht="14.25" customHeight="1" x14ac:dyDescent="0.25">
      <c r="A136" s="203" t="s">
        <v>118</v>
      </c>
      <c r="B136" s="204"/>
      <c r="C136" s="204"/>
      <c r="D136" s="204"/>
      <c r="E136" s="204"/>
      <c r="F136" s="204"/>
      <c r="G136" s="204"/>
      <c r="H136" s="204"/>
      <c r="I136" s="204"/>
      <c r="J136" s="204"/>
      <c r="K136" s="204"/>
      <c r="AG136" s="144"/>
    </row>
    <row r="137" spans="1:33" x14ac:dyDescent="0.25">
      <c r="A137" s="203"/>
      <c r="B137" s="204"/>
      <c r="C137" s="204"/>
      <c r="D137" s="204"/>
      <c r="E137" s="204"/>
      <c r="F137" s="204"/>
      <c r="G137" s="204"/>
      <c r="H137" s="204"/>
      <c r="I137" s="204"/>
      <c r="J137" s="204"/>
      <c r="K137" s="204"/>
      <c r="AG137" s="144"/>
    </row>
    <row r="138" spans="1:33" ht="16" thickBot="1" x14ac:dyDescent="0.3">
      <c r="A138" s="205"/>
      <c r="B138" s="206"/>
      <c r="C138" s="206"/>
      <c r="D138" s="206"/>
      <c r="E138" s="206"/>
      <c r="F138" s="206"/>
      <c r="G138" s="206"/>
      <c r="H138" s="206"/>
      <c r="I138" s="206"/>
      <c r="J138" s="206"/>
      <c r="K138" s="206"/>
      <c r="L138" s="145"/>
      <c r="M138" s="145"/>
      <c r="N138" s="145"/>
      <c r="O138" s="145"/>
      <c r="P138" s="145"/>
      <c r="Q138" s="145"/>
      <c r="R138" s="146"/>
      <c r="S138" s="145"/>
      <c r="T138" s="145"/>
      <c r="U138" s="145"/>
      <c r="V138" s="145"/>
      <c r="W138" s="145"/>
      <c r="X138" s="145"/>
      <c r="Y138" s="145"/>
      <c r="Z138" s="145"/>
      <c r="AA138" s="145"/>
      <c r="AB138" s="145"/>
      <c r="AC138" s="145"/>
      <c r="AD138" s="145"/>
      <c r="AE138" s="145"/>
      <c r="AF138" s="145"/>
      <c r="AG138" s="147"/>
    </row>
  </sheetData>
  <sheetProtection algorithmName="SHA-512" hashValue="RC6317hOCaO9UVDGfwcQBIWdAwTNIsOIATIsbOnilRM69+CYilfoUiTFw7SHto6AqtHt67Vg2vMJWgOsf7du+g==" saltValue="tsr111tMrN9wKglahhRBxw==" spinCount="100000" sheet="1" formatColumns="0" formatRows="0"/>
  <mergeCells count="14">
    <mergeCell ref="M1:V1"/>
    <mergeCell ref="R2:R3"/>
    <mergeCell ref="U2:U3"/>
    <mergeCell ref="V2:V3"/>
    <mergeCell ref="X1:AG1"/>
    <mergeCell ref="AC2:AC3"/>
    <mergeCell ref="AF2:AF3"/>
    <mergeCell ref="AG2:AG3"/>
    <mergeCell ref="A136:K138"/>
    <mergeCell ref="A1:A3"/>
    <mergeCell ref="G2:G3"/>
    <mergeCell ref="J2:J3"/>
    <mergeCell ref="K2:K3"/>
    <mergeCell ref="B1:K1"/>
  </mergeCells>
  <pageMargins left="0.25" right="0.25" top="0.75" bottom="0.75" header="0.3" footer="0.3"/>
  <pageSetup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38"/>
  <sheetViews>
    <sheetView showGridLines="0" zoomScaleNormal="100" zoomScaleSheetLayoutView="96" workbookViewId="0">
      <pane xSplit="1" ySplit="3" topLeftCell="B4" activePane="bottomRight" state="frozen"/>
      <selection sqref="A1:A3"/>
      <selection pane="topRight" sqref="A1:A3"/>
      <selection pane="bottomLeft" sqref="A1:A3"/>
      <selection pane="bottomRight" activeCell="L1" sqref="L1"/>
    </sheetView>
  </sheetViews>
  <sheetFormatPr defaultColWidth="9.1796875" defaultRowHeight="15.5" x14ac:dyDescent="0.25"/>
  <cols>
    <col min="1" max="1" width="44.7265625" style="102" customWidth="1"/>
    <col min="2" max="6" width="8.81640625" style="102" customWidth="1"/>
    <col min="7" max="7" width="8.81640625" style="108" customWidth="1"/>
    <col min="8" max="9" width="8.81640625" style="102" customWidth="1"/>
    <col min="10" max="10" width="8.1796875" style="108" customWidth="1"/>
    <col min="11" max="11" width="8.81640625" style="108" customWidth="1"/>
    <col min="12" max="12" width="2.7265625" style="102" customWidth="1"/>
    <col min="13" max="22" width="8.7265625" style="102" customWidth="1"/>
    <col min="23" max="23" width="2.7265625" style="102" customWidth="1"/>
    <col min="24" max="31" width="8.81640625" style="102" customWidth="1"/>
    <col min="32" max="32" width="8.26953125" style="102" customWidth="1"/>
    <col min="33" max="33" width="8.81640625" style="102" customWidth="1"/>
    <col min="34" max="16384" width="9.1796875" style="102"/>
  </cols>
  <sheetData>
    <row r="1" spans="1:33" x14ac:dyDescent="0.25">
      <c r="A1" s="207" t="str">
        <f>'Occupancy Raw Data'!B2</f>
        <v>March 23 - April 19, 2025
Rolling-28 Day Period</v>
      </c>
      <c r="B1" s="214" t="s">
        <v>66</v>
      </c>
      <c r="C1" s="215"/>
      <c r="D1" s="215"/>
      <c r="E1" s="215"/>
      <c r="F1" s="215"/>
      <c r="G1" s="215"/>
      <c r="H1" s="215"/>
      <c r="I1" s="215"/>
      <c r="J1" s="215"/>
      <c r="K1" s="216"/>
      <c r="L1" s="106"/>
      <c r="M1" s="214" t="s">
        <v>67</v>
      </c>
      <c r="N1" s="215"/>
      <c r="O1" s="215"/>
      <c r="P1" s="215"/>
      <c r="Q1" s="215"/>
      <c r="R1" s="215"/>
      <c r="S1" s="215"/>
      <c r="T1" s="215"/>
      <c r="U1" s="215"/>
      <c r="V1" s="216"/>
      <c r="W1" s="106"/>
      <c r="X1" s="214" t="s">
        <v>68</v>
      </c>
      <c r="Y1" s="215"/>
      <c r="Z1" s="215"/>
      <c r="AA1" s="215"/>
      <c r="AB1" s="215"/>
      <c r="AC1" s="215"/>
      <c r="AD1" s="215"/>
      <c r="AE1" s="215"/>
      <c r="AF1" s="215"/>
      <c r="AG1" s="216"/>
    </row>
    <row r="2" spans="1:33" x14ac:dyDescent="0.25">
      <c r="A2" s="208"/>
      <c r="B2" s="107"/>
      <c r="C2" s="108"/>
      <c r="D2" s="108"/>
      <c r="E2" s="108"/>
      <c r="F2" s="109"/>
      <c r="G2" s="210" t="s">
        <v>64</v>
      </c>
      <c r="H2" s="108"/>
      <c r="I2" s="108"/>
      <c r="J2" s="210" t="s">
        <v>65</v>
      </c>
      <c r="K2" s="212" t="s">
        <v>56</v>
      </c>
      <c r="L2" s="103"/>
      <c r="M2" s="110"/>
      <c r="N2" s="111"/>
      <c r="O2" s="111"/>
      <c r="P2" s="111"/>
      <c r="Q2" s="111"/>
      <c r="R2" s="217" t="s">
        <v>64</v>
      </c>
      <c r="S2" s="112"/>
      <c r="T2" s="112"/>
      <c r="U2" s="217" t="s">
        <v>65</v>
      </c>
      <c r="V2" s="218" t="s">
        <v>56</v>
      </c>
      <c r="W2" s="103"/>
      <c r="X2" s="110"/>
      <c r="Y2" s="111"/>
      <c r="Z2" s="111"/>
      <c r="AA2" s="111"/>
      <c r="AB2" s="111"/>
      <c r="AC2" s="217" t="s">
        <v>64</v>
      </c>
      <c r="AD2" s="112"/>
      <c r="AE2" s="112"/>
      <c r="AF2" s="217" t="s">
        <v>65</v>
      </c>
      <c r="AG2" s="218" t="s">
        <v>56</v>
      </c>
    </row>
    <row r="3" spans="1:33" x14ac:dyDescent="0.25">
      <c r="A3" s="209"/>
      <c r="B3" s="113" t="s">
        <v>57</v>
      </c>
      <c r="C3" s="114" t="s">
        <v>58</v>
      </c>
      <c r="D3" s="114" t="s">
        <v>59</v>
      </c>
      <c r="E3" s="114" t="s">
        <v>60</v>
      </c>
      <c r="F3" s="115" t="s">
        <v>61</v>
      </c>
      <c r="G3" s="211"/>
      <c r="H3" s="114" t="s">
        <v>62</v>
      </c>
      <c r="I3" s="114" t="s">
        <v>63</v>
      </c>
      <c r="J3" s="211"/>
      <c r="K3" s="213"/>
      <c r="L3" s="103"/>
      <c r="M3" s="113" t="s">
        <v>57</v>
      </c>
      <c r="N3" s="114" t="s">
        <v>58</v>
      </c>
      <c r="O3" s="114" t="s">
        <v>59</v>
      </c>
      <c r="P3" s="114" t="s">
        <v>60</v>
      </c>
      <c r="Q3" s="114" t="s">
        <v>61</v>
      </c>
      <c r="R3" s="211"/>
      <c r="S3" s="115" t="s">
        <v>62</v>
      </c>
      <c r="T3" s="115" t="s">
        <v>63</v>
      </c>
      <c r="U3" s="211"/>
      <c r="V3" s="213"/>
      <c r="W3" s="103"/>
      <c r="X3" s="113" t="s">
        <v>57</v>
      </c>
      <c r="Y3" s="114" t="s">
        <v>58</v>
      </c>
      <c r="Z3" s="114" t="s">
        <v>59</v>
      </c>
      <c r="AA3" s="114" t="s">
        <v>60</v>
      </c>
      <c r="AB3" s="114" t="s">
        <v>61</v>
      </c>
      <c r="AC3" s="211"/>
      <c r="AD3" s="115" t="s">
        <v>62</v>
      </c>
      <c r="AE3" s="115" t="s">
        <v>63</v>
      </c>
      <c r="AF3" s="211"/>
      <c r="AG3" s="213"/>
    </row>
    <row r="4" spans="1:33" x14ac:dyDescent="0.25">
      <c r="A4" s="134" t="s">
        <v>15</v>
      </c>
      <c r="B4" s="117">
        <f>(VLOOKUP($A4,'Occupancy Raw Data'!$B$8:$BE$45,'Occupancy Raw Data'!AG$3,FALSE))/100</f>
        <v>0.51067600749986608</v>
      </c>
      <c r="C4" s="118">
        <f>(VLOOKUP($A4,'Occupancy Raw Data'!$B$8:$BE$45,'Occupancy Raw Data'!AH$3,FALSE))/100</f>
        <v>0.609748525450028</v>
      </c>
      <c r="D4" s="118">
        <f>(VLOOKUP($A4,'Occupancy Raw Data'!$B$8:$BE$45,'Occupancy Raw Data'!AI$3,FALSE))/100</f>
        <v>0.65728768391686598</v>
      </c>
      <c r="E4" s="118">
        <f>(VLOOKUP($A4,'Occupancy Raw Data'!$B$8:$BE$45,'Occupancy Raw Data'!AJ$3,FALSE))/100</f>
        <v>0.65825323835226601</v>
      </c>
      <c r="F4" s="118">
        <f>(VLOOKUP($A4,'Occupancy Raw Data'!$B$8:$BE$45,'Occupancy Raw Data'!AK$3,FALSE))/100</f>
        <v>0.63609706843977998</v>
      </c>
      <c r="G4" s="119">
        <f>(VLOOKUP($A4,'Occupancy Raw Data'!$B$8:$BE$45,'Occupancy Raw Data'!AL$3,FALSE))/100</f>
        <v>0.61443175181252097</v>
      </c>
      <c r="H4" s="99">
        <f>(VLOOKUP($A4,'Occupancy Raw Data'!$B$8:$BE$45,'Occupancy Raw Data'!AN$3,FALSE))/100</f>
        <v>0.70243327417259904</v>
      </c>
      <c r="I4" s="99">
        <f>(VLOOKUP($A4,'Occupancy Raw Data'!$B$8:$BE$45,'Occupancy Raw Data'!AO$3,FALSE))/100</f>
        <v>0.70208662789285103</v>
      </c>
      <c r="J4" s="119">
        <f>(VLOOKUP($A4,'Occupancy Raw Data'!$B$8:$BE$45,'Occupancy Raw Data'!AP$3,FALSE))/100</f>
        <v>0.70225995183893897</v>
      </c>
      <c r="K4" s="120">
        <f>(VLOOKUP($A4,'Occupancy Raw Data'!$B$8:$BE$45,'Occupancy Raw Data'!AR$3,FALSE))/100</f>
        <v>0.63953349778320201</v>
      </c>
      <c r="M4" s="121">
        <f>VLOOKUP($A4,'ADR Raw Data'!$B$6:$BE$43,'ADR Raw Data'!AG$1,FALSE)</f>
        <v>148.74551141316999</v>
      </c>
      <c r="N4" s="122">
        <f>VLOOKUP($A4,'ADR Raw Data'!$B$6:$BE$43,'ADR Raw Data'!AH$1,FALSE)</f>
        <v>156.07820932258701</v>
      </c>
      <c r="O4" s="122">
        <f>VLOOKUP($A4,'ADR Raw Data'!$B$6:$BE$43,'ADR Raw Data'!AI$1,FALSE)</f>
        <v>162.06060095251999</v>
      </c>
      <c r="P4" s="122">
        <f>VLOOKUP($A4,'ADR Raw Data'!$B$6:$BE$43,'ADR Raw Data'!AJ$1,FALSE)</f>
        <v>159.921717831374</v>
      </c>
      <c r="Q4" s="122">
        <f>VLOOKUP($A4,'ADR Raw Data'!$B$6:$BE$43,'ADR Raw Data'!AK$1,FALSE)</f>
        <v>155.89743608591101</v>
      </c>
      <c r="R4" s="123">
        <f>VLOOKUP($A4,'ADR Raw Data'!$B$6:$BE$43,'ADR Raw Data'!AL$1,FALSE)</f>
        <v>156.92671449046401</v>
      </c>
      <c r="S4" s="122">
        <f>VLOOKUP($A4,'ADR Raw Data'!$B$6:$BE$43,'ADR Raw Data'!AN$1,FALSE)</f>
        <v>168.30275423267699</v>
      </c>
      <c r="T4" s="122">
        <f>VLOOKUP($A4,'ADR Raw Data'!$B$6:$BE$43,'ADR Raw Data'!AO$1,FALSE)</f>
        <v>169.67059683977001</v>
      </c>
      <c r="U4" s="123">
        <f>VLOOKUP($A4,'ADR Raw Data'!$B$6:$BE$43,'ADR Raw Data'!AP$1,FALSE)</f>
        <v>168.98650355793799</v>
      </c>
      <c r="V4" s="124">
        <f>VLOOKUP($A4,'ADR Raw Data'!$B$6:$BE$43,'ADR Raw Data'!AR$1,FALSE)</f>
        <v>160.71152608090901</v>
      </c>
      <c r="X4" s="121">
        <f>VLOOKUP($A4,'RevPAR Raw Data'!$B$6:$BE$43,'RevPAR Raw Data'!AG$1,FALSE)</f>
        <v>75.960763902003706</v>
      </c>
      <c r="Y4" s="122">
        <f>VLOOKUP($A4,'RevPAR Raw Data'!$B$6:$BE$43,'RevPAR Raw Data'!AH$1,FALSE)</f>
        <v>95.168457989328601</v>
      </c>
      <c r="Z4" s="122">
        <f>VLOOKUP($A4,'RevPAR Raw Data'!$B$6:$BE$43,'RevPAR Raw Data'!AI$1,FALSE)</f>
        <v>106.520437054257</v>
      </c>
      <c r="AA4" s="122">
        <f>VLOOKUP($A4,'RevPAR Raw Data'!$B$6:$BE$43,'RevPAR Raw Data'!AJ$1,FALSE)</f>
        <v>105.268988645359</v>
      </c>
      <c r="AB4" s="122">
        <f>VLOOKUP($A4,'RevPAR Raw Data'!$B$6:$BE$43,'RevPAR Raw Data'!AK$1,FALSE)</f>
        <v>99.165902071526602</v>
      </c>
      <c r="AC4" s="123">
        <f>VLOOKUP($A4,'RevPAR Raw Data'!$B$6:$BE$43,'RevPAR Raw Data'!AL$1,FALSE)</f>
        <v>96.420756090559493</v>
      </c>
      <c r="AD4" s="122">
        <f>VLOOKUP($A4,'RevPAR Raw Data'!$B$6:$BE$43,'RevPAR Raw Data'!AN$1,FALSE)</f>
        <v>118.221454707926</v>
      </c>
      <c r="AE4" s="122">
        <f>VLOOKUP($A4,'RevPAR Raw Data'!$B$6:$BE$43,'RevPAR Raw Data'!AO$1,FALSE)</f>
        <v>119.12345718780099</v>
      </c>
      <c r="AF4" s="123">
        <f>VLOOKUP($A4,'RevPAR Raw Data'!$B$6:$BE$43,'RevPAR Raw Data'!AP$1,FALSE)</f>
        <v>118.67245385002801</v>
      </c>
      <c r="AG4" s="124">
        <f>VLOOKUP($A4,'RevPAR Raw Data'!$B$6:$BE$43,'RevPAR Raw Data'!AR$1,FALSE)</f>
        <v>102.78040440860001</v>
      </c>
    </row>
    <row r="5" spans="1:33" x14ac:dyDescent="0.25">
      <c r="A5" s="101" t="s">
        <v>122</v>
      </c>
      <c r="B5" s="89">
        <f>(VLOOKUP($A4,'Occupancy Raw Data'!$B$8:$BE$45,'Occupancy Raw Data'!AT$3,FALSE))/100</f>
        <v>-1.047889100195E-2</v>
      </c>
      <c r="C5" s="90">
        <f>(VLOOKUP($A4,'Occupancy Raw Data'!$B$8:$BE$45,'Occupancy Raw Data'!AU$3,FALSE))/100</f>
        <v>-6.9311230984377102E-3</v>
      </c>
      <c r="D5" s="90">
        <f>(VLOOKUP($A4,'Occupancy Raw Data'!$B$8:$BE$45,'Occupancy Raw Data'!AV$3,FALSE))/100</f>
        <v>-6.9164771678278001E-3</v>
      </c>
      <c r="E5" s="90">
        <f>(VLOOKUP($A4,'Occupancy Raw Data'!$B$8:$BE$45,'Occupancy Raw Data'!AW$3,FALSE))/100</f>
        <v>-1.5515084436764E-2</v>
      </c>
      <c r="F5" s="90">
        <f>(VLOOKUP($A4,'Occupancy Raw Data'!$B$8:$BE$45,'Occupancy Raw Data'!AX$3,FALSE))/100</f>
        <v>-2.22185267117898E-2</v>
      </c>
      <c r="G5" s="90">
        <f>(VLOOKUP($A4,'Occupancy Raw Data'!$B$8:$BE$45,'Occupancy Raw Data'!AY$3,FALSE))/100</f>
        <v>-1.2558835476655501E-2</v>
      </c>
      <c r="H5" s="91">
        <f>(VLOOKUP($A4,'Occupancy Raw Data'!$B$8:$BE$45,'Occupancy Raw Data'!BA$3,FALSE))/100</f>
        <v>-1.3237791214137999E-2</v>
      </c>
      <c r="I5" s="91">
        <f>(VLOOKUP($A4,'Occupancy Raw Data'!$B$8:$BE$45,'Occupancy Raw Data'!BB$3,FALSE))/100</f>
        <v>-1.54746194216192E-2</v>
      </c>
      <c r="J5" s="90">
        <f>(VLOOKUP($A4,'Occupancy Raw Data'!$B$8:$BE$45,'Occupancy Raw Data'!BC$3,FALSE))/100</f>
        <v>-1.43571943540647E-2</v>
      </c>
      <c r="K5" s="92">
        <f>(VLOOKUP($A4,'Occupancy Raw Data'!$B$8:$BE$45,'Occupancy Raw Data'!BE$3,FALSE))/100</f>
        <v>-1.31182524472292E-2</v>
      </c>
      <c r="M5" s="89">
        <f>(VLOOKUP($A4,'ADR Raw Data'!$B$6:$BE$49,'ADR Raw Data'!AT$1,FALSE))/100</f>
        <v>-2.0376200500612798E-2</v>
      </c>
      <c r="N5" s="90">
        <f>(VLOOKUP($A4,'ADR Raw Data'!$B$6:$BE$49,'ADR Raw Data'!AU$1,FALSE))/100</f>
        <v>6.1555958920199005E-3</v>
      </c>
      <c r="O5" s="90">
        <f>(VLOOKUP($A4,'ADR Raw Data'!$B$6:$BE$49,'ADR Raw Data'!AV$1,FALSE))/100</f>
        <v>2.5797984792027998E-2</v>
      </c>
      <c r="P5" s="90">
        <f>(VLOOKUP($A4,'ADR Raw Data'!$B$6:$BE$49,'ADR Raw Data'!AW$1,FALSE))/100</f>
        <v>1.7227852072123798E-2</v>
      </c>
      <c r="Q5" s="90">
        <f>(VLOOKUP($A4,'ADR Raw Data'!$B$6:$BE$49,'ADR Raw Data'!AX$1,FALSE))/100</f>
        <v>4.15108092554985E-3</v>
      </c>
      <c r="R5" s="90">
        <f>(VLOOKUP($A4,'ADR Raw Data'!$B$6:$BE$49,'ADR Raw Data'!AY$1,FALSE))/100</f>
        <v>8.1103549989938392E-3</v>
      </c>
      <c r="S5" s="91">
        <f>(VLOOKUP($A4,'ADR Raw Data'!$B$6:$BE$49,'ADR Raw Data'!BA$1,FALSE))/100</f>
        <v>8.9130541212944902E-3</v>
      </c>
      <c r="T5" s="91">
        <f>(VLOOKUP($A4,'ADR Raw Data'!$B$6:$BE$49,'ADR Raw Data'!BB$1,FALSE))/100</f>
        <v>6.5399350875009303E-3</v>
      </c>
      <c r="U5" s="90">
        <f>(VLOOKUP($A4,'ADR Raw Data'!$B$6:$BE$49,'ADR Raw Data'!BC$1,FALSE))/100</f>
        <v>7.7146122521002305E-3</v>
      </c>
      <c r="V5" s="92">
        <f>(VLOOKUP($A4,'ADR Raw Data'!$B$6:$BE$49,'ADR Raw Data'!BE$1,FALSE))/100</f>
        <v>7.9531848920668599E-3</v>
      </c>
      <c r="X5" s="89">
        <f>(VLOOKUP($A4,'RevPAR Raw Data'!$B$6:$BE$49,'RevPAR Raw Data'!AT$1,FALSE))/100</f>
        <v>-3.0641571518483103E-2</v>
      </c>
      <c r="Y5" s="90">
        <f>(VLOOKUP($A4,'RevPAR Raw Data'!$B$6:$BE$49,'RevPAR Raw Data'!AU$1,FALSE))/100</f>
        <v>-8.1819239928963795E-4</v>
      </c>
      <c r="Z5" s="90">
        <f>(VLOOKUP($A4,'RevPAR Raw Data'!$B$6:$BE$49,'RevPAR Raw Data'!AV$1,FALSE))/100</f>
        <v>1.87030764514102E-2</v>
      </c>
      <c r="AA5" s="90">
        <f>(VLOOKUP($A4,'RevPAR Raw Data'!$B$6:$BE$49,'RevPAR Raw Data'!AW$1,FALSE))/100</f>
        <v>1.44547605579675E-3</v>
      </c>
      <c r="AB5" s="90">
        <f>(VLOOKUP($A4,'RevPAR Raw Data'!$B$6:$BE$49,'RevPAR Raw Data'!AX$1,FALSE))/100</f>
        <v>-1.8159676688667099E-2</v>
      </c>
      <c r="AC5" s="90">
        <f>(VLOOKUP($A4,'RevPAR Raw Data'!$B$6:$BE$49,'RevPAR Raw Data'!AY$1,FALSE))/100</f>
        <v>-4.5503370917513095E-3</v>
      </c>
      <c r="AD5" s="91">
        <f>(VLOOKUP($A4,'RevPAR Raw Data'!$B$6:$BE$49,'RevPAR Raw Data'!BA$1,FALSE))/100</f>
        <v>-4.4427262423815698E-3</v>
      </c>
      <c r="AE5" s="91">
        <f>(VLOOKUP($A4,'RevPAR Raw Data'!$B$6:$BE$49,'RevPAR Raw Data'!BB$1,FALSE))/100</f>
        <v>-9.0358873406394796E-3</v>
      </c>
      <c r="AF5" s="90">
        <f>(VLOOKUP($A4,'RevPAR Raw Data'!$B$6:$BE$49,'RevPAR Raw Data'!BC$1,FALSE))/100</f>
        <v>-6.7533422894341397E-3</v>
      </c>
      <c r="AG5" s="92">
        <f>(VLOOKUP($A4,'RevPAR Raw Data'!$B$6:$BE$49,'RevPAR Raw Data'!BE$1,FALSE))/100</f>
        <v>-5.2693994423360004E-3</v>
      </c>
    </row>
    <row r="6" spans="1:33" x14ac:dyDescent="0.25">
      <c r="A6" s="116"/>
      <c r="B6" s="117"/>
      <c r="C6" s="118"/>
      <c r="D6" s="118"/>
      <c r="E6" s="118"/>
      <c r="F6" s="118"/>
      <c r="G6" s="119"/>
      <c r="H6" s="99"/>
      <c r="I6" s="99"/>
      <c r="J6" s="119"/>
      <c r="K6" s="120"/>
      <c r="M6" s="121"/>
      <c r="N6" s="122"/>
      <c r="O6" s="122"/>
      <c r="P6" s="122"/>
      <c r="Q6" s="122"/>
      <c r="R6" s="123"/>
      <c r="S6" s="122"/>
      <c r="T6" s="122"/>
      <c r="U6" s="123"/>
      <c r="V6" s="124"/>
      <c r="X6" s="121"/>
      <c r="Y6" s="122"/>
      <c r="Z6" s="122"/>
      <c r="AA6" s="122"/>
      <c r="AB6" s="122"/>
      <c r="AC6" s="123"/>
      <c r="AD6" s="122"/>
      <c r="AE6" s="122"/>
      <c r="AF6" s="123"/>
      <c r="AG6" s="124"/>
    </row>
    <row r="7" spans="1:33" x14ac:dyDescent="0.25">
      <c r="A7" s="134" t="s">
        <v>69</v>
      </c>
      <c r="B7" s="125">
        <f>(VLOOKUP($A7,'Occupancy Raw Data'!$B$8:$BE$45,'Occupancy Raw Data'!AG$3,FALSE))/100</f>
        <v>0.51559418946066993</v>
      </c>
      <c r="C7" s="126">
        <f>(VLOOKUP($A7,'Occupancy Raw Data'!$B$8:$BE$45,'Occupancy Raw Data'!AH$3,FALSE))/100</f>
        <v>0.62048678720444994</v>
      </c>
      <c r="D7" s="126">
        <f>(VLOOKUP($A7,'Occupancy Raw Data'!$B$8:$BE$45,'Occupancy Raw Data'!AI$3,FALSE))/100</f>
        <v>0.67103185516390995</v>
      </c>
      <c r="E7" s="126">
        <f>(VLOOKUP($A7,'Occupancy Raw Data'!$B$8:$BE$45,'Occupancy Raw Data'!AJ$3,FALSE))/100</f>
        <v>0.67081144552252592</v>
      </c>
      <c r="F7" s="126">
        <f>(VLOOKUP($A7,'Occupancy Raw Data'!$B$8:$BE$45,'Occupancy Raw Data'!AK$3,FALSE))/100</f>
        <v>0.65797076818490796</v>
      </c>
      <c r="G7" s="127">
        <f>(VLOOKUP($A7,'Occupancy Raw Data'!$B$8:$BE$45,'Occupancy Raw Data'!AL$3,FALSE))/100</f>
        <v>0.62718415338812195</v>
      </c>
      <c r="H7" s="99">
        <f>(VLOOKUP($A7,'Occupancy Raw Data'!$B$8:$BE$45,'Occupancy Raw Data'!AN$3,FALSE))/100</f>
        <v>0.73701100055620694</v>
      </c>
      <c r="I7" s="99">
        <f>(VLOOKUP($A7,'Occupancy Raw Data'!$B$8:$BE$45,'Occupancy Raw Data'!AO$3,FALSE))/100</f>
        <v>0.73806625054075692</v>
      </c>
      <c r="J7" s="127">
        <f>(VLOOKUP($A7,'Occupancy Raw Data'!$B$8:$BE$45,'Occupancy Raw Data'!AP$3,FALSE))/100</f>
        <v>0.73753862554848193</v>
      </c>
      <c r="K7" s="128">
        <f>(VLOOKUP($A7,'Occupancy Raw Data'!$B$8:$BE$45,'Occupancy Raw Data'!AR$3,FALSE))/100</f>
        <v>0.65871593734948908</v>
      </c>
      <c r="M7" s="121">
        <f>VLOOKUP($A7,'ADR Raw Data'!$B$6:$BE$43,'ADR Raw Data'!AG$1,FALSE)</f>
        <v>119.51890767921201</v>
      </c>
      <c r="N7" s="122">
        <f>VLOOKUP($A7,'ADR Raw Data'!$B$6:$BE$43,'ADR Raw Data'!AH$1,FALSE)</f>
        <v>132.18987053624099</v>
      </c>
      <c r="O7" s="122">
        <f>VLOOKUP($A7,'ADR Raw Data'!$B$6:$BE$43,'ADR Raw Data'!AI$1,FALSE)</f>
        <v>138.198179435669</v>
      </c>
      <c r="P7" s="122">
        <f>VLOOKUP($A7,'ADR Raw Data'!$B$6:$BE$43,'ADR Raw Data'!AJ$1,FALSE)</f>
        <v>135.352901290029</v>
      </c>
      <c r="Q7" s="122">
        <f>VLOOKUP($A7,'ADR Raw Data'!$B$6:$BE$43,'ADR Raw Data'!AK$1,FALSE)</f>
        <v>129.13616900003501</v>
      </c>
      <c r="R7" s="123">
        <f>VLOOKUP($A7,'ADR Raw Data'!$B$6:$BE$43,'ADR Raw Data'!AL$1,FALSE)</f>
        <v>131.42851941731001</v>
      </c>
      <c r="S7" s="122">
        <f>VLOOKUP($A7,'ADR Raw Data'!$B$6:$BE$43,'ADR Raw Data'!AN$1,FALSE)</f>
        <v>140.22206370405601</v>
      </c>
      <c r="T7" s="122">
        <f>VLOOKUP($A7,'ADR Raw Data'!$B$6:$BE$43,'ADR Raw Data'!AO$1,FALSE)</f>
        <v>141.542557183079</v>
      </c>
      <c r="U7" s="123">
        <f>VLOOKUP($A7,'ADR Raw Data'!$B$6:$BE$43,'ADR Raw Data'!AP$1,FALSE)</f>
        <v>140.882782775007</v>
      </c>
      <c r="V7" s="124">
        <f>VLOOKUP($A7,'ADR Raw Data'!$B$6:$BE$43,'ADR Raw Data'!AR$1,FALSE)</f>
        <v>134.45315389850299</v>
      </c>
      <c r="X7" s="121">
        <f>VLOOKUP($A7,'RevPAR Raw Data'!$B$6:$BE$43,'RevPAR Raw Data'!AG$1,FALSE)</f>
        <v>61.623254330088002</v>
      </c>
      <c r="Y7" s="122">
        <f>VLOOKUP($A7,'RevPAR Raw Data'!$B$6:$BE$43,'RevPAR Raw Data'!AH$1,FALSE)</f>
        <v>82.022068070004593</v>
      </c>
      <c r="Z7" s="122">
        <f>VLOOKUP($A7,'RevPAR Raw Data'!$B$6:$BE$43,'RevPAR Raw Data'!AI$1,FALSE)</f>
        <v>92.735380726992304</v>
      </c>
      <c r="AA7" s="122">
        <f>VLOOKUP($A7,'RevPAR Raw Data'!$B$6:$BE$43,'RevPAR Raw Data'!AJ$1,FALSE)</f>
        <v>90.796275370032703</v>
      </c>
      <c r="AB7" s="122">
        <f>VLOOKUP($A7,'RevPAR Raw Data'!$B$6:$BE$43,'RevPAR Raw Data'!AK$1,FALSE)</f>
        <v>84.967824317409296</v>
      </c>
      <c r="AC7" s="123">
        <f>VLOOKUP($A7,'RevPAR Raw Data'!$B$6:$BE$43,'RevPAR Raw Data'!AL$1,FALSE)</f>
        <v>82.429884681800104</v>
      </c>
      <c r="AD7" s="122">
        <f>VLOOKUP($A7,'RevPAR Raw Data'!$B$6:$BE$43,'RevPAR Raw Data'!AN$1,FALSE)</f>
        <v>103.34520347058201</v>
      </c>
      <c r="AE7" s="122">
        <f>VLOOKUP($A7,'RevPAR Raw Data'!$B$6:$BE$43,'RevPAR Raw Data'!AO$1,FALSE)</f>
        <v>104.467784472066</v>
      </c>
      <c r="AF7" s="123">
        <f>VLOOKUP($A7,'RevPAR Raw Data'!$B$6:$BE$43,'RevPAR Raw Data'!AP$1,FALSE)</f>
        <v>103.906493971324</v>
      </c>
      <c r="AG7" s="124">
        <f>VLOOKUP($A7,'RevPAR Raw Data'!$B$6:$BE$43,'RevPAR Raw Data'!AR$1,FALSE)</f>
        <v>88.566435299847498</v>
      </c>
    </row>
    <row r="8" spans="1:33" x14ac:dyDescent="0.25">
      <c r="A8" s="101" t="s">
        <v>122</v>
      </c>
      <c r="B8" s="89">
        <f>(VLOOKUP($A7,'Occupancy Raw Data'!$B$8:$BE$45,'Occupancy Raw Data'!AT$3,FALSE))/100</f>
        <v>1.5137899501880601E-2</v>
      </c>
      <c r="C8" s="90">
        <f>(VLOOKUP($A7,'Occupancy Raw Data'!$B$8:$BE$45,'Occupancy Raw Data'!AU$3,FALSE))/100</f>
        <v>-8.5805624239128301E-3</v>
      </c>
      <c r="D8" s="90">
        <f>(VLOOKUP($A7,'Occupancy Raw Data'!$B$8:$BE$45,'Occupancy Raw Data'!AV$3,FALSE))/100</f>
        <v>-1.03731700054728E-2</v>
      </c>
      <c r="E8" s="90">
        <f>(VLOOKUP($A7,'Occupancy Raw Data'!$B$8:$BE$45,'Occupancy Raw Data'!AW$3,FALSE))/100</f>
        <v>-2.1353293007138899E-2</v>
      </c>
      <c r="F8" s="90">
        <f>(VLOOKUP($A7,'Occupancy Raw Data'!$B$8:$BE$45,'Occupancy Raw Data'!AX$3,FALSE))/100</f>
        <v>-2.3306178728285099E-2</v>
      </c>
      <c r="G8" s="90">
        <f>(VLOOKUP($A7,'Occupancy Raw Data'!$B$8:$BE$45,'Occupancy Raw Data'!AY$3,FALSE))/100</f>
        <v>-1.1075861813695999E-2</v>
      </c>
      <c r="H8" s="91">
        <f>(VLOOKUP($A7,'Occupancy Raw Data'!$B$8:$BE$45,'Occupancy Raw Data'!BA$3,FALSE))/100</f>
        <v>6.86795164649898E-3</v>
      </c>
      <c r="I8" s="91">
        <f>(VLOOKUP($A7,'Occupancy Raw Data'!$B$8:$BE$45,'Occupancy Raw Data'!BB$3,FALSE))/100</f>
        <v>1.8589176334915601E-2</v>
      </c>
      <c r="J8" s="90">
        <f>(VLOOKUP($A7,'Occupancy Raw Data'!$B$8:$BE$45,'Occupancy Raw Data'!BC$3,FALSE))/100</f>
        <v>1.2698841382454E-2</v>
      </c>
      <c r="K8" s="92">
        <f>(VLOOKUP($A7,'Occupancy Raw Data'!$B$8:$BE$45,'Occupancy Raw Data'!BE$3,FALSE))/100</f>
        <v>-3.59402561333818E-3</v>
      </c>
      <c r="M8" s="89">
        <f>(VLOOKUP($A7,'ADR Raw Data'!$B$6:$BE$49,'ADR Raw Data'!AT$1,FALSE))/100</f>
        <v>8.0297935326238701E-4</v>
      </c>
      <c r="N8" s="90">
        <f>(VLOOKUP($A7,'ADR Raw Data'!$B$6:$BE$49,'ADR Raw Data'!AU$1,FALSE))/100</f>
        <v>3.2362560629842002E-3</v>
      </c>
      <c r="O8" s="90">
        <f>(VLOOKUP($A7,'ADR Raw Data'!$B$6:$BE$49,'ADR Raw Data'!AV$1,FALSE))/100</f>
        <v>-1.1218631966095E-3</v>
      </c>
      <c r="P8" s="90">
        <f>(VLOOKUP($A7,'ADR Raw Data'!$B$6:$BE$49,'ADR Raw Data'!AW$1,FALSE))/100</f>
        <v>-1.8322756566889899E-2</v>
      </c>
      <c r="Q8" s="90">
        <f>(VLOOKUP($A7,'ADR Raw Data'!$B$6:$BE$49,'ADR Raw Data'!AX$1,FALSE))/100</f>
        <v>-2.0526626769034204E-2</v>
      </c>
      <c r="R8" s="90">
        <f>(VLOOKUP($A7,'ADR Raw Data'!$B$6:$BE$49,'ADR Raw Data'!AY$1,FALSE))/100</f>
        <v>-8.35892918624314E-3</v>
      </c>
      <c r="S8" s="91">
        <f>(VLOOKUP($A7,'ADR Raw Data'!$B$6:$BE$49,'ADR Raw Data'!BA$1,FALSE))/100</f>
        <v>4.4237758316378597E-3</v>
      </c>
      <c r="T8" s="91">
        <f>(VLOOKUP($A7,'ADR Raw Data'!$B$6:$BE$49,'ADR Raw Data'!BB$1,FALSE))/100</f>
        <v>1.4877335182846601E-2</v>
      </c>
      <c r="U8" s="90">
        <f>(VLOOKUP($A7,'ADR Raw Data'!$B$6:$BE$49,'ADR Raw Data'!BC$1,FALSE))/100</f>
        <v>9.6488670347848905E-3</v>
      </c>
      <c r="V8" s="92">
        <f>(VLOOKUP($A7,'ADR Raw Data'!$B$6:$BE$49,'ADR Raw Data'!BE$1,FALSE))/100</f>
        <v>-2.1283233565633801E-3</v>
      </c>
      <c r="X8" s="89">
        <f>(VLOOKUP($A7,'RevPAR Raw Data'!$B$6:$BE$49,'RevPAR Raw Data'!AT$1,FALSE))/100</f>
        <v>1.5953034275894798E-2</v>
      </c>
      <c r="Y8" s="90">
        <f>(VLOOKUP($A7,'RevPAR Raw Data'!$B$6:$BE$49,'RevPAR Raw Data'!AU$1,FALSE))/100</f>
        <v>-5.37207525809683E-3</v>
      </c>
      <c r="Z8" s="90">
        <f>(VLOOKUP($A7,'RevPAR Raw Data'!$B$6:$BE$49,'RevPAR Raw Data'!AV$1,FALSE))/100</f>
        <v>-1.1483395924421E-2</v>
      </c>
      <c r="AA8" s="90">
        <f>(VLOOKUP($A7,'RevPAR Raw Data'!$B$6:$BE$49,'RevPAR Raw Data'!AW$1,FALSE))/100</f>
        <v>-3.9284798384357604E-2</v>
      </c>
      <c r="AB8" s="90">
        <f>(VLOOKUP($A7,'RevPAR Raw Data'!$B$6:$BE$49,'RevPAR Raw Data'!AX$1,FALSE))/100</f>
        <v>-4.3354408265151398E-2</v>
      </c>
      <c r="AC8" s="90">
        <f>(VLOOKUP($A7,'RevPAR Raw Data'!$B$6:$BE$49,'RevPAR Raw Data'!AY$1,FALSE))/100</f>
        <v>-1.9342208655361799E-2</v>
      </c>
      <c r="AD8" s="91">
        <f>(VLOOKUP($A7,'RevPAR Raw Data'!$B$6:$BE$49,'RevPAR Raw Data'!BA$1,FALSE))/100</f>
        <v>1.1322109756643399E-2</v>
      </c>
      <c r="AE8" s="91">
        <f>(VLOOKUP($A7,'RevPAR Raw Data'!$B$6:$BE$49,'RevPAR Raw Data'!BB$1,FALSE))/100</f>
        <v>3.37430689248698E-2</v>
      </c>
      <c r="AF8" s="90">
        <f>(VLOOKUP($A7,'RevPAR Raw Data'!$B$6:$BE$49,'RevPAR Raw Data'!BC$1,FALSE))/100</f>
        <v>2.2470237849234E-2</v>
      </c>
      <c r="AG8" s="92">
        <f>(VLOOKUP($A7,'RevPAR Raw Data'!$B$6:$BE$49,'RevPAR Raw Data'!BE$1,FALSE))/100</f>
        <v>-5.7146997212446206E-3</v>
      </c>
    </row>
    <row r="9" spans="1:33" x14ac:dyDescent="0.25">
      <c r="A9" s="129"/>
      <c r="B9" s="130"/>
      <c r="C9" s="131"/>
      <c r="D9" s="131"/>
      <c r="E9" s="131"/>
      <c r="F9" s="131"/>
      <c r="G9" s="132"/>
      <c r="H9" s="131"/>
      <c r="I9" s="131"/>
      <c r="J9" s="132"/>
      <c r="K9" s="133"/>
      <c r="M9" s="130"/>
      <c r="N9" s="131"/>
      <c r="O9" s="131"/>
      <c r="P9" s="131"/>
      <c r="Q9" s="131"/>
      <c r="R9" s="132"/>
      <c r="S9" s="131"/>
      <c r="T9" s="131"/>
      <c r="U9" s="132"/>
      <c r="V9" s="133"/>
      <c r="X9" s="130"/>
      <c r="Y9" s="131"/>
      <c r="Z9" s="131"/>
      <c r="AA9" s="131"/>
      <c r="AB9" s="131"/>
      <c r="AC9" s="132"/>
      <c r="AD9" s="131"/>
      <c r="AE9" s="131"/>
      <c r="AF9" s="132"/>
      <c r="AG9" s="133"/>
    </row>
    <row r="10" spans="1:33" x14ac:dyDescent="0.25">
      <c r="A10" s="134" t="s">
        <v>119</v>
      </c>
      <c r="B10" s="135"/>
      <c r="C10" s="136"/>
      <c r="D10" s="136"/>
      <c r="E10" s="136"/>
      <c r="F10" s="136"/>
      <c r="G10" s="137"/>
      <c r="H10" s="136"/>
      <c r="I10" s="136"/>
      <c r="J10" s="137"/>
      <c r="K10" s="138"/>
      <c r="M10" s="121"/>
      <c r="N10" s="122"/>
      <c r="O10" s="122"/>
      <c r="P10" s="122"/>
      <c r="Q10" s="122"/>
      <c r="R10" s="123"/>
      <c r="S10" s="122"/>
      <c r="T10" s="122"/>
      <c r="U10" s="123"/>
      <c r="V10" s="124"/>
      <c r="X10" s="121"/>
      <c r="Y10" s="122"/>
      <c r="Z10" s="122"/>
      <c r="AA10" s="122"/>
      <c r="AB10" s="122"/>
      <c r="AC10" s="123"/>
      <c r="AD10" s="122"/>
      <c r="AE10" s="122"/>
      <c r="AF10" s="123"/>
      <c r="AG10" s="124"/>
    </row>
    <row r="11" spans="1:33" x14ac:dyDescent="0.25">
      <c r="A11" s="116" t="s">
        <v>112</v>
      </c>
      <c r="B11" s="93">
        <f>(VLOOKUP($A11,'Occupancy Raw Data'!$B$8:$BE$51,'Occupancy Raw Data'!AG$3,FALSE))/100</f>
        <v>0.48490631505898596</v>
      </c>
      <c r="C11" s="99">
        <f>(VLOOKUP($A11,'Occupancy Raw Data'!$B$8:$BE$51,'Occupancy Raw Data'!AH$3,FALSE))/100</f>
        <v>0.64599236641221291</v>
      </c>
      <c r="D11" s="99">
        <f>(VLOOKUP($A11,'Occupancy Raw Data'!$B$8:$BE$51,'Occupancy Raw Data'!AI$3,FALSE))/100</f>
        <v>0.71426092990978407</v>
      </c>
      <c r="E11" s="99">
        <f>(VLOOKUP($A11,'Occupancy Raw Data'!$B$8:$BE$51,'Occupancy Raw Data'!AJ$3,FALSE))/100</f>
        <v>0.7002081887578071</v>
      </c>
      <c r="F11" s="99">
        <f>(VLOOKUP($A11,'Occupancy Raw Data'!$B$8:$BE$51,'Occupancy Raw Data'!AK$3,FALSE))/100</f>
        <v>0.67670020818875698</v>
      </c>
      <c r="G11" s="100">
        <f>(VLOOKUP($A11,'Occupancy Raw Data'!$B$8:$BE$51,'Occupancy Raw Data'!AL$3,FALSE))/100</f>
        <v>0.64441360166550998</v>
      </c>
      <c r="H11" s="99">
        <f>(VLOOKUP($A11,'Occupancy Raw Data'!$B$8:$BE$51,'Occupancy Raw Data'!AN$3,FALSE))/100</f>
        <v>0.72258848022206801</v>
      </c>
      <c r="I11" s="99">
        <f>(VLOOKUP($A11,'Occupancy Raw Data'!$B$8:$BE$51,'Occupancy Raw Data'!AO$3,FALSE))/100</f>
        <v>0.75242886884108207</v>
      </c>
      <c r="J11" s="100">
        <f>(VLOOKUP($A11,'Occupancy Raw Data'!$B$8:$BE$51,'Occupancy Raw Data'!AP$3,FALSE))/100</f>
        <v>0.73750867453157498</v>
      </c>
      <c r="K11" s="94">
        <f>(VLOOKUP($A11,'Occupancy Raw Data'!$B$8:$BE$51,'Occupancy Raw Data'!AR$3,FALSE))/100</f>
        <v>0.67101219391295697</v>
      </c>
      <c r="M11" s="121">
        <f>VLOOKUP($A11,'ADR Raw Data'!$B$6:$BE$49,'ADR Raw Data'!AG$1,FALSE)</f>
        <v>302.46951878354201</v>
      </c>
      <c r="N11" s="122">
        <f>VLOOKUP($A11,'ADR Raw Data'!$B$6:$BE$49,'ADR Raw Data'!AH$1,FALSE)</f>
        <v>308.21633006579799</v>
      </c>
      <c r="O11" s="122">
        <f>VLOOKUP($A11,'ADR Raw Data'!$B$6:$BE$49,'ADR Raw Data'!AI$1,FALSE)</f>
        <v>304.79215205246498</v>
      </c>
      <c r="P11" s="122">
        <f>VLOOKUP($A11,'ADR Raw Data'!$B$6:$BE$49,'ADR Raw Data'!AJ$1,FALSE)</f>
        <v>299.99687809712498</v>
      </c>
      <c r="Q11" s="122">
        <f>VLOOKUP($A11,'ADR Raw Data'!$B$6:$BE$49,'ADR Raw Data'!AK$1,FALSE)</f>
        <v>303.61304191770199</v>
      </c>
      <c r="R11" s="123">
        <f>VLOOKUP($A11,'ADR Raw Data'!$B$6:$BE$49,'ADR Raw Data'!AL$1,FALSE)</f>
        <v>303.83939101873699</v>
      </c>
      <c r="S11" s="122">
        <f>VLOOKUP($A11,'ADR Raw Data'!$B$6:$BE$49,'ADR Raw Data'!AN$1,FALSE)</f>
        <v>362.34746338535399</v>
      </c>
      <c r="T11" s="122">
        <f>VLOOKUP($A11,'ADR Raw Data'!$B$6:$BE$49,'ADR Raw Data'!AO$1,FALSE)</f>
        <v>370.19871339635603</v>
      </c>
      <c r="U11" s="123">
        <f>VLOOKUP($A11,'ADR Raw Data'!$B$6:$BE$49,'ADR Raw Data'!AP$1,FALSE)</f>
        <v>366.35250588096898</v>
      </c>
      <c r="V11" s="124">
        <f>VLOOKUP($A11,'ADR Raw Data'!$B$6:$BE$49,'ADR Raw Data'!AR$1,FALSE)</f>
        <v>323.47027314028202</v>
      </c>
      <c r="X11" s="121">
        <f>VLOOKUP($A11,'RevPAR Raw Data'!$B$6:$BE$49,'RevPAR Raw Data'!AG$1,FALSE)</f>
        <v>146.66937977099201</v>
      </c>
      <c r="Y11" s="122">
        <f>VLOOKUP($A11,'RevPAR Raw Data'!$B$6:$BE$49,'RevPAR Raw Data'!AH$1,FALSE)</f>
        <v>199.105396426092</v>
      </c>
      <c r="Z11" s="122">
        <f>VLOOKUP($A11,'RevPAR Raw Data'!$B$6:$BE$49,'RevPAR Raw Data'!AI$1,FALSE)</f>
        <v>217.70112595419801</v>
      </c>
      <c r="AA11" s="122">
        <f>VLOOKUP($A11,'RevPAR Raw Data'!$B$6:$BE$49,'RevPAR Raw Data'!AJ$1,FALSE)</f>
        <v>210.060270645385</v>
      </c>
      <c r="AB11" s="122">
        <f>VLOOKUP($A11,'RevPAR Raw Data'!$B$6:$BE$49,'RevPAR Raw Data'!AK$1,FALSE)</f>
        <v>205.455008674531</v>
      </c>
      <c r="AC11" s="123">
        <f>VLOOKUP($A11,'RevPAR Raw Data'!$B$6:$BE$49,'RevPAR Raw Data'!AL$1,FALSE)</f>
        <v>195.79823629424001</v>
      </c>
      <c r="AD11" s="122">
        <f>VLOOKUP($A11,'RevPAR Raw Data'!$B$6:$BE$49,'RevPAR Raw Data'!AN$1,FALSE)</f>
        <v>261.82810287994403</v>
      </c>
      <c r="AE11" s="122">
        <f>VLOOKUP($A11,'RevPAR Raw Data'!$B$6:$BE$49,'RevPAR Raw Data'!AO$1,FALSE)</f>
        <v>278.54819916724398</v>
      </c>
      <c r="AF11" s="123">
        <f>VLOOKUP($A11,'RevPAR Raw Data'!$B$6:$BE$49,'RevPAR Raw Data'!AP$1,FALSE)</f>
        <v>270.188151023594</v>
      </c>
      <c r="AG11" s="124">
        <f>VLOOKUP($A11,'RevPAR Raw Data'!$B$6:$BE$49,'RevPAR Raw Data'!AR$1,FALSE)</f>
        <v>217.05249764548401</v>
      </c>
    </row>
    <row r="12" spans="1:33" x14ac:dyDescent="0.25">
      <c r="A12" s="101" t="s">
        <v>122</v>
      </c>
      <c r="B12" s="89">
        <f>(VLOOKUP($A11,'Occupancy Raw Data'!$B$8:$BE$51,'Occupancy Raw Data'!AT$3,FALSE))/100</f>
        <v>0.126576863479509</v>
      </c>
      <c r="C12" s="90">
        <f>(VLOOKUP($A11,'Occupancy Raw Data'!$B$8:$BE$51,'Occupancy Raw Data'!AU$3,FALSE))/100</f>
        <v>0.114288819797878</v>
      </c>
      <c r="D12" s="90">
        <f>(VLOOKUP($A11,'Occupancy Raw Data'!$B$8:$BE$51,'Occupancy Raw Data'!AV$3,FALSE))/100</f>
        <v>6.4631218405282298E-2</v>
      </c>
      <c r="E12" s="90">
        <f>(VLOOKUP($A11,'Occupancy Raw Data'!$B$8:$BE$51,'Occupancy Raw Data'!AW$3,FALSE))/100</f>
        <v>2.0909280897508903E-2</v>
      </c>
      <c r="F12" s="90">
        <f>(VLOOKUP($A11,'Occupancy Raw Data'!$B$8:$BE$51,'Occupancy Raw Data'!AX$3,FALSE))/100</f>
        <v>4.3056920452022605E-2</v>
      </c>
      <c r="G12" s="90">
        <f>(VLOOKUP($A11,'Occupancy Raw Data'!$B$8:$BE$51,'Occupancy Raw Data'!AY$3,FALSE))/100</f>
        <v>6.8433680968654306E-2</v>
      </c>
      <c r="H12" s="91">
        <f>(VLOOKUP($A11,'Occupancy Raw Data'!$B$8:$BE$51,'Occupancy Raw Data'!BA$3,FALSE))/100</f>
        <v>9.0311443466750296E-2</v>
      </c>
      <c r="I12" s="91">
        <f>(VLOOKUP($A11,'Occupancy Raw Data'!$B$8:$BE$51,'Occupancy Raw Data'!BB$3,FALSE))/100</f>
        <v>0.12015879137124801</v>
      </c>
      <c r="J12" s="90">
        <f>(VLOOKUP($A11,'Occupancy Raw Data'!$B$8:$BE$51,'Occupancy Raw Data'!BC$3,FALSE))/100</f>
        <v>0.10533554864198001</v>
      </c>
      <c r="K12" s="92">
        <f>(VLOOKUP($A11,'Occupancy Raw Data'!$B$8:$BE$51,'Occupancy Raw Data'!BE$3,FALSE))/100</f>
        <v>7.9753711316103995E-2</v>
      </c>
      <c r="M12" s="89">
        <f>(VLOOKUP($A11,'ADR Raw Data'!$B$6:$BE$49,'ADR Raw Data'!AT$1,FALSE))/100</f>
        <v>4.5320732892682302E-3</v>
      </c>
      <c r="N12" s="90">
        <f>(VLOOKUP($A11,'ADR Raw Data'!$B$6:$BE$49,'ADR Raw Data'!AU$1,FALSE))/100</f>
        <v>1.47003502090934E-2</v>
      </c>
      <c r="O12" s="90">
        <f>(VLOOKUP($A11,'ADR Raw Data'!$B$6:$BE$49,'ADR Raw Data'!AV$1,FALSE))/100</f>
        <v>-1.7519537812843201E-2</v>
      </c>
      <c r="P12" s="90">
        <f>(VLOOKUP($A11,'ADR Raw Data'!$B$6:$BE$49,'ADR Raw Data'!AW$1,FALSE))/100</f>
        <v>-2.8785692671759299E-2</v>
      </c>
      <c r="Q12" s="90">
        <f>(VLOOKUP($A11,'ADR Raw Data'!$B$6:$BE$49,'ADR Raw Data'!AX$1,FALSE))/100</f>
        <v>-5.3792577474741698E-2</v>
      </c>
      <c r="R12" s="90">
        <f>(VLOOKUP($A11,'ADR Raw Data'!$B$6:$BE$49,'ADR Raw Data'!AY$1,FALSE))/100</f>
        <v>-1.8816163707853498E-2</v>
      </c>
      <c r="S12" s="91">
        <f>(VLOOKUP($A11,'ADR Raw Data'!$B$6:$BE$49,'ADR Raw Data'!BA$1,FALSE))/100</f>
        <v>-3.19866110335017E-2</v>
      </c>
      <c r="T12" s="91">
        <f>(VLOOKUP($A11,'ADR Raw Data'!$B$6:$BE$49,'ADR Raw Data'!BB$1,FALSE))/100</f>
        <v>-3.5659618499329498E-2</v>
      </c>
      <c r="U12" s="90">
        <f>(VLOOKUP($A11,'ADR Raw Data'!$B$6:$BE$49,'ADR Raw Data'!BC$1,FALSE))/100</f>
        <v>-3.3718854656410099E-2</v>
      </c>
      <c r="V12" s="92">
        <f>(VLOOKUP($A11,'ADR Raw Data'!$B$6:$BE$49,'ADR Raw Data'!BE$1,FALSE))/100</f>
        <v>-2.2680201721576202E-2</v>
      </c>
      <c r="X12" s="89">
        <f>(VLOOKUP($A11,'RevPAR Raw Data'!$B$6:$BE$49,'RevPAR Raw Data'!AT$1,FALSE))/100</f>
        <v>0.131682592390792</v>
      </c>
      <c r="Y12" s="90">
        <f>(VLOOKUP($A11,'RevPAR Raw Data'!$B$6:$BE$49,'RevPAR Raw Data'!AU$1,FALSE))/100</f>
        <v>0.13066925568298499</v>
      </c>
      <c r="Z12" s="90">
        <f>(VLOOKUP($A11,'RevPAR Raw Data'!$B$6:$BE$49,'RevPAR Raw Data'!AV$1,FALSE))/100</f>
        <v>4.5979371517697605E-2</v>
      </c>
      <c r="AA12" s="90">
        <f>(VLOOKUP($A11,'RevPAR Raw Data'!$B$6:$BE$49,'RevPAR Raw Data'!AW$1,FALSE))/100</f>
        <v>-8.4782999081535505E-3</v>
      </c>
      <c r="AB12" s="90">
        <f>(VLOOKUP($A11,'RevPAR Raw Data'!$B$6:$BE$49,'RevPAR Raw Data'!AX$1,FALSE))/100</f>
        <v>-1.30517997519582E-2</v>
      </c>
      <c r="AC12" s="90">
        <f>(VLOOKUP($A11,'RevPAR Raw Data'!$B$6:$BE$49,'RevPAR Raw Data'!AY$1,FALSE))/100</f>
        <v>4.83298579165636E-2</v>
      </c>
      <c r="AD12" s="91">
        <f>(VLOOKUP($A11,'RevPAR Raw Data'!$B$6:$BE$49,'RevPAR Raw Data'!BA$1,FALSE))/100</f>
        <v>5.54360754192035E-2</v>
      </c>
      <c r="AE12" s="91">
        <f>(VLOOKUP($A11,'RevPAR Raw Data'!$B$6:$BE$49,'RevPAR Raw Data'!BB$1,FALSE))/100</f>
        <v>8.02143562122795E-2</v>
      </c>
      <c r="AF12" s="90">
        <f>(VLOOKUP($A11,'RevPAR Raw Data'!$B$6:$BE$49,'RevPAR Raw Data'!BC$1,FALSE))/100</f>
        <v>6.8064899930757997E-2</v>
      </c>
      <c r="AG12" s="92">
        <f>(VLOOKUP($A11,'RevPAR Raw Data'!$B$6:$BE$49,'RevPAR Raw Data'!BE$1,FALSE))/100</f>
        <v>5.5264679333834096E-2</v>
      </c>
    </row>
    <row r="13" spans="1:33" x14ac:dyDescent="0.25">
      <c r="A13" s="139"/>
      <c r="B13" s="117"/>
      <c r="C13" s="118"/>
      <c r="D13" s="118"/>
      <c r="E13" s="118"/>
      <c r="F13" s="118"/>
      <c r="G13" s="119"/>
      <c r="H13" s="99"/>
      <c r="I13" s="99"/>
      <c r="J13" s="119"/>
      <c r="K13" s="120"/>
      <c r="M13" s="121"/>
      <c r="N13" s="122"/>
      <c r="O13" s="122"/>
      <c r="P13" s="122"/>
      <c r="Q13" s="122"/>
      <c r="R13" s="123"/>
      <c r="S13" s="122"/>
      <c r="T13" s="122"/>
      <c r="U13" s="123"/>
      <c r="V13" s="124"/>
      <c r="X13" s="121"/>
      <c r="Y13" s="122"/>
      <c r="Z13" s="122"/>
      <c r="AA13" s="122"/>
      <c r="AB13" s="122"/>
      <c r="AC13" s="123"/>
      <c r="AD13" s="122"/>
      <c r="AE13" s="122"/>
      <c r="AF13" s="123"/>
      <c r="AG13" s="124"/>
    </row>
    <row r="14" spans="1:33" x14ac:dyDescent="0.25">
      <c r="A14" s="116" t="s">
        <v>113</v>
      </c>
      <c r="B14" s="93">
        <f>(VLOOKUP($A14,'Occupancy Raw Data'!$B$8:$BE$51,'Occupancy Raw Data'!AG$3,FALSE))/100</f>
        <v>0.54096279927680402</v>
      </c>
      <c r="C14" s="99">
        <f>(VLOOKUP($A14,'Occupancy Raw Data'!$B$8:$BE$51,'Occupancy Raw Data'!AH$3,FALSE))/100</f>
        <v>0.68719981006994502</v>
      </c>
      <c r="D14" s="99">
        <f>(VLOOKUP($A14,'Occupancy Raw Data'!$B$8:$BE$51,'Occupancy Raw Data'!AI$3,FALSE))/100</f>
        <v>0.76029750890977199</v>
      </c>
      <c r="E14" s="99">
        <f>(VLOOKUP($A14,'Occupancy Raw Data'!$B$8:$BE$51,'Occupancy Raw Data'!AJ$3,FALSE))/100</f>
        <v>0.74644292732725004</v>
      </c>
      <c r="F14" s="99">
        <f>(VLOOKUP($A14,'Occupancy Raw Data'!$B$8:$BE$51,'Occupancy Raw Data'!AK$3,FALSE))/100</f>
        <v>0.70176190172361896</v>
      </c>
      <c r="G14" s="100">
        <f>(VLOOKUP($A14,'Occupancy Raw Data'!$B$8:$BE$51,'Occupancy Raw Data'!AL$3,FALSE))/100</f>
        <v>0.68738564035018901</v>
      </c>
      <c r="H14" s="99">
        <f>(VLOOKUP($A14,'Occupancy Raw Data'!$B$8:$BE$51,'Occupancy Raw Data'!AN$3,FALSE))/100</f>
        <v>0.77466252244533296</v>
      </c>
      <c r="I14" s="99">
        <f>(VLOOKUP($A14,'Occupancy Raw Data'!$B$8:$BE$51,'Occupancy Raw Data'!AO$3,FALSE))/100</f>
        <v>0.79299249847326092</v>
      </c>
      <c r="J14" s="100">
        <f>(VLOOKUP($A14,'Occupancy Raw Data'!$B$8:$BE$51,'Occupancy Raw Data'!AP$3,FALSE))/100</f>
        <v>0.78382751045929699</v>
      </c>
      <c r="K14" s="94">
        <f>(VLOOKUP($A14,'Occupancy Raw Data'!$B$8:$BE$51,'Occupancy Raw Data'!AR$3,FALSE))/100</f>
        <v>0.71495460425778001</v>
      </c>
      <c r="M14" s="121">
        <f>VLOOKUP($A14,'ADR Raw Data'!$B$6:$BE$49,'ADR Raw Data'!AG$1,FALSE)</f>
        <v>184.34280860186001</v>
      </c>
      <c r="N14" s="122">
        <f>VLOOKUP($A14,'ADR Raw Data'!$B$6:$BE$49,'ADR Raw Data'!AH$1,FALSE)</f>
        <v>208.79880956177399</v>
      </c>
      <c r="O14" s="122">
        <f>VLOOKUP($A14,'ADR Raw Data'!$B$6:$BE$49,'ADR Raw Data'!AI$1,FALSE)</f>
        <v>217.76233692589801</v>
      </c>
      <c r="P14" s="122">
        <f>VLOOKUP($A14,'ADR Raw Data'!$B$6:$BE$49,'ADR Raw Data'!AJ$1,FALSE)</f>
        <v>212.940363278912</v>
      </c>
      <c r="Q14" s="122">
        <f>VLOOKUP($A14,'ADR Raw Data'!$B$6:$BE$49,'ADR Raw Data'!AK$1,FALSE)</f>
        <v>196.136902365211</v>
      </c>
      <c r="R14" s="123">
        <f>VLOOKUP($A14,'ADR Raw Data'!$B$6:$BE$49,'ADR Raw Data'!AL$1,FALSE)</f>
        <v>205.250858682901</v>
      </c>
      <c r="S14" s="122">
        <f>VLOOKUP($A14,'ADR Raw Data'!$B$6:$BE$49,'ADR Raw Data'!AN$1,FALSE)</f>
        <v>201.31909070585601</v>
      </c>
      <c r="T14" s="122">
        <f>VLOOKUP($A14,'ADR Raw Data'!$B$6:$BE$49,'ADR Raw Data'!AO$1,FALSE)</f>
        <v>202.900612988505</v>
      </c>
      <c r="U14" s="123">
        <f>VLOOKUP($A14,'ADR Raw Data'!$B$6:$BE$49,'ADR Raw Data'!AP$1,FALSE)</f>
        <v>202.11909790742399</v>
      </c>
      <c r="V14" s="124">
        <f>VLOOKUP($A14,'ADR Raw Data'!$B$6:$BE$49,'ADR Raw Data'!AR$1,FALSE)</f>
        <v>204.26936968259</v>
      </c>
      <c r="X14" s="121">
        <f>VLOOKUP($A14,'RevPAR Raw Data'!$B$6:$BE$49,'RevPAR Raw Data'!AG$1,FALSE)</f>
        <v>99.722601767810502</v>
      </c>
      <c r="Y14" s="122">
        <f>VLOOKUP($A14,'RevPAR Raw Data'!$B$6:$BE$49,'RevPAR Raw Data'!AH$1,FALSE)</f>
        <v>143.486502273681</v>
      </c>
      <c r="Z14" s="122">
        <f>VLOOKUP($A14,'RevPAR Raw Data'!$B$6:$BE$49,'RevPAR Raw Data'!AI$1,FALSE)</f>
        <v>165.564162299131</v>
      </c>
      <c r="AA14" s="122">
        <f>VLOOKUP($A14,'RevPAR Raw Data'!$B$6:$BE$49,'RevPAR Raw Data'!AJ$1,FALSE)</f>
        <v>158.94782811203899</v>
      </c>
      <c r="AB14" s="122">
        <f>VLOOKUP($A14,'RevPAR Raw Data'!$B$6:$BE$49,'RevPAR Raw Data'!AK$1,FALSE)</f>
        <v>137.64140560198999</v>
      </c>
      <c r="AC14" s="123">
        <f>VLOOKUP($A14,'RevPAR Raw Data'!$B$6:$BE$49,'RevPAR Raw Data'!AL$1,FALSE)</f>
        <v>141.08649292817199</v>
      </c>
      <c r="AD14" s="122">
        <f>VLOOKUP($A14,'RevPAR Raw Data'!$B$6:$BE$49,'RevPAR Raw Data'!AN$1,FALSE)</f>
        <v>155.954354622599</v>
      </c>
      <c r="AE14" s="122">
        <f>VLOOKUP($A14,'RevPAR Raw Data'!$B$6:$BE$49,'RevPAR Raw Data'!AO$1,FALSE)</f>
        <v>160.89866403551099</v>
      </c>
      <c r="AF14" s="123">
        <f>VLOOKUP($A14,'RevPAR Raw Data'!$B$6:$BE$49,'RevPAR Raw Data'!AP$1,FALSE)</f>
        <v>158.42650932905499</v>
      </c>
      <c r="AG14" s="124">
        <f>VLOOKUP($A14,'RevPAR Raw Data'!$B$6:$BE$49,'RevPAR Raw Data'!AR$1,FALSE)</f>
        <v>146.043326363403</v>
      </c>
    </row>
    <row r="15" spans="1:33" x14ac:dyDescent="0.25">
      <c r="A15" s="101" t="s">
        <v>122</v>
      </c>
      <c r="B15" s="89">
        <f>(VLOOKUP($A14,'Occupancy Raw Data'!$B$8:$BE$51,'Occupancy Raw Data'!AT$3,FALSE))/100</f>
        <v>4.6117232240701203E-2</v>
      </c>
      <c r="C15" s="90">
        <f>(VLOOKUP($A14,'Occupancy Raw Data'!$B$8:$BE$51,'Occupancy Raw Data'!AU$3,FALSE))/100</f>
        <v>-4.5016450014147107E-3</v>
      </c>
      <c r="D15" s="90">
        <f>(VLOOKUP($A14,'Occupancy Raw Data'!$B$8:$BE$51,'Occupancy Raw Data'!AV$3,FALSE))/100</f>
        <v>-1.8954819741218699E-2</v>
      </c>
      <c r="E15" s="90">
        <f>(VLOOKUP($A14,'Occupancy Raw Data'!$B$8:$BE$51,'Occupancy Raw Data'!AW$3,FALSE))/100</f>
        <v>-3.6843515088774502E-2</v>
      </c>
      <c r="F15" s="90">
        <f>(VLOOKUP($A14,'Occupancy Raw Data'!$B$8:$BE$51,'Occupancy Raw Data'!AX$3,FALSE))/100</f>
        <v>-4.1525197474919902E-2</v>
      </c>
      <c r="G15" s="90">
        <f>(VLOOKUP($A14,'Occupancy Raw Data'!$B$8:$BE$51,'Occupancy Raw Data'!AY$3,FALSE))/100</f>
        <v>-1.5171458346831E-2</v>
      </c>
      <c r="H15" s="91">
        <f>(VLOOKUP($A14,'Occupancy Raw Data'!$B$8:$BE$51,'Occupancy Raw Data'!BA$3,FALSE))/100</f>
        <v>1.1695579329554699E-2</v>
      </c>
      <c r="I15" s="91">
        <f>(VLOOKUP($A14,'Occupancy Raw Data'!$B$8:$BE$51,'Occupancy Raw Data'!BB$3,FALSE))/100</f>
        <v>5.0618876715818405E-2</v>
      </c>
      <c r="J15" s="90">
        <f>(VLOOKUP($A14,'Occupancy Raw Data'!$B$8:$BE$51,'Occupancy Raw Data'!BC$3,FALSE))/100</f>
        <v>3.1017443242916599E-2</v>
      </c>
      <c r="K15" s="92">
        <f>(VLOOKUP($A14,'Occupancy Raw Data'!$B$8:$BE$51,'Occupancy Raw Data'!BE$3,FALSE))/100</f>
        <v>-1.1407341718142E-3</v>
      </c>
      <c r="M15" s="89">
        <f>(VLOOKUP($A14,'ADR Raw Data'!$B$6:$BE$49,'ADR Raw Data'!AT$1,FALSE))/100</f>
        <v>5.7273996096149108E-3</v>
      </c>
      <c r="N15" s="90">
        <f>(VLOOKUP($A14,'ADR Raw Data'!$B$6:$BE$49,'ADR Raw Data'!AU$1,FALSE))/100</f>
        <v>5.0122414478629895E-3</v>
      </c>
      <c r="O15" s="90">
        <f>(VLOOKUP($A14,'ADR Raw Data'!$B$6:$BE$49,'ADR Raw Data'!AV$1,FALSE))/100</f>
        <v>-1.8388951536719099E-3</v>
      </c>
      <c r="P15" s="90">
        <f>(VLOOKUP($A14,'ADR Raw Data'!$B$6:$BE$49,'ADR Raw Data'!AW$1,FALSE))/100</f>
        <v>-1.5381415619995599E-2</v>
      </c>
      <c r="Q15" s="90">
        <f>(VLOOKUP($A14,'ADR Raw Data'!$B$6:$BE$49,'ADR Raw Data'!AX$1,FALSE))/100</f>
        <v>-1.47968606806989E-2</v>
      </c>
      <c r="R15" s="90">
        <f>(VLOOKUP($A14,'ADR Raw Data'!$B$6:$BE$49,'ADR Raw Data'!AY$1,FALSE))/100</f>
        <v>-6.1390219580617E-3</v>
      </c>
      <c r="S15" s="91">
        <f>(VLOOKUP($A14,'ADR Raw Data'!$B$6:$BE$49,'ADR Raw Data'!BA$1,FALSE))/100</f>
        <v>2.1337925412040999E-2</v>
      </c>
      <c r="T15" s="91">
        <f>(VLOOKUP($A14,'ADR Raw Data'!$B$6:$BE$49,'ADR Raw Data'!BB$1,FALSE))/100</f>
        <v>3.2687085673269001E-2</v>
      </c>
      <c r="U15" s="90">
        <f>(VLOOKUP($A14,'ADR Raw Data'!$B$6:$BE$49,'ADR Raw Data'!BC$1,FALSE))/100</f>
        <v>2.7038438943514799E-2</v>
      </c>
      <c r="V15" s="92">
        <f>(VLOOKUP($A14,'ADR Raw Data'!$B$6:$BE$49,'ADR Raw Data'!BE$1,FALSE))/100</f>
        <v>3.4450930025843201E-3</v>
      </c>
      <c r="X15" s="89">
        <f>(VLOOKUP($A14,'RevPAR Raw Data'!$B$6:$BE$49,'RevPAR Raw Data'!AT$1,FALSE))/100</f>
        <v>5.2108763668247994E-2</v>
      </c>
      <c r="Y15" s="90">
        <f>(VLOOKUP($A14,'RevPAR Raw Data'!$B$6:$BE$49,'RevPAR Raw Data'!AU$1,FALSE))/100</f>
        <v>4.8803311478861597E-4</v>
      </c>
      <c r="Z15" s="90">
        <f>(VLOOKUP($A14,'RevPAR Raw Data'!$B$6:$BE$49,'RevPAR Raw Data'!AV$1,FALSE))/100</f>
        <v>-2.0758858968729702E-2</v>
      </c>
      <c r="AA15" s="90">
        <f>(VLOOKUP($A14,'RevPAR Raw Data'!$B$6:$BE$49,'RevPAR Raw Data'!AW$1,FALSE))/100</f>
        <v>-5.1658225290288094E-2</v>
      </c>
      <c r="AB15" s="90">
        <f>(VLOOKUP($A14,'RevPAR Raw Data'!$B$6:$BE$49,'RevPAR Raw Data'!AX$1,FALSE))/100</f>
        <v>-5.5707615593843907E-2</v>
      </c>
      <c r="AC15" s="90">
        <f>(VLOOKUP($A14,'RevPAR Raw Data'!$B$6:$BE$49,'RevPAR Raw Data'!AY$1,FALSE))/100</f>
        <v>-2.12173423889657E-2</v>
      </c>
      <c r="AD15" s="91">
        <f>(VLOOKUP($A14,'RevPAR Raw Data'!$B$6:$BE$49,'RevPAR Raw Data'!BA$1,FALSE))/100</f>
        <v>3.3283064140980395E-2</v>
      </c>
      <c r="AE15" s="91">
        <f>(VLOOKUP($A14,'RevPAR Raw Data'!$B$6:$BE$49,'RevPAR Raw Data'!BB$1,FALSE))/100</f>
        <v>8.4960545948981989E-2</v>
      </c>
      <c r="AF15" s="90">
        <f>(VLOOKUP($A14,'RevPAR Raw Data'!$B$6:$BE$49,'RevPAR Raw Data'!BC$1,FALSE))/100</f>
        <v>5.8894545431739005E-2</v>
      </c>
      <c r="AG15" s="92">
        <f>(VLOOKUP($A14,'RevPAR Raw Data'!$B$6:$BE$49,'RevPAR Raw Data'!BE$1,FALSE))/100</f>
        <v>2.30042889545699E-3</v>
      </c>
    </row>
    <row r="16" spans="1:33" x14ac:dyDescent="0.25">
      <c r="A16" s="139"/>
      <c r="B16" s="93"/>
      <c r="C16" s="99"/>
      <c r="D16" s="99"/>
      <c r="E16" s="99"/>
      <c r="F16" s="99"/>
      <c r="G16" s="100"/>
      <c r="H16" s="99"/>
      <c r="I16" s="99"/>
      <c r="J16" s="100"/>
      <c r="K16" s="94"/>
      <c r="M16" s="121"/>
      <c r="N16" s="122"/>
      <c r="O16" s="122"/>
      <c r="P16" s="122"/>
      <c r="Q16" s="122"/>
      <c r="R16" s="123"/>
      <c r="S16" s="122"/>
      <c r="T16" s="122"/>
      <c r="U16" s="123"/>
      <c r="V16" s="124"/>
      <c r="X16" s="121"/>
      <c r="Y16" s="122"/>
      <c r="Z16" s="122"/>
      <c r="AA16" s="122"/>
      <c r="AB16" s="122"/>
      <c r="AC16" s="123"/>
      <c r="AD16" s="122"/>
      <c r="AE16" s="122"/>
      <c r="AF16" s="123"/>
      <c r="AG16" s="124"/>
    </row>
    <row r="17" spans="1:33" x14ac:dyDescent="0.25">
      <c r="A17" s="116" t="s">
        <v>114</v>
      </c>
      <c r="B17" s="93">
        <f>(VLOOKUP($A17,'Occupancy Raw Data'!$B$8:$BE$51,'Occupancy Raw Data'!AG$3,FALSE))/100</f>
        <v>0.53676885182657197</v>
      </c>
      <c r="C17" s="99">
        <f>(VLOOKUP($A17,'Occupancy Raw Data'!$B$8:$BE$51,'Occupancy Raw Data'!AH$3,FALSE))/100</f>
        <v>0.68162596076802007</v>
      </c>
      <c r="D17" s="99">
        <f>(VLOOKUP($A17,'Occupancy Raw Data'!$B$8:$BE$51,'Occupancy Raw Data'!AI$3,FALSE))/100</f>
        <v>0.74781137786746499</v>
      </c>
      <c r="E17" s="99">
        <f>(VLOOKUP($A17,'Occupancy Raw Data'!$B$8:$BE$51,'Occupancy Raw Data'!AJ$3,FALSE))/100</f>
        <v>0.74352677577789905</v>
      </c>
      <c r="F17" s="99">
        <f>(VLOOKUP($A17,'Occupancy Raw Data'!$B$8:$BE$51,'Occupancy Raw Data'!AK$3,FALSE))/100</f>
        <v>0.71227723947590904</v>
      </c>
      <c r="G17" s="100">
        <f>(VLOOKUP($A17,'Occupancy Raw Data'!$B$8:$BE$51,'Occupancy Raw Data'!AL$3,FALSE))/100</f>
        <v>0.68440178295861898</v>
      </c>
      <c r="H17" s="99">
        <f>(VLOOKUP($A17,'Occupancy Raw Data'!$B$8:$BE$51,'Occupancy Raw Data'!AN$3,FALSE))/100</f>
        <v>0.79552030626326098</v>
      </c>
      <c r="I17" s="99">
        <f>(VLOOKUP($A17,'Occupancy Raw Data'!$B$8:$BE$51,'Occupancy Raw Data'!AO$3,FALSE))/100</f>
        <v>0.79375454424049907</v>
      </c>
      <c r="J17" s="100">
        <f>(VLOOKUP($A17,'Occupancy Raw Data'!$B$8:$BE$51,'Occupancy Raw Data'!AP$3,FALSE))/100</f>
        <v>0.79463742525187997</v>
      </c>
      <c r="K17" s="94">
        <f>(VLOOKUP($A17,'Occupancy Raw Data'!$B$8:$BE$51,'Occupancy Raw Data'!AR$3,FALSE))/100</f>
        <v>0.71589748046651391</v>
      </c>
      <c r="M17" s="121">
        <f>VLOOKUP($A17,'ADR Raw Data'!$B$6:$BE$49,'ADR Raw Data'!AG$1,FALSE)</f>
        <v>139.30472757429101</v>
      </c>
      <c r="N17" s="122">
        <f>VLOOKUP($A17,'ADR Raw Data'!$B$6:$BE$49,'ADR Raw Data'!AH$1,FALSE)</f>
        <v>153.16139994557801</v>
      </c>
      <c r="O17" s="122">
        <f>VLOOKUP($A17,'ADR Raw Data'!$B$6:$BE$49,'ADR Raw Data'!AI$1,FALSE)</f>
        <v>160.87997837215701</v>
      </c>
      <c r="P17" s="122">
        <f>VLOOKUP($A17,'ADR Raw Data'!$B$6:$BE$49,'ADR Raw Data'!AJ$1,FALSE)</f>
        <v>156.90653551792599</v>
      </c>
      <c r="Q17" s="122">
        <f>VLOOKUP($A17,'ADR Raw Data'!$B$6:$BE$49,'ADR Raw Data'!AK$1,FALSE)</f>
        <v>148.03000312483701</v>
      </c>
      <c r="R17" s="123">
        <f>VLOOKUP($A17,'ADR Raw Data'!$B$6:$BE$49,'ADR Raw Data'!AL$1,FALSE)</f>
        <v>152.42026801490701</v>
      </c>
      <c r="S17" s="122">
        <f>VLOOKUP($A17,'ADR Raw Data'!$B$6:$BE$49,'ADR Raw Data'!AN$1,FALSE)</f>
        <v>156.07843301468799</v>
      </c>
      <c r="T17" s="122">
        <f>VLOOKUP($A17,'ADR Raw Data'!$B$6:$BE$49,'ADR Raw Data'!AO$1,FALSE)</f>
        <v>156.761392412162</v>
      </c>
      <c r="U17" s="123">
        <f>VLOOKUP($A17,'ADR Raw Data'!$B$6:$BE$49,'ADR Raw Data'!AP$1,FALSE)</f>
        <v>156.419533312792</v>
      </c>
      <c r="V17" s="124">
        <f>VLOOKUP($A17,'ADR Raw Data'!$B$6:$BE$49,'ADR Raw Data'!AR$1,FALSE)</f>
        <v>153.688584361652</v>
      </c>
      <c r="X17" s="121">
        <f>VLOOKUP($A17,'RevPAR Raw Data'!$B$6:$BE$49,'RevPAR Raw Data'!AG$1,FALSE)</f>
        <v>74.774438674065905</v>
      </c>
      <c r="Y17" s="122">
        <f>VLOOKUP($A17,'RevPAR Raw Data'!$B$6:$BE$49,'RevPAR Raw Data'!AH$1,FALSE)</f>
        <v>104.398786390479</v>
      </c>
      <c r="Z17" s="122">
        <f>VLOOKUP($A17,'RevPAR Raw Data'!$B$6:$BE$49,'RevPAR Raw Data'!AI$1,FALSE)</f>
        <v>120.307878297771</v>
      </c>
      <c r="AA17" s="122">
        <f>VLOOKUP($A17,'RevPAR Raw Data'!$B$6:$BE$49,'RevPAR Raw Data'!AJ$1,FALSE)</f>
        <v>116.664210452124</v>
      </c>
      <c r="AB17" s="122">
        <f>VLOOKUP($A17,'RevPAR Raw Data'!$B$6:$BE$49,'RevPAR Raw Data'!AK$1,FALSE)</f>
        <v>105.438401985369</v>
      </c>
      <c r="AC17" s="123">
        <f>VLOOKUP($A17,'RevPAR Raw Data'!$B$6:$BE$49,'RevPAR Raw Data'!AL$1,FALSE)</f>
        <v>104.316703188433</v>
      </c>
      <c r="AD17" s="122">
        <f>VLOOKUP($A17,'RevPAR Raw Data'!$B$6:$BE$49,'RevPAR Raw Data'!AN$1,FALSE)</f>
        <v>124.163562832935</v>
      </c>
      <c r="AE17" s="122">
        <f>VLOOKUP($A17,'RevPAR Raw Data'!$B$6:$BE$49,'RevPAR Raw Data'!AO$1,FALSE)</f>
        <v>124.430067588621</v>
      </c>
      <c r="AF17" s="123">
        <f>VLOOKUP($A17,'RevPAR Raw Data'!$B$6:$BE$49,'RevPAR Raw Data'!AP$1,FALSE)</f>
        <v>124.29681521077801</v>
      </c>
      <c r="AG17" s="124">
        <f>VLOOKUP($A17,'RevPAR Raw Data'!$B$6:$BE$49,'RevPAR Raw Data'!AR$1,FALSE)</f>
        <v>110.025270320972</v>
      </c>
    </row>
    <row r="18" spans="1:33" x14ac:dyDescent="0.25">
      <c r="A18" s="101" t="s">
        <v>122</v>
      </c>
      <c r="B18" s="89">
        <f>(VLOOKUP($A17,'Occupancy Raw Data'!$B$8:$BE$51,'Occupancy Raw Data'!AT$3,FALSE))/100</f>
        <v>-1.23262185077025E-2</v>
      </c>
      <c r="C18" s="90">
        <f>(VLOOKUP($A17,'Occupancy Raw Data'!$B$8:$BE$51,'Occupancy Raw Data'!AU$3,FALSE))/100</f>
        <v>-2.1996622369447397E-2</v>
      </c>
      <c r="D18" s="90">
        <f>(VLOOKUP($A17,'Occupancy Raw Data'!$B$8:$BE$51,'Occupancy Raw Data'!AV$3,FALSE))/100</f>
        <v>-2.5927517364477598E-2</v>
      </c>
      <c r="E18" s="90">
        <f>(VLOOKUP($A17,'Occupancy Raw Data'!$B$8:$BE$51,'Occupancy Raw Data'!AW$3,FALSE))/100</f>
        <v>-3.5058404973690498E-2</v>
      </c>
      <c r="F18" s="90">
        <f>(VLOOKUP($A17,'Occupancy Raw Data'!$B$8:$BE$51,'Occupancy Raw Data'!AX$3,FALSE))/100</f>
        <v>-3.7730293911322405E-2</v>
      </c>
      <c r="G18" s="90">
        <f>(VLOOKUP($A17,'Occupancy Raw Data'!$B$8:$BE$51,'Occupancy Raw Data'!AY$3,FALSE))/100</f>
        <v>-2.7530853858068798E-2</v>
      </c>
      <c r="H18" s="91">
        <f>(VLOOKUP($A17,'Occupancy Raw Data'!$B$8:$BE$51,'Occupancy Raw Data'!BA$3,FALSE))/100</f>
        <v>-6.0499796631461097E-3</v>
      </c>
      <c r="I18" s="91">
        <f>(VLOOKUP($A17,'Occupancy Raw Data'!$B$8:$BE$51,'Occupancy Raw Data'!BB$3,FALSE))/100</f>
        <v>1.9009361899892E-4</v>
      </c>
      <c r="J18" s="90">
        <f>(VLOOKUP($A17,'Occupancy Raw Data'!$B$8:$BE$51,'Occupancy Raw Data'!BC$3,FALSE))/100</f>
        <v>-2.9431727236164701E-3</v>
      </c>
      <c r="K18" s="92">
        <f>(VLOOKUP($A17,'Occupancy Raw Data'!$B$8:$BE$51,'Occupancy Raw Data'!BE$3,FALSE))/100</f>
        <v>-1.9865753859969498E-2</v>
      </c>
      <c r="M18" s="89">
        <f>(VLOOKUP($A17,'ADR Raw Data'!$B$6:$BE$49,'ADR Raw Data'!AT$1,FALSE))/100</f>
        <v>-1.06434396989627E-2</v>
      </c>
      <c r="N18" s="90">
        <f>(VLOOKUP($A17,'ADR Raw Data'!$B$6:$BE$49,'ADR Raw Data'!AU$1,FALSE))/100</f>
        <v>4.1242214350975899E-3</v>
      </c>
      <c r="O18" s="90">
        <f>(VLOOKUP($A17,'ADR Raw Data'!$B$6:$BE$49,'ADR Raw Data'!AV$1,FALSE))/100</f>
        <v>6.9110746761693095E-3</v>
      </c>
      <c r="P18" s="90">
        <f>(VLOOKUP($A17,'ADR Raw Data'!$B$6:$BE$49,'ADR Raw Data'!AW$1,FALSE))/100</f>
        <v>-1.6891781017637299E-2</v>
      </c>
      <c r="Q18" s="90">
        <f>(VLOOKUP($A17,'ADR Raw Data'!$B$6:$BE$49,'ADR Raw Data'!AX$1,FALSE))/100</f>
        <v>-2.75677249054045E-2</v>
      </c>
      <c r="R18" s="90">
        <f>(VLOOKUP($A17,'ADR Raw Data'!$B$6:$BE$49,'ADR Raw Data'!AY$1,FALSE))/100</f>
        <v>-8.8744384723607201E-3</v>
      </c>
      <c r="S18" s="91">
        <f>(VLOOKUP($A17,'ADR Raw Data'!$B$6:$BE$49,'ADR Raw Data'!BA$1,FALSE))/100</f>
        <v>1.41828993982373E-3</v>
      </c>
      <c r="T18" s="91">
        <f>(VLOOKUP($A17,'ADR Raw Data'!$B$6:$BE$49,'ADR Raw Data'!BB$1,FALSE))/100</f>
        <v>8.6200233679687797E-3</v>
      </c>
      <c r="U18" s="90">
        <f>(VLOOKUP($A17,'ADR Raw Data'!$B$6:$BE$49,'ADR Raw Data'!BC$1,FALSE))/100</f>
        <v>5.0057132858398103E-3</v>
      </c>
      <c r="V18" s="92">
        <f>(VLOOKUP($A17,'ADR Raw Data'!$B$6:$BE$49,'ADR Raw Data'!BE$1,FALSE))/100</f>
        <v>-4.3720087622423701E-3</v>
      </c>
      <c r="X18" s="89">
        <f>(VLOOKUP($A17,'RevPAR Raw Data'!$B$6:$BE$49,'RevPAR Raw Data'!AT$1,FALSE))/100</f>
        <v>-2.28384648432623E-2</v>
      </c>
      <c r="Y18" s="90">
        <f>(VLOOKUP($A17,'RevPAR Raw Data'!$B$6:$BE$49,'RevPAR Raw Data'!AU$1,FALSE))/100</f>
        <v>-1.7963119875825599E-2</v>
      </c>
      <c r="Z18" s="90">
        <f>(VLOOKUP($A17,'RevPAR Raw Data'!$B$6:$BE$49,'RevPAR Raw Data'!AV$1,FALSE))/100</f>
        <v>-1.9195629696981801E-2</v>
      </c>
      <c r="AA18" s="90">
        <f>(VLOOKUP($A17,'RevPAR Raw Data'!$B$6:$BE$49,'RevPAR Raw Data'!AW$1,FALSE))/100</f>
        <v>-5.1357987091684605E-2</v>
      </c>
      <c r="AB18" s="90">
        <f>(VLOOKUP($A17,'RevPAR Raw Data'!$B$6:$BE$49,'RevPAR Raw Data'!AX$1,FALSE))/100</f>
        <v>-6.4257880453579497E-2</v>
      </c>
      <c r="AC18" s="90">
        <f>(VLOOKUP($A17,'RevPAR Raw Data'!$B$6:$BE$49,'RevPAR Raw Data'!AY$1,FALSE))/100</f>
        <v>-3.6160971461774598E-2</v>
      </c>
      <c r="AD18" s="91">
        <f>(VLOOKUP($A17,'RevPAR Raw Data'!$B$6:$BE$49,'RevPAR Raw Data'!BA$1,FALSE))/100</f>
        <v>-4.6402703486147501E-3</v>
      </c>
      <c r="AE18" s="91">
        <f>(VLOOKUP($A17,'RevPAR Raw Data'!$B$6:$BE$49,'RevPAR Raw Data'!BB$1,FALSE))/100</f>
        <v>8.8117555984055691E-3</v>
      </c>
      <c r="AF18" s="90">
        <f>(VLOOKUP($A17,'RevPAR Raw Data'!$B$6:$BE$49,'RevPAR Raw Data'!BC$1,FALSE))/100</f>
        <v>2.0478078834182002E-3</v>
      </c>
      <c r="AG18" s="92">
        <f>(VLOOKUP($A17,'RevPAR Raw Data'!$B$6:$BE$49,'RevPAR Raw Data'!BE$1,FALSE))/100</f>
        <v>-2.4150909372267503E-2</v>
      </c>
    </row>
    <row r="19" spans="1:33" x14ac:dyDescent="0.25">
      <c r="A19" s="139"/>
      <c r="B19" s="117"/>
      <c r="C19" s="118"/>
      <c r="D19" s="118"/>
      <c r="E19" s="118"/>
      <c r="F19" s="118"/>
      <c r="G19" s="119"/>
      <c r="H19" s="99"/>
      <c r="I19" s="99"/>
      <c r="J19" s="119"/>
      <c r="K19" s="120"/>
      <c r="M19" s="121"/>
      <c r="N19" s="122"/>
      <c r="O19" s="122"/>
      <c r="P19" s="122"/>
      <c r="Q19" s="122"/>
      <c r="R19" s="123"/>
      <c r="S19" s="122"/>
      <c r="T19" s="122"/>
      <c r="U19" s="123"/>
      <c r="V19" s="124"/>
      <c r="X19" s="121"/>
      <c r="Y19" s="122"/>
      <c r="Z19" s="122"/>
      <c r="AA19" s="122"/>
      <c r="AB19" s="122"/>
      <c r="AC19" s="123"/>
      <c r="AD19" s="122"/>
      <c r="AE19" s="122"/>
      <c r="AF19" s="123"/>
      <c r="AG19" s="124"/>
    </row>
    <row r="20" spans="1:33" x14ac:dyDescent="0.25">
      <c r="A20" s="116" t="s">
        <v>115</v>
      </c>
      <c r="B20" s="93">
        <f>(VLOOKUP($A20,'Occupancy Raw Data'!$B$8:$BE$51,'Occupancy Raw Data'!AG$3,FALSE))/100</f>
        <v>0.50237940731126896</v>
      </c>
      <c r="C20" s="99">
        <f>(VLOOKUP($A20,'Occupancy Raw Data'!$B$8:$BE$51,'Occupancy Raw Data'!AH$3,FALSE))/100</f>
        <v>0.62994207705434102</v>
      </c>
      <c r="D20" s="99">
        <f>(VLOOKUP($A20,'Occupancy Raw Data'!$B$8:$BE$51,'Occupancy Raw Data'!AI$3,FALSE))/100</f>
        <v>0.68951390056947803</v>
      </c>
      <c r="E20" s="99">
        <f>(VLOOKUP($A20,'Occupancy Raw Data'!$B$8:$BE$51,'Occupancy Raw Data'!AJ$3,FALSE))/100</f>
        <v>0.69068529687387292</v>
      </c>
      <c r="F20" s="99">
        <f>(VLOOKUP($A20,'Occupancy Raw Data'!$B$8:$BE$51,'Occupancy Raw Data'!AK$3,FALSE))/100</f>
        <v>0.68581949684023302</v>
      </c>
      <c r="G20" s="100">
        <f>(VLOOKUP($A20,'Occupancy Raw Data'!$B$8:$BE$51,'Occupancy Raw Data'!AL$3,FALSE))/100</f>
        <v>0.63967510153077101</v>
      </c>
      <c r="H20" s="99">
        <f>(VLOOKUP($A20,'Occupancy Raw Data'!$B$8:$BE$51,'Occupancy Raw Data'!AN$3,FALSE))/100</f>
        <v>0.77227455126510802</v>
      </c>
      <c r="I20" s="99">
        <f>(VLOOKUP($A20,'Occupancy Raw Data'!$B$8:$BE$51,'Occupancy Raw Data'!AO$3,FALSE))/100</f>
        <v>0.76149169810413997</v>
      </c>
      <c r="J20" s="100">
        <f>(VLOOKUP($A20,'Occupancy Raw Data'!$B$8:$BE$51,'Occupancy Raw Data'!AP$3,FALSE))/100</f>
        <v>0.76688312468462394</v>
      </c>
      <c r="K20" s="94">
        <f>(VLOOKUP($A20,'Occupancy Raw Data'!$B$8:$BE$51,'Occupancy Raw Data'!AR$3,FALSE))/100</f>
        <v>0.67602274638773197</v>
      </c>
      <c r="M20" s="121">
        <f>VLOOKUP($A20,'ADR Raw Data'!$B$6:$BE$49,'ADR Raw Data'!AG$1,FALSE)</f>
        <v>111.569723119244</v>
      </c>
      <c r="N20" s="122">
        <f>VLOOKUP($A20,'ADR Raw Data'!$B$6:$BE$49,'ADR Raw Data'!AH$1,FALSE)</f>
        <v>117.577933994658</v>
      </c>
      <c r="O20" s="122">
        <f>VLOOKUP($A20,'ADR Raw Data'!$B$6:$BE$49,'ADR Raw Data'!AI$1,FALSE)</f>
        <v>121.402009025805</v>
      </c>
      <c r="P20" s="122">
        <f>VLOOKUP($A20,'ADR Raw Data'!$B$6:$BE$49,'ADR Raw Data'!AJ$1,FALSE)</f>
        <v>120.24364368525799</v>
      </c>
      <c r="Q20" s="122">
        <f>VLOOKUP($A20,'ADR Raw Data'!$B$6:$BE$49,'ADR Raw Data'!AK$1,FALSE)</f>
        <v>120.458808675011</v>
      </c>
      <c r="R20" s="123">
        <f>VLOOKUP($A20,'ADR Raw Data'!$B$6:$BE$49,'ADR Raw Data'!AL$1,FALSE)</f>
        <v>118.65233365140401</v>
      </c>
      <c r="S20" s="122">
        <f>VLOOKUP($A20,'ADR Raw Data'!$B$6:$BE$49,'ADR Raw Data'!AN$1,FALSE)</f>
        <v>138.25652221937</v>
      </c>
      <c r="T20" s="122">
        <f>VLOOKUP($A20,'ADR Raw Data'!$B$6:$BE$49,'ADR Raw Data'!AO$1,FALSE)</f>
        <v>138.723665709507</v>
      </c>
      <c r="U20" s="123">
        <f>VLOOKUP($A20,'ADR Raw Data'!$B$6:$BE$49,'ADR Raw Data'!AP$1,FALSE)</f>
        <v>138.48845188251701</v>
      </c>
      <c r="V20" s="124">
        <f>VLOOKUP($A20,'ADR Raw Data'!$B$6:$BE$49,'ADR Raw Data'!AR$1,FALSE)</f>
        <v>125.08196884850599</v>
      </c>
      <c r="X20" s="121">
        <f>VLOOKUP($A20,'RevPAR Raw Data'!$B$6:$BE$49,'RevPAR Raw Data'!AG$1,FALSE)</f>
        <v>56.050331374528298</v>
      </c>
      <c r="Y20" s="122">
        <f>VLOOKUP($A20,'RevPAR Raw Data'!$B$6:$BE$49,'RevPAR Raw Data'!AH$1,FALSE)</f>
        <v>74.067287956353397</v>
      </c>
      <c r="Z20" s="122">
        <f>VLOOKUP($A20,'RevPAR Raw Data'!$B$6:$BE$49,'RevPAR Raw Data'!AI$1,FALSE)</f>
        <v>83.708372780354097</v>
      </c>
      <c r="AA20" s="122">
        <f>VLOOKUP($A20,'RevPAR Raw Data'!$B$6:$BE$49,'RevPAR Raw Data'!AJ$1,FALSE)</f>
        <v>83.050516735949202</v>
      </c>
      <c r="AB20" s="122">
        <f>VLOOKUP($A20,'RevPAR Raw Data'!$B$6:$BE$49,'RevPAR Raw Data'!AK$1,FALSE)</f>
        <v>82.612999555470097</v>
      </c>
      <c r="AC20" s="123">
        <f>VLOOKUP($A20,'RevPAR Raw Data'!$B$6:$BE$49,'RevPAR Raw Data'!AL$1,FALSE)</f>
        <v>75.898943575325006</v>
      </c>
      <c r="AD20" s="122">
        <f>VLOOKUP($A20,'RevPAR Raw Data'!$B$6:$BE$49,'RevPAR Raw Data'!AN$1,FALSE)</f>
        <v>106.771993656438</v>
      </c>
      <c r="AE20" s="122">
        <f>VLOOKUP($A20,'RevPAR Raw Data'!$B$6:$BE$49,'RevPAR Raw Data'!AO$1,FALSE)</f>
        <v>105.636919768363</v>
      </c>
      <c r="AF20" s="123">
        <f>VLOOKUP($A20,'RevPAR Raw Data'!$B$6:$BE$49,'RevPAR Raw Data'!AP$1,FALSE)</f>
        <v>106.204456712401</v>
      </c>
      <c r="AG20" s="124">
        <f>VLOOKUP($A20,'RevPAR Raw Data'!$B$6:$BE$49,'RevPAR Raw Data'!AR$1,FALSE)</f>
        <v>84.558256104552299</v>
      </c>
    </row>
    <row r="21" spans="1:33" x14ac:dyDescent="0.25">
      <c r="A21" s="101" t="s">
        <v>122</v>
      </c>
      <c r="B21" s="89">
        <f>(VLOOKUP($A20,'Occupancy Raw Data'!$B$8:$BE$51,'Occupancy Raw Data'!AT$3,FALSE))/100</f>
        <v>-1.1618262865974401E-2</v>
      </c>
      <c r="C21" s="90">
        <f>(VLOOKUP($A20,'Occupancy Raw Data'!$B$8:$BE$51,'Occupancy Raw Data'!AU$3,FALSE))/100</f>
        <v>-3.2074426030718702E-2</v>
      </c>
      <c r="D21" s="90">
        <f>(VLOOKUP($A20,'Occupancy Raw Data'!$B$8:$BE$51,'Occupancy Raw Data'!AV$3,FALSE))/100</f>
        <v>-2.8854169290788701E-2</v>
      </c>
      <c r="E21" s="90">
        <f>(VLOOKUP($A20,'Occupancy Raw Data'!$B$8:$BE$51,'Occupancy Raw Data'!AW$3,FALSE))/100</f>
        <v>-3.7892995719783398E-2</v>
      </c>
      <c r="F21" s="90">
        <f>(VLOOKUP($A20,'Occupancy Raw Data'!$B$8:$BE$51,'Occupancy Raw Data'!AX$3,FALSE))/100</f>
        <v>-4.42422995189393E-2</v>
      </c>
      <c r="G21" s="90">
        <f>(VLOOKUP($A20,'Occupancy Raw Data'!$B$8:$BE$51,'Occupancy Raw Data'!AY$3,FALSE))/100</f>
        <v>-3.2168732986298201E-2</v>
      </c>
      <c r="H21" s="91">
        <f>(VLOOKUP($A20,'Occupancy Raw Data'!$B$8:$BE$51,'Occupancy Raw Data'!BA$3,FALSE))/100</f>
        <v>-9.5198053470709892E-3</v>
      </c>
      <c r="I21" s="91">
        <f>(VLOOKUP($A20,'Occupancy Raw Data'!$B$8:$BE$51,'Occupancy Raw Data'!BB$3,FALSE))/100</f>
        <v>-2.2182279836767101E-3</v>
      </c>
      <c r="J21" s="90">
        <f>(VLOOKUP($A20,'Occupancy Raw Data'!$B$8:$BE$51,'Occupancy Raw Data'!BC$3,FALSE))/100</f>
        <v>-5.9080887786580709E-3</v>
      </c>
      <c r="K21" s="92">
        <f>(VLOOKUP($A20,'Occupancy Raw Data'!$B$8:$BE$51,'Occupancy Raw Data'!BE$3,FALSE))/100</f>
        <v>-2.3812173588336497E-2</v>
      </c>
      <c r="M21" s="89">
        <f>(VLOOKUP($A20,'ADR Raw Data'!$B$6:$BE$49,'ADR Raw Data'!AT$1,FALSE))/100</f>
        <v>-6.7578258055168098E-3</v>
      </c>
      <c r="N21" s="90">
        <f>(VLOOKUP($A20,'ADR Raw Data'!$B$6:$BE$49,'ADR Raw Data'!AU$1,FALSE))/100</f>
        <v>-8.3033266959543391E-3</v>
      </c>
      <c r="O21" s="90">
        <f>(VLOOKUP($A20,'ADR Raw Data'!$B$6:$BE$49,'ADR Raw Data'!AV$1,FALSE))/100</f>
        <v>-4.86669246724185E-3</v>
      </c>
      <c r="P21" s="90">
        <f>(VLOOKUP($A20,'ADR Raw Data'!$B$6:$BE$49,'ADR Raw Data'!AW$1,FALSE))/100</f>
        <v>-1.8428817525375001E-2</v>
      </c>
      <c r="Q21" s="90">
        <f>(VLOOKUP($A20,'ADR Raw Data'!$B$6:$BE$49,'ADR Raw Data'!AX$1,FALSE))/100</f>
        <v>-1.1750863818428402E-2</v>
      </c>
      <c r="R21" s="90">
        <f>(VLOOKUP($A20,'ADR Raw Data'!$B$6:$BE$49,'ADR Raw Data'!AY$1,FALSE))/100</f>
        <v>-1.05768389610441E-2</v>
      </c>
      <c r="S21" s="91">
        <f>(VLOOKUP($A20,'ADR Raw Data'!$B$6:$BE$49,'ADR Raw Data'!BA$1,FALSE))/100</f>
        <v>-4.1988230123184301E-3</v>
      </c>
      <c r="T21" s="91">
        <f>(VLOOKUP($A20,'ADR Raw Data'!$B$6:$BE$49,'ADR Raw Data'!BB$1,FALSE))/100</f>
        <v>2.1940607556598197E-3</v>
      </c>
      <c r="U21" s="90">
        <f>(VLOOKUP($A20,'ADR Raw Data'!$B$6:$BE$49,'ADR Raw Data'!BC$1,FALSE))/100</f>
        <v>-1.03523973144308E-3</v>
      </c>
      <c r="V21" s="92">
        <f>(VLOOKUP($A20,'ADR Raw Data'!$B$6:$BE$49,'ADR Raw Data'!BE$1,FALSE))/100</f>
        <v>-6.3143795130550491E-3</v>
      </c>
      <c r="X21" s="89">
        <f>(VLOOKUP($A20,'RevPAR Raw Data'!$B$6:$BE$49,'RevPAR Raw Data'!AT$1,FALSE))/100</f>
        <v>-1.8297574474880299E-2</v>
      </c>
      <c r="Y21" s="90">
        <f>(VLOOKUP($A20,'RevPAR Raw Data'!$B$6:$BE$49,'RevPAR Raw Data'!AU$1,FALSE))/100</f>
        <v>-4.0111428288754795E-2</v>
      </c>
      <c r="Z21" s="90">
        <f>(VLOOKUP($A20,'RevPAR Raw Data'!$B$6:$BE$49,'RevPAR Raw Data'!AV$1,FALSE))/100</f>
        <v>-3.3580437389694497E-2</v>
      </c>
      <c r="AA21" s="90">
        <f>(VLOOKUP($A20,'RevPAR Raw Data'!$B$6:$BE$49,'RevPAR Raw Data'!AW$1,FALSE))/100</f>
        <v>-5.5623490141548798E-2</v>
      </c>
      <c r="AB21" s="90">
        <f>(VLOOKUP($A20,'RevPAR Raw Data'!$B$6:$BE$49,'RevPAR Raw Data'!AX$1,FALSE))/100</f>
        <v>-5.5473278100706597E-2</v>
      </c>
      <c r="AC21" s="90">
        <f>(VLOOKUP($A20,'RevPAR Raw Data'!$B$6:$BE$49,'RevPAR Raw Data'!AY$1,FALSE))/100</f>
        <v>-4.2405328438965405E-2</v>
      </c>
      <c r="AD21" s="91">
        <f>(VLOOKUP($A20,'RevPAR Raw Data'!$B$6:$BE$49,'RevPAR Raw Data'!BA$1,FALSE))/100</f>
        <v>-1.36786563816253E-2</v>
      </c>
      <c r="AE21" s="91">
        <f>(VLOOKUP($A20,'RevPAR Raw Data'!$B$6:$BE$49,'RevPAR Raw Data'!BB$1,FALSE))/100</f>
        <v>-2.90341549829799E-5</v>
      </c>
      <c r="AF21" s="90">
        <f>(VLOOKUP($A20,'RevPAR Raw Data'!$B$6:$BE$49,'RevPAR Raw Data'!BC$1,FALSE))/100</f>
        <v>-6.9372122218605906E-3</v>
      </c>
      <c r="AG21" s="92">
        <f>(VLOOKUP($A20,'RevPAR Raw Data'!$B$6:$BE$49,'RevPAR Raw Data'!BE$1,FALSE))/100</f>
        <v>-2.9976194000323999E-2</v>
      </c>
    </row>
    <row r="22" spans="1:33" x14ac:dyDescent="0.25">
      <c r="A22" s="139"/>
      <c r="B22" s="117"/>
      <c r="C22" s="118"/>
      <c r="D22" s="118"/>
      <c r="E22" s="118"/>
      <c r="F22" s="118"/>
      <c r="G22" s="119"/>
      <c r="H22" s="99"/>
      <c r="I22" s="99"/>
      <c r="J22" s="119"/>
      <c r="K22" s="120"/>
      <c r="M22" s="121"/>
      <c r="N22" s="122"/>
      <c r="O22" s="122"/>
      <c r="P22" s="122"/>
      <c r="Q22" s="122"/>
      <c r="R22" s="123"/>
      <c r="S22" s="122"/>
      <c r="T22" s="122"/>
      <c r="U22" s="123"/>
      <c r="V22" s="124"/>
      <c r="X22" s="121"/>
      <c r="Y22" s="122"/>
      <c r="Z22" s="122"/>
      <c r="AA22" s="122"/>
      <c r="AB22" s="122"/>
      <c r="AC22" s="123"/>
      <c r="AD22" s="122"/>
      <c r="AE22" s="122"/>
      <c r="AF22" s="123"/>
      <c r="AG22" s="124"/>
    </row>
    <row r="23" spans="1:33" x14ac:dyDescent="0.25">
      <c r="A23" s="116" t="s">
        <v>116</v>
      </c>
      <c r="B23" s="93">
        <f>(VLOOKUP($A23,'Occupancy Raw Data'!$B$8:$BE$51,'Occupancy Raw Data'!AG$3,FALSE))/100</f>
        <v>0.52062211186978402</v>
      </c>
      <c r="C23" s="99">
        <f>(VLOOKUP($A23,'Occupancy Raw Data'!$B$8:$BE$51,'Occupancy Raw Data'!AH$3,FALSE))/100</f>
        <v>0.59179943444375394</v>
      </c>
      <c r="D23" s="99">
        <f>(VLOOKUP($A23,'Occupancy Raw Data'!$B$8:$BE$51,'Occupancy Raw Data'!AI$3,FALSE))/100</f>
        <v>0.62334119813546596</v>
      </c>
      <c r="E23" s="99">
        <f>(VLOOKUP($A23,'Occupancy Raw Data'!$B$8:$BE$51,'Occupancy Raw Data'!AJ$3,FALSE))/100</f>
        <v>0.63140933417736</v>
      </c>
      <c r="F23" s="99">
        <f>(VLOOKUP($A23,'Occupancy Raw Data'!$B$8:$BE$51,'Occupancy Raw Data'!AK$3,FALSE))/100</f>
        <v>0.63310122575818606</v>
      </c>
      <c r="G23" s="100">
        <f>(VLOOKUP($A23,'Occupancy Raw Data'!$B$8:$BE$51,'Occupancy Raw Data'!AL$3,FALSE))/100</f>
        <v>0.60003267049049402</v>
      </c>
      <c r="H23" s="99">
        <f>(VLOOKUP($A23,'Occupancy Raw Data'!$B$8:$BE$51,'Occupancy Raw Data'!AN$3,FALSE))/100</f>
        <v>0.7067272831904241</v>
      </c>
      <c r="I23" s="99">
        <f>(VLOOKUP($A23,'Occupancy Raw Data'!$B$8:$BE$51,'Occupancy Raw Data'!AO$3,FALSE))/100</f>
        <v>0.70221557230822296</v>
      </c>
      <c r="J23" s="100">
        <f>(VLOOKUP($A23,'Occupancy Raw Data'!$B$8:$BE$51,'Occupancy Raw Data'!AP$3,FALSE))/100</f>
        <v>0.70447142774932303</v>
      </c>
      <c r="K23" s="94">
        <f>(VLOOKUP($A23,'Occupancy Raw Data'!$B$8:$BE$51,'Occupancy Raw Data'!AR$3,FALSE))/100</f>
        <v>0.62986162360107301</v>
      </c>
      <c r="M23" s="121">
        <f>VLOOKUP($A23,'ADR Raw Data'!$B$6:$BE$49,'ADR Raw Data'!AG$1,FALSE)</f>
        <v>81.153674681504</v>
      </c>
      <c r="N23" s="122">
        <f>VLOOKUP($A23,'ADR Raw Data'!$B$6:$BE$49,'ADR Raw Data'!AH$1,FALSE)</f>
        <v>83.351856340927995</v>
      </c>
      <c r="O23" s="122">
        <f>VLOOKUP($A23,'ADR Raw Data'!$B$6:$BE$49,'ADR Raw Data'!AI$1,FALSE)</f>
        <v>85.753882272567793</v>
      </c>
      <c r="P23" s="122">
        <f>VLOOKUP($A23,'ADR Raw Data'!$B$6:$BE$49,'ADR Raw Data'!AJ$1,FALSE)</f>
        <v>86.046769595333501</v>
      </c>
      <c r="Q23" s="122">
        <f>VLOOKUP($A23,'ADR Raw Data'!$B$6:$BE$49,'ADR Raw Data'!AK$1,FALSE)</f>
        <v>86.618734342901803</v>
      </c>
      <c r="R23" s="123">
        <f>VLOOKUP($A23,'ADR Raw Data'!$B$6:$BE$49,'ADR Raw Data'!AL$1,FALSE)</f>
        <v>84.724853182515304</v>
      </c>
      <c r="S23" s="122">
        <f>VLOOKUP($A23,'ADR Raw Data'!$B$6:$BE$49,'ADR Raw Data'!AN$1,FALSE)</f>
        <v>98.494745130610298</v>
      </c>
      <c r="T23" s="122">
        <f>VLOOKUP($A23,'ADR Raw Data'!$B$6:$BE$49,'ADR Raw Data'!AO$1,FALSE)</f>
        <v>98.793285255359606</v>
      </c>
      <c r="U23" s="123">
        <f>VLOOKUP($A23,'ADR Raw Data'!$B$6:$BE$49,'ADR Raw Data'!AP$1,FALSE)</f>
        <v>98.643537201019399</v>
      </c>
      <c r="V23" s="124">
        <f>VLOOKUP($A23,'ADR Raw Data'!$B$6:$BE$49,'ADR Raw Data'!AR$1,FALSE)</f>
        <v>89.171091394931295</v>
      </c>
      <c r="X23" s="121">
        <f>VLOOKUP($A23,'RevPAR Raw Data'!$B$6:$BE$49,'RevPAR Raw Data'!AG$1,FALSE)</f>
        <v>42.250397498677998</v>
      </c>
      <c r="Y23" s="122">
        <f>VLOOKUP($A23,'RevPAR Raw Data'!$B$6:$BE$49,'RevPAR Raw Data'!AH$1,FALSE)</f>
        <v>49.327581442398298</v>
      </c>
      <c r="Z23" s="122">
        <f>VLOOKUP($A23,'RevPAR Raw Data'!$B$6:$BE$49,'RevPAR Raw Data'!AI$1,FALSE)</f>
        <v>53.453927720550098</v>
      </c>
      <c r="AA23" s="122">
        <f>VLOOKUP($A23,'RevPAR Raw Data'!$B$6:$BE$49,'RevPAR Raw Data'!AJ$1,FALSE)</f>
        <v>54.330733498302301</v>
      </c>
      <c r="AB23" s="122">
        <f>VLOOKUP($A23,'RevPAR Raw Data'!$B$6:$BE$49,'RevPAR Raw Data'!AK$1,FALSE)</f>
        <v>54.838426886113801</v>
      </c>
      <c r="AC23" s="123">
        <f>VLOOKUP($A23,'RevPAR Raw Data'!$B$6:$BE$49,'RevPAR Raw Data'!AL$1,FALSE)</f>
        <v>50.837679912019702</v>
      </c>
      <c r="AD23" s="122">
        <f>VLOOKUP($A23,'RevPAR Raw Data'!$B$6:$BE$49,'RevPAR Raw Data'!AN$1,FALSE)</f>
        <v>69.608923634689504</v>
      </c>
      <c r="AE23" s="122">
        <f>VLOOKUP($A23,'RevPAR Raw Data'!$B$6:$BE$49,'RevPAR Raw Data'!AO$1,FALSE)</f>
        <v>69.374183345801896</v>
      </c>
      <c r="AF23" s="123">
        <f>VLOOKUP($A23,'RevPAR Raw Data'!$B$6:$BE$49,'RevPAR Raw Data'!AP$1,FALSE)</f>
        <v>69.491553490245707</v>
      </c>
      <c r="AG23" s="124">
        <f>VLOOKUP($A23,'RevPAR Raw Data'!$B$6:$BE$49,'RevPAR Raw Data'!AR$1,FALSE)</f>
        <v>56.165448404291098</v>
      </c>
    </row>
    <row r="24" spans="1:33" x14ac:dyDescent="0.25">
      <c r="A24" s="101" t="s">
        <v>122</v>
      </c>
      <c r="B24" s="89">
        <f>(VLOOKUP($A23,'Occupancy Raw Data'!$B$8:$BE$51,'Occupancy Raw Data'!AT$3,FALSE))/100</f>
        <v>1.8718608164111E-2</v>
      </c>
      <c r="C24" s="90">
        <f>(VLOOKUP($A23,'Occupancy Raw Data'!$B$8:$BE$51,'Occupancy Raw Data'!AU$3,FALSE))/100</f>
        <v>-6.2231576944049702E-3</v>
      </c>
      <c r="D24" s="90">
        <f>(VLOOKUP($A23,'Occupancy Raw Data'!$B$8:$BE$51,'Occupancy Raw Data'!AV$3,FALSE))/100</f>
        <v>-8.3698017082490094E-3</v>
      </c>
      <c r="E24" s="90">
        <f>(VLOOKUP($A23,'Occupancy Raw Data'!$B$8:$BE$51,'Occupancy Raw Data'!AW$3,FALSE))/100</f>
        <v>-2.3949648236311401E-2</v>
      </c>
      <c r="F24" s="90">
        <f>(VLOOKUP($A23,'Occupancy Raw Data'!$B$8:$BE$51,'Occupancy Raw Data'!AX$3,FALSE))/100</f>
        <v>-1.77710859502049E-2</v>
      </c>
      <c r="G24" s="90">
        <f>(VLOOKUP($A23,'Occupancy Raw Data'!$B$8:$BE$51,'Occupancy Raw Data'!AY$3,FALSE))/100</f>
        <v>-8.7536836109549706E-3</v>
      </c>
      <c r="H24" s="91">
        <f>(VLOOKUP($A23,'Occupancy Raw Data'!$B$8:$BE$51,'Occupancy Raw Data'!BA$3,FALSE))/100</f>
        <v>-2.28459183926571E-4</v>
      </c>
      <c r="I24" s="91">
        <f>(VLOOKUP($A23,'Occupancy Raw Data'!$B$8:$BE$51,'Occupancy Raw Data'!BB$3,FALSE))/100</f>
        <v>3.01767889199746E-3</v>
      </c>
      <c r="J24" s="90">
        <f>(VLOOKUP($A23,'Occupancy Raw Data'!$B$8:$BE$51,'Occupancy Raw Data'!BC$3,FALSE))/100</f>
        <v>1.3867818254978302E-3</v>
      </c>
      <c r="K24" s="92">
        <f>(VLOOKUP($A23,'Occupancy Raw Data'!$B$8:$BE$51,'Occupancy Raw Data'!BE$3,FALSE))/100</f>
        <v>-5.5549492287776401E-3</v>
      </c>
      <c r="M24" s="89">
        <f>(VLOOKUP($A23,'ADR Raw Data'!$B$6:$BE$49,'ADR Raw Data'!AT$1,FALSE))/100</f>
        <v>1.7694178401470001E-3</v>
      </c>
      <c r="N24" s="90">
        <f>(VLOOKUP($A23,'ADR Raw Data'!$B$6:$BE$49,'ADR Raw Data'!AU$1,FALSE))/100</f>
        <v>3.6710513836927601E-3</v>
      </c>
      <c r="O24" s="90">
        <f>(VLOOKUP($A23,'ADR Raw Data'!$B$6:$BE$49,'ADR Raw Data'!AV$1,FALSE))/100</f>
        <v>1.53472604652989E-2</v>
      </c>
      <c r="P24" s="90">
        <f>(VLOOKUP($A23,'ADR Raw Data'!$B$6:$BE$49,'ADR Raw Data'!AW$1,FALSE))/100</f>
        <v>5.9969402362996301E-3</v>
      </c>
      <c r="Q24" s="90">
        <f>(VLOOKUP($A23,'ADR Raw Data'!$B$6:$BE$49,'ADR Raw Data'!AX$1,FALSE))/100</f>
        <v>2.3300545132363803E-3</v>
      </c>
      <c r="R24" s="90">
        <f>(VLOOKUP($A23,'ADR Raw Data'!$B$6:$BE$49,'ADR Raw Data'!AY$1,FALSE))/100</f>
        <v>5.6889332602848E-3</v>
      </c>
      <c r="S24" s="91">
        <f>(VLOOKUP($A23,'ADR Raw Data'!$B$6:$BE$49,'ADR Raw Data'!BA$1,FALSE))/100</f>
        <v>8.4614295458454707E-3</v>
      </c>
      <c r="T24" s="91">
        <f>(VLOOKUP($A23,'ADR Raw Data'!$B$6:$BE$49,'ADR Raw Data'!BB$1,FALSE))/100</f>
        <v>4.6895449232693199E-3</v>
      </c>
      <c r="U24" s="90">
        <f>(VLOOKUP($A23,'ADR Raw Data'!$B$6:$BE$49,'ADR Raw Data'!BC$1,FALSE))/100</f>
        <v>6.5806645225531405E-3</v>
      </c>
      <c r="V24" s="92">
        <f>(VLOOKUP($A23,'ADR Raw Data'!$B$6:$BE$49,'ADR Raw Data'!BE$1,FALSE))/100</f>
        <v>6.3291762651329995E-3</v>
      </c>
      <c r="X24" s="89">
        <f>(VLOOKUP($A23,'RevPAR Raw Data'!$B$6:$BE$49,'RevPAR Raw Data'!AT$1,FALSE))/100</f>
        <v>2.0521147043486301E-2</v>
      </c>
      <c r="Y24" s="90">
        <f>(VLOOKUP($A23,'RevPAR Raw Data'!$B$6:$BE$49,'RevPAR Raw Data'!AU$1,FALSE))/100</f>
        <v>-2.5749518423771899E-3</v>
      </c>
      <c r="Z24" s="90">
        <f>(VLOOKUP($A23,'RevPAR Raw Data'!$B$6:$BE$49,'RevPAR Raw Data'!AV$1,FALSE))/100</f>
        <v>6.8490052301905698E-3</v>
      </c>
      <c r="AA24" s="90">
        <f>(VLOOKUP($A23,'RevPAR Raw Data'!$B$6:$BE$49,'RevPAR Raw Data'!AW$1,FALSE))/100</f>
        <v>-1.8096332609165301E-2</v>
      </c>
      <c r="AB24" s="90">
        <f>(VLOOKUP($A23,'RevPAR Raw Data'!$B$6:$BE$49,'RevPAR Raw Data'!AX$1,FALSE))/100</f>
        <v>-1.5482439035991899E-2</v>
      </c>
      <c r="AC24" s="90">
        <f>(VLOOKUP($A23,'RevPAR Raw Data'!$B$6:$BE$49,'RevPAR Raw Data'!AY$1,FALSE))/100</f>
        <v>-3.11454947251454E-3</v>
      </c>
      <c r="AD24" s="91">
        <f>(VLOOKUP($A23,'RevPAR Raw Data'!$B$6:$BE$49,'RevPAR Raw Data'!BA$1,FALSE))/100</f>
        <v>8.2310372706299994E-3</v>
      </c>
      <c r="AE24" s="91">
        <f>(VLOOKUP($A23,'RevPAR Raw Data'!$B$6:$BE$49,'RevPAR Raw Data'!BB$1,FALSE))/100</f>
        <v>7.7213753559948091E-3</v>
      </c>
      <c r="AF24" s="90">
        <f>(VLOOKUP($A23,'RevPAR Raw Data'!$B$6:$BE$49,'RevPAR Raw Data'!BC$1,FALSE))/100</f>
        <v>7.9765722940105602E-3</v>
      </c>
      <c r="AG24" s="92">
        <f>(VLOOKUP($A23,'RevPAR Raw Data'!$B$6:$BE$49,'RevPAR Raw Data'!BE$1,FALSE))/100</f>
        <v>7.3906878354256303E-4</v>
      </c>
    </row>
    <row r="25" spans="1:33" x14ac:dyDescent="0.25">
      <c r="A25" s="139"/>
      <c r="B25" s="117"/>
      <c r="C25" s="118"/>
      <c r="D25" s="118"/>
      <c r="E25" s="118"/>
      <c r="F25" s="118"/>
      <c r="G25" s="119"/>
      <c r="H25" s="99"/>
      <c r="I25" s="99"/>
      <c r="J25" s="119"/>
      <c r="K25" s="120"/>
      <c r="M25" s="121"/>
      <c r="N25" s="122"/>
      <c r="O25" s="122"/>
      <c r="P25" s="122"/>
      <c r="Q25" s="122"/>
      <c r="R25" s="123"/>
      <c r="S25" s="122"/>
      <c r="T25" s="122"/>
      <c r="U25" s="123"/>
      <c r="V25" s="124"/>
      <c r="X25" s="121"/>
      <c r="Y25" s="122"/>
      <c r="Z25" s="122"/>
      <c r="AA25" s="122"/>
      <c r="AB25" s="122"/>
      <c r="AC25" s="123"/>
      <c r="AD25" s="122"/>
      <c r="AE25" s="122"/>
      <c r="AF25" s="123"/>
      <c r="AG25" s="124"/>
    </row>
    <row r="26" spans="1:33" x14ac:dyDescent="0.25">
      <c r="A26" s="116" t="s">
        <v>117</v>
      </c>
      <c r="B26" s="93">
        <f>(VLOOKUP($A26,'Occupancy Raw Data'!$B$8:$BE$51,'Occupancy Raw Data'!AG$3,FALSE))/100</f>
        <v>0.49008328013464103</v>
      </c>
      <c r="C26" s="99">
        <f>(VLOOKUP($A26,'Occupancy Raw Data'!$B$8:$BE$51,'Occupancy Raw Data'!AH$3,FALSE))/100</f>
        <v>0.51225988044802895</v>
      </c>
      <c r="D26" s="99">
        <f>(VLOOKUP($A26,'Occupancy Raw Data'!$B$8:$BE$51,'Occupancy Raw Data'!AI$3,FALSE))/100</f>
        <v>0.52905078992035504</v>
      </c>
      <c r="E26" s="99">
        <f>(VLOOKUP($A26,'Occupancy Raw Data'!$B$8:$BE$51,'Occupancy Raw Data'!AJ$3,FALSE))/100</f>
        <v>0.53790747269008099</v>
      </c>
      <c r="F26" s="99">
        <f>(VLOOKUP($A26,'Occupancy Raw Data'!$B$8:$BE$51,'Occupancy Raw Data'!AK$3,FALSE))/100</f>
        <v>0.55050702876789803</v>
      </c>
      <c r="G26" s="100">
        <f>(VLOOKUP($A26,'Occupancy Raw Data'!$B$8:$BE$51,'Occupancy Raw Data'!AL$3,FALSE))/100</f>
        <v>0.52396261617161</v>
      </c>
      <c r="H26" s="99">
        <f>(VLOOKUP($A26,'Occupancy Raw Data'!$B$8:$BE$51,'Occupancy Raw Data'!AN$3,FALSE))/100</f>
        <v>0.62755509132320697</v>
      </c>
      <c r="I26" s="99">
        <f>(VLOOKUP($A26,'Occupancy Raw Data'!$B$8:$BE$51,'Occupancy Raw Data'!AO$3,FALSE))/100</f>
        <v>0.63301707504605997</v>
      </c>
      <c r="J26" s="100">
        <f>(VLOOKUP($A26,'Occupancy Raw Data'!$B$8:$BE$51,'Occupancy Raw Data'!AP$3,FALSE))/100</f>
        <v>0.63028608318463297</v>
      </c>
      <c r="K26" s="94">
        <f>(VLOOKUP($A26,'Occupancy Raw Data'!$B$8:$BE$51,'Occupancy Raw Data'!AR$3,FALSE))/100</f>
        <v>0.55434163103649003</v>
      </c>
      <c r="M26" s="121">
        <f>VLOOKUP($A26,'ADR Raw Data'!$B$6:$BE$49,'ADR Raw Data'!AG$1,FALSE)</f>
        <v>61.903423583048301</v>
      </c>
      <c r="N26" s="122">
        <f>VLOOKUP($A26,'ADR Raw Data'!$B$6:$BE$49,'ADR Raw Data'!AH$1,FALSE)</f>
        <v>61.993862238366297</v>
      </c>
      <c r="O26" s="122">
        <f>VLOOKUP($A26,'ADR Raw Data'!$B$6:$BE$49,'ADR Raw Data'!AI$1,FALSE)</f>
        <v>62.427288204727397</v>
      </c>
      <c r="P26" s="122">
        <f>VLOOKUP($A26,'ADR Raw Data'!$B$6:$BE$49,'ADR Raw Data'!AJ$1,FALSE)</f>
        <v>62.524101979583797</v>
      </c>
      <c r="Q26" s="122">
        <f>VLOOKUP($A26,'ADR Raw Data'!$B$6:$BE$49,'ADR Raw Data'!AK$1,FALSE)</f>
        <v>63.201768798587501</v>
      </c>
      <c r="R26" s="123">
        <f>VLOOKUP($A26,'ADR Raw Data'!$B$6:$BE$49,'ADR Raw Data'!AL$1,FALSE)</f>
        <v>62.427180733363201</v>
      </c>
      <c r="S26" s="122">
        <f>VLOOKUP($A26,'ADR Raw Data'!$B$6:$BE$49,'ADR Raw Data'!AN$1,FALSE)</f>
        <v>71.701019167552801</v>
      </c>
      <c r="T26" s="122">
        <f>VLOOKUP($A26,'ADR Raw Data'!$B$6:$BE$49,'ADR Raw Data'!AO$1,FALSE)</f>
        <v>72.970906985298299</v>
      </c>
      <c r="U26" s="123">
        <f>VLOOKUP($A26,'ADR Raw Data'!$B$6:$BE$49,'ADR Raw Data'!AP$1,FALSE)</f>
        <v>72.338714250366806</v>
      </c>
      <c r="V26" s="124">
        <f>VLOOKUP($A26,'ADR Raw Data'!$B$6:$BE$49,'ADR Raw Data'!AR$1,FALSE)</f>
        <v>65.647104822943703</v>
      </c>
      <c r="X26" s="121">
        <f>VLOOKUP($A26,'RevPAR Raw Data'!$B$6:$BE$49,'RevPAR Raw Data'!AG$1,FALSE)</f>
        <v>30.337832881144401</v>
      </c>
      <c r="Y26" s="122">
        <f>VLOOKUP($A26,'RevPAR Raw Data'!$B$6:$BE$49,'RevPAR Raw Data'!AH$1,FALSE)</f>
        <v>31.756968458737099</v>
      </c>
      <c r="Z26" s="122">
        <f>VLOOKUP($A26,'RevPAR Raw Data'!$B$6:$BE$49,'RevPAR Raw Data'!AI$1,FALSE)</f>
        <v>33.027206137296702</v>
      </c>
      <c r="AA26" s="122">
        <f>VLOOKUP($A26,'RevPAR Raw Data'!$B$6:$BE$49,'RevPAR Raw Data'!AJ$1,FALSE)</f>
        <v>33.632181678054799</v>
      </c>
      <c r="AB26" s="122">
        <f>VLOOKUP($A26,'RevPAR Raw Data'!$B$6:$BE$49,'RevPAR Raw Data'!AK$1,FALSE)</f>
        <v>34.793017954185999</v>
      </c>
      <c r="AC26" s="123">
        <f>VLOOKUP($A26,'RevPAR Raw Data'!$B$6:$BE$49,'RevPAR Raw Data'!AL$1,FALSE)</f>
        <v>32.709508937270897</v>
      </c>
      <c r="AD26" s="122">
        <f>VLOOKUP($A26,'RevPAR Raw Data'!$B$6:$BE$49,'RevPAR Raw Data'!AN$1,FALSE)</f>
        <v>44.996339631660597</v>
      </c>
      <c r="AE26" s="122">
        <f>VLOOKUP($A26,'RevPAR Raw Data'!$B$6:$BE$49,'RevPAR Raw Data'!AO$1,FALSE)</f>
        <v>46.191830103291601</v>
      </c>
      <c r="AF26" s="123">
        <f>VLOOKUP($A26,'RevPAR Raw Data'!$B$6:$BE$49,'RevPAR Raw Data'!AP$1,FALSE)</f>
        <v>45.594084867476099</v>
      </c>
      <c r="AG26" s="124">
        <f>VLOOKUP($A26,'RevPAR Raw Data'!$B$6:$BE$49,'RevPAR Raw Data'!AR$1,FALSE)</f>
        <v>36.390923160374101</v>
      </c>
    </row>
    <row r="27" spans="1:33" x14ac:dyDescent="0.25">
      <c r="A27" s="101" t="s">
        <v>122</v>
      </c>
      <c r="B27" s="89">
        <f>(VLOOKUP($A26,'Occupancy Raw Data'!$B$8:$BE$51,'Occupancy Raw Data'!AT$3,FALSE))/100</f>
        <v>4.1512402332325102E-2</v>
      </c>
      <c r="C27" s="90">
        <f>(VLOOKUP($A26,'Occupancy Raw Data'!$B$8:$BE$51,'Occupancy Raw Data'!AU$3,FALSE))/100</f>
        <v>2.14951690923538E-2</v>
      </c>
      <c r="D27" s="90">
        <f>(VLOOKUP($A26,'Occupancy Raw Data'!$B$8:$BE$51,'Occupancy Raw Data'!AV$3,FALSE))/100</f>
        <v>3.43966109315538E-2</v>
      </c>
      <c r="E27" s="90">
        <f>(VLOOKUP($A26,'Occupancy Raw Data'!$B$8:$BE$51,'Occupancy Raw Data'!AW$3,FALSE))/100</f>
        <v>3.2601130741994305E-2</v>
      </c>
      <c r="F27" s="90">
        <f>(VLOOKUP($A26,'Occupancy Raw Data'!$B$8:$BE$51,'Occupancy Raw Data'!AX$3,FALSE))/100</f>
        <v>3.1314669773337397E-2</v>
      </c>
      <c r="G27" s="90">
        <f>(VLOOKUP($A26,'Occupancy Raw Data'!$B$8:$BE$51,'Occupancy Raw Data'!AY$3,FALSE))/100</f>
        <v>3.2137544886738798E-2</v>
      </c>
      <c r="H27" s="91">
        <f>(VLOOKUP($A26,'Occupancy Raw Data'!$B$8:$BE$51,'Occupancy Raw Data'!BA$3,FALSE))/100</f>
        <v>3.5286897567155105E-2</v>
      </c>
      <c r="I27" s="91">
        <f>(VLOOKUP($A26,'Occupancy Raw Data'!$B$8:$BE$51,'Occupancy Raw Data'!BB$3,FALSE))/100</f>
        <v>3.7956873106037799E-2</v>
      </c>
      <c r="J27" s="90">
        <f>(VLOOKUP($A26,'Occupancy Raw Data'!$B$8:$BE$51,'Occupancy Raw Data'!BC$3,FALSE))/100</f>
        <v>3.6625950550487299E-2</v>
      </c>
      <c r="K27" s="92">
        <f>(VLOOKUP($A26,'Occupancy Raw Data'!$B$8:$BE$51,'Occupancy Raw Data'!BE$3,FALSE))/100</f>
        <v>3.3585446400834301E-2</v>
      </c>
      <c r="M27" s="89">
        <f>(VLOOKUP($A26,'ADR Raw Data'!$B$6:$BE$49,'ADR Raw Data'!AT$1,FALSE))/100</f>
        <v>-1.83232632858987E-2</v>
      </c>
      <c r="N27" s="90">
        <f>(VLOOKUP($A26,'ADR Raw Data'!$B$6:$BE$49,'ADR Raw Data'!AU$1,FALSE))/100</f>
        <v>-1.80438716977354E-2</v>
      </c>
      <c r="O27" s="90">
        <f>(VLOOKUP($A26,'ADR Raw Data'!$B$6:$BE$49,'ADR Raw Data'!AV$1,FALSE))/100</f>
        <v>-1.6881171220800798E-2</v>
      </c>
      <c r="P27" s="90">
        <f>(VLOOKUP($A26,'ADR Raw Data'!$B$6:$BE$49,'ADR Raw Data'!AW$1,FALSE))/100</f>
        <v>-2.1363688959636803E-2</v>
      </c>
      <c r="Q27" s="90">
        <f>(VLOOKUP($A26,'ADR Raw Data'!$B$6:$BE$49,'ADR Raw Data'!AX$1,FALSE))/100</f>
        <v>-2.3287481380493E-2</v>
      </c>
      <c r="R27" s="90">
        <f>(VLOOKUP($A26,'ADR Raw Data'!$B$6:$BE$49,'ADR Raw Data'!AY$1,FALSE))/100</f>
        <v>-1.9668974156302199E-2</v>
      </c>
      <c r="S27" s="91">
        <f>(VLOOKUP($A26,'ADR Raw Data'!$B$6:$BE$49,'ADR Raw Data'!BA$1,FALSE))/100</f>
        <v>-3.0041925246402999E-2</v>
      </c>
      <c r="T27" s="91">
        <f>(VLOOKUP($A26,'ADR Raw Data'!$B$6:$BE$49,'ADR Raw Data'!BB$1,FALSE))/100</f>
        <v>-1.92924572736092E-2</v>
      </c>
      <c r="U27" s="90">
        <f>(VLOOKUP($A26,'ADR Raw Data'!$B$6:$BE$49,'ADR Raw Data'!BC$1,FALSE))/100</f>
        <v>-2.4622239245683599E-2</v>
      </c>
      <c r="V27" s="92">
        <f>(VLOOKUP($A26,'ADR Raw Data'!$B$6:$BE$49,'ADR Raw Data'!BE$1,FALSE))/100</f>
        <v>-2.1307512225143998E-2</v>
      </c>
      <c r="X27" s="89">
        <f>(VLOOKUP($A26,'RevPAR Raw Data'!$B$6:$BE$49,'RevPAR Raw Data'!AT$1,FALSE))/100</f>
        <v>2.2428496368861E-2</v>
      </c>
      <c r="Y27" s="90">
        <f>(VLOOKUP($A26,'RevPAR Raw Data'!$B$6:$BE$49,'RevPAR Raw Data'!AU$1,FALSE))/100</f>
        <v>3.0634413213948704E-3</v>
      </c>
      <c r="Z27" s="90">
        <f>(VLOOKUP($A26,'RevPAR Raw Data'!$B$6:$BE$49,'RevPAR Raw Data'!AV$1,FALSE))/100</f>
        <v>1.6934784632202101E-2</v>
      </c>
      <c r="AA27" s="90">
        <f>(VLOOKUP($A26,'RevPAR Raw Data'!$B$6:$BE$49,'RevPAR Raw Data'!AW$1,FALSE))/100</f>
        <v>1.0540961365453001E-2</v>
      </c>
      <c r="AB27" s="90">
        <f>(VLOOKUP($A26,'RevPAR Raw Data'!$B$6:$BE$49,'RevPAR Raw Data'!AX$1,FALSE))/100</f>
        <v>7.2979486035614702E-3</v>
      </c>
      <c r="AC27" s="90">
        <f>(VLOOKUP($A26,'RevPAR Raw Data'!$B$6:$BE$49,'RevPAR Raw Data'!AY$1,FALSE))/100</f>
        <v>1.18364581906123E-2</v>
      </c>
      <c r="AD27" s="91">
        <f>(VLOOKUP($A26,'RevPAR Raw Data'!$B$6:$BE$49,'RevPAR Raw Data'!BA$1,FALSE))/100</f>
        <v>4.1848859818620797E-3</v>
      </c>
      <c r="AE27" s="91">
        <f>(VLOOKUP($A26,'RevPAR Raw Data'!$B$6:$BE$49,'RevPAR Raw Data'!BB$1,FALSE))/100</f>
        <v>1.7932134479790501E-2</v>
      </c>
      <c r="AF27" s="90">
        <f>(VLOOKUP($A26,'RevPAR Raw Data'!$B$6:$BE$49,'RevPAR Raw Data'!BC$1,FALSE))/100</f>
        <v>1.1101898387749E-2</v>
      </c>
      <c r="AG27" s="92">
        <f>(VLOOKUP($A26,'RevPAR Raw Data'!$B$6:$BE$49,'RevPAR Raw Data'!BE$1,FALSE))/100</f>
        <v>1.15623118659176E-2</v>
      </c>
    </row>
    <row r="28" spans="1:33" x14ac:dyDescent="0.25">
      <c r="A28" s="155" t="s">
        <v>123</v>
      </c>
      <c r="B28" s="130"/>
      <c r="C28" s="131"/>
      <c r="D28" s="131"/>
      <c r="E28" s="131"/>
      <c r="F28" s="131"/>
      <c r="G28" s="132"/>
      <c r="H28" s="131"/>
      <c r="I28" s="131"/>
      <c r="J28" s="132"/>
      <c r="K28" s="133"/>
      <c r="M28" s="130"/>
      <c r="N28" s="131"/>
      <c r="O28" s="131"/>
      <c r="P28" s="131"/>
      <c r="Q28" s="131"/>
      <c r="R28" s="132"/>
      <c r="S28" s="131"/>
      <c r="T28" s="131"/>
      <c r="U28" s="132"/>
      <c r="V28" s="133"/>
      <c r="X28" s="130"/>
      <c r="Y28" s="131"/>
      <c r="Z28" s="131"/>
      <c r="AA28" s="131"/>
      <c r="AB28" s="131"/>
      <c r="AC28" s="132"/>
      <c r="AD28" s="131"/>
      <c r="AE28" s="131"/>
      <c r="AF28" s="132"/>
      <c r="AG28" s="133"/>
    </row>
    <row r="29" spans="1:33" x14ac:dyDescent="0.25">
      <c r="A29" s="116" t="s">
        <v>73</v>
      </c>
      <c r="B29" s="117">
        <f>(VLOOKUP($A29,'Occupancy Raw Data'!$B$8:$BE$45,'Occupancy Raw Data'!AG$3,FALSE))/100</f>
        <v>0.48838058713418198</v>
      </c>
      <c r="C29" s="118">
        <f>(VLOOKUP($A29,'Occupancy Raw Data'!$B$8:$BE$45,'Occupancy Raw Data'!AH$3,FALSE))/100</f>
        <v>0.61613325419653298</v>
      </c>
      <c r="D29" s="118">
        <f>(VLOOKUP($A29,'Occupancy Raw Data'!$B$8:$BE$45,'Occupancy Raw Data'!AI$3,FALSE))/100</f>
        <v>0.67573844642598702</v>
      </c>
      <c r="E29" s="118">
        <f>(VLOOKUP($A29,'Occupancy Raw Data'!$B$8:$BE$45,'Occupancy Raw Data'!AJ$3,FALSE))/100</f>
        <v>0.66376796143858996</v>
      </c>
      <c r="F29" s="118">
        <f>(VLOOKUP($A29,'Occupancy Raw Data'!$B$8:$BE$45,'Occupancy Raw Data'!AK$3,FALSE))/100</f>
        <v>0.68030733382575703</v>
      </c>
      <c r="G29" s="119">
        <f>(VLOOKUP($A29,'Occupancy Raw Data'!$B$8:$BE$45,'Occupancy Raw Data'!AL$3,FALSE))/100</f>
        <v>0.62484451245042205</v>
      </c>
      <c r="H29" s="99">
        <f>(VLOOKUP($A29,'Occupancy Raw Data'!$B$8:$BE$45,'Occupancy Raw Data'!AN$3,FALSE))/100</f>
        <v>0.77843180554815206</v>
      </c>
      <c r="I29" s="99">
        <f>(VLOOKUP($A29,'Occupancy Raw Data'!$B$8:$BE$45,'Occupancy Raw Data'!AO$3,FALSE))/100</f>
        <v>0.77162416332249406</v>
      </c>
      <c r="J29" s="119">
        <f>(VLOOKUP($A29,'Occupancy Raw Data'!$B$8:$BE$45,'Occupancy Raw Data'!AP$3,FALSE))/100</f>
        <v>0.77502798443532295</v>
      </c>
      <c r="K29" s="120">
        <f>(VLOOKUP($A29,'Occupancy Raw Data'!$B$8:$BE$45,'Occupancy Raw Data'!AR$3,FALSE))/100</f>
        <v>0.66774520882570099</v>
      </c>
      <c r="M29" s="121">
        <f>VLOOKUP($A29,'ADR Raw Data'!$B$6:$BE$43,'ADR Raw Data'!AG$1,FALSE)</f>
        <v>108.381347106665</v>
      </c>
      <c r="N29" s="122">
        <f>VLOOKUP($A29,'ADR Raw Data'!$B$6:$BE$43,'ADR Raw Data'!AH$1,FALSE)</f>
        <v>114.918382136814</v>
      </c>
      <c r="O29" s="122">
        <f>VLOOKUP($A29,'ADR Raw Data'!$B$6:$BE$43,'ADR Raw Data'!AI$1,FALSE)</f>
        <v>118.212535158891</v>
      </c>
      <c r="P29" s="122">
        <f>VLOOKUP($A29,'ADR Raw Data'!$B$6:$BE$43,'ADR Raw Data'!AJ$1,FALSE)</f>
        <v>117.526891749265</v>
      </c>
      <c r="Q29" s="122">
        <f>VLOOKUP($A29,'ADR Raw Data'!$B$6:$BE$43,'ADR Raw Data'!AK$1,FALSE)</f>
        <v>124.634697671815</v>
      </c>
      <c r="R29" s="123">
        <f>VLOOKUP($A29,'ADR Raw Data'!$B$6:$BE$43,'ADR Raw Data'!AL$1,FALSE)</f>
        <v>117.27753173116</v>
      </c>
      <c r="S29" s="122">
        <f>VLOOKUP($A29,'ADR Raw Data'!$B$6:$BE$43,'ADR Raw Data'!AN$1,FALSE)</f>
        <v>148.83124009547399</v>
      </c>
      <c r="T29" s="122">
        <f>VLOOKUP($A29,'ADR Raw Data'!$B$6:$BE$43,'ADR Raw Data'!AO$1,FALSE)</f>
        <v>150.068471756207</v>
      </c>
      <c r="U29" s="123">
        <f>VLOOKUP($A29,'ADR Raw Data'!$B$6:$BE$43,'ADR Raw Data'!AP$1,FALSE)</f>
        <v>149.44713904636501</v>
      </c>
      <c r="V29" s="124">
        <f>VLOOKUP($A29,'ADR Raw Data'!$B$6:$BE$43,'ADR Raw Data'!AR$1,FALSE)</f>
        <v>127.94335945885599</v>
      </c>
      <c r="X29" s="121">
        <f>VLOOKUP($A29,'RevPAR Raw Data'!$B$6:$BE$43,'RevPAR Raw Data'!AG$1,FALSE)</f>
        <v>52.931345934346801</v>
      </c>
      <c r="Y29" s="122">
        <f>VLOOKUP($A29,'RevPAR Raw Data'!$B$6:$BE$43,'RevPAR Raw Data'!AH$1,FALSE)</f>
        <v>70.805036752956198</v>
      </c>
      <c r="Z29" s="122">
        <f>VLOOKUP($A29,'RevPAR Raw Data'!$B$6:$BE$43,'RevPAR Raw Data'!AI$1,FALSE)</f>
        <v>79.880754856346499</v>
      </c>
      <c r="AA29" s="122">
        <f>VLOOKUP($A29,'RevPAR Raw Data'!$B$6:$BE$43,'RevPAR Raw Data'!AJ$1,FALSE)</f>
        <v>78.010585350623998</v>
      </c>
      <c r="AB29" s="122">
        <f>VLOOKUP($A29,'RevPAR Raw Data'!$B$6:$BE$43,'RevPAR Raw Data'!AK$1,FALSE)</f>
        <v>84.789898875292195</v>
      </c>
      <c r="AC29" s="123">
        <f>VLOOKUP($A29,'RevPAR Raw Data'!$B$6:$BE$43,'RevPAR Raw Data'!AL$1,FALSE)</f>
        <v>73.280222135945905</v>
      </c>
      <c r="AD29" s="122">
        <f>VLOOKUP($A29,'RevPAR Raw Data'!$B$6:$BE$43,'RevPAR Raw Data'!AN$1,FALSE)</f>
        <v>115.85497094949</v>
      </c>
      <c r="AE29" s="122">
        <f>VLOOKUP($A29,'RevPAR Raw Data'!$B$6:$BE$43,'RevPAR Raw Data'!AO$1,FALSE)</f>
        <v>115.79645895996801</v>
      </c>
      <c r="AF29" s="123">
        <f>VLOOKUP($A29,'RevPAR Raw Data'!$B$6:$BE$43,'RevPAR Raw Data'!AP$1,FALSE)</f>
        <v>115.82571495472899</v>
      </c>
      <c r="AG29" s="124">
        <f>VLOOKUP($A29,'RevPAR Raw Data'!$B$6:$BE$43,'RevPAR Raw Data'!AR$1,FALSE)</f>
        <v>85.433565279715793</v>
      </c>
    </row>
    <row r="30" spans="1:33" x14ac:dyDescent="0.25">
      <c r="A30" s="101" t="s">
        <v>122</v>
      </c>
      <c r="B30" s="89">
        <f>(VLOOKUP($A29,'Occupancy Raw Data'!$B$8:$BE$51,'Occupancy Raw Data'!AT$3,FALSE))/100</f>
        <v>2.19838223387082E-2</v>
      </c>
      <c r="C30" s="90">
        <f>(VLOOKUP($A29,'Occupancy Raw Data'!$B$8:$BE$51,'Occupancy Raw Data'!AU$3,FALSE))/100</f>
        <v>3.9842852882770299E-2</v>
      </c>
      <c r="D30" s="90">
        <f>(VLOOKUP($A29,'Occupancy Raw Data'!$B$8:$BE$51,'Occupancy Raw Data'!AV$3,FALSE))/100</f>
        <v>4.0396712638038498E-2</v>
      </c>
      <c r="E30" s="90">
        <f>(VLOOKUP($A29,'Occupancy Raw Data'!$B$8:$BE$51,'Occupancy Raw Data'!AW$3,FALSE))/100</f>
        <v>1.65774059294631E-2</v>
      </c>
      <c r="F30" s="90">
        <f>(VLOOKUP($A29,'Occupancy Raw Data'!$B$8:$BE$51,'Occupancy Raw Data'!AX$3,FALSE))/100</f>
        <v>3.0948614982701402E-2</v>
      </c>
      <c r="G30" s="90">
        <f>(VLOOKUP($A29,'Occupancy Raw Data'!$B$8:$BE$51,'Occupancy Raw Data'!AY$3,FALSE))/100</f>
        <v>3.0131498187071601E-2</v>
      </c>
      <c r="H30" s="91">
        <f>(VLOOKUP($A29,'Occupancy Raw Data'!$B$8:$BE$51,'Occupancy Raw Data'!BA$3,FALSE))/100</f>
        <v>5.6146230394307904E-2</v>
      </c>
      <c r="I30" s="91">
        <f>(VLOOKUP($A29,'Occupancy Raw Data'!$B$8:$BE$51,'Occupancy Raw Data'!BB$3,FALSE))/100</f>
        <v>7.299747635238979E-2</v>
      </c>
      <c r="J30" s="90">
        <f>(VLOOKUP($A29,'Occupancy Raw Data'!$B$8:$BE$51,'Occupancy Raw Data'!BC$3,FALSE))/100</f>
        <v>6.4468167608431104E-2</v>
      </c>
      <c r="K30" s="92">
        <f>(VLOOKUP($A29,'Occupancy Raw Data'!$B$8:$BE$51,'Occupancy Raw Data'!BE$3,FALSE))/100</f>
        <v>4.12492326488638E-2</v>
      </c>
      <c r="M30" s="89">
        <f>(VLOOKUP($A29,'ADR Raw Data'!$B$6:$BE$49,'ADR Raw Data'!AT$1,FALSE))/100</f>
        <v>7.7333566399139901E-3</v>
      </c>
      <c r="N30" s="90">
        <f>(VLOOKUP($A29,'ADR Raw Data'!$B$6:$BE$49,'ADR Raw Data'!AU$1,FALSE))/100</f>
        <v>2.57250545161361E-2</v>
      </c>
      <c r="O30" s="90">
        <f>(VLOOKUP($A29,'ADR Raw Data'!$B$6:$BE$49,'ADR Raw Data'!AV$1,FALSE))/100</f>
        <v>1.5849385918706202E-2</v>
      </c>
      <c r="P30" s="90">
        <f>(VLOOKUP($A29,'ADR Raw Data'!$B$6:$BE$49,'ADR Raw Data'!AW$1,FALSE))/100</f>
        <v>3.6528060886799902E-3</v>
      </c>
      <c r="Q30" s="90">
        <f>(VLOOKUP($A29,'ADR Raw Data'!$B$6:$BE$49,'ADR Raw Data'!AX$1,FALSE))/100</f>
        <v>1.8103047385540499E-2</v>
      </c>
      <c r="R30" s="90">
        <f>(VLOOKUP($A29,'ADR Raw Data'!$B$6:$BE$49,'ADR Raw Data'!AY$1,FALSE))/100</f>
        <v>1.4448404928218599E-2</v>
      </c>
      <c r="S30" s="91">
        <f>(VLOOKUP($A29,'ADR Raw Data'!$B$6:$BE$49,'ADR Raw Data'!BA$1,FALSE))/100</f>
        <v>2.3843096051892297E-2</v>
      </c>
      <c r="T30" s="91">
        <f>(VLOOKUP($A29,'ADR Raw Data'!$B$6:$BE$49,'ADR Raw Data'!BB$1,FALSE))/100</f>
        <v>4.0389790060901293E-2</v>
      </c>
      <c r="U30" s="90">
        <f>(VLOOKUP($A29,'ADR Raw Data'!$B$6:$BE$49,'ADR Raw Data'!BC$1,FALSE))/100</f>
        <v>3.2016372238595499E-2</v>
      </c>
      <c r="V30" s="92">
        <f>(VLOOKUP($A29,'ADR Raw Data'!$B$6:$BE$49,'ADR Raw Data'!BE$1,FALSE))/100</f>
        <v>2.2879537964724903E-2</v>
      </c>
      <c r="X30" s="89">
        <f>(VLOOKUP($A29,'RevPAR Raw Data'!$B$6:$BE$49,'RevPAR Raw Data'!AT$1,FALSE))/100</f>
        <v>2.9887187717076002E-2</v>
      </c>
      <c r="Y30" s="90">
        <f>(VLOOKUP($A29,'RevPAR Raw Data'!$B$6:$BE$49,'RevPAR Raw Data'!AU$1,FALSE))/100</f>
        <v>6.6592866961394104E-2</v>
      </c>
      <c r="Z30" s="90">
        <f>(VLOOKUP($A29,'RevPAR Raw Data'!$B$6:$BE$49,'RevPAR Raw Data'!AV$1,FALSE))/100</f>
        <v>5.6886361645192E-2</v>
      </c>
      <c r="AA30" s="90">
        <f>(VLOOKUP($A29,'RevPAR Raw Data'!$B$6:$BE$49,'RevPAR Raw Data'!AW$1,FALSE))/100</f>
        <v>2.0290766067456799E-2</v>
      </c>
      <c r="AB30" s="90">
        <f>(VLOOKUP($A29,'RevPAR Raw Data'!$B$6:$BE$49,'RevPAR Raw Data'!AX$1,FALSE))/100</f>
        <v>4.9611926611790702E-2</v>
      </c>
      <c r="AC30" s="90">
        <f>(VLOOKUP($A29,'RevPAR Raw Data'!$B$6:$BE$49,'RevPAR Raw Data'!AY$1,FALSE))/100</f>
        <v>4.5015255202190997E-2</v>
      </c>
      <c r="AD30" s="91">
        <f>(VLOOKUP($A29,'RevPAR Raw Data'!$B$6:$BE$49,'RevPAR Raw Data'!BA$1,FALSE))/100</f>
        <v>8.1328026410443399E-2</v>
      </c>
      <c r="AE30" s="91">
        <f>(VLOOKUP($A29,'RevPAR Raw Data'!$B$6:$BE$49,'RevPAR Raw Data'!BB$1,FALSE))/100</f>
        <v>0.116335619158139</v>
      </c>
      <c r="AF30" s="90">
        <f>(VLOOKUP($A29,'RevPAR Raw Data'!$B$6:$BE$49,'RevPAR Raw Data'!BC$1,FALSE))/100</f>
        <v>9.8548576698718401E-2</v>
      </c>
      <c r="AG30" s="92">
        <f>(VLOOKUP($A29,'RevPAR Raw Data'!$B$6:$BE$49,'RevPAR Raw Data'!BE$1,FALSE))/100</f>
        <v>6.50725339979943E-2</v>
      </c>
    </row>
    <row r="31" spans="1:33" x14ac:dyDescent="0.25">
      <c r="A31" s="139"/>
      <c r="B31" s="117"/>
      <c r="C31" s="118"/>
      <c r="D31" s="118"/>
      <c r="E31" s="118"/>
      <c r="F31" s="118"/>
      <c r="G31" s="119"/>
      <c r="H31" s="99"/>
      <c r="I31" s="99"/>
      <c r="J31" s="119"/>
      <c r="K31" s="120"/>
      <c r="M31" s="121"/>
      <c r="N31" s="122"/>
      <c r="O31" s="122"/>
      <c r="P31" s="122"/>
      <c r="Q31" s="122"/>
      <c r="R31" s="123"/>
      <c r="S31" s="122"/>
      <c r="T31" s="122"/>
      <c r="U31" s="123"/>
      <c r="V31" s="124"/>
      <c r="X31" s="121"/>
      <c r="Y31" s="122"/>
      <c r="Z31" s="122"/>
      <c r="AA31" s="122"/>
      <c r="AB31" s="122"/>
      <c r="AC31" s="123"/>
      <c r="AD31" s="122"/>
      <c r="AE31" s="122"/>
      <c r="AF31" s="123"/>
      <c r="AG31" s="124"/>
    </row>
    <row r="32" spans="1:33" x14ac:dyDescent="0.25">
      <c r="A32" s="116" t="s">
        <v>74</v>
      </c>
      <c r="B32" s="117">
        <f>(VLOOKUP($A32,'Occupancy Raw Data'!$B$8:$BE$45,'Occupancy Raw Data'!AG$3,FALSE))/100</f>
        <v>0.46618451915559</v>
      </c>
      <c r="C32" s="118">
        <f>(VLOOKUP($A32,'Occupancy Raw Data'!$B$8:$BE$45,'Occupancy Raw Data'!AH$3,FALSE))/100</f>
        <v>0.58756841282251704</v>
      </c>
      <c r="D32" s="118">
        <f>(VLOOKUP($A32,'Occupancy Raw Data'!$B$8:$BE$45,'Occupancy Raw Data'!AI$3,FALSE))/100</f>
        <v>0.63115715402658301</v>
      </c>
      <c r="E32" s="118">
        <f>(VLOOKUP($A32,'Occupancy Raw Data'!$B$8:$BE$45,'Occupancy Raw Data'!AJ$3,FALSE))/100</f>
        <v>0.61161063330727106</v>
      </c>
      <c r="F32" s="118">
        <f>(VLOOKUP($A32,'Occupancy Raw Data'!$B$8:$BE$45,'Occupancy Raw Data'!AK$3,FALSE))/100</f>
        <v>0.56059421422986699</v>
      </c>
      <c r="G32" s="119">
        <f>(VLOOKUP($A32,'Occupancy Raw Data'!$B$8:$BE$45,'Occupancy Raw Data'!AL$3,FALSE))/100</f>
        <v>0.571422986708365</v>
      </c>
      <c r="H32" s="99">
        <f>(VLOOKUP($A32,'Occupancy Raw Data'!$B$8:$BE$45,'Occupancy Raw Data'!AN$3,FALSE))/100</f>
        <v>0.62627052384675497</v>
      </c>
      <c r="I32" s="99">
        <f>(VLOOKUP($A32,'Occupancy Raw Data'!$B$8:$BE$45,'Occupancy Raw Data'!AO$3,FALSE))/100</f>
        <v>0.624511336982017</v>
      </c>
      <c r="J32" s="119">
        <f>(VLOOKUP($A32,'Occupancy Raw Data'!$B$8:$BE$45,'Occupancy Raw Data'!AP$3,FALSE))/100</f>
        <v>0.62539093041438598</v>
      </c>
      <c r="K32" s="120">
        <f>(VLOOKUP($A32,'Occupancy Raw Data'!$B$8:$BE$45,'Occupancy Raw Data'!AR$3,FALSE))/100</f>
        <v>0.58684239919580006</v>
      </c>
      <c r="M32" s="121">
        <f>VLOOKUP($A32,'ADR Raw Data'!$B$6:$BE$43,'ADR Raw Data'!AG$1,FALSE)</f>
        <v>101.87208385744201</v>
      </c>
      <c r="N32" s="122">
        <f>VLOOKUP($A32,'ADR Raw Data'!$B$6:$BE$43,'ADR Raw Data'!AH$1,FALSE)</f>
        <v>103.507947438456</v>
      </c>
      <c r="O32" s="122">
        <f>VLOOKUP($A32,'ADR Raw Data'!$B$6:$BE$43,'ADR Raw Data'!AI$1,FALSE)</f>
        <v>105.53457417157</v>
      </c>
      <c r="P32" s="122">
        <f>VLOOKUP($A32,'ADR Raw Data'!$B$6:$BE$43,'ADR Raw Data'!AJ$1,FALSE)</f>
        <v>105.220840524129</v>
      </c>
      <c r="Q32" s="122">
        <f>VLOOKUP($A32,'ADR Raw Data'!$B$6:$BE$43,'ADR Raw Data'!AK$1,FALSE)</f>
        <v>105.94415969316501</v>
      </c>
      <c r="R32" s="123">
        <f>VLOOKUP($A32,'ADR Raw Data'!$B$6:$BE$43,'ADR Raw Data'!AL$1,FALSE)</f>
        <v>104.533406991858</v>
      </c>
      <c r="S32" s="122">
        <f>VLOOKUP($A32,'ADR Raw Data'!$B$6:$BE$43,'ADR Raw Data'!AN$1,FALSE)</f>
        <v>129.86801498127301</v>
      </c>
      <c r="T32" s="122">
        <f>VLOOKUP($A32,'ADR Raw Data'!$B$6:$BE$43,'ADR Raw Data'!AO$1,FALSE)</f>
        <v>130.46138967136099</v>
      </c>
      <c r="U32" s="123">
        <f>VLOOKUP($A32,'ADR Raw Data'!$B$6:$BE$43,'ADR Raw Data'!AP$1,FALSE)</f>
        <v>130.16428504453799</v>
      </c>
      <c r="V32" s="124">
        <f>VLOOKUP($A32,'ADR Raw Data'!$B$6:$BE$43,'ADR Raw Data'!AR$1,FALSE)</f>
        <v>112.337555671869</v>
      </c>
      <c r="X32" s="121">
        <f>VLOOKUP($A32,'RevPAR Raw Data'!$B$6:$BE$43,'RevPAR Raw Data'!AG$1,FALSE)</f>
        <v>47.491188428459701</v>
      </c>
      <c r="Y32" s="122">
        <f>VLOOKUP($A32,'RevPAR Raw Data'!$B$6:$BE$43,'RevPAR Raw Data'!AH$1,FALSE)</f>
        <v>60.818000390930401</v>
      </c>
      <c r="Z32" s="122">
        <f>VLOOKUP($A32,'RevPAR Raw Data'!$B$6:$BE$43,'RevPAR Raw Data'!AI$1,FALSE)</f>
        <v>66.608901485535497</v>
      </c>
      <c r="AA32" s="122">
        <f>VLOOKUP($A32,'RevPAR Raw Data'!$B$6:$BE$43,'RevPAR Raw Data'!AJ$1,FALSE)</f>
        <v>64.354184910086005</v>
      </c>
      <c r="AB32" s="122">
        <f>VLOOKUP($A32,'RevPAR Raw Data'!$B$6:$BE$43,'RevPAR Raw Data'!AK$1,FALSE)</f>
        <v>59.3916829554339</v>
      </c>
      <c r="AC32" s="123">
        <f>VLOOKUP($A32,'RevPAR Raw Data'!$B$6:$BE$43,'RevPAR Raw Data'!AL$1,FALSE)</f>
        <v>59.732791634089097</v>
      </c>
      <c r="AD32" s="122">
        <f>VLOOKUP($A32,'RevPAR Raw Data'!$B$6:$BE$43,'RevPAR Raw Data'!AN$1,FALSE)</f>
        <v>81.332509773260298</v>
      </c>
      <c r="AE32" s="122">
        <f>VLOOKUP($A32,'RevPAR Raw Data'!$B$6:$BE$43,'RevPAR Raw Data'!AO$1,FALSE)</f>
        <v>81.474616888193907</v>
      </c>
      <c r="AF32" s="123">
        <f>VLOOKUP($A32,'RevPAR Raw Data'!$B$6:$BE$43,'RevPAR Raw Data'!AP$1,FALSE)</f>
        <v>81.403563330727096</v>
      </c>
      <c r="AG32" s="124">
        <f>VLOOKUP($A32,'RevPAR Raw Data'!$B$6:$BE$43,'RevPAR Raw Data'!AR$1,FALSE)</f>
        <v>65.924440690271396</v>
      </c>
    </row>
    <row r="33" spans="1:33" x14ac:dyDescent="0.25">
      <c r="A33" s="101" t="s">
        <v>122</v>
      </c>
      <c r="B33" s="89">
        <f>(VLOOKUP($A32,'Occupancy Raw Data'!$B$8:$BE$51,'Occupancy Raw Data'!AT$3,FALSE))/100</f>
        <v>-1.11940298507462E-2</v>
      </c>
      <c r="C33" s="90">
        <f>(VLOOKUP($A32,'Occupancy Raw Data'!$B$8:$BE$51,'Occupancy Raw Data'!AU$3,FALSE))/100</f>
        <v>-6.8484660675549994E-2</v>
      </c>
      <c r="D33" s="90">
        <f>(VLOOKUP($A32,'Occupancy Raw Data'!$B$8:$BE$51,'Occupancy Raw Data'!AV$3,FALSE))/100</f>
        <v>-4.0701128936422998E-2</v>
      </c>
      <c r="E33" s="90">
        <f>(VLOOKUP($A32,'Occupancy Raw Data'!$B$8:$BE$51,'Occupancy Raw Data'!AW$3,FALSE))/100</f>
        <v>-6.23314354210368E-2</v>
      </c>
      <c r="F33" s="90">
        <f>(VLOOKUP($A32,'Occupancy Raw Data'!$B$8:$BE$51,'Occupancy Raw Data'!AX$3,FALSE))/100</f>
        <v>-0.12400733048258999</v>
      </c>
      <c r="G33" s="90">
        <f>(VLOOKUP($A32,'Occupancy Raw Data'!$B$8:$BE$51,'Occupancy Raw Data'!AY$3,FALSE))/100</f>
        <v>-6.3972848360655699E-2</v>
      </c>
      <c r="H33" s="91">
        <f>(VLOOKUP($A32,'Occupancy Raw Data'!$B$8:$BE$51,'Occupancy Raw Data'!BA$3,FALSE))/100</f>
        <v>-8.50942318675042E-2</v>
      </c>
      <c r="I33" s="91">
        <f>(VLOOKUP($A32,'Occupancy Raw Data'!$B$8:$BE$51,'Occupancy Raw Data'!BB$3,FALSE))/100</f>
        <v>-7.2838073128264597E-2</v>
      </c>
      <c r="J33" s="90">
        <f>(VLOOKUP($A32,'Occupancy Raw Data'!$B$8:$BE$51,'Occupancy Raw Data'!BC$3,FALSE))/100</f>
        <v>-7.9015544041450697E-2</v>
      </c>
      <c r="K33" s="92">
        <f>(VLOOKUP($A32,'Occupancy Raw Data'!$B$8:$BE$51,'Occupancy Raw Data'!BE$3,FALSE))/100</f>
        <v>-6.8604857294805796E-2</v>
      </c>
      <c r="M33" s="89">
        <f>(VLOOKUP($A32,'ADR Raw Data'!$B$6:$BE$49,'ADR Raw Data'!AT$1,FALSE))/100</f>
        <v>3.20105848311424E-2</v>
      </c>
      <c r="N33" s="90">
        <f>(VLOOKUP($A32,'ADR Raw Data'!$B$6:$BE$49,'ADR Raw Data'!AU$1,FALSE))/100</f>
        <v>1.1529212379398199E-2</v>
      </c>
      <c r="O33" s="90">
        <f>(VLOOKUP($A32,'ADR Raw Data'!$B$6:$BE$49,'ADR Raw Data'!AV$1,FALSE))/100</f>
        <v>3.1134603204221199E-2</v>
      </c>
      <c r="P33" s="90">
        <f>(VLOOKUP($A32,'ADR Raw Data'!$B$6:$BE$49,'ADR Raw Data'!AW$1,FALSE))/100</f>
        <v>4.9465799189450703E-2</v>
      </c>
      <c r="Q33" s="90">
        <f>(VLOOKUP($A32,'ADR Raw Data'!$B$6:$BE$49,'ADR Raw Data'!AX$1,FALSE))/100</f>
        <v>-2.8751993856160701E-2</v>
      </c>
      <c r="R33" s="90">
        <f>(VLOOKUP($A32,'ADR Raw Data'!$B$6:$BE$49,'ADR Raw Data'!AY$1,FALSE))/100</f>
        <v>1.7377163095543199E-2</v>
      </c>
      <c r="S33" s="91">
        <f>(VLOOKUP($A32,'ADR Raw Data'!$B$6:$BE$49,'ADR Raw Data'!BA$1,FALSE))/100</f>
        <v>1.67080925761918E-2</v>
      </c>
      <c r="T33" s="91">
        <f>(VLOOKUP($A32,'ADR Raw Data'!$B$6:$BE$49,'ADR Raw Data'!BB$1,FALSE))/100</f>
        <v>1.3276702662658799E-2</v>
      </c>
      <c r="U33" s="90">
        <f>(VLOOKUP($A32,'ADR Raw Data'!$B$6:$BE$49,'ADR Raw Data'!BC$1,FALSE))/100</f>
        <v>1.5014808408436E-2</v>
      </c>
      <c r="V33" s="92">
        <f>(VLOOKUP($A32,'ADR Raw Data'!$B$6:$BE$49,'ADR Raw Data'!BE$1,FALSE))/100</f>
        <v>1.5736060776221097E-2</v>
      </c>
      <c r="X33" s="89">
        <f>(VLOOKUP($A32,'RevPAR Raw Data'!$B$6:$BE$49,'RevPAR Raw Data'!AT$1,FALSE))/100</f>
        <v>2.0458227538256501E-2</v>
      </c>
      <c r="Y33" s="90">
        <f>(VLOOKUP($A32,'RevPAR Raw Data'!$B$6:$BE$49,'RevPAR Raw Data'!AU$1,FALSE))/100</f>
        <v>-5.7745022493811096E-2</v>
      </c>
      <c r="Z33" s="90">
        <f>(VLOOKUP($A32,'RevPAR Raw Data'!$B$6:$BE$49,'RevPAR Raw Data'!AV$1,FALSE))/100</f>
        <v>-1.0833739231601101E-2</v>
      </c>
      <c r="AA33" s="90">
        <f>(VLOOKUP($A32,'RevPAR Raw Data'!$B$6:$BE$49,'RevPAR Raw Data'!AW$1,FALSE))/100</f>
        <v>-1.5948910499313299E-2</v>
      </c>
      <c r="AB33" s="90">
        <f>(VLOOKUP($A32,'RevPAR Raw Data'!$B$6:$BE$49,'RevPAR Raw Data'!AX$1,FALSE))/100</f>
        <v>-0.149193866334596</v>
      </c>
      <c r="AC33" s="90">
        <f>(VLOOKUP($A32,'RevPAR Raw Data'!$B$6:$BE$49,'RevPAR Raw Data'!AY$1,FALSE))/100</f>
        <v>-4.7707351884762002E-2</v>
      </c>
      <c r="AD33" s="91">
        <f>(VLOOKUP($A32,'RevPAR Raw Data'!$B$6:$BE$49,'RevPAR Raw Data'!BA$1,FALSE))/100</f>
        <v>-6.9807901595054608E-2</v>
      </c>
      <c r="AE33" s="91">
        <f>(VLOOKUP($A32,'RevPAR Raw Data'!$B$6:$BE$49,'RevPAR Raw Data'!BB$1,FALSE))/100</f>
        <v>-6.0528419905050701E-2</v>
      </c>
      <c r="AF33" s="90">
        <f>(VLOOKUP($A32,'RevPAR Raw Data'!$B$6:$BE$49,'RevPAR Raw Data'!BC$1,FALSE))/100</f>
        <v>-6.5187138888085402E-2</v>
      </c>
      <c r="AG33" s="92">
        <f>(VLOOKUP($A32,'RevPAR Raw Data'!$B$6:$BE$49,'RevPAR Raw Data'!BE$1,FALSE))/100</f>
        <v>-5.3948366722519701E-2</v>
      </c>
    </row>
    <row r="34" spans="1:33" x14ac:dyDescent="0.25">
      <c r="A34" s="139"/>
      <c r="B34" s="117"/>
      <c r="C34" s="118"/>
      <c r="D34" s="118"/>
      <c r="E34" s="118"/>
      <c r="F34" s="118"/>
      <c r="G34" s="119"/>
      <c r="H34" s="99"/>
      <c r="I34" s="99"/>
      <c r="J34" s="119"/>
      <c r="K34" s="120"/>
      <c r="M34" s="121"/>
      <c r="N34" s="122"/>
      <c r="O34" s="122"/>
      <c r="P34" s="122"/>
      <c r="Q34" s="122"/>
      <c r="R34" s="123"/>
      <c r="S34" s="122"/>
      <c r="T34" s="122"/>
      <c r="U34" s="123"/>
      <c r="V34" s="124"/>
      <c r="X34" s="121"/>
      <c r="Y34" s="122"/>
      <c r="Z34" s="122"/>
      <c r="AA34" s="122"/>
      <c r="AB34" s="122"/>
      <c r="AC34" s="123"/>
      <c r="AD34" s="122"/>
      <c r="AE34" s="122"/>
      <c r="AF34" s="123"/>
      <c r="AG34" s="124"/>
    </row>
    <row r="35" spans="1:33" x14ac:dyDescent="0.25">
      <c r="A35" s="116" t="s">
        <v>75</v>
      </c>
      <c r="B35" s="117">
        <f>(VLOOKUP($A35,'Occupancy Raw Data'!$B$8:$BE$45,'Occupancy Raw Data'!AG$3,FALSE))/100</f>
        <v>0.37254901960784303</v>
      </c>
      <c r="C35" s="118">
        <f>(VLOOKUP($A35,'Occupancy Raw Data'!$B$8:$BE$45,'Occupancy Raw Data'!AH$3,FALSE))/100</f>
        <v>0.47593582887700497</v>
      </c>
      <c r="D35" s="118">
        <f>(VLOOKUP($A35,'Occupancy Raw Data'!$B$8:$BE$45,'Occupancy Raw Data'!AI$3,FALSE))/100</f>
        <v>0.51063082059392007</v>
      </c>
      <c r="E35" s="118">
        <f>(VLOOKUP($A35,'Occupancy Raw Data'!$B$8:$BE$45,'Occupancy Raw Data'!AJ$3,FALSE))/100</f>
        <v>0.52152521525215201</v>
      </c>
      <c r="F35" s="118">
        <f>(VLOOKUP($A35,'Occupancy Raw Data'!$B$8:$BE$45,'Occupancy Raw Data'!AK$3,FALSE))/100</f>
        <v>0.50799507995079896</v>
      </c>
      <c r="G35" s="119">
        <f>(VLOOKUP($A35,'Occupancy Raw Data'!$B$8:$BE$45,'Occupancy Raw Data'!AL$3,FALSE))/100</f>
        <v>0.47803343583218399</v>
      </c>
      <c r="H35" s="99">
        <f>(VLOOKUP($A35,'Occupancy Raw Data'!$B$8:$BE$45,'Occupancy Raw Data'!AN$3,FALSE))/100</f>
        <v>0.61078896503250701</v>
      </c>
      <c r="I35" s="99">
        <f>(VLOOKUP($A35,'Occupancy Raw Data'!$B$8:$BE$45,'Occupancy Raw Data'!AO$3,FALSE))/100</f>
        <v>0.57986294148655704</v>
      </c>
      <c r="J35" s="119">
        <f>(VLOOKUP($A35,'Occupancy Raw Data'!$B$8:$BE$45,'Occupancy Raw Data'!AP$3,FALSE))/100</f>
        <v>0.59532595325953208</v>
      </c>
      <c r="K35" s="120">
        <f>(VLOOKUP($A35,'Occupancy Raw Data'!$B$8:$BE$45,'Occupancy Raw Data'!AR$3,FALSE))/100</f>
        <v>0.51168241965973504</v>
      </c>
      <c r="M35" s="121">
        <f>VLOOKUP($A35,'ADR Raw Data'!$B$6:$BE$43,'ADR Raw Data'!AG$1,FALSE)</f>
        <v>99.754956937798994</v>
      </c>
      <c r="N35" s="122">
        <f>VLOOKUP($A35,'ADR Raw Data'!$B$6:$BE$43,'ADR Raw Data'!AH$1,FALSE)</f>
        <v>101.01770411984999</v>
      </c>
      <c r="O35" s="122">
        <f>VLOOKUP($A35,'ADR Raw Data'!$B$6:$BE$43,'ADR Raw Data'!AI$1,FALSE)</f>
        <v>102.162794218857</v>
      </c>
      <c r="P35" s="122">
        <f>VLOOKUP($A35,'ADR Raw Data'!$B$6:$BE$43,'ADR Raw Data'!AJ$1,FALSE)</f>
        <v>103.445872641509</v>
      </c>
      <c r="Q35" s="122">
        <f>VLOOKUP($A35,'ADR Raw Data'!$B$6:$BE$43,'ADR Raw Data'!AK$1,FALSE)</f>
        <v>104.00610515392501</v>
      </c>
      <c r="R35" s="123">
        <f>VLOOKUP($A35,'ADR Raw Data'!$B$6:$BE$43,'ADR Raw Data'!AL$1,FALSE)</f>
        <v>102.24023733826201</v>
      </c>
      <c r="S35" s="122">
        <f>VLOOKUP($A35,'ADR Raw Data'!$B$6:$BE$43,'ADR Raw Data'!AN$1,FALSE)</f>
        <v>121.81919735327899</v>
      </c>
      <c r="T35" s="122">
        <f>VLOOKUP($A35,'ADR Raw Data'!$B$6:$BE$43,'ADR Raw Data'!AO$1,FALSE)</f>
        <v>123.60304242424201</v>
      </c>
      <c r="U35" s="123">
        <f>VLOOKUP($A35,'ADR Raw Data'!$B$6:$BE$43,'ADR Raw Data'!AP$1,FALSE)</f>
        <v>122.687953069657</v>
      </c>
      <c r="V35" s="124">
        <f>VLOOKUP($A35,'ADR Raw Data'!$B$6:$BE$43,'ADR Raw Data'!AR$1,FALSE)</f>
        <v>109.06520762524001</v>
      </c>
      <c r="X35" s="121">
        <f>VLOOKUP($A35,'RevPAR Raw Data'!$B$6:$BE$43,'RevPAR Raw Data'!AG$1,FALSE)</f>
        <v>37.1636114081996</v>
      </c>
      <c r="Y35" s="122">
        <f>VLOOKUP($A35,'RevPAR Raw Data'!$B$6:$BE$43,'RevPAR Raw Data'!AH$1,FALSE)</f>
        <v>48.077944741532903</v>
      </c>
      <c r="Z35" s="122">
        <f>VLOOKUP($A35,'RevPAR Raw Data'!$B$6:$BE$43,'RevPAR Raw Data'!AI$1,FALSE)</f>
        <v>52.167471446142997</v>
      </c>
      <c r="AA35" s="122">
        <f>VLOOKUP($A35,'RevPAR Raw Data'!$B$6:$BE$43,'RevPAR Raw Data'!AJ$1,FALSE)</f>
        <v>53.949630996309899</v>
      </c>
      <c r="AB35" s="122">
        <f>VLOOKUP($A35,'RevPAR Raw Data'!$B$6:$BE$43,'RevPAR Raw Data'!AK$1,FALSE)</f>
        <v>52.834589703039804</v>
      </c>
      <c r="AC35" s="123">
        <f>VLOOKUP($A35,'RevPAR Raw Data'!$B$6:$BE$43,'RevPAR Raw Data'!AL$1,FALSE)</f>
        <v>48.874251935107601</v>
      </c>
      <c r="AD35" s="122">
        <f>VLOOKUP($A35,'RevPAR Raw Data'!$B$6:$BE$43,'RevPAR Raw Data'!AN$1,FALSE)</f>
        <v>74.405821472500406</v>
      </c>
      <c r="AE35" s="122">
        <f>VLOOKUP($A35,'RevPAR Raw Data'!$B$6:$BE$43,'RevPAR Raw Data'!AO$1,FALSE)</f>
        <v>71.672823756808896</v>
      </c>
      <c r="AF35" s="123">
        <f>VLOOKUP($A35,'RevPAR Raw Data'!$B$6:$BE$43,'RevPAR Raw Data'!AP$1,FALSE)</f>
        <v>73.039322614654694</v>
      </c>
      <c r="AG35" s="124">
        <f>VLOOKUP($A35,'RevPAR Raw Data'!$B$6:$BE$43,'RevPAR Raw Data'!AR$1,FALSE)</f>
        <v>55.806749338374203</v>
      </c>
    </row>
    <row r="36" spans="1:33" x14ac:dyDescent="0.25">
      <c r="A36" s="101" t="s">
        <v>122</v>
      </c>
      <c r="B36" s="89">
        <f>(VLOOKUP($A35,'Occupancy Raw Data'!$B$8:$BE$51,'Occupancy Raw Data'!AT$3,FALSE))/100</f>
        <v>-8.3075765752506109E-2</v>
      </c>
      <c r="C36" s="90">
        <f>(VLOOKUP($A35,'Occupancy Raw Data'!$B$8:$BE$51,'Occupancy Raw Data'!AU$3,FALSE))/100</f>
        <v>-6.1771313287933102E-2</v>
      </c>
      <c r="D36" s="90">
        <f>(VLOOKUP($A35,'Occupancy Raw Data'!$B$8:$BE$51,'Occupancy Raw Data'!AV$3,FALSE))/100</f>
        <v>-4.7066687581589203E-2</v>
      </c>
      <c r="E36" s="90">
        <f>(VLOOKUP($A35,'Occupancy Raw Data'!$B$8:$BE$51,'Occupancy Raw Data'!AW$3,FALSE))/100</f>
        <v>-3.5460475161165801E-2</v>
      </c>
      <c r="F36" s="90">
        <f>(VLOOKUP($A35,'Occupancy Raw Data'!$B$8:$BE$51,'Occupancy Raw Data'!AX$3,FALSE))/100</f>
        <v>-5.2871747165586298E-2</v>
      </c>
      <c r="G36" s="90">
        <f>(VLOOKUP($A35,'Occupancy Raw Data'!$B$8:$BE$51,'Occupancy Raw Data'!AY$3,FALSE))/100</f>
        <v>-5.4455378597268601E-2</v>
      </c>
      <c r="H36" s="91">
        <f>(VLOOKUP($A35,'Occupancy Raw Data'!$B$8:$BE$51,'Occupancy Raw Data'!BA$3,FALSE))/100</f>
        <v>-2.0018670477475901E-2</v>
      </c>
      <c r="I36" s="91">
        <f>(VLOOKUP($A35,'Occupancy Raw Data'!$B$8:$BE$51,'Occupancy Raw Data'!BB$3,FALSE))/100</f>
        <v>-4.6890115682946397E-2</v>
      </c>
      <c r="J36" s="90">
        <f>(VLOOKUP($A35,'Occupancy Raw Data'!$B$8:$BE$51,'Occupancy Raw Data'!BC$3,FALSE))/100</f>
        <v>-3.3292121494969802E-2</v>
      </c>
      <c r="K36" s="92">
        <f>(VLOOKUP($A35,'Occupancy Raw Data'!$B$8:$BE$51,'Occupancy Raw Data'!BE$3,FALSE))/100</f>
        <v>-4.7375505889143993E-2</v>
      </c>
      <c r="M36" s="89">
        <f>(VLOOKUP($A35,'ADR Raw Data'!$B$6:$BE$49,'ADR Raw Data'!AT$1,FALSE))/100</f>
        <v>-2.1177212676203001E-2</v>
      </c>
      <c r="N36" s="90">
        <f>(VLOOKUP($A35,'ADR Raw Data'!$B$6:$BE$49,'ADR Raw Data'!AU$1,FALSE))/100</f>
        <v>-2.67211930114701E-2</v>
      </c>
      <c r="O36" s="90">
        <f>(VLOOKUP($A35,'ADR Raw Data'!$B$6:$BE$49,'ADR Raw Data'!AV$1,FALSE))/100</f>
        <v>-1.38844888301625E-2</v>
      </c>
      <c r="P36" s="90">
        <f>(VLOOKUP($A35,'ADR Raw Data'!$B$6:$BE$49,'ADR Raw Data'!AW$1,FALSE))/100</f>
        <v>-1.1927505133770999E-2</v>
      </c>
      <c r="Q36" s="90">
        <f>(VLOOKUP($A35,'ADR Raw Data'!$B$6:$BE$49,'ADR Raw Data'!AX$1,FALSE))/100</f>
        <v>-1.29795044481615E-2</v>
      </c>
      <c r="R36" s="90">
        <f>(VLOOKUP($A35,'ADR Raw Data'!$B$6:$BE$49,'ADR Raw Data'!AY$1,FALSE))/100</f>
        <v>-1.67572774863479E-2</v>
      </c>
      <c r="S36" s="91">
        <f>(VLOOKUP($A35,'ADR Raw Data'!$B$6:$BE$49,'ADR Raw Data'!BA$1,FALSE))/100</f>
        <v>-1.5107869288043401E-2</v>
      </c>
      <c r="T36" s="91">
        <f>(VLOOKUP($A35,'ADR Raw Data'!$B$6:$BE$49,'ADR Raw Data'!BB$1,FALSE))/100</f>
        <v>-8.7142872881474792E-3</v>
      </c>
      <c r="U36" s="90">
        <f>(VLOOKUP($A35,'ADR Raw Data'!$B$6:$BE$49,'ADR Raw Data'!BC$1,FALSE))/100</f>
        <v>-1.20366044665424E-2</v>
      </c>
      <c r="V36" s="92">
        <f>(VLOOKUP($A35,'ADR Raw Data'!$B$6:$BE$49,'ADR Raw Data'!BE$1,FALSE))/100</f>
        <v>-1.3989011792068599E-2</v>
      </c>
      <c r="X36" s="89">
        <f>(VLOOKUP($A35,'RevPAR Raw Data'!$B$6:$BE$49,'RevPAR Raw Data'!AT$1,FALSE))/100</f>
        <v>-0.10249366526913001</v>
      </c>
      <c r="Y36" s="90">
        <f>(VLOOKUP($A35,'RevPAR Raw Data'!$B$6:$BE$49,'RevPAR Raw Data'!AU$1,FALSE))/100</f>
        <v>-8.6841903114464394E-2</v>
      </c>
      <c r="Z36" s="90">
        <f>(VLOOKUP($A35,'RevPAR Raw Data'!$B$6:$BE$49,'RevPAR Raw Data'!AV$1,FALSE))/100</f>
        <v>-6.0297679513752395E-2</v>
      </c>
      <c r="AA36" s="90">
        <f>(VLOOKUP($A35,'RevPAR Raw Data'!$B$6:$BE$49,'RevPAR Raw Data'!AW$1,FALSE))/100</f>
        <v>-4.6965025295406103E-2</v>
      </c>
      <c r="AB36" s="90">
        <f>(VLOOKUP($A35,'RevPAR Raw Data'!$B$6:$BE$49,'RevPAR Raw Data'!AX$1,FALSE))/100</f>
        <v>-6.5165002536229991E-2</v>
      </c>
      <c r="AC36" s="90">
        <f>(VLOOKUP($A35,'RevPAR Raw Data'!$B$6:$BE$49,'RevPAR Raw Data'!AY$1,FALSE))/100</f>
        <v>-7.0300132193838002E-2</v>
      </c>
      <c r="AD36" s="91">
        <f>(VLOOKUP($A35,'RevPAR Raw Data'!$B$6:$BE$49,'RevPAR Raw Data'!BA$1,FALSE))/100</f>
        <v>-3.4824100308625303E-2</v>
      </c>
      <c r="AE36" s="91">
        <f>(VLOOKUP($A35,'RevPAR Raw Data'!$B$6:$BE$49,'RevPAR Raw Data'!BB$1,FALSE))/100</f>
        <v>-5.5195789032058198E-2</v>
      </c>
      <c r="AF36" s="90">
        <f>(VLOOKUP($A35,'RevPAR Raw Data'!$B$6:$BE$49,'RevPAR Raw Data'!BC$1,FALSE))/100</f>
        <v>-4.4928001863225202E-2</v>
      </c>
      <c r="AG36" s="92">
        <f>(VLOOKUP($A35,'RevPAR Raw Data'!$B$6:$BE$49,'RevPAR Raw Data'!BE$1,FALSE))/100</f>
        <v>-6.07017811706742E-2</v>
      </c>
    </row>
    <row r="37" spans="1:33" x14ac:dyDescent="0.25">
      <c r="A37" s="139"/>
      <c r="B37" s="117"/>
      <c r="C37" s="118"/>
      <c r="D37" s="118"/>
      <c r="E37" s="118"/>
      <c r="F37" s="118"/>
      <c r="G37" s="119"/>
      <c r="H37" s="99"/>
      <c r="I37" s="99"/>
      <c r="J37" s="119"/>
      <c r="K37" s="120"/>
      <c r="M37" s="121"/>
      <c r="N37" s="122"/>
      <c r="O37" s="122"/>
      <c r="P37" s="122"/>
      <c r="Q37" s="122"/>
      <c r="R37" s="123"/>
      <c r="S37" s="122"/>
      <c r="T37" s="122"/>
      <c r="U37" s="123"/>
      <c r="V37" s="124"/>
      <c r="X37" s="121"/>
      <c r="Y37" s="122"/>
      <c r="Z37" s="122"/>
      <c r="AA37" s="122"/>
      <c r="AB37" s="122"/>
      <c r="AC37" s="123"/>
      <c r="AD37" s="122"/>
      <c r="AE37" s="122"/>
      <c r="AF37" s="123"/>
      <c r="AG37" s="124"/>
    </row>
    <row r="38" spans="1:33" x14ac:dyDescent="0.25">
      <c r="A38" s="116" t="s">
        <v>76</v>
      </c>
      <c r="B38" s="117">
        <f>(VLOOKUP($A38,'Occupancy Raw Data'!$B$8:$BE$45,'Occupancy Raw Data'!AG$3,FALSE))/100</f>
        <v>0.50562228469205206</v>
      </c>
      <c r="C38" s="118">
        <f>(VLOOKUP($A38,'Occupancy Raw Data'!$B$8:$BE$45,'Occupancy Raw Data'!AH$3,FALSE))/100</f>
        <v>0.569090212113467</v>
      </c>
      <c r="D38" s="118">
        <f>(VLOOKUP($A38,'Occupancy Raw Data'!$B$8:$BE$45,'Occupancy Raw Data'!AI$3,FALSE))/100</f>
        <v>0.602881420904676</v>
      </c>
      <c r="E38" s="118">
        <f>(VLOOKUP($A38,'Occupancy Raw Data'!$B$8:$BE$45,'Occupancy Raw Data'!AJ$3,FALSE))/100</f>
        <v>0.61790825453616105</v>
      </c>
      <c r="F38" s="118">
        <f>(VLOOKUP($A38,'Occupancy Raw Data'!$B$8:$BE$45,'Occupancy Raw Data'!AK$3,FALSE))/100</f>
        <v>0.637630973677485</v>
      </c>
      <c r="G38" s="119">
        <f>(VLOOKUP($A38,'Occupancy Raw Data'!$B$8:$BE$45,'Occupancy Raw Data'!AL$3,FALSE))/100</f>
        <v>0.58662662918476793</v>
      </c>
      <c r="H38" s="99">
        <f>(VLOOKUP($A38,'Occupancy Raw Data'!$B$8:$BE$45,'Occupancy Raw Data'!AN$3,FALSE))/100</f>
        <v>0.73570789675440806</v>
      </c>
      <c r="I38" s="99">
        <f>(VLOOKUP($A38,'Occupancy Raw Data'!$B$8:$BE$45,'Occupancy Raw Data'!AO$3,FALSE))/100</f>
        <v>0.73777153079478597</v>
      </c>
      <c r="J38" s="119">
        <f>(VLOOKUP($A38,'Occupancy Raw Data'!$B$8:$BE$45,'Occupancy Raw Data'!AP$3,FALSE))/100</f>
        <v>0.7367397137745969</v>
      </c>
      <c r="K38" s="120">
        <f>(VLOOKUP($A38,'Occupancy Raw Data'!$B$8:$BE$45,'Occupancy Raw Data'!AR$3,FALSE))/100</f>
        <v>0.62951608192471897</v>
      </c>
      <c r="M38" s="121">
        <f>VLOOKUP($A38,'ADR Raw Data'!$B$6:$BE$43,'ADR Raw Data'!AG$1,FALSE)</f>
        <v>105.771519585544</v>
      </c>
      <c r="N38" s="122">
        <f>VLOOKUP($A38,'ADR Raw Data'!$B$6:$BE$43,'ADR Raw Data'!AH$1,FALSE)</f>
        <v>109.802257112064</v>
      </c>
      <c r="O38" s="122">
        <f>VLOOKUP($A38,'ADR Raw Data'!$B$6:$BE$43,'ADR Raw Data'!AI$1,FALSE)</f>
        <v>113.32939149878599</v>
      </c>
      <c r="P38" s="122">
        <f>VLOOKUP($A38,'ADR Raw Data'!$B$6:$BE$43,'ADR Raw Data'!AJ$1,FALSE)</f>
        <v>114.438753347464</v>
      </c>
      <c r="Q38" s="122">
        <f>VLOOKUP($A38,'ADR Raw Data'!$B$6:$BE$43,'ADR Raw Data'!AK$1,FALSE)</f>
        <v>116.392188433097</v>
      </c>
      <c r="R38" s="123">
        <f>VLOOKUP($A38,'ADR Raw Data'!$B$6:$BE$43,'ADR Raw Data'!AL$1,FALSE)</f>
        <v>112.241725877489</v>
      </c>
      <c r="S38" s="122">
        <f>VLOOKUP($A38,'ADR Raw Data'!$B$6:$BE$43,'ADR Raw Data'!AN$1,FALSE)</f>
        <v>139.25324672392301</v>
      </c>
      <c r="T38" s="122">
        <f>VLOOKUP($A38,'ADR Raw Data'!$B$6:$BE$43,'ADR Raw Data'!AO$1,FALSE)</f>
        <v>141.30304747306701</v>
      </c>
      <c r="U38" s="123">
        <f>VLOOKUP($A38,'ADR Raw Data'!$B$6:$BE$43,'ADR Raw Data'!AP$1,FALSE)</f>
        <v>140.27958248962599</v>
      </c>
      <c r="V38" s="124">
        <f>VLOOKUP($A38,'ADR Raw Data'!$B$6:$BE$43,'ADR Raw Data'!AR$1,FALSE)</f>
        <v>121.617000926458</v>
      </c>
      <c r="X38" s="121">
        <f>VLOOKUP($A38,'RevPAR Raw Data'!$B$6:$BE$43,'RevPAR Raw Data'!AG$1,FALSE)</f>
        <v>53.480437388193202</v>
      </c>
      <c r="Y38" s="122">
        <f>VLOOKUP($A38,'RevPAR Raw Data'!$B$6:$BE$43,'RevPAR Raw Data'!AH$1,FALSE)</f>
        <v>62.487389790442101</v>
      </c>
      <c r="Z38" s="122">
        <f>VLOOKUP($A38,'RevPAR Raw Data'!$B$6:$BE$43,'RevPAR Raw Data'!AI$1,FALSE)</f>
        <v>68.324184577050801</v>
      </c>
      <c r="AA38" s="122">
        <f>VLOOKUP($A38,'RevPAR Raw Data'!$B$6:$BE$43,'RevPAR Raw Data'!AJ$1,FALSE)</f>
        <v>70.712650332225905</v>
      </c>
      <c r="AB38" s="122">
        <f>VLOOKUP($A38,'RevPAR Raw Data'!$B$6:$BE$43,'RevPAR Raw Data'!AK$1,FALSE)</f>
        <v>74.215264439049307</v>
      </c>
      <c r="AC38" s="123">
        <f>VLOOKUP($A38,'RevPAR Raw Data'!$B$6:$BE$43,'RevPAR Raw Data'!AL$1,FALSE)</f>
        <v>65.843985305392195</v>
      </c>
      <c r="AD38" s="122">
        <f>VLOOKUP($A38,'RevPAR Raw Data'!$B$6:$BE$43,'RevPAR Raw Data'!AN$1,FALSE)</f>
        <v>102.44971326348001</v>
      </c>
      <c r="AE38" s="122">
        <f>VLOOKUP($A38,'RevPAR Raw Data'!$B$6:$BE$43,'RevPAR Raw Data'!AO$1,FALSE)</f>
        <v>104.249365640173</v>
      </c>
      <c r="AF38" s="123">
        <f>VLOOKUP($A38,'RevPAR Raw Data'!$B$6:$BE$43,'RevPAR Raw Data'!AP$1,FALSE)</f>
        <v>103.349539451827</v>
      </c>
      <c r="AG38" s="124">
        <f>VLOOKUP($A38,'RevPAR Raw Data'!$B$6:$BE$43,'RevPAR Raw Data'!AR$1,FALSE)</f>
        <v>76.559857918659404</v>
      </c>
    </row>
    <row r="39" spans="1:33" x14ac:dyDescent="0.25">
      <c r="A39" s="101" t="s">
        <v>122</v>
      </c>
      <c r="B39" s="89">
        <f>(VLOOKUP($A38,'Occupancy Raw Data'!$B$8:$BE$51,'Occupancy Raw Data'!AT$3,FALSE))/100</f>
        <v>-1.8350102813520699E-3</v>
      </c>
      <c r="C39" s="90">
        <f>(VLOOKUP($A38,'Occupancy Raw Data'!$B$8:$BE$51,'Occupancy Raw Data'!AU$3,FALSE))/100</f>
        <v>-1.47934881209322E-2</v>
      </c>
      <c r="D39" s="90">
        <f>(VLOOKUP($A38,'Occupancy Raw Data'!$B$8:$BE$51,'Occupancy Raw Data'!AV$3,FALSE))/100</f>
        <v>-1.3064530718638801E-2</v>
      </c>
      <c r="E39" s="90">
        <f>(VLOOKUP($A38,'Occupancy Raw Data'!$B$8:$BE$51,'Occupancy Raw Data'!AW$3,FALSE))/100</f>
        <v>3.4132921132816602E-3</v>
      </c>
      <c r="F39" s="90">
        <f>(VLOOKUP($A38,'Occupancy Raw Data'!$B$8:$BE$51,'Occupancy Raw Data'!AX$3,FALSE))/100</f>
        <v>-2.7784773887968697E-2</v>
      </c>
      <c r="G39" s="90">
        <f>(VLOOKUP($A38,'Occupancy Raw Data'!$B$8:$BE$51,'Occupancy Raw Data'!AY$3,FALSE))/100</f>
        <v>-1.1317663227245301E-2</v>
      </c>
      <c r="H39" s="91">
        <f>(VLOOKUP($A38,'Occupancy Raw Data'!$B$8:$BE$51,'Occupancy Raw Data'!BA$3,FALSE))/100</f>
        <v>-1.9650517177294598E-2</v>
      </c>
      <c r="I39" s="91">
        <f>(VLOOKUP($A38,'Occupancy Raw Data'!$B$8:$BE$51,'Occupancy Raw Data'!BB$3,FALSE))/100</f>
        <v>-2.3666416768671497E-2</v>
      </c>
      <c r="J39" s="90">
        <f>(VLOOKUP($A38,'Occupancy Raw Data'!$B$8:$BE$51,'Occupancy Raw Data'!BC$3,FALSE))/100</f>
        <v>-2.1665400241825599E-2</v>
      </c>
      <c r="K39" s="92">
        <f>(VLOOKUP($A38,'Occupancy Raw Data'!$B$8:$BE$51,'Occupancy Raw Data'!BE$3,FALSE))/100</f>
        <v>-1.4802004590469599E-2</v>
      </c>
      <c r="M39" s="89">
        <f>(VLOOKUP($A38,'ADR Raw Data'!$B$6:$BE$49,'ADR Raw Data'!AT$1,FALSE))/100</f>
        <v>-1.4509480858367301E-2</v>
      </c>
      <c r="N39" s="90">
        <f>(VLOOKUP($A38,'ADR Raw Data'!$B$6:$BE$49,'ADR Raw Data'!AU$1,FALSE))/100</f>
        <v>-1.30176459687961E-2</v>
      </c>
      <c r="O39" s="90">
        <f>(VLOOKUP($A38,'ADR Raw Data'!$B$6:$BE$49,'ADR Raw Data'!AV$1,FALSE))/100</f>
        <v>-7.9185243578833199E-3</v>
      </c>
      <c r="P39" s="90">
        <f>(VLOOKUP($A38,'ADR Raw Data'!$B$6:$BE$49,'ADR Raw Data'!AW$1,FALSE))/100</f>
        <v>-2.1124804358628097E-3</v>
      </c>
      <c r="Q39" s="90">
        <f>(VLOOKUP($A38,'ADR Raw Data'!$B$6:$BE$49,'ADR Raw Data'!AX$1,FALSE))/100</f>
        <v>-3.0327467276718E-2</v>
      </c>
      <c r="R39" s="90">
        <f>(VLOOKUP($A38,'ADR Raw Data'!$B$6:$BE$49,'ADR Raw Data'!AY$1,FALSE))/100</f>
        <v>-1.4115114745278901E-2</v>
      </c>
      <c r="S39" s="91">
        <f>(VLOOKUP($A38,'ADR Raw Data'!$B$6:$BE$49,'ADR Raw Data'!BA$1,FALSE))/100</f>
        <v>-3.1600615267777105E-2</v>
      </c>
      <c r="T39" s="91">
        <f>(VLOOKUP($A38,'ADR Raw Data'!$B$6:$BE$49,'ADR Raw Data'!BB$1,FALSE))/100</f>
        <v>-2.81521886981E-2</v>
      </c>
      <c r="U39" s="90">
        <f>(VLOOKUP($A38,'ADR Raw Data'!$B$6:$BE$49,'ADR Raw Data'!BC$1,FALSE))/100</f>
        <v>-2.98754626699946E-2</v>
      </c>
      <c r="V39" s="92">
        <f>(VLOOKUP($A38,'ADR Raw Data'!$B$6:$BE$49,'ADR Raw Data'!BE$1,FALSE))/100</f>
        <v>-2.0823044574173801E-2</v>
      </c>
      <c r="X39" s="89">
        <f>(VLOOKUP($A38,'RevPAR Raw Data'!$B$6:$BE$49,'RevPAR Raw Data'!AT$1,FALSE))/100</f>
        <v>-1.63178660931672E-2</v>
      </c>
      <c r="Y39" s="90">
        <f>(VLOOKUP($A38,'RevPAR Raw Data'!$B$6:$BE$49,'RevPAR Raw Data'!AU$1,FALSE))/100</f>
        <v>-2.7618557698726402E-2</v>
      </c>
      <c r="Z39" s="90">
        <f>(VLOOKUP($A38,'RevPAR Raw Data'!$B$6:$BE$49,'RevPAR Raw Data'!AV$1,FALSE))/100</f>
        <v>-2.0879603271802299E-2</v>
      </c>
      <c r="AA39" s="90">
        <f>(VLOOKUP($A38,'RevPAR Raw Data'!$B$6:$BE$49,'RevPAR Raw Data'!AW$1,FALSE))/100</f>
        <v>1.2936011646076601E-3</v>
      </c>
      <c r="AB39" s="90">
        <f>(VLOOKUP($A38,'RevPAR Raw Data'!$B$6:$BE$49,'RevPAR Raw Data'!AX$1,FALSE))/100</f>
        <v>-5.7269599343808403E-2</v>
      </c>
      <c r="AC39" s="90">
        <f>(VLOOKUP($A38,'RevPAR Raw Data'!$B$6:$BE$49,'RevPAR Raw Data'!AY$1,FALSE))/100</f>
        <v>-2.5273027857423198E-2</v>
      </c>
      <c r="AD39" s="91">
        <f>(VLOOKUP($A38,'RevPAR Raw Data'!$B$6:$BE$49,'RevPAR Raw Data'!BA$1,FALSE))/100</f>
        <v>-5.0630164011939198E-2</v>
      </c>
      <c r="AE39" s="91">
        <f>(VLOOKUP($A38,'RevPAR Raw Data'!$B$6:$BE$49,'RevPAR Raw Data'!BB$1,FALSE))/100</f>
        <v>-5.1152344036092104E-2</v>
      </c>
      <c r="AF39" s="90">
        <f>(VLOOKUP($A38,'RevPAR Raw Data'!$B$6:$BE$49,'RevPAR Raw Data'!BC$1,FALSE))/100</f>
        <v>-5.0893599055665095E-2</v>
      </c>
      <c r="AG39" s="92">
        <f>(VLOOKUP($A38,'RevPAR Raw Data'!$B$6:$BE$49,'RevPAR Raw Data'!BE$1,FALSE))/100</f>
        <v>-3.5316826363269001E-2</v>
      </c>
    </row>
    <row r="40" spans="1:33" x14ac:dyDescent="0.25">
      <c r="A40" s="139"/>
      <c r="B40" s="117"/>
      <c r="C40" s="118"/>
      <c r="D40" s="118"/>
      <c r="E40" s="118"/>
      <c r="F40" s="118"/>
      <c r="G40" s="119"/>
      <c r="H40" s="99"/>
      <c r="I40" s="99"/>
      <c r="J40" s="119"/>
      <c r="K40" s="120"/>
      <c r="M40" s="121"/>
      <c r="N40" s="122"/>
      <c r="O40" s="122"/>
      <c r="P40" s="122"/>
      <c r="Q40" s="122"/>
      <c r="R40" s="123"/>
      <c r="S40" s="122"/>
      <c r="T40" s="122"/>
      <c r="U40" s="123"/>
      <c r="V40" s="124"/>
      <c r="X40" s="121"/>
      <c r="Y40" s="122"/>
      <c r="Z40" s="122"/>
      <c r="AA40" s="122"/>
      <c r="AB40" s="122"/>
      <c r="AC40" s="123"/>
      <c r="AD40" s="122"/>
      <c r="AE40" s="122"/>
      <c r="AF40" s="123"/>
      <c r="AG40" s="124"/>
    </row>
    <row r="41" spans="1:33" x14ac:dyDescent="0.25">
      <c r="A41" s="116" t="s">
        <v>77</v>
      </c>
      <c r="B41" s="117">
        <f>(VLOOKUP($A41,'Occupancy Raw Data'!$B$8:$BE$45,'Occupancy Raw Data'!AG$3,FALSE))/100</f>
        <v>0.580920724769865</v>
      </c>
      <c r="C41" s="118">
        <f>(VLOOKUP($A41,'Occupancy Raw Data'!$B$8:$BE$45,'Occupancy Raw Data'!AH$3,FALSE))/100</f>
        <v>0.71481697398237898</v>
      </c>
      <c r="D41" s="118">
        <f>(VLOOKUP($A41,'Occupancy Raw Data'!$B$8:$BE$45,'Occupancy Raw Data'!AI$3,FALSE))/100</f>
        <v>0.77763464115282399</v>
      </c>
      <c r="E41" s="118">
        <f>(VLOOKUP($A41,'Occupancy Raw Data'!$B$8:$BE$45,'Occupancy Raw Data'!AJ$3,FALSE))/100</f>
        <v>0.76647562449163797</v>
      </c>
      <c r="F41" s="118">
        <f>(VLOOKUP($A41,'Occupancy Raw Data'!$B$8:$BE$45,'Occupancy Raw Data'!AK$3,FALSE))/100</f>
        <v>0.70054961846417096</v>
      </c>
      <c r="G41" s="119">
        <f>(VLOOKUP($A41,'Occupancy Raw Data'!$B$8:$BE$45,'Occupancy Raw Data'!AL$3,FALSE))/100</f>
        <v>0.70807862828342605</v>
      </c>
      <c r="H41" s="99">
        <f>(VLOOKUP($A41,'Occupancy Raw Data'!$B$8:$BE$45,'Occupancy Raw Data'!AN$3,FALSE))/100</f>
        <v>0.73658747584546702</v>
      </c>
      <c r="I41" s="99">
        <f>(VLOOKUP($A41,'Occupancy Raw Data'!$B$8:$BE$45,'Occupancy Raw Data'!AO$3,FALSE))/100</f>
        <v>0.75845467410775103</v>
      </c>
      <c r="J41" s="119">
        <f>(VLOOKUP($A41,'Occupancy Raw Data'!$B$8:$BE$45,'Occupancy Raw Data'!AP$3,FALSE))/100</f>
        <v>0.74752107497660902</v>
      </c>
      <c r="K41" s="120">
        <f>(VLOOKUP($A41,'Occupancy Raw Data'!$B$8:$BE$45,'Occupancy Raw Data'!AR$3,FALSE))/100</f>
        <v>0.71934774738711393</v>
      </c>
      <c r="M41" s="121">
        <f>VLOOKUP($A41,'ADR Raw Data'!$B$6:$BE$43,'ADR Raw Data'!AG$1,FALSE)</f>
        <v>143.44932350299001</v>
      </c>
      <c r="N41" s="122">
        <f>VLOOKUP($A41,'ADR Raw Data'!$B$6:$BE$43,'ADR Raw Data'!AH$1,FALSE)</f>
        <v>169.31202600579999</v>
      </c>
      <c r="O41" s="122">
        <f>VLOOKUP($A41,'ADR Raw Data'!$B$6:$BE$43,'ADR Raw Data'!AI$1,FALSE)</f>
        <v>179.86702168695001</v>
      </c>
      <c r="P41" s="122">
        <f>VLOOKUP($A41,'ADR Raw Data'!$B$6:$BE$43,'ADR Raw Data'!AJ$1,FALSE)</f>
        <v>173.24260863431101</v>
      </c>
      <c r="Q41" s="122">
        <f>VLOOKUP($A41,'ADR Raw Data'!$B$6:$BE$43,'ADR Raw Data'!AK$1,FALSE)</f>
        <v>152.66811888430999</v>
      </c>
      <c r="R41" s="123">
        <f>VLOOKUP($A41,'ADR Raw Data'!$B$6:$BE$43,'ADR Raw Data'!AL$1,FALSE)</f>
        <v>164.94423301298301</v>
      </c>
      <c r="S41" s="122">
        <f>VLOOKUP($A41,'ADR Raw Data'!$B$6:$BE$43,'ADR Raw Data'!AN$1,FALSE)</f>
        <v>140.82652568824301</v>
      </c>
      <c r="T41" s="122">
        <f>VLOOKUP($A41,'ADR Raw Data'!$B$6:$BE$43,'ADR Raw Data'!AO$1,FALSE)</f>
        <v>141.56955497836501</v>
      </c>
      <c r="U41" s="123">
        <f>VLOOKUP($A41,'ADR Raw Data'!$B$6:$BE$43,'ADR Raw Data'!AP$1,FALSE)</f>
        <v>141.203474283378</v>
      </c>
      <c r="V41" s="124">
        <f>VLOOKUP($A41,'ADR Raw Data'!$B$6:$BE$43,'ADR Raw Data'!AR$1,FALSE)</f>
        <v>157.895593996728</v>
      </c>
      <c r="X41" s="121">
        <f>VLOOKUP($A41,'RevPAR Raw Data'!$B$6:$BE$43,'RevPAR Raw Data'!AG$1,FALSE)</f>
        <v>83.332684977104094</v>
      </c>
      <c r="Y41" s="122">
        <f>VLOOKUP($A41,'RevPAR Raw Data'!$B$6:$BE$43,'RevPAR Raw Data'!AH$1,FALSE)</f>
        <v>121.02711008829201</v>
      </c>
      <c r="Z41" s="122">
        <f>VLOOKUP($A41,'RevPAR Raw Data'!$B$6:$BE$43,'RevPAR Raw Data'!AI$1,FALSE)</f>
        <v>139.87082686475901</v>
      </c>
      <c r="AA41" s="122">
        <f>VLOOKUP($A41,'RevPAR Raw Data'!$B$6:$BE$43,'RevPAR Raw Data'!AJ$1,FALSE)</f>
        <v>132.78623664154401</v>
      </c>
      <c r="AB41" s="122">
        <f>VLOOKUP($A41,'RevPAR Raw Data'!$B$6:$BE$43,'RevPAR Raw Data'!AK$1,FALSE)</f>
        <v>106.951592436046</v>
      </c>
      <c r="AC41" s="123">
        <f>VLOOKUP($A41,'RevPAR Raw Data'!$B$6:$BE$43,'RevPAR Raw Data'!AL$1,FALSE)</f>
        <v>116.793486255095</v>
      </c>
      <c r="AD41" s="122">
        <f>VLOOKUP($A41,'RevPAR Raw Data'!$B$6:$BE$43,'RevPAR Raw Data'!AN$1,FALSE)</f>
        <v>103.73105508878901</v>
      </c>
      <c r="AE41" s="122">
        <f>VLOOKUP($A41,'RevPAR Raw Data'!$B$6:$BE$43,'RevPAR Raw Data'!AO$1,FALSE)</f>
        <v>107.37409068469501</v>
      </c>
      <c r="AF41" s="123">
        <f>VLOOKUP($A41,'RevPAR Raw Data'!$B$6:$BE$43,'RevPAR Raw Data'!AP$1,FALSE)</f>
        <v>105.552572886742</v>
      </c>
      <c r="AG41" s="124">
        <f>VLOOKUP($A41,'RevPAR Raw Data'!$B$6:$BE$43,'RevPAR Raw Data'!AR$1,FALSE)</f>
        <v>113.58183986389599</v>
      </c>
    </row>
    <row r="42" spans="1:33" x14ac:dyDescent="0.25">
      <c r="A42" s="101" t="s">
        <v>122</v>
      </c>
      <c r="B42" s="89">
        <f>(VLOOKUP($A41,'Occupancy Raw Data'!$B$8:$BE$51,'Occupancy Raw Data'!AT$3,FALSE))/100</f>
        <v>1.86465858132343E-2</v>
      </c>
      <c r="C42" s="90">
        <f>(VLOOKUP($A41,'Occupancy Raw Data'!$B$8:$BE$51,'Occupancy Raw Data'!AU$3,FALSE))/100</f>
        <v>-2.3558810026693501E-2</v>
      </c>
      <c r="D42" s="90">
        <f>(VLOOKUP($A41,'Occupancy Raw Data'!$B$8:$BE$51,'Occupancy Raw Data'!AV$3,FALSE))/100</f>
        <v>-3.8744997517426598E-2</v>
      </c>
      <c r="E42" s="90">
        <f>(VLOOKUP($A41,'Occupancy Raw Data'!$B$8:$BE$51,'Occupancy Raw Data'!AW$3,FALSE))/100</f>
        <v>-6.65296833754839E-2</v>
      </c>
      <c r="F42" s="90">
        <f>(VLOOKUP($A41,'Occupancy Raw Data'!$B$8:$BE$51,'Occupancy Raw Data'!AX$3,FALSE))/100</f>
        <v>-5.4969083997181895E-2</v>
      </c>
      <c r="G42" s="90">
        <f>(VLOOKUP($A41,'Occupancy Raw Data'!$B$8:$BE$51,'Occupancy Raw Data'!AY$3,FALSE))/100</f>
        <v>-3.6293528679619998E-2</v>
      </c>
      <c r="H42" s="91">
        <f>(VLOOKUP($A41,'Occupancy Raw Data'!$B$8:$BE$51,'Occupancy Raw Data'!BA$3,FALSE))/100</f>
        <v>-1.5258290899932102E-2</v>
      </c>
      <c r="I42" s="91">
        <f>(VLOOKUP($A41,'Occupancy Raw Data'!$B$8:$BE$51,'Occupancy Raw Data'!BB$3,FALSE))/100</f>
        <v>1.71656519879471E-2</v>
      </c>
      <c r="J42" s="90">
        <f>(VLOOKUP($A41,'Occupancy Raw Data'!$B$8:$BE$51,'Occupancy Raw Data'!BC$3,FALSE))/100</f>
        <v>9.282209224471021E-4</v>
      </c>
      <c r="K42" s="92">
        <f>(VLOOKUP($A41,'Occupancy Raw Data'!$B$8:$BE$51,'Occupancy Raw Data'!BE$3,FALSE))/100</f>
        <v>-2.5534594488940597E-2</v>
      </c>
      <c r="M42" s="89">
        <f>(VLOOKUP($A41,'ADR Raw Data'!$B$6:$BE$49,'ADR Raw Data'!AT$1,FALSE))/100</f>
        <v>-6.1970877186559902E-3</v>
      </c>
      <c r="N42" s="90">
        <f>(VLOOKUP($A41,'ADR Raw Data'!$B$6:$BE$49,'ADR Raw Data'!AU$1,FALSE))/100</f>
        <v>3.6456414383459501E-3</v>
      </c>
      <c r="O42" s="90">
        <f>(VLOOKUP($A41,'ADR Raw Data'!$B$6:$BE$49,'ADR Raw Data'!AV$1,FALSE))/100</f>
        <v>9.2025777686386605E-4</v>
      </c>
      <c r="P42" s="90">
        <f>(VLOOKUP($A41,'ADR Raw Data'!$B$6:$BE$49,'ADR Raw Data'!AW$1,FALSE))/100</f>
        <v>-2.5190480333490403E-2</v>
      </c>
      <c r="Q42" s="90">
        <f>(VLOOKUP($A41,'ADR Raw Data'!$B$6:$BE$49,'ADR Raw Data'!AX$1,FALSE))/100</f>
        <v>-3.6970735998148499E-2</v>
      </c>
      <c r="R42" s="90">
        <f>(VLOOKUP($A41,'ADR Raw Data'!$B$6:$BE$49,'ADR Raw Data'!AY$1,FALSE))/100</f>
        <v>-1.41082952296816E-2</v>
      </c>
      <c r="S42" s="91">
        <f>(VLOOKUP($A41,'ADR Raw Data'!$B$6:$BE$49,'ADR Raw Data'!BA$1,FALSE))/100</f>
        <v>-1.91350425672375E-3</v>
      </c>
      <c r="T42" s="91">
        <f>(VLOOKUP($A41,'ADR Raw Data'!$B$6:$BE$49,'ADR Raw Data'!BB$1,FALSE))/100</f>
        <v>1.3444921775466601E-2</v>
      </c>
      <c r="U42" s="90">
        <f>(VLOOKUP($A41,'ADR Raw Data'!$B$6:$BE$49,'ADR Raw Data'!BC$1,FALSE))/100</f>
        <v>5.7580821383817404E-3</v>
      </c>
      <c r="V42" s="92">
        <f>(VLOOKUP($A41,'ADR Raw Data'!$B$6:$BE$49,'ADR Raw Data'!BE$1,FALSE))/100</f>
        <v>-1.02222825479414E-2</v>
      </c>
      <c r="X42" s="89">
        <f>(VLOOKUP($A41,'RevPAR Raw Data'!$B$6:$BE$49,'RevPAR Raw Data'!AT$1,FALSE))/100</f>
        <v>1.23339435666402E-2</v>
      </c>
      <c r="Y42" s="90">
        <f>(VLOOKUP($A41,'RevPAR Raw Data'!$B$6:$BE$49,'RevPAR Raw Data'!AU$1,FALSE))/100</f>
        <v>-1.9999055562418998E-2</v>
      </c>
      <c r="Z42" s="90">
        <f>(VLOOKUP($A41,'RevPAR Raw Data'!$B$6:$BE$49,'RevPAR Raw Data'!AV$1,FALSE))/100</f>
        <v>-3.7860395125842695E-2</v>
      </c>
      <c r="AA42" s="90">
        <f>(VLOOKUP($A41,'RevPAR Raw Data'!$B$6:$BE$49,'RevPAR Raw Data'!AW$1,FALSE))/100</f>
        <v>-9.0044249028310902E-2</v>
      </c>
      <c r="AB42" s="90">
        <f>(VLOOKUP($A41,'RevPAR Raw Data'!$B$6:$BE$49,'RevPAR Raw Data'!AX$1,FALSE))/100</f>
        <v>-8.9907572502810604E-2</v>
      </c>
      <c r="AC42" s="90">
        <f>(VLOOKUP($A41,'RevPAR Raw Data'!$B$6:$BE$49,'RevPAR Raw Data'!AY$1,FALSE))/100</f>
        <v>-4.9889784091762604E-2</v>
      </c>
      <c r="AD42" s="91">
        <f>(VLOOKUP($A41,'RevPAR Raw Data'!$B$6:$BE$49,'RevPAR Raw Data'!BA$1,FALSE))/100</f>
        <v>-1.7142598352068501E-2</v>
      </c>
      <c r="AE42" s="91">
        <f>(VLOOKUP($A41,'RevPAR Raw Data'!$B$6:$BE$49,'RevPAR Raw Data'!BB$1,FALSE))/100</f>
        <v>3.0841364611616601E-2</v>
      </c>
      <c r="AF42" s="90">
        <f>(VLOOKUP($A41,'RevPAR Raw Data'!$B$6:$BE$49,'RevPAR Raw Data'!BC$1,FALSE))/100</f>
        <v>6.6916478331428501E-3</v>
      </c>
      <c r="AG42" s="92">
        <f>(VLOOKUP($A41,'RevPAR Raw Data'!$B$6:$BE$49,'RevPAR Raw Data'!BE$1,FALSE))/100</f>
        <v>-3.5495855197269E-2</v>
      </c>
    </row>
    <row r="43" spans="1:33" x14ac:dyDescent="0.25">
      <c r="A43" s="140"/>
      <c r="B43" s="117"/>
      <c r="C43" s="118"/>
      <c r="D43" s="118"/>
      <c r="E43" s="118"/>
      <c r="F43" s="118"/>
      <c r="G43" s="119"/>
      <c r="H43" s="99"/>
      <c r="I43" s="99"/>
      <c r="J43" s="119"/>
      <c r="K43" s="120"/>
      <c r="M43" s="121"/>
      <c r="N43" s="122"/>
      <c r="O43" s="122"/>
      <c r="P43" s="122"/>
      <c r="Q43" s="122"/>
      <c r="R43" s="123"/>
      <c r="S43" s="122"/>
      <c r="T43" s="122"/>
      <c r="U43" s="123"/>
      <c r="V43" s="124"/>
      <c r="X43" s="121"/>
      <c r="Y43" s="122"/>
      <c r="Z43" s="122"/>
      <c r="AA43" s="122"/>
      <c r="AB43" s="122"/>
      <c r="AC43" s="123"/>
      <c r="AD43" s="122"/>
      <c r="AE43" s="122"/>
      <c r="AF43" s="123"/>
      <c r="AG43" s="124"/>
    </row>
    <row r="44" spans="1:33" x14ac:dyDescent="0.25">
      <c r="A44" s="116" t="s">
        <v>78</v>
      </c>
      <c r="B44" s="117">
        <f>(VLOOKUP($A44,'Occupancy Raw Data'!$B$8:$BE$45,'Occupancy Raw Data'!AG$3,FALSE))/100</f>
        <v>0.432684272104295</v>
      </c>
      <c r="C44" s="118">
        <f>(VLOOKUP($A44,'Occupancy Raw Data'!$B$8:$BE$45,'Occupancy Raw Data'!AH$3,FALSE))/100</f>
        <v>0.52371302022396693</v>
      </c>
      <c r="D44" s="118">
        <f>(VLOOKUP($A44,'Occupancy Raw Data'!$B$8:$BE$45,'Occupancy Raw Data'!AI$3,FALSE))/100</f>
        <v>0.56623371216851903</v>
      </c>
      <c r="E44" s="118">
        <f>(VLOOKUP($A44,'Occupancy Raw Data'!$B$8:$BE$45,'Occupancy Raw Data'!AJ$3,FALSE))/100</f>
        <v>0.58409308521710102</v>
      </c>
      <c r="F44" s="118">
        <f>(VLOOKUP($A44,'Occupancy Raw Data'!$B$8:$BE$45,'Occupancy Raw Data'!AK$3,FALSE))/100</f>
        <v>0.59803921568627405</v>
      </c>
      <c r="G44" s="119">
        <f>(VLOOKUP($A44,'Occupancy Raw Data'!$B$8:$BE$45,'Occupancy Raw Data'!AL$3,FALSE))/100</f>
        <v>0.54104580286340798</v>
      </c>
      <c r="H44" s="99">
        <f>(VLOOKUP($A44,'Occupancy Raw Data'!$B$8:$BE$45,'Occupancy Raw Data'!AN$3,FALSE))/100</f>
        <v>0.70565338662003996</v>
      </c>
      <c r="I44" s="99">
        <f>(VLOOKUP($A44,'Occupancy Raw Data'!$B$8:$BE$45,'Occupancy Raw Data'!AO$3,FALSE))/100</f>
        <v>0.67617917655384796</v>
      </c>
      <c r="J44" s="119">
        <f>(VLOOKUP($A44,'Occupancy Raw Data'!$B$8:$BE$45,'Occupancy Raw Data'!AP$3,FALSE))/100</f>
        <v>0.69091628158694407</v>
      </c>
      <c r="K44" s="120">
        <f>(VLOOKUP($A44,'Occupancy Raw Data'!$B$8:$BE$45,'Occupancy Raw Data'!AR$3,FALSE))/100</f>
        <v>0.58391131696920195</v>
      </c>
      <c r="M44" s="121">
        <f>VLOOKUP($A44,'ADR Raw Data'!$B$6:$BE$43,'ADR Raw Data'!AG$1,FALSE)</f>
        <v>92.275458232737805</v>
      </c>
      <c r="N44" s="122">
        <f>VLOOKUP($A44,'ADR Raw Data'!$B$6:$BE$43,'ADR Raw Data'!AH$1,FALSE)</f>
        <v>95.650999720748302</v>
      </c>
      <c r="O44" s="122">
        <f>VLOOKUP($A44,'ADR Raw Data'!$B$6:$BE$43,'ADR Raw Data'!AI$1,FALSE)</f>
        <v>97.726691908980598</v>
      </c>
      <c r="P44" s="122">
        <f>VLOOKUP($A44,'ADR Raw Data'!$B$6:$BE$43,'ADR Raw Data'!AJ$1,FALSE)</f>
        <v>97.731474644524397</v>
      </c>
      <c r="Q44" s="122">
        <f>VLOOKUP($A44,'ADR Raw Data'!$B$6:$BE$43,'ADR Raw Data'!AK$1,FALSE)</f>
        <v>100.71759005951699</v>
      </c>
      <c r="R44" s="123">
        <f>VLOOKUP($A44,'ADR Raw Data'!$B$6:$BE$43,'ADR Raw Data'!AL$1,FALSE)</f>
        <v>97.119005178312705</v>
      </c>
      <c r="S44" s="122">
        <f>VLOOKUP($A44,'ADR Raw Data'!$B$6:$BE$43,'ADR Raw Data'!AN$1,FALSE)</f>
        <v>116.27062004070601</v>
      </c>
      <c r="T44" s="122">
        <f>VLOOKUP($A44,'ADR Raw Data'!$B$6:$BE$43,'ADR Raw Data'!AO$1,FALSE)</f>
        <v>114.66512113283</v>
      </c>
      <c r="U44" s="123">
        <f>VLOOKUP($A44,'ADR Raw Data'!$B$6:$BE$43,'ADR Raw Data'!AP$1,FALSE)</f>
        <v>115.484993070828</v>
      </c>
      <c r="V44" s="124">
        <f>VLOOKUP($A44,'ADR Raw Data'!$B$6:$BE$43,'ADR Raw Data'!AR$1,FALSE)</f>
        <v>103.334629686273</v>
      </c>
      <c r="X44" s="121">
        <f>VLOOKUP($A44,'RevPAR Raw Data'!$B$6:$BE$43,'RevPAR Raw Data'!AG$1,FALSE)</f>
        <v>39.926139478522401</v>
      </c>
      <c r="Y44" s="122">
        <f>VLOOKUP($A44,'RevPAR Raw Data'!$B$6:$BE$43,'RevPAR Raw Data'!AH$1,FALSE)</f>
        <v>50.093673951195001</v>
      </c>
      <c r="Z44" s="122">
        <f>VLOOKUP($A44,'RevPAR Raw Data'!$B$6:$BE$43,'RevPAR Raw Data'!AI$1,FALSE)</f>
        <v>55.3361475375712</v>
      </c>
      <c r="AA44" s="122">
        <f>VLOOKUP($A44,'RevPAR Raw Data'!$B$6:$BE$43,'RevPAR Raw Data'!AJ$1,FALSE)</f>
        <v>57.084278547937203</v>
      </c>
      <c r="AB44" s="122">
        <f>VLOOKUP($A44,'RevPAR Raw Data'!$B$6:$BE$43,'RevPAR Raw Data'!AK$1,FALSE)</f>
        <v>60.233068565005603</v>
      </c>
      <c r="AC44" s="123">
        <f>VLOOKUP($A44,'RevPAR Raw Data'!$B$6:$BE$43,'RevPAR Raw Data'!AL$1,FALSE)</f>
        <v>52.5458301299957</v>
      </c>
      <c r="AD44" s="122">
        <f>VLOOKUP($A44,'RevPAR Raw Data'!$B$6:$BE$43,'RevPAR Raw Data'!AN$1,FALSE)</f>
        <v>82.046756796136705</v>
      </c>
      <c r="AE44" s="122">
        <f>VLOOKUP($A44,'RevPAR Raw Data'!$B$6:$BE$43,'RevPAR Raw Data'!AO$1,FALSE)</f>
        <v>77.534167187044602</v>
      </c>
      <c r="AF44" s="123">
        <f>VLOOKUP($A44,'RevPAR Raw Data'!$B$6:$BE$43,'RevPAR Raw Data'!AP$1,FALSE)</f>
        <v>79.790461991590604</v>
      </c>
      <c r="AG44" s="124">
        <f>VLOOKUP($A44,'RevPAR Raw Data'!$B$6:$BE$43,'RevPAR Raw Data'!AR$1,FALSE)</f>
        <v>60.338259708636699</v>
      </c>
    </row>
    <row r="45" spans="1:33" x14ac:dyDescent="0.25">
      <c r="A45" s="101" t="s">
        <v>122</v>
      </c>
      <c r="B45" s="89">
        <f>(VLOOKUP($A44,'Occupancy Raw Data'!$B$8:$BE$51,'Occupancy Raw Data'!AT$3,FALSE))/100</f>
        <v>-3.2277786309046402E-2</v>
      </c>
      <c r="C45" s="90">
        <f>(VLOOKUP($A44,'Occupancy Raw Data'!$B$8:$BE$51,'Occupancy Raw Data'!AU$3,FALSE))/100</f>
        <v>-3.8432845265819304E-2</v>
      </c>
      <c r="D45" s="90">
        <f>(VLOOKUP($A44,'Occupancy Raw Data'!$B$8:$BE$51,'Occupancy Raw Data'!AV$3,FALSE))/100</f>
        <v>-2.51804370380205E-2</v>
      </c>
      <c r="E45" s="90">
        <f>(VLOOKUP($A44,'Occupancy Raw Data'!$B$8:$BE$51,'Occupancy Raw Data'!AW$3,FALSE))/100</f>
        <v>-1.46163898402796E-2</v>
      </c>
      <c r="F45" s="90">
        <f>(VLOOKUP($A44,'Occupancy Raw Data'!$B$8:$BE$51,'Occupancy Raw Data'!AX$3,FALSE))/100</f>
        <v>-6.2787255062865407E-2</v>
      </c>
      <c r="G45" s="90">
        <f>(VLOOKUP($A44,'Occupancy Raw Data'!$B$8:$BE$51,'Occupancy Raw Data'!AY$3,FALSE))/100</f>
        <v>-3.5183788973324803E-2</v>
      </c>
      <c r="H45" s="91">
        <f>(VLOOKUP($A44,'Occupancy Raw Data'!$B$8:$BE$51,'Occupancy Raw Data'!BA$3,FALSE))/100</f>
        <v>-1.6522371631229299E-2</v>
      </c>
      <c r="I45" s="91">
        <f>(VLOOKUP($A44,'Occupancy Raw Data'!$B$8:$BE$51,'Occupancy Raw Data'!BB$3,FALSE))/100</f>
        <v>-8.54327489295785E-3</v>
      </c>
      <c r="J45" s="90">
        <f>(VLOOKUP($A44,'Occupancy Raw Data'!$B$8:$BE$51,'Occupancy Raw Data'!BC$3,FALSE))/100</f>
        <v>-1.2634029309741399E-2</v>
      </c>
      <c r="K45" s="92">
        <f>(VLOOKUP($A44,'Occupancy Raw Data'!$B$8:$BE$51,'Occupancy Raw Data'!BE$3,FALSE))/100</f>
        <v>-2.7632458148299999E-2</v>
      </c>
      <c r="M45" s="89">
        <f>(VLOOKUP($A44,'ADR Raw Data'!$B$6:$BE$49,'ADR Raw Data'!AT$1,FALSE))/100</f>
        <v>-2.6752112128101201E-2</v>
      </c>
      <c r="N45" s="90">
        <f>(VLOOKUP($A44,'ADR Raw Data'!$B$6:$BE$49,'ADR Raw Data'!AU$1,FALSE))/100</f>
        <v>-1.3381536008904999E-2</v>
      </c>
      <c r="O45" s="90">
        <f>(VLOOKUP($A44,'ADR Raw Data'!$B$6:$BE$49,'ADR Raw Data'!AV$1,FALSE))/100</f>
        <v>-1.1691502510690599E-2</v>
      </c>
      <c r="P45" s="90">
        <f>(VLOOKUP($A44,'ADR Raw Data'!$B$6:$BE$49,'ADR Raw Data'!AW$1,FALSE))/100</f>
        <v>-1.70078242005141E-2</v>
      </c>
      <c r="Q45" s="90">
        <f>(VLOOKUP($A44,'ADR Raw Data'!$B$6:$BE$49,'ADR Raw Data'!AX$1,FALSE))/100</f>
        <v>-2.05720472081393E-2</v>
      </c>
      <c r="R45" s="90">
        <f>(VLOOKUP($A44,'ADR Raw Data'!$B$6:$BE$49,'ADR Raw Data'!AY$1,FALSE))/100</f>
        <v>-1.77419704464883E-2</v>
      </c>
      <c r="S45" s="91">
        <f>(VLOOKUP($A44,'ADR Raw Data'!$B$6:$BE$49,'ADR Raw Data'!BA$1,FALSE))/100</f>
        <v>-6.4758763334810503E-3</v>
      </c>
      <c r="T45" s="91">
        <f>(VLOOKUP($A44,'ADR Raw Data'!$B$6:$BE$49,'ADR Raw Data'!BB$1,FALSE))/100</f>
        <v>-1.2081781562131699E-2</v>
      </c>
      <c r="U45" s="90">
        <f>(VLOOKUP($A44,'ADR Raw Data'!$B$6:$BE$49,'ADR Raw Data'!BC$1,FALSE))/100</f>
        <v>-9.2239859050845096E-3</v>
      </c>
      <c r="V45" s="92">
        <f>(VLOOKUP($A44,'ADR Raw Data'!$B$6:$BE$49,'ADR Raw Data'!BE$1,FALSE))/100</f>
        <v>-1.3651234501629099E-2</v>
      </c>
      <c r="X45" s="89">
        <f>(VLOOKUP($A44,'RevPAR Raw Data'!$B$6:$BE$49,'RevPAR Raw Data'!AT$1,FALSE))/100</f>
        <v>-5.8166399478561198E-2</v>
      </c>
      <c r="Y45" s="90">
        <f>(VLOOKUP($A44,'RevPAR Raw Data'!$B$6:$BE$49,'RevPAR Raw Data'!AU$1,FALSE))/100</f>
        <v>-5.1300090771875098E-2</v>
      </c>
      <c r="Z45" s="90">
        <f>(VLOOKUP($A44,'RevPAR Raw Data'!$B$6:$BE$49,'RevPAR Raw Data'!AV$1,FALSE))/100</f>
        <v>-3.6577542405860898E-2</v>
      </c>
      <c r="AA45" s="90">
        <f>(VLOOKUP($A44,'RevPAR Raw Data'!$B$6:$BE$49,'RevPAR Raw Data'!AW$1,FALSE))/100</f>
        <v>-3.1375621051943997E-2</v>
      </c>
      <c r="AB45" s="90">
        <f>(VLOOKUP($A44,'RevPAR Raw Data'!$B$6:$BE$49,'RevPAR Raw Data'!AX$1,FALSE))/100</f>
        <v>-8.2067639895781988E-2</v>
      </c>
      <c r="AC45" s="90">
        <f>(VLOOKUP($A44,'RevPAR Raw Data'!$B$6:$BE$49,'RevPAR Raw Data'!AY$1,FALSE))/100</f>
        <v>-5.2301529675652894E-2</v>
      </c>
      <c r="AD45" s="91">
        <f>(VLOOKUP($A44,'RevPAR Raw Data'!$B$6:$BE$49,'RevPAR Raw Data'!BA$1,FALSE))/100</f>
        <v>-2.2891251129290701E-2</v>
      </c>
      <c r="AE45" s="91">
        <f>(VLOOKUP($A44,'RevPAR Raw Data'!$B$6:$BE$49,'RevPAR Raw Data'!BB$1,FALSE))/100</f>
        <v>-2.0521838474007601E-2</v>
      </c>
      <c r="AF45" s="90">
        <f>(VLOOKUP($A44,'RevPAR Raw Data'!$B$6:$BE$49,'RevPAR Raw Data'!BC$1,FALSE))/100</f>
        <v>-2.17414791065484E-2</v>
      </c>
      <c r="AG45" s="92">
        <f>(VLOOKUP($A44,'RevPAR Raw Data'!$B$6:$BE$49,'RevPAR Raw Data'!BE$1,FALSE))/100</f>
        <v>-4.0906475483890301E-2</v>
      </c>
    </row>
    <row r="46" spans="1:33" x14ac:dyDescent="0.25">
      <c r="A46" s="139"/>
      <c r="B46" s="117"/>
      <c r="C46" s="118"/>
      <c r="D46" s="118"/>
      <c r="E46" s="118"/>
      <c r="F46" s="118"/>
      <c r="G46" s="119"/>
      <c r="H46" s="99"/>
      <c r="I46" s="99"/>
      <c r="J46" s="119"/>
      <c r="K46" s="120"/>
      <c r="M46" s="121"/>
      <c r="N46" s="122"/>
      <c r="O46" s="122"/>
      <c r="P46" s="122"/>
      <c r="Q46" s="122"/>
      <c r="R46" s="123"/>
      <c r="S46" s="122"/>
      <c r="T46" s="122"/>
      <c r="U46" s="123"/>
      <c r="V46" s="124"/>
      <c r="X46" s="121"/>
      <c r="Y46" s="122"/>
      <c r="Z46" s="122"/>
      <c r="AA46" s="122"/>
      <c r="AB46" s="122"/>
      <c r="AC46" s="123"/>
      <c r="AD46" s="122"/>
      <c r="AE46" s="122"/>
      <c r="AF46" s="123"/>
      <c r="AG46" s="124"/>
    </row>
    <row r="47" spans="1:33" x14ac:dyDescent="0.25">
      <c r="A47" s="116" t="s">
        <v>79</v>
      </c>
      <c r="B47" s="117">
        <f>(VLOOKUP($A47,'Occupancy Raw Data'!$B$8:$BE$45,'Occupancy Raw Data'!AG$3,FALSE))/100</f>
        <v>0.47945813901843204</v>
      </c>
      <c r="C47" s="118">
        <f>(VLOOKUP($A47,'Occupancy Raw Data'!$B$8:$BE$45,'Occupancy Raw Data'!AH$3,FALSE))/100</f>
        <v>0.59576948700865995</v>
      </c>
      <c r="D47" s="118">
        <f>(VLOOKUP($A47,'Occupancy Raw Data'!$B$8:$BE$45,'Occupancy Raw Data'!AI$3,FALSE))/100</f>
        <v>0.63957361758827402</v>
      </c>
      <c r="E47" s="118">
        <f>(VLOOKUP($A47,'Occupancy Raw Data'!$B$8:$BE$45,'Occupancy Raw Data'!AJ$3,FALSE))/100</f>
        <v>0.64096158116810997</v>
      </c>
      <c r="F47" s="118">
        <f>(VLOOKUP($A47,'Occupancy Raw Data'!$B$8:$BE$45,'Occupancy Raw Data'!AK$3,FALSE))/100</f>
        <v>0.59943371085942698</v>
      </c>
      <c r="G47" s="119">
        <f>(VLOOKUP($A47,'Occupancy Raw Data'!$B$8:$BE$45,'Occupancy Raw Data'!AL$3,FALSE))/100</f>
        <v>0.59103930712857999</v>
      </c>
      <c r="H47" s="99">
        <f>(VLOOKUP($A47,'Occupancy Raw Data'!$B$8:$BE$45,'Occupancy Raw Data'!AN$3,FALSE))/100</f>
        <v>0.65706195869420303</v>
      </c>
      <c r="I47" s="99">
        <f>(VLOOKUP($A47,'Occupancy Raw Data'!$B$8:$BE$45,'Occupancy Raw Data'!AO$3,FALSE))/100</f>
        <v>0.67493892960248703</v>
      </c>
      <c r="J47" s="119">
        <f>(VLOOKUP($A47,'Occupancy Raw Data'!$B$8:$BE$45,'Occupancy Raw Data'!AP$3,FALSE))/100</f>
        <v>0.66600044414834503</v>
      </c>
      <c r="K47" s="120">
        <f>(VLOOKUP($A47,'Occupancy Raw Data'!$B$8:$BE$45,'Occupancy Raw Data'!AR$3,FALSE))/100</f>
        <v>0.61245677484851302</v>
      </c>
      <c r="M47" s="121">
        <f>VLOOKUP($A47,'ADR Raw Data'!$B$6:$BE$43,'ADR Raw Data'!AG$1,FALSE)</f>
        <v>104.411257526632</v>
      </c>
      <c r="N47" s="122">
        <f>VLOOKUP($A47,'ADR Raw Data'!$B$6:$BE$43,'ADR Raw Data'!AH$1,FALSE)</f>
        <v>107.125218525766</v>
      </c>
      <c r="O47" s="122">
        <f>VLOOKUP($A47,'ADR Raw Data'!$B$6:$BE$43,'ADR Raw Data'!AI$1,FALSE)</f>
        <v>109.783203993055</v>
      </c>
      <c r="P47" s="122">
        <f>VLOOKUP($A47,'ADR Raw Data'!$B$6:$BE$43,'ADR Raw Data'!AJ$1,FALSE)</f>
        <v>109.455093980077</v>
      </c>
      <c r="Q47" s="122">
        <f>VLOOKUP($A47,'ADR Raw Data'!$B$6:$BE$43,'ADR Raw Data'!AK$1,FALSE)</f>
        <v>110.662775771047</v>
      </c>
      <c r="R47" s="123">
        <f>VLOOKUP($A47,'ADR Raw Data'!$B$6:$BE$43,'ADR Raw Data'!AL$1,FALSE)</f>
        <v>108.483043078021</v>
      </c>
      <c r="S47" s="122">
        <f>VLOOKUP($A47,'ADR Raw Data'!$B$6:$BE$43,'ADR Raw Data'!AN$1,FALSE)</f>
        <v>124.14923024926</v>
      </c>
      <c r="T47" s="122">
        <f>VLOOKUP($A47,'ADR Raw Data'!$B$6:$BE$43,'ADR Raw Data'!AO$1,FALSE)</f>
        <v>127.67744427079001</v>
      </c>
      <c r="U47" s="123">
        <f>VLOOKUP($A47,'ADR Raw Data'!$B$6:$BE$43,'ADR Raw Data'!AP$1,FALSE)</f>
        <v>125.937013587862</v>
      </c>
      <c r="V47" s="124">
        <f>VLOOKUP($A47,'ADR Raw Data'!$B$6:$BE$43,'ADR Raw Data'!AR$1,FALSE)</f>
        <v>113.905864078424</v>
      </c>
      <c r="X47" s="121">
        <f>VLOOKUP($A47,'RevPAR Raw Data'!$B$6:$BE$43,'RevPAR Raw Data'!AG$1,FALSE)</f>
        <v>50.060827226293497</v>
      </c>
      <c r="Y47" s="122">
        <f>VLOOKUP($A47,'RevPAR Raw Data'!$B$6:$BE$43,'RevPAR Raw Data'!AH$1,FALSE)</f>
        <v>63.821936486786498</v>
      </c>
      <c r="Z47" s="122">
        <f>VLOOKUP($A47,'RevPAR Raw Data'!$B$6:$BE$43,'RevPAR Raw Data'!AI$1,FALSE)</f>
        <v>70.214440928269994</v>
      </c>
      <c r="AA47" s="122">
        <f>VLOOKUP($A47,'RevPAR Raw Data'!$B$6:$BE$43,'RevPAR Raw Data'!AJ$1,FALSE)</f>
        <v>70.156510104374803</v>
      </c>
      <c r="AB47" s="122">
        <f>VLOOKUP($A47,'RevPAR Raw Data'!$B$6:$BE$43,'RevPAR Raw Data'!AK$1,FALSE)</f>
        <v>66.334998334443696</v>
      </c>
      <c r="AC47" s="123">
        <f>VLOOKUP($A47,'RevPAR Raw Data'!$B$6:$BE$43,'RevPAR Raw Data'!AL$1,FALSE)</f>
        <v>64.117742616033695</v>
      </c>
      <c r="AD47" s="122">
        <f>VLOOKUP($A47,'RevPAR Raw Data'!$B$6:$BE$43,'RevPAR Raw Data'!AN$1,FALSE)</f>
        <v>81.573736397956907</v>
      </c>
      <c r="AE47" s="122">
        <f>VLOOKUP($A47,'RevPAR Raw Data'!$B$6:$BE$43,'RevPAR Raw Data'!AO$1,FALSE)</f>
        <v>86.1744775705085</v>
      </c>
      <c r="AF47" s="123">
        <f>VLOOKUP($A47,'RevPAR Raw Data'!$B$6:$BE$43,'RevPAR Raw Data'!AP$1,FALSE)</f>
        <v>83.874106984232697</v>
      </c>
      <c r="AG47" s="124">
        <f>VLOOKUP($A47,'RevPAR Raw Data'!$B$6:$BE$43,'RevPAR Raw Data'!AR$1,FALSE)</f>
        <v>69.762418149804802</v>
      </c>
    </row>
    <row r="48" spans="1:33" x14ac:dyDescent="0.25">
      <c r="A48" s="101" t="s">
        <v>122</v>
      </c>
      <c r="B48" s="89">
        <f>(VLOOKUP($A47,'Occupancy Raw Data'!$B$8:$BE$51,'Occupancy Raw Data'!AT$3,FALSE))/100</f>
        <v>2.2908061709538397E-2</v>
      </c>
      <c r="C48" s="90">
        <f>(VLOOKUP($A47,'Occupancy Raw Data'!$B$8:$BE$51,'Occupancy Raw Data'!AU$3,FALSE))/100</f>
        <v>-1.2555971342517101E-2</v>
      </c>
      <c r="D48" s="90">
        <f>(VLOOKUP($A47,'Occupancy Raw Data'!$B$8:$BE$51,'Occupancy Raw Data'!AV$3,FALSE))/100</f>
        <v>2.5144369151133398E-3</v>
      </c>
      <c r="E48" s="90">
        <f>(VLOOKUP($A47,'Occupancy Raw Data'!$B$8:$BE$51,'Occupancy Raw Data'!AW$3,FALSE))/100</f>
        <v>1.39236300691233E-2</v>
      </c>
      <c r="F48" s="90">
        <f>(VLOOKUP($A47,'Occupancy Raw Data'!$B$8:$BE$51,'Occupancy Raw Data'!AX$3,FALSE))/100</f>
        <v>-1.10997741267657E-2</v>
      </c>
      <c r="G48" s="90">
        <f>(VLOOKUP($A47,'Occupancy Raw Data'!$B$8:$BE$51,'Occupancy Raw Data'!AY$3,FALSE))/100</f>
        <v>2.3198440954437997E-3</v>
      </c>
      <c r="H48" s="91">
        <f>(VLOOKUP($A47,'Occupancy Raw Data'!$B$8:$BE$51,'Occupancy Raw Data'!BA$3,FALSE))/100</f>
        <v>1.8218968365699598E-2</v>
      </c>
      <c r="I48" s="91">
        <f>(VLOOKUP($A47,'Occupancy Raw Data'!$B$8:$BE$51,'Occupancy Raw Data'!BB$3,FALSE))/100</f>
        <v>1.2319281790897101E-2</v>
      </c>
      <c r="J48" s="90">
        <f>(VLOOKUP($A47,'Occupancy Raw Data'!$B$8:$BE$51,'Occupancy Raw Data'!BC$3,FALSE))/100</f>
        <v>1.52209659871904E-2</v>
      </c>
      <c r="K48" s="92">
        <f>(VLOOKUP($A47,'Occupancy Raw Data'!$B$8:$BE$51,'Occupancy Raw Data'!BE$3,FALSE))/100</f>
        <v>6.2928785477459502E-3</v>
      </c>
      <c r="M48" s="89">
        <f>(VLOOKUP($A47,'ADR Raw Data'!$B$6:$BE$49,'ADR Raw Data'!AT$1,FALSE))/100</f>
        <v>-3.7965399747181395E-4</v>
      </c>
      <c r="N48" s="90">
        <f>(VLOOKUP($A47,'ADR Raw Data'!$B$6:$BE$49,'ADR Raw Data'!AU$1,FALSE))/100</f>
        <v>2.2373285197742301E-2</v>
      </c>
      <c r="O48" s="90">
        <f>(VLOOKUP($A47,'ADR Raw Data'!$B$6:$BE$49,'ADR Raw Data'!AV$1,FALSE))/100</f>
        <v>1.3986020028539901E-2</v>
      </c>
      <c r="P48" s="90">
        <f>(VLOOKUP($A47,'ADR Raw Data'!$B$6:$BE$49,'ADR Raw Data'!AW$1,FALSE))/100</f>
        <v>1.0447013028220001E-2</v>
      </c>
      <c r="Q48" s="90">
        <f>(VLOOKUP($A47,'ADR Raw Data'!$B$6:$BE$49,'ADR Raw Data'!AX$1,FALSE))/100</f>
        <v>2.61338137827553E-2</v>
      </c>
      <c r="R48" s="90">
        <f>(VLOOKUP($A47,'ADR Raw Data'!$B$6:$BE$49,'ADR Raw Data'!AY$1,FALSE))/100</f>
        <v>1.50689503956059E-2</v>
      </c>
      <c r="S48" s="91">
        <f>(VLOOKUP($A47,'ADR Raw Data'!$B$6:$BE$49,'ADR Raw Data'!BA$1,FALSE))/100</f>
        <v>6.1307548983371596E-2</v>
      </c>
      <c r="T48" s="91">
        <f>(VLOOKUP($A47,'ADR Raw Data'!$B$6:$BE$49,'ADR Raw Data'!BB$1,FALSE))/100</f>
        <v>6.1454310835627995E-2</v>
      </c>
      <c r="U48" s="90">
        <f>(VLOOKUP($A47,'ADR Raw Data'!$B$6:$BE$49,'ADR Raw Data'!BC$1,FALSE))/100</f>
        <v>6.1339963886303195E-2</v>
      </c>
      <c r="V48" s="92">
        <f>(VLOOKUP($A47,'ADR Raw Data'!$B$6:$BE$49,'ADR Raw Data'!BE$1,FALSE))/100</f>
        <v>3.0801946652001401E-2</v>
      </c>
      <c r="X48" s="89">
        <f>(VLOOKUP($A47,'RevPAR Raw Data'!$B$6:$BE$49,'RevPAR Raw Data'!AT$1,FALSE))/100</f>
        <v>2.25197105748643E-2</v>
      </c>
      <c r="Y48" s="90">
        <f>(VLOOKUP($A47,'RevPAR Raw Data'!$B$6:$BE$49,'RevPAR Raw Data'!AU$1,FALSE))/100</f>
        <v>9.5363955274443794E-3</v>
      </c>
      <c r="Z48" s="90">
        <f>(VLOOKUP($A47,'RevPAR Raw Data'!$B$6:$BE$49,'RevPAR Raw Data'!AV$1,FALSE))/100</f>
        <v>1.6535623908708601E-2</v>
      </c>
      <c r="AA48" s="90">
        <f>(VLOOKUP($A47,'RevPAR Raw Data'!$B$6:$BE$49,'RevPAR Raw Data'!AW$1,FALSE))/100</f>
        <v>2.4516103442075599E-2</v>
      </c>
      <c r="AB48" s="90">
        <f>(VLOOKUP($A47,'RevPAR Raw Data'!$B$6:$BE$49,'RevPAR Raw Data'!AX$1,FALSE))/100</f>
        <v>1.4743960225929999E-2</v>
      </c>
      <c r="AC48" s="90">
        <f>(VLOOKUP($A47,'RevPAR Raw Data'!$B$6:$BE$49,'RevPAR Raw Data'!AY$1,FALSE))/100</f>
        <v>1.7423752106649499E-2</v>
      </c>
      <c r="AD48" s="91">
        <f>(VLOOKUP($A47,'RevPAR Raw Data'!$B$6:$BE$49,'RevPAR Raw Data'!BA$1,FALSE))/100</f>
        <v>8.0643477644577896E-2</v>
      </c>
      <c r="AE48" s="91">
        <f>(VLOOKUP($A47,'RevPAR Raw Data'!$B$6:$BE$49,'RevPAR Raw Data'!BB$1,FALSE))/100</f>
        <v>7.4530665598974602E-2</v>
      </c>
      <c r="AF48" s="90">
        <f>(VLOOKUP($A47,'RevPAR Raw Data'!$B$6:$BE$49,'RevPAR Raw Data'!BC$1,FALSE))/100</f>
        <v>7.7494583377462498E-2</v>
      </c>
      <c r="AG48" s="92">
        <f>(VLOOKUP($A47,'RevPAR Raw Data'!$B$6:$BE$49,'RevPAR Raw Data'!BE$1,FALSE))/100</f>
        <v>3.7288658109062497E-2</v>
      </c>
    </row>
    <row r="49" spans="1:33" x14ac:dyDescent="0.25">
      <c r="A49" s="139"/>
      <c r="B49" s="117"/>
      <c r="C49" s="118"/>
      <c r="D49" s="118"/>
      <c r="E49" s="118"/>
      <c r="F49" s="118"/>
      <c r="G49" s="119"/>
      <c r="H49" s="99"/>
      <c r="I49" s="99"/>
      <c r="J49" s="119"/>
      <c r="K49" s="120"/>
      <c r="M49" s="121"/>
      <c r="N49" s="122"/>
      <c r="O49" s="122"/>
      <c r="P49" s="122"/>
      <c r="Q49" s="122"/>
      <c r="R49" s="123"/>
      <c r="S49" s="122"/>
      <c r="T49" s="122"/>
      <c r="U49" s="123"/>
      <c r="V49" s="124"/>
      <c r="X49" s="121"/>
      <c r="Y49" s="122"/>
      <c r="Z49" s="122"/>
      <c r="AA49" s="122"/>
      <c r="AB49" s="122"/>
      <c r="AC49" s="123"/>
      <c r="AD49" s="122"/>
      <c r="AE49" s="122"/>
      <c r="AF49" s="123"/>
      <c r="AG49" s="124"/>
    </row>
    <row r="50" spans="1:33" x14ac:dyDescent="0.25">
      <c r="A50" s="116" t="s">
        <v>80</v>
      </c>
      <c r="B50" s="117">
        <f>(VLOOKUP($A50,'Occupancy Raw Data'!$B$8:$BE$45,'Occupancy Raw Data'!AG$3,FALSE))/100</f>
        <v>0.500733675715333</v>
      </c>
      <c r="C50" s="118">
        <f>(VLOOKUP($A50,'Occupancy Raw Data'!$B$8:$BE$45,'Occupancy Raw Data'!AH$3,FALSE))/100</f>
        <v>0.53183023872679003</v>
      </c>
      <c r="D50" s="118">
        <f>(VLOOKUP($A50,'Occupancy Raw Data'!$B$8:$BE$45,'Occupancy Raw Data'!AI$3,FALSE))/100</f>
        <v>0.57552164434755493</v>
      </c>
      <c r="E50" s="118">
        <f>(VLOOKUP($A50,'Occupancy Raw Data'!$B$8:$BE$45,'Occupancy Raw Data'!AJ$3,FALSE))/100</f>
        <v>0.59862404801675995</v>
      </c>
      <c r="F50" s="118">
        <f>(VLOOKUP($A50,'Occupancy Raw Data'!$B$8:$BE$45,'Occupancy Raw Data'!AK$3,FALSE))/100</f>
        <v>0.63087115313835906</v>
      </c>
      <c r="G50" s="119">
        <f>(VLOOKUP($A50,'Occupancy Raw Data'!$B$8:$BE$45,'Occupancy Raw Data'!AL$3,FALSE))/100</f>
        <v>0.56744835698007701</v>
      </c>
      <c r="H50" s="99">
        <f>(VLOOKUP($A50,'Occupancy Raw Data'!$B$8:$BE$45,'Occupancy Raw Data'!AN$3,FALSE))/100</f>
        <v>0.75532969055236199</v>
      </c>
      <c r="I50" s="99">
        <f>(VLOOKUP($A50,'Occupancy Raw Data'!$B$8:$BE$45,'Occupancy Raw Data'!AO$3,FALSE))/100</f>
        <v>0.72506440927493498</v>
      </c>
      <c r="J50" s="119">
        <f>(VLOOKUP($A50,'Occupancy Raw Data'!$B$8:$BE$45,'Occupancy Raw Data'!AP$3,FALSE))/100</f>
        <v>0.74019704991364899</v>
      </c>
      <c r="K50" s="120">
        <f>(VLOOKUP($A50,'Occupancy Raw Data'!$B$8:$BE$45,'Occupancy Raw Data'!AR$3,FALSE))/100</f>
        <v>0.61675845822507502</v>
      </c>
      <c r="M50" s="121">
        <f>VLOOKUP($A50,'ADR Raw Data'!$B$6:$BE$43,'ADR Raw Data'!AG$1,FALSE)</f>
        <v>109.762898281205</v>
      </c>
      <c r="N50" s="122">
        <f>VLOOKUP($A50,'ADR Raw Data'!$B$6:$BE$43,'ADR Raw Data'!AH$1,FALSE)</f>
        <v>103.791454342866</v>
      </c>
      <c r="O50" s="122">
        <f>VLOOKUP($A50,'ADR Raw Data'!$B$6:$BE$43,'ADR Raw Data'!AI$1,FALSE)</f>
        <v>107.14297077921999</v>
      </c>
      <c r="P50" s="122">
        <f>VLOOKUP($A50,'ADR Raw Data'!$B$6:$BE$43,'ADR Raw Data'!AJ$1,FALSE)</f>
        <v>108.398298808172</v>
      </c>
      <c r="Q50" s="122">
        <f>VLOOKUP($A50,'ADR Raw Data'!$B$6:$BE$43,'ADR Raw Data'!AK$1,FALSE)</f>
        <v>114.80077188888301</v>
      </c>
      <c r="R50" s="123">
        <f>VLOOKUP($A50,'ADR Raw Data'!$B$6:$BE$43,'ADR Raw Data'!AL$1,FALSE)</f>
        <v>108.94178909185101</v>
      </c>
      <c r="S50" s="122">
        <f>VLOOKUP($A50,'ADR Raw Data'!$B$6:$BE$43,'ADR Raw Data'!AN$1,FALSE)</f>
        <v>156.672688256681</v>
      </c>
      <c r="T50" s="122">
        <f>VLOOKUP($A50,'ADR Raw Data'!$B$6:$BE$43,'ADR Raw Data'!AO$1,FALSE)</f>
        <v>160.43325068332601</v>
      </c>
      <c r="U50" s="123">
        <f>VLOOKUP($A50,'ADR Raw Data'!$B$6:$BE$43,'ADR Raw Data'!AP$1,FALSE)</f>
        <v>158.514528868404</v>
      </c>
      <c r="V50" s="124">
        <f>VLOOKUP($A50,'ADR Raw Data'!$B$6:$BE$43,'ADR Raw Data'!AR$1,FALSE)</f>
        <v>125.924080230089</v>
      </c>
      <c r="X50" s="121">
        <f>VLOOKUP($A50,'RevPAR Raw Data'!$B$6:$BE$43,'RevPAR Raw Data'!AG$1,FALSE)</f>
        <v>54.961979513516503</v>
      </c>
      <c r="Y50" s="122">
        <f>VLOOKUP($A50,'RevPAR Raw Data'!$B$6:$BE$43,'RevPAR Raw Data'!AH$1,FALSE)</f>
        <v>55.199433940967303</v>
      </c>
      <c r="Z50" s="122">
        <f>VLOOKUP($A50,'RevPAR Raw Data'!$B$6:$BE$43,'RevPAR Raw Data'!AI$1,FALSE)</f>
        <v>61.6630987231392</v>
      </c>
      <c r="AA50" s="122">
        <f>VLOOKUP($A50,'RevPAR Raw Data'!$B$6:$BE$43,'RevPAR Raw Data'!AJ$1,FALSE)</f>
        <v>64.889828430678605</v>
      </c>
      <c r="AB50" s="122">
        <f>VLOOKUP($A50,'RevPAR Raw Data'!$B$6:$BE$43,'RevPAR Raw Data'!AK$1,FALSE)</f>
        <v>72.424495342713897</v>
      </c>
      <c r="AC50" s="123">
        <f>VLOOKUP($A50,'RevPAR Raw Data'!$B$6:$BE$43,'RevPAR Raw Data'!AL$1,FALSE)</f>
        <v>61.818839226641103</v>
      </c>
      <c r="AD50" s="122">
        <f>VLOOKUP($A50,'RevPAR Raw Data'!$B$6:$BE$43,'RevPAR Raw Data'!AN$1,FALSE)</f>
        <v>118.33953313892501</v>
      </c>
      <c r="AE50" s="122">
        <f>VLOOKUP($A50,'RevPAR Raw Data'!$B$6:$BE$43,'RevPAR Raw Data'!AO$1,FALSE)</f>
        <v>116.324440134764</v>
      </c>
      <c r="AF50" s="123">
        <f>VLOOKUP($A50,'RevPAR Raw Data'!$B$6:$BE$43,'RevPAR Raw Data'!AP$1,FALSE)</f>
        <v>117.33198663684399</v>
      </c>
      <c r="AG50" s="124">
        <f>VLOOKUP($A50,'RevPAR Raw Data'!$B$6:$BE$43,'RevPAR Raw Data'!AR$1,FALSE)</f>
        <v>77.664741576120903</v>
      </c>
    </row>
    <row r="51" spans="1:33" x14ac:dyDescent="0.25">
      <c r="A51" s="101" t="s">
        <v>122</v>
      </c>
      <c r="B51" s="89">
        <f>(VLOOKUP($A50,'Occupancy Raw Data'!$B$8:$BE$51,'Occupancy Raw Data'!AT$3,FALSE))/100</f>
        <v>0.132389884338901</v>
      </c>
      <c r="C51" s="90">
        <f>(VLOOKUP($A50,'Occupancy Raw Data'!$B$8:$BE$51,'Occupancy Raw Data'!AU$3,FALSE))/100</f>
        <v>1.4012224656902298E-2</v>
      </c>
      <c r="D51" s="90">
        <f>(VLOOKUP($A50,'Occupancy Raw Data'!$B$8:$BE$51,'Occupancy Raw Data'!AV$3,FALSE))/100</f>
        <v>4.5295198910530798E-2</v>
      </c>
      <c r="E51" s="90">
        <f>(VLOOKUP($A50,'Occupancy Raw Data'!$B$8:$BE$51,'Occupancy Raw Data'!AW$3,FALSE))/100</f>
        <v>5.0107624756819201E-2</v>
      </c>
      <c r="F51" s="90">
        <f>(VLOOKUP($A50,'Occupancy Raw Data'!$B$8:$BE$51,'Occupancy Raw Data'!AX$3,FALSE))/100</f>
        <v>7.6708810398219404E-2</v>
      </c>
      <c r="G51" s="90">
        <f>(VLOOKUP($A50,'Occupancy Raw Data'!$B$8:$BE$51,'Occupancy Raw Data'!AY$3,FALSE))/100</f>
        <v>6.1401169638406E-2</v>
      </c>
      <c r="H51" s="91">
        <f>(VLOOKUP($A50,'Occupancy Raw Data'!$B$8:$BE$51,'Occupancy Raw Data'!BA$3,FALSE))/100</f>
        <v>9.3792778718104E-2</v>
      </c>
      <c r="I51" s="91">
        <f>(VLOOKUP($A50,'Occupancy Raw Data'!$B$8:$BE$51,'Occupancy Raw Data'!BB$3,FALSE))/100</f>
        <v>8.8509637350044093E-2</v>
      </c>
      <c r="J51" s="90">
        <f>(VLOOKUP($A50,'Occupancy Raw Data'!$B$8:$BE$51,'Occupancy Raw Data'!BC$3,FALSE))/100</f>
        <v>9.11988198626415E-2</v>
      </c>
      <c r="K51" s="92">
        <f>(VLOOKUP($A50,'Occupancy Raw Data'!$B$8:$BE$51,'Occupancy Raw Data'!BE$3,FALSE))/100</f>
        <v>7.13673177006834E-2</v>
      </c>
      <c r="M51" s="89">
        <f>(VLOOKUP($A50,'ADR Raw Data'!$B$6:$BE$49,'ADR Raw Data'!AT$1,FALSE))/100</f>
        <v>8.3900004969482092E-2</v>
      </c>
      <c r="N51" s="90">
        <f>(VLOOKUP($A50,'ADR Raw Data'!$B$6:$BE$49,'ADR Raw Data'!AU$1,FALSE))/100</f>
        <v>2.7518742079608799E-3</v>
      </c>
      <c r="O51" s="90">
        <f>(VLOOKUP($A50,'ADR Raw Data'!$B$6:$BE$49,'ADR Raw Data'!AV$1,FALSE))/100</f>
        <v>2.4279919544891299E-2</v>
      </c>
      <c r="P51" s="90">
        <f>(VLOOKUP($A50,'ADR Raw Data'!$B$6:$BE$49,'ADR Raw Data'!AW$1,FALSE))/100</f>
        <v>2.7032652101163103E-2</v>
      </c>
      <c r="Q51" s="90">
        <f>(VLOOKUP($A50,'ADR Raw Data'!$B$6:$BE$49,'ADR Raw Data'!AX$1,FALSE))/100</f>
        <v>3.8452442561733705E-2</v>
      </c>
      <c r="R51" s="90">
        <f>(VLOOKUP($A50,'ADR Raw Data'!$B$6:$BE$49,'ADR Raw Data'!AY$1,FALSE))/100</f>
        <v>3.4197476433099297E-2</v>
      </c>
      <c r="S51" s="91">
        <f>(VLOOKUP($A50,'ADR Raw Data'!$B$6:$BE$49,'ADR Raw Data'!BA$1,FALSE))/100</f>
        <v>8.6312195521068294E-2</v>
      </c>
      <c r="T51" s="91">
        <f>(VLOOKUP($A50,'ADR Raw Data'!$B$6:$BE$49,'ADR Raw Data'!BB$1,FALSE))/100</f>
        <v>0.10351826348672401</v>
      </c>
      <c r="U51" s="90">
        <f>(VLOOKUP($A50,'ADR Raw Data'!$B$6:$BE$49,'ADR Raw Data'!BC$1,FALSE))/100</f>
        <v>9.4763163447778187E-2</v>
      </c>
      <c r="V51" s="92">
        <f>(VLOOKUP($A50,'ADR Raw Data'!$B$6:$BE$49,'ADR Raw Data'!BE$1,FALSE))/100</f>
        <v>6.1579468244853899E-2</v>
      </c>
      <c r="X51" s="89">
        <f>(VLOOKUP($A50,'RevPAR Raw Data'!$B$6:$BE$49,'RevPAR Raw Data'!AT$1,FALSE))/100</f>
        <v>0.22739740126232699</v>
      </c>
      <c r="Y51" s="90">
        <f>(VLOOKUP($A50,'RevPAR Raw Data'!$B$6:$BE$49,'RevPAR Raw Data'!AU$1,FALSE))/100</f>
        <v>1.6802658744492601E-2</v>
      </c>
      <c r="Z51" s="90">
        <f>(VLOOKUP($A50,'RevPAR Raw Data'!$B$6:$BE$49,'RevPAR Raw Data'!AV$1,FALSE))/100</f>
        <v>7.06748822407397E-2</v>
      </c>
      <c r="AA51" s="90">
        <f>(VLOOKUP($A50,'RevPAR Raw Data'!$B$6:$BE$49,'RevPAR Raw Data'!AW$1,FALSE))/100</f>
        <v>7.84948188456491E-2</v>
      </c>
      <c r="AB51" s="90">
        <f>(VLOOKUP($A50,'RevPAR Raw Data'!$B$6:$BE$49,'RevPAR Raw Data'!AX$1,FALSE))/100</f>
        <v>0.118110894085769</v>
      </c>
      <c r="AC51" s="90">
        <f>(VLOOKUP($A50,'RevPAR Raw Data'!$B$6:$BE$49,'RevPAR Raw Data'!AY$1,FALSE))/100</f>
        <v>9.7698411123179507E-2</v>
      </c>
      <c r="AD51" s="91">
        <f>(VLOOKUP($A50,'RevPAR Raw Data'!$B$6:$BE$49,'RevPAR Raw Data'!BA$1,FALSE))/100</f>
        <v>0.18820043489435301</v>
      </c>
      <c r="AE51" s="91">
        <f>(VLOOKUP($A50,'RevPAR Raw Data'!$B$6:$BE$49,'RevPAR Raw Data'!BB$1,FALSE))/100</f>
        <v>0.20119026479708499</v>
      </c>
      <c r="AF51" s="90">
        <f>(VLOOKUP($A50,'RevPAR Raw Data'!$B$6:$BE$49,'RevPAR Raw Data'!BC$1,FALSE))/100</f>
        <v>0.19460427198330699</v>
      </c>
      <c r="AG51" s="92">
        <f>(VLOOKUP($A50,'RevPAR Raw Data'!$B$6:$BE$49,'RevPAR Raw Data'!BE$1,FALSE))/100</f>
        <v>0.137341547419607</v>
      </c>
    </row>
    <row r="52" spans="1:33" x14ac:dyDescent="0.25">
      <c r="A52" s="140"/>
      <c r="B52" s="117"/>
      <c r="C52" s="118"/>
      <c r="D52" s="118"/>
      <c r="E52" s="118"/>
      <c r="F52" s="118"/>
      <c r="G52" s="119"/>
      <c r="H52" s="99"/>
      <c r="I52" s="99"/>
      <c r="J52" s="119"/>
      <c r="K52" s="120"/>
      <c r="M52" s="121"/>
      <c r="N52" s="122"/>
      <c r="O52" s="122"/>
      <c r="P52" s="122"/>
      <c r="Q52" s="122"/>
      <c r="R52" s="123"/>
      <c r="S52" s="122"/>
      <c r="T52" s="122"/>
      <c r="U52" s="123"/>
      <c r="V52" s="124"/>
      <c r="X52" s="121"/>
      <c r="Y52" s="122"/>
      <c r="Z52" s="122"/>
      <c r="AA52" s="122"/>
      <c r="AB52" s="122"/>
      <c r="AC52" s="123"/>
      <c r="AD52" s="122"/>
      <c r="AE52" s="122"/>
      <c r="AF52" s="123"/>
      <c r="AG52" s="124"/>
    </row>
    <row r="53" spans="1:33" x14ac:dyDescent="0.25">
      <c r="A53" s="116" t="s">
        <v>81</v>
      </c>
      <c r="B53" s="117">
        <f>(VLOOKUP($A53,'Occupancy Raw Data'!$B$8:$BE$45,'Occupancy Raw Data'!AG$3,FALSE))/100</f>
        <v>0.42831065383338801</v>
      </c>
      <c r="C53" s="118">
        <f>(VLOOKUP($A53,'Occupancy Raw Data'!$B$8:$BE$45,'Occupancy Raw Data'!AH$3,FALSE))/100</f>
        <v>0.54264852306671008</v>
      </c>
      <c r="D53" s="118">
        <f>(VLOOKUP($A53,'Occupancy Raw Data'!$B$8:$BE$45,'Occupancy Raw Data'!AI$3,FALSE))/100</f>
        <v>0.58585693239482706</v>
      </c>
      <c r="E53" s="118">
        <f>(VLOOKUP($A53,'Occupancy Raw Data'!$B$8:$BE$45,'Occupancy Raw Data'!AJ$3,FALSE))/100</f>
        <v>0.57014241283352396</v>
      </c>
      <c r="F53" s="118">
        <f>(VLOOKUP($A53,'Occupancy Raw Data'!$B$8:$BE$45,'Occupancy Raw Data'!AK$3,FALSE))/100</f>
        <v>0.52414470453429307</v>
      </c>
      <c r="G53" s="119">
        <f>(VLOOKUP($A53,'Occupancy Raw Data'!$B$8:$BE$45,'Occupancy Raw Data'!AL$3,FALSE))/100</f>
        <v>0.53046512393429601</v>
      </c>
      <c r="H53" s="99">
        <f>(VLOOKUP($A53,'Occupancy Raw Data'!$B$8:$BE$45,'Occupancy Raw Data'!AN$3,FALSE))/100</f>
        <v>0.57177934195449298</v>
      </c>
      <c r="I53" s="99">
        <f>(VLOOKUP($A53,'Occupancy Raw Data'!$B$8:$BE$45,'Occupancy Raw Data'!AO$3,FALSE))/100</f>
        <v>0.54149615321656497</v>
      </c>
      <c r="J53" s="119">
        <f>(VLOOKUP($A53,'Occupancy Raw Data'!$B$8:$BE$45,'Occupancy Raw Data'!AP$3,FALSE))/100</f>
        <v>0.55663774758552897</v>
      </c>
      <c r="K53" s="120">
        <f>(VLOOKUP($A53,'Occupancy Raw Data'!$B$8:$BE$45,'Occupancy Raw Data'!AR$3,FALSE))/100</f>
        <v>0.537972157663685</v>
      </c>
      <c r="M53" s="121">
        <f>VLOOKUP($A53,'ADR Raw Data'!$B$6:$BE$43,'ADR Raw Data'!AG$1,FALSE)</f>
        <v>85.802386671832593</v>
      </c>
      <c r="N53" s="122">
        <f>VLOOKUP($A53,'ADR Raw Data'!$B$6:$BE$43,'ADR Raw Data'!AH$1,FALSE)</f>
        <v>88.657256880733897</v>
      </c>
      <c r="O53" s="122">
        <f>VLOOKUP($A53,'ADR Raw Data'!$B$6:$BE$43,'ADR Raw Data'!AI$1,FALSE)</f>
        <v>89.421464096116196</v>
      </c>
      <c r="P53" s="122">
        <f>VLOOKUP($A53,'ADR Raw Data'!$B$6:$BE$43,'ADR Raw Data'!AJ$1,FALSE)</f>
        <v>89.113913293137998</v>
      </c>
      <c r="Q53" s="122">
        <f>VLOOKUP($A53,'ADR Raw Data'!$B$6:$BE$43,'ADR Raw Data'!AK$1,FALSE)</f>
        <v>87.877270455965004</v>
      </c>
      <c r="R53" s="123">
        <f>VLOOKUP($A53,'ADR Raw Data'!$B$6:$BE$43,'ADR Raw Data'!AL$1,FALSE)</f>
        <v>88.313458889233601</v>
      </c>
      <c r="S53" s="122">
        <f>VLOOKUP($A53,'ADR Raw Data'!$B$6:$BE$43,'ADR Raw Data'!AN$1,FALSE)</f>
        <v>95.610309189808106</v>
      </c>
      <c r="T53" s="122">
        <f>VLOOKUP($A53,'ADR Raw Data'!$B$6:$BE$43,'ADR Raw Data'!AO$1,FALSE)</f>
        <v>95.3725967351874</v>
      </c>
      <c r="U53" s="123">
        <f>VLOOKUP($A53,'ADR Raw Data'!$B$6:$BE$43,'ADR Raw Data'!AP$1,FALSE)</f>
        <v>95.494686075577107</v>
      </c>
      <c r="V53" s="124">
        <f>VLOOKUP($A53,'ADR Raw Data'!$B$6:$BE$43,'ADR Raw Data'!AR$1,FALSE)</f>
        <v>90.444700209460606</v>
      </c>
      <c r="X53" s="121">
        <f>VLOOKUP($A53,'RevPAR Raw Data'!$B$6:$BE$43,'RevPAR Raw Data'!AG$1,FALSE)</f>
        <v>36.7500763358778</v>
      </c>
      <c r="Y53" s="122">
        <f>VLOOKUP($A53,'RevPAR Raw Data'!$B$6:$BE$43,'RevPAR Raw Data'!AH$1,FALSE)</f>
        <v>48.109729505476203</v>
      </c>
      <c r="Z53" s="122">
        <f>VLOOKUP($A53,'RevPAR Raw Data'!$B$6:$BE$43,'RevPAR Raw Data'!AI$1,FALSE)</f>
        <v>52.388184645604802</v>
      </c>
      <c r="AA53" s="122">
        <f>VLOOKUP($A53,'RevPAR Raw Data'!$B$6:$BE$43,'RevPAR Raw Data'!AJ$1,FALSE)</f>
        <v>50.807621541987203</v>
      </c>
      <c r="AB53" s="122">
        <f>VLOOKUP($A53,'RevPAR Raw Data'!$B$6:$BE$43,'RevPAR Raw Data'!AK$1,FALSE)</f>
        <v>46.060405958422002</v>
      </c>
      <c r="AC53" s="123">
        <f>VLOOKUP($A53,'RevPAR Raw Data'!$B$6:$BE$43,'RevPAR Raw Data'!AL$1,FALSE)</f>
        <v>46.847209914743701</v>
      </c>
      <c r="AD53" s="122">
        <f>VLOOKUP($A53,'RevPAR Raw Data'!$B$6:$BE$43,'RevPAR Raw Data'!AN$1,FALSE)</f>
        <v>54.667999672614101</v>
      </c>
      <c r="AE53" s="122">
        <f>VLOOKUP($A53,'RevPAR Raw Data'!$B$6:$BE$43,'RevPAR Raw Data'!AO$1,FALSE)</f>
        <v>51.643894254378701</v>
      </c>
      <c r="AF53" s="123">
        <f>VLOOKUP($A53,'RevPAR Raw Data'!$B$6:$BE$43,'RevPAR Raw Data'!AP$1,FALSE)</f>
        <v>53.155946963496397</v>
      </c>
      <c r="AG53" s="124">
        <f>VLOOKUP($A53,'RevPAR Raw Data'!$B$6:$BE$43,'RevPAR Raw Data'!AR$1,FALSE)</f>
        <v>48.656730520928697</v>
      </c>
    </row>
    <row r="54" spans="1:33" x14ac:dyDescent="0.25">
      <c r="A54" s="101" t="s">
        <v>122</v>
      </c>
      <c r="B54" s="89">
        <f>(VLOOKUP($A53,'Occupancy Raw Data'!$B$8:$BE$51,'Occupancy Raw Data'!AT$3,FALSE))/100</f>
        <v>4.9819813427827001E-2</v>
      </c>
      <c r="C54" s="90">
        <f>(VLOOKUP($A53,'Occupancy Raw Data'!$B$8:$BE$51,'Occupancy Raw Data'!AU$3,FALSE))/100</f>
        <v>-1.0464457937174201E-2</v>
      </c>
      <c r="D54" s="90">
        <f>(VLOOKUP($A53,'Occupancy Raw Data'!$B$8:$BE$51,'Occupancy Raw Data'!AV$3,FALSE))/100</f>
        <v>3.0820243248242001E-2</v>
      </c>
      <c r="E54" s="90">
        <f>(VLOOKUP($A53,'Occupancy Raw Data'!$B$8:$BE$51,'Occupancy Raw Data'!AW$3,FALSE))/100</f>
        <v>1.0561883519249899E-2</v>
      </c>
      <c r="F54" s="90">
        <f>(VLOOKUP($A53,'Occupancy Raw Data'!$B$8:$BE$51,'Occupancy Raw Data'!AX$3,FALSE))/100</f>
        <v>9.3519862533596194E-3</v>
      </c>
      <c r="G54" s="90">
        <f>(VLOOKUP($A53,'Occupancy Raw Data'!$B$8:$BE$51,'Occupancy Raw Data'!AY$3,FALSE))/100</f>
        <v>1.5606448769871099E-2</v>
      </c>
      <c r="H54" s="91">
        <f>(VLOOKUP($A53,'Occupancy Raw Data'!$B$8:$BE$51,'Occupancy Raw Data'!BA$3,FALSE))/100</f>
        <v>6.3290340913519802E-2</v>
      </c>
      <c r="I54" s="91">
        <f>(VLOOKUP($A53,'Occupancy Raw Data'!$B$8:$BE$51,'Occupancy Raw Data'!BB$3,FALSE))/100</f>
        <v>2.9253434084837601E-2</v>
      </c>
      <c r="J54" s="90">
        <f>(VLOOKUP($A53,'Occupancy Raw Data'!$B$8:$BE$51,'Occupancy Raw Data'!BC$3,FALSE))/100</f>
        <v>4.6458085020123302E-2</v>
      </c>
      <c r="K54" s="92">
        <f>(VLOOKUP($A53,'Occupancy Raw Data'!$B$8:$BE$51,'Occupancy Raw Data'!BE$3,FALSE))/100</f>
        <v>2.45692085439864E-2</v>
      </c>
      <c r="M54" s="89">
        <f>(VLOOKUP($A53,'ADR Raw Data'!$B$6:$BE$49,'ADR Raw Data'!AT$1,FALSE))/100</f>
        <v>2.9776173555617298E-2</v>
      </c>
      <c r="N54" s="90">
        <f>(VLOOKUP($A53,'ADR Raw Data'!$B$6:$BE$49,'ADR Raw Data'!AU$1,FALSE))/100</f>
        <v>1.0885841352694301E-2</v>
      </c>
      <c r="O54" s="90">
        <f>(VLOOKUP($A53,'ADR Raw Data'!$B$6:$BE$49,'ADR Raw Data'!AV$1,FALSE))/100</f>
        <v>4.00118331000983E-4</v>
      </c>
      <c r="P54" s="90">
        <f>(VLOOKUP($A53,'ADR Raw Data'!$B$6:$BE$49,'ADR Raw Data'!AW$1,FALSE))/100</f>
        <v>-1.1898072554919401E-2</v>
      </c>
      <c r="Q54" s="90">
        <f>(VLOOKUP($A53,'ADR Raw Data'!$B$6:$BE$49,'ADR Raw Data'!AX$1,FALSE))/100</f>
        <v>-5.8053274053889402E-4</v>
      </c>
      <c r="R54" s="90">
        <f>(VLOOKUP($A53,'ADR Raw Data'!$B$6:$BE$49,'ADR Raw Data'!AY$1,FALSE))/100</f>
        <v>3.6993421609303402E-3</v>
      </c>
      <c r="S54" s="91">
        <f>(VLOOKUP($A53,'ADR Raw Data'!$B$6:$BE$49,'ADR Raw Data'!BA$1,FALSE))/100</f>
        <v>3.22356067296663E-2</v>
      </c>
      <c r="T54" s="91">
        <f>(VLOOKUP($A53,'ADR Raw Data'!$B$6:$BE$49,'ADR Raw Data'!BB$1,FALSE))/100</f>
        <v>2.7113765281361602E-2</v>
      </c>
      <c r="U54" s="90">
        <f>(VLOOKUP($A53,'ADR Raw Data'!$B$6:$BE$49,'ADR Raw Data'!BC$1,FALSE))/100</f>
        <v>2.9720363884598502E-2</v>
      </c>
      <c r="V54" s="92">
        <f>(VLOOKUP($A53,'ADR Raw Data'!$B$6:$BE$49,'ADR Raw Data'!BE$1,FALSE))/100</f>
        <v>1.20388366412717E-2</v>
      </c>
      <c r="X54" s="89">
        <f>(VLOOKUP($A53,'RevPAR Raw Data'!$B$6:$BE$49,'RevPAR Raw Data'!AT$1,FALSE))/100</f>
        <v>8.1079430394579807E-2</v>
      </c>
      <c r="Y54" s="90">
        <f>(VLOOKUP($A53,'RevPAR Raw Data'!$B$6:$BE$49,'RevPAR Raw Data'!AU$1,FALSE))/100</f>
        <v>3.0746898657414099E-4</v>
      </c>
      <c r="Z54" s="90">
        <f>(VLOOKUP($A53,'RevPAR Raw Data'!$B$6:$BE$49,'RevPAR Raw Data'!AV$1,FALSE))/100</f>
        <v>3.1232693323532498E-2</v>
      </c>
      <c r="AA54" s="90">
        <f>(VLOOKUP($A53,'RevPAR Raw Data'!$B$6:$BE$49,'RevPAR Raw Data'!AW$1,FALSE))/100</f>
        <v>-1.4618550920981498E-3</v>
      </c>
      <c r="AB54" s="90">
        <f>(VLOOKUP($A53,'RevPAR Raw Data'!$B$6:$BE$49,'RevPAR Raw Data'!AX$1,FALSE))/100</f>
        <v>8.7660243786115803E-3</v>
      </c>
      <c r="AC54" s="90">
        <f>(VLOOKUP($A53,'RevPAR Raw Data'!$B$6:$BE$49,'RevPAR Raw Data'!AY$1,FALSE))/100</f>
        <v>1.9363524524718199E-2</v>
      </c>
      <c r="AD54" s="91">
        <f>(VLOOKUP($A53,'RevPAR Raw Data'!$B$6:$BE$49,'RevPAR Raw Data'!BA$1,FALSE))/100</f>
        <v>9.7566150182660891E-2</v>
      </c>
      <c r="AE54" s="91">
        <f>(VLOOKUP($A53,'RevPAR Raw Data'!$B$6:$BE$49,'RevPAR Raw Data'!BB$1,FALSE))/100</f>
        <v>5.7160370111649303E-2</v>
      </c>
      <c r="AF54" s="90">
        <f>(VLOOKUP($A53,'RevPAR Raw Data'!$B$6:$BE$49,'RevPAR Raw Data'!BC$1,FALSE))/100</f>
        <v>7.7559200096901607E-2</v>
      </c>
      <c r="AG54" s="92">
        <f>(VLOOKUP($A53,'RevPAR Raw Data'!$B$6:$BE$49,'RevPAR Raw Data'!BE$1,FALSE))/100</f>
        <v>3.6903829873324502E-2</v>
      </c>
    </row>
    <row r="55" spans="1:33" x14ac:dyDescent="0.25">
      <c r="A55" s="139"/>
      <c r="B55" s="117"/>
      <c r="C55" s="118"/>
      <c r="D55" s="118"/>
      <c r="E55" s="118"/>
      <c r="F55" s="118"/>
      <c r="G55" s="119"/>
      <c r="H55" s="99"/>
      <c r="I55" s="99"/>
      <c r="J55" s="119"/>
      <c r="K55" s="120"/>
      <c r="M55" s="121"/>
      <c r="N55" s="122"/>
      <c r="O55" s="122"/>
      <c r="P55" s="122"/>
      <c r="Q55" s="122"/>
      <c r="R55" s="123"/>
      <c r="S55" s="122"/>
      <c r="T55" s="122"/>
      <c r="U55" s="123"/>
      <c r="V55" s="124"/>
      <c r="X55" s="121"/>
      <c r="Y55" s="122"/>
      <c r="Z55" s="122"/>
      <c r="AA55" s="122"/>
      <c r="AB55" s="122"/>
      <c r="AC55" s="123"/>
      <c r="AD55" s="122"/>
      <c r="AE55" s="122"/>
      <c r="AF55" s="123"/>
      <c r="AG55" s="124"/>
    </row>
    <row r="56" spans="1:33" x14ac:dyDescent="0.25">
      <c r="A56" s="116" t="s">
        <v>82</v>
      </c>
      <c r="B56" s="117">
        <f>(VLOOKUP($A56,'Occupancy Raw Data'!$B$8:$BE$45,'Occupancy Raw Data'!AG$3,FALSE))/100</f>
        <v>0.44524673191431097</v>
      </c>
      <c r="C56" s="118">
        <f>(VLOOKUP($A56,'Occupancy Raw Data'!$B$8:$BE$45,'Occupancy Raw Data'!AH$3,FALSE))/100</f>
        <v>0.55687495722400893</v>
      </c>
      <c r="D56" s="118">
        <f>(VLOOKUP($A56,'Occupancy Raw Data'!$B$8:$BE$45,'Occupancy Raw Data'!AI$3,FALSE))/100</f>
        <v>0.59912451694538393</v>
      </c>
      <c r="E56" s="118">
        <f>(VLOOKUP($A56,'Occupancy Raw Data'!$B$8:$BE$45,'Occupancy Raw Data'!AJ$3,FALSE))/100</f>
        <v>0.59474710167230904</v>
      </c>
      <c r="F56" s="118">
        <f>(VLOOKUP($A56,'Occupancy Raw Data'!$B$8:$BE$45,'Occupancy Raw Data'!AK$3,FALSE))/100</f>
        <v>0.59368694641086106</v>
      </c>
      <c r="G56" s="118">
        <f>(VLOOKUP($A56,'Occupancy Raw Data'!$B$8:$BE$45,'Occupancy Raw Data'!AL$3,FALSE))/100</f>
        <v>0.55795083705624304</v>
      </c>
      <c r="H56" s="99">
        <f>(VLOOKUP($A56,'Occupancy Raw Data'!$B$8:$BE$45,'Occupancy Raw Data'!AN$3,FALSE))/100</f>
        <v>0.71081700352245092</v>
      </c>
      <c r="I56" s="99">
        <f>(VLOOKUP($A56,'Occupancy Raw Data'!$B$8:$BE$45,'Occupancy Raw Data'!AO$3,FALSE))/100</f>
        <v>0.68157723744058007</v>
      </c>
      <c r="J56" s="118">
        <f>(VLOOKUP($A56,'Occupancy Raw Data'!$B$8:$BE$45,'Occupancy Raw Data'!AP$3,FALSE))/100</f>
        <v>0.69619712048151494</v>
      </c>
      <c r="K56" s="141">
        <f>(VLOOKUP($A56,'Occupancy Raw Data'!$B$8:$BE$45,'Occupancy Raw Data'!AR$3,FALSE))/100</f>
        <v>0.59745710948990693</v>
      </c>
      <c r="M56" s="121">
        <f>VLOOKUP($A56,'ADR Raw Data'!$B$6:$BE$43,'ADR Raw Data'!AG$1,FALSE)</f>
        <v>108.99146952578501</v>
      </c>
      <c r="N56" s="122">
        <f>VLOOKUP($A56,'ADR Raw Data'!$B$6:$BE$43,'ADR Raw Data'!AH$1,FALSE)</f>
        <v>116.958273213298</v>
      </c>
      <c r="O56" s="122">
        <f>VLOOKUP($A56,'ADR Raw Data'!$B$6:$BE$43,'ADR Raw Data'!AI$1,FALSE)</f>
        <v>117.552258690564</v>
      </c>
      <c r="P56" s="122">
        <f>VLOOKUP($A56,'ADR Raw Data'!$B$6:$BE$43,'ADR Raw Data'!AJ$1,FALSE)</f>
        <v>114.881282847449</v>
      </c>
      <c r="Q56" s="122">
        <f>VLOOKUP($A56,'ADR Raw Data'!$B$6:$BE$43,'ADR Raw Data'!AK$1,FALSE)</f>
        <v>114.711114631336</v>
      </c>
      <c r="R56" s="123">
        <f>VLOOKUP($A56,'ADR Raw Data'!$B$6:$BE$43,'ADR Raw Data'!AL$1,FALSE)</f>
        <v>114.89360852931701</v>
      </c>
      <c r="S56" s="122">
        <f>VLOOKUP($A56,'ADR Raw Data'!$B$6:$BE$43,'ADR Raw Data'!AN$1,FALSE)</f>
        <v>136.63338417127699</v>
      </c>
      <c r="T56" s="122">
        <f>VLOOKUP($A56,'ADR Raw Data'!$B$6:$BE$43,'ADR Raw Data'!AO$1,FALSE)</f>
        <v>138.35999347717001</v>
      </c>
      <c r="U56" s="123">
        <f>VLOOKUP($A56,'ADR Raw Data'!$B$6:$BE$43,'ADR Raw Data'!AP$1,FALSE)</f>
        <v>137.47855974456499</v>
      </c>
      <c r="V56" s="124">
        <f>VLOOKUP($A56,'ADR Raw Data'!$B$6:$BE$43,'ADR Raw Data'!AR$1,FALSE)</f>
        <v>122.414290703285</v>
      </c>
      <c r="X56" s="121">
        <f>VLOOKUP($A56,'RevPAR Raw Data'!$B$6:$BE$43,'RevPAR Raw Data'!AG$1,FALSE)</f>
        <v>48.528095612894298</v>
      </c>
      <c r="Y56" s="122">
        <f>VLOOKUP($A56,'RevPAR Raw Data'!$B$6:$BE$43,'RevPAR Raw Data'!AH$1,FALSE)</f>
        <v>65.131133392649303</v>
      </c>
      <c r="Z56" s="122">
        <f>VLOOKUP($A56,'RevPAR Raw Data'!$B$6:$BE$43,'RevPAR Raw Data'!AI$1,FALSE)</f>
        <v>70.4284402038233</v>
      </c>
      <c r="AA56" s="122">
        <f>VLOOKUP($A56,'RevPAR Raw Data'!$B$6:$BE$43,'RevPAR Raw Data'!AJ$1,FALSE)</f>
        <v>68.325310009917501</v>
      </c>
      <c r="AB56" s="122">
        <f>VLOOKUP($A56,'RevPAR Raw Data'!$B$6:$BE$43,'RevPAR Raw Data'!AK$1,FALSE)</f>
        <v>68.102491364864406</v>
      </c>
      <c r="AC56" s="123">
        <f>VLOOKUP($A56,'RevPAR Raw Data'!$B$6:$BE$43,'RevPAR Raw Data'!AL$1,FALSE)</f>
        <v>64.104985051345295</v>
      </c>
      <c r="AD56" s="122">
        <f>VLOOKUP($A56,'RevPAR Raw Data'!$B$6:$BE$43,'RevPAR Raw Data'!AN$1,FALSE)</f>
        <v>97.121332717759302</v>
      </c>
      <c r="AE56" s="122">
        <f>VLOOKUP($A56,'RevPAR Raw Data'!$B$6:$BE$43,'RevPAR Raw Data'!AO$1,FALSE)</f>
        <v>94.303022126466203</v>
      </c>
      <c r="AF56" s="123">
        <f>VLOOKUP($A56,'RevPAR Raw Data'!$B$6:$BE$43,'RevPAR Raw Data'!AP$1,FALSE)</f>
        <v>95.712177422112703</v>
      </c>
      <c r="AG56" s="124">
        <f>VLOOKUP($A56,'RevPAR Raw Data'!$B$6:$BE$43,'RevPAR Raw Data'!AR$1,FALSE)</f>
        <v>73.137288283841997</v>
      </c>
    </row>
    <row r="57" spans="1:33" x14ac:dyDescent="0.25">
      <c r="A57" s="154" t="s">
        <v>122</v>
      </c>
      <c r="B57" s="89">
        <f>(VLOOKUP($A56,'Occupancy Raw Data'!$B$8:$BE$51,'Occupancy Raw Data'!AT$3,FALSE))/100</f>
        <v>7.8297689051426802E-4</v>
      </c>
      <c r="C57" s="90">
        <f>(VLOOKUP($A56,'Occupancy Raw Data'!$B$8:$BE$51,'Occupancy Raw Data'!AU$3,FALSE))/100</f>
        <v>-3.0428227972471002E-2</v>
      </c>
      <c r="D57" s="90">
        <f>(VLOOKUP($A56,'Occupancy Raw Data'!$B$8:$BE$51,'Occupancy Raw Data'!AV$3,FALSE))/100</f>
        <v>-2.24163795457888E-2</v>
      </c>
      <c r="E57" s="90">
        <f>(VLOOKUP($A56,'Occupancy Raw Data'!$B$8:$BE$51,'Occupancy Raw Data'!AW$3,FALSE))/100</f>
        <v>-1.7184875432920899E-2</v>
      </c>
      <c r="F57" s="90">
        <f>(VLOOKUP($A56,'Occupancy Raw Data'!$B$8:$BE$51,'Occupancy Raw Data'!AX$3,FALSE))/100</f>
        <v>-2.4060848754319897E-2</v>
      </c>
      <c r="G57" s="90">
        <f>(VLOOKUP($A56,'Occupancy Raw Data'!$B$8:$BE$51,'Occupancy Raw Data'!AY$3,FALSE))/100</f>
        <v>-1.9623850990463199E-2</v>
      </c>
      <c r="H57" s="91">
        <f>(VLOOKUP($A56,'Occupancy Raw Data'!$B$8:$BE$51,'Occupancy Raw Data'!BA$3,FALSE))/100</f>
        <v>3.8063930139023497E-2</v>
      </c>
      <c r="I57" s="91">
        <f>(VLOOKUP($A56,'Occupancy Raw Data'!$B$8:$BE$51,'Occupancy Raw Data'!BB$3,FALSE))/100</f>
        <v>1.4766006005907899E-2</v>
      </c>
      <c r="J57" s="90">
        <f>(VLOOKUP($A56,'Occupancy Raw Data'!$B$8:$BE$51,'Occupancy Raw Data'!BC$3,FALSE))/100</f>
        <v>2.6527412685582102E-2</v>
      </c>
      <c r="K57" s="92">
        <f>(VLOOKUP($A56,'Occupancy Raw Data'!$B$8:$BE$51,'Occupancy Raw Data'!BE$3,FALSE))/100</f>
        <v>-4.7147344453207602E-3</v>
      </c>
      <c r="M57" s="89">
        <f>(VLOOKUP($A56,'ADR Raw Data'!$B$6:$BE$49,'ADR Raw Data'!AT$1,FALSE))/100</f>
        <v>6.1675396294100099E-2</v>
      </c>
      <c r="N57" s="90">
        <f>(VLOOKUP($A56,'ADR Raw Data'!$B$6:$BE$49,'ADR Raw Data'!AU$1,FALSE))/100</f>
        <v>4.2358939299502296E-2</v>
      </c>
      <c r="O57" s="90">
        <f>(VLOOKUP($A56,'ADR Raw Data'!$B$6:$BE$49,'ADR Raw Data'!AV$1,FALSE))/100</f>
        <v>3.9373682334887E-2</v>
      </c>
      <c r="P57" s="90">
        <f>(VLOOKUP($A56,'ADR Raw Data'!$B$6:$BE$49,'ADR Raw Data'!AW$1,FALSE))/100</f>
        <v>3.7046845840124E-2</v>
      </c>
      <c r="Q57" s="90">
        <f>(VLOOKUP($A56,'ADR Raw Data'!$B$6:$BE$49,'ADR Raw Data'!AX$1,FALSE))/100</f>
        <v>1.83012637049525E-3</v>
      </c>
      <c r="R57" s="90">
        <f>(VLOOKUP($A56,'ADR Raw Data'!$B$6:$BE$49,'ADR Raw Data'!AY$1,FALSE))/100</f>
        <v>3.4213112346534298E-2</v>
      </c>
      <c r="S57" s="91">
        <f>(VLOOKUP($A56,'ADR Raw Data'!$B$6:$BE$49,'ADR Raw Data'!BA$1,FALSE))/100</f>
        <v>3.1301844304401104E-2</v>
      </c>
      <c r="T57" s="91">
        <f>(VLOOKUP($A56,'ADR Raw Data'!$B$6:$BE$49,'ADR Raw Data'!BB$1,FALSE))/100</f>
        <v>4.1532408097041999E-2</v>
      </c>
      <c r="U57" s="90">
        <f>(VLOOKUP($A56,'ADR Raw Data'!$B$6:$BE$49,'ADR Raw Data'!BC$1,FALSE))/100</f>
        <v>3.6300780155688002E-2</v>
      </c>
      <c r="V57" s="92">
        <f>(VLOOKUP($A56,'ADR Raw Data'!$B$6:$BE$49,'ADR Raw Data'!BE$1,FALSE))/100</f>
        <v>3.6919782953835599E-2</v>
      </c>
      <c r="X57" s="89">
        <f>(VLOOKUP($A56,'RevPAR Raw Data'!$B$6:$BE$49,'RevPAR Raw Data'!AT$1,FALSE))/100</f>
        <v>6.2506663594626005E-2</v>
      </c>
      <c r="Y57" s="90">
        <f>(VLOOKUP($A56,'RevPAR Raw Data'!$B$6:$BE$49,'RevPAR Raw Data'!AU$1,FALSE))/100</f>
        <v>1.06418038653539E-2</v>
      </c>
      <c r="Z57" s="90">
        <f>(VLOOKUP($A56,'RevPAR Raw Data'!$B$6:$BE$49,'RevPAR Raw Data'!AV$1,FALSE))/100</f>
        <v>1.60746873817641E-2</v>
      </c>
      <c r="AA57" s="90">
        <f>(VLOOKUP($A56,'RevPAR Raw Data'!$B$6:$BE$49,'RevPAR Raw Data'!AW$1,FALSE))/100</f>
        <v>1.9225324976257899E-2</v>
      </c>
      <c r="AB57" s="90">
        <f>(VLOOKUP($A56,'RevPAR Raw Data'!$B$6:$BE$49,'RevPAR Raw Data'!AX$1,FALSE))/100</f>
        <v>-2.22747567776264E-2</v>
      </c>
      <c r="AC57" s="90">
        <f>(VLOOKUP($A56,'RevPAR Raw Data'!$B$6:$BE$49,'RevPAR Raw Data'!AY$1,FALSE))/100</f>
        <v>1.39178683374627E-2</v>
      </c>
      <c r="AD57" s="91">
        <f>(VLOOKUP($A56,'RevPAR Raw Data'!$B$6:$BE$49,'RevPAR Raw Data'!BA$1,FALSE))/100</f>
        <v>7.0557245658250001E-2</v>
      </c>
      <c r="AE57" s="91">
        <f>(VLOOKUP($A56,'RevPAR Raw Data'!$B$6:$BE$49,'RevPAR Raw Data'!BB$1,FALSE))/100</f>
        <v>5.6911681890350806E-2</v>
      </c>
      <c r="AF57" s="90">
        <f>(VLOOKUP($A56,'RevPAR Raw Data'!$B$6:$BE$49,'RevPAR Raw Data'!BC$1,FALSE))/100</f>
        <v>6.3791158617268695E-2</v>
      </c>
      <c r="AG57" s="92">
        <f>(VLOOKUP($A56,'RevPAR Raw Data'!$B$6:$BE$49,'RevPAR Raw Data'!BE$1,FALSE))/100</f>
        <v>3.2030981536108699E-2</v>
      </c>
    </row>
    <row r="58" spans="1:33" x14ac:dyDescent="0.25">
      <c r="A58" s="155" t="s">
        <v>124</v>
      </c>
      <c r="B58" s="130"/>
      <c r="C58" s="131"/>
      <c r="D58" s="131"/>
      <c r="E58" s="131"/>
      <c r="F58" s="131"/>
      <c r="G58" s="132"/>
      <c r="H58" s="131"/>
      <c r="I58" s="131"/>
      <c r="J58" s="132"/>
      <c r="K58" s="133"/>
      <c r="M58" s="130"/>
      <c r="N58" s="131"/>
      <c r="O58" s="131"/>
      <c r="P58" s="131"/>
      <c r="Q58" s="131"/>
      <c r="R58" s="132"/>
      <c r="S58" s="131"/>
      <c r="T58" s="131"/>
      <c r="U58" s="132"/>
      <c r="V58" s="133"/>
      <c r="X58" s="130"/>
      <c r="Y58" s="131"/>
      <c r="Z58" s="131"/>
      <c r="AA58" s="131"/>
      <c r="AB58" s="131"/>
      <c r="AC58" s="132"/>
      <c r="AD58" s="131"/>
      <c r="AE58" s="131"/>
      <c r="AF58" s="132"/>
      <c r="AG58" s="133"/>
    </row>
    <row r="59" spans="1:33" x14ac:dyDescent="0.25">
      <c r="A59" s="134" t="s">
        <v>83</v>
      </c>
      <c r="B59" s="117">
        <f>(VLOOKUP($A59,'Occupancy Raw Data'!$B$8:$BE$45,'Occupancy Raw Data'!AG$3,FALSE))/100</f>
        <v>0.59733470802439304</v>
      </c>
      <c r="C59" s="118">
        <f>(VLOOKUP($A59,'Occupancy Raw Data'!$B$8:$BE$45,'Occupancy Raw Data'!AH$3,FALSE))/100</f>
        <v>0.72882244548764907</v>
      </c>
      <c r="D59" s="118">
        <f>(VLOOKUP($A59,'Occupancy Raw Data'!$B$8:$BE$45,'Occupancy Raw Data'!AI$3,FALSE))/100</f>
        <v>0.79316032355985999</v>
      </c>
      <c r="E59" s="118">
        <f>(VLOOKUP($A59,'Occupancy Raw Data'!$B$8:$BE$45,'Occupancy Raw Data'!AJ$3,FALSE))/100</f>
        <v>0.76770353083614395</v>
      </c>
      <c r="F59" s="118">
        <f>(VLOOKUP($A59,'Occupancy Raw Data'!$B$8:$BE$45,'Occupancy Raw Data'!AK$3,FALSE))/100</f>
        <v>0.70395634379263294</v>
      </c>
      <c r="G59" s="119">
        <f>(VLOOKUP($A59,'Occupancy Raw Data'!$B$8:$BE$45,'Occupancy Raw Data'!AL$3,FALSE))/100</f>
        <v>0.71819872779118199</v>
      </c>
      <c r="H59" s="99">
        <f>(VLOOKUP($A59,'Occupancy Raw Data'!$B$8:$BE$45,'Occupancy Raw Data'!AN$3,FALSE))/100</f>
        <v>0.75522782205884198</v>
      </c>
      <c r="I59" s="99">
        <f>(VLOOKUP($A59,'Occupancy Raw Data'!$B$8:$BE$45,'Occupancy Raw Data'!AO$3,FALSE))/100</f>
        <v>0.78414698876572009</v>
      </c>
      <c r="J59" s="119">
        <f>(VLOOKUP($A59,'Occupancy Raw Data'!$B$8:$BE$45,'Occupancy Raw Data'!AP$3,FALSE))/100</f>
        <v>0.76968740541228098</v>
      </c>
      <c r="K59" s="120">
        <f>(VLOOKUP($A59,'Occupancy Raw Data'!$B$8:$BE$45,'Occupancy Raw Data'!AR$3,FALSE))/100</f>
        <v>0.73291037779599311</v>
      </c>
      <c r="M59" s="121">
        <f>VLOOKUP($A59,'ADR Raw Data'!$B$6:$BE$43,'ADR Raw Data'!AG$1,FALSE)</f>
        <v>185.18614672733401</v>
      </c>
      <c r="N59" s="122">
        <f>VLOOKUP($A59,'ADR Raw Data'!$B$6:$BE$43,'ADR Raw Data'!AH$1,FALSE)</f>
        <v>216.924561508061</v>
      </c>
      <c r="O59" s="122">
        <f>VLOOKUP($A59,'ADR Raw Data'!$B$6:$BE$43,'ADR Raw Data'!AI$1,FALSE)</f>
        <v>234.352004430015</v>
      </c>
      <c r="P59" s="122">
        <f>VLOOKUP($A59,'ADR Raw Data'!$B$6:$BE$43,'ADR Raw Data'!AJ$1,FALSE)</f>
        <v>223.712610137822</v>
      </c>
      <c r="Q59" s="122">
        <f>VLOOKUP($A59,'ADR Raw Data'!$B$6:$BE$43,'ADR Raw Data'!AK$1,FALSE)</f>
        <v>195.14292959694899</v>
      </c>
      <c r="R59" s="123">
        <f>VLOOKUP($A59,'ADR Raw Data'!$B$6:$BE$43,'ADR Raw Data'!AL$1,FALSE)</f>
        <v>212.67619017135999</v>
      </c>
      <c r="S59" s="122">
        <f>VLOOKUP($A59,'ADR Raw Data'!$B$6:$BE$43,'ADR Raw Data'!AN$1,FALSE)</f>
        <v>181.367041861248</v>
      </c>
      <c r="T59" s="122">
        <f>VLOOKUP($A59,'ADR Raw Data'!$B$6:$BE$43,'ADR Raw Data'!AO$1,FALSE)</f>
        <v>184.88360814851401</v>
      </c>
      <c r="U59" s="123">
        <f>VLOOKUP($A59,'ADR Raw Data'!$B$6:$BE$43,'ADR Raw Data'!AP$1,FALSE)</f>
        <v>183.15835665058</v>
      </c>
      <c r="V59" s="124">
        <f>VLOOKUP($A59,'ADR Raw Data'!$B$6:$BE$43,'ADR Raw Data'!AR$1,FALSE)</f>
        <v>203.818966047093</v>
      </c>
      <c r="X59" s="121">
        <f>VLOOKUP($A59,'RevPAR Raw Data'!$B$6:$BE$43,'RevPAR Raw Data'!AG$1,FALSE)</f>
        <v>110.618112885535</v>
      </c>
      <c r="Y59" s="122">
        <f>VLOOKUP($A59,'RevPAR Raw Data'!$B$6:$BE$43,'RevPAR Raw Data'!AH$1,FALSE)</f>
        <v>158.09948940464099</v>
      </c>
      <c r="Z59" s="122">
        <f>VLOOKUP($A59,'RevPAR Raw Data'!$B$6:$BE$43,'RevPAR Raw Data'!AI$1,FALSE)</f>
        <v>185.87871166061299</v>
      </c>
      <c r="AA59" s="122">
        <f>VLOOKUP($A59,'RevPAR Raw Data'!$B$6:$BE$43,'RevPAR Raw Data'!AJ$1,FALSE)</f>
        <v>171.74496069537599</v>
      </c>
      <c r="AB59" s="122">
        <f>VLOOKUP($A59,'RevPAR Raw Data'!$B$6:$BE$43,'RevPAR Raw Data'!AK$1,FALSE)</f>
        <v>137.372103236051</v>
      </c>
      <c r="AC59" s="123">
        <f>VLOOKUP($A59,'RevPAR Raw Data'!$B$6:$BE$43,'RevPAR Raw Data'!AL$1,FALSE)</f>
        <v>152.743769212546</v>
      </c>
      <c r="AD59" s="122">
        <f>VLOOKUP($A59,'RevPAR Raw Data'!$B$6:$BE$43,'RevPAR Raw Data'!AN$1,FALSE)</f>
        <v>136.973436018125</v>
      </c>
      <c r="AE59" s="122">
        <f>VLOOKUP($A59,'RevPAR Raw Data'!$B$6:$BE$43,'RevPAR Raw Data'!AO$1,FALSE)</f>
        <v>144.97592460179899</v>
      </c>
      <c r="AF59" s="123">
        <f>VLOOKUP($A59,'RevPAR Raw Data'!$B$6:$BE$43,'RevPAR Raw Data'!AP$1,FALSE)</f>
        <v>140.974680309962</v>
      </c>
      <c r="AG59" s="124">
        <f>VLOOKUP($A59,'RevPAR Raw Data'!$B$6:$BE$43,'RevPAR Raw Data'!AR$1,FALSE)</f>
        <v>149.38103540756299</v>
      </c>
    </row>
    <row r="60" spans="1:33" x14ac:dyDescent="0.25">
      <c r="A60" s="101" t="s">
        <v>122</v>
      </c>
      <c r="B60" s="89">
        <f>(VLOOKUP($A59,'Occupancy Raw Data'!$B$8:$BE$51,'Occupancy Raw Data'!AT$3,FALSE))/100</f>
        <v>8.3522158928892795E-3</v>
      </c>
      <c r="C60" s="90">
        <f>(VLOOKUP($A59,'Occupancy Raw Data'!$B$8:$BE$51,'Occupancy Raw Data'!AU$3,FALSE))/100</f>
        <v>-2.8734705738790001E-2</v>
      </c>
      <c r="D60" s="90">
        <f>(VLOOKUP($A59,'Occupancy Raw Data'!$B$8:$BE$51,'Occupancy Raw Data'!AV$3,FALSE))/100</f>
        <v>-4.2776838402006995E-2</v>
      </c>
      <c r="E60" s="90">
        <f>(VLOOKUP($A59,'Occupancy Raw Data'!$B$8:$BE$51,'Occupancy Raw Data'!AW$3,FALSE))/100</f>
        <v>-7.3368909250048103E-2</v>
      </c>
      <c r="F60" s="90">
        <f>(VLOOKUP($A59,'Occupancy Raw Data'!$B$8:$BE$51,'Occupancy Raw Data'!AX$3,FALSE))/100</f>
        <v>-7.1716304029633804E-2</v>
      </c>
      <c r="G60" s="90">
        <f>(VLOOKUP($A59,'Occupancy Raw Data'!$B$8:$BE$51,'Occupancy Raw Data'!AY$3,FALSE))/100</f>
        <v>-4.4512801130803803E-2</v>
      </c>
      <c r="H60" s="91">
        <f>(VLOOKUP($A59,'Occupancy Raw Data'!$B$8:$BE$51,'Occupancy Raw Data'!BA$3,FALSE))/100</f>
        <v>-1.0722465159679199E-2</v>
      </c>
      <c r="I60" s="91">
        <f>(VLOOKUP($A59,'Occupancy Raw Data'!$B$8:$BE$51,'Occupancy Raw Data'!BB$3,FALSE))/100</f>
        <v>2.45020413962681E-2</v>
      </c>
      <c r="J60" s="90">
        <f>(VLOOKUP($A59,'Occupancy Raw Data'!$B$8:$BE$51,'Occupancy Raw Data'!BC$3,FALSE))/100</f>
        <v>6.9125958619187401E-3</v>
      </c>
      <c r="K60" s="92">
        <f>(VLOOKUP($A59,'Occupancy Raw Data'!$B$8:$BE$51,'Occupancy Raw Data'!BE$3,FALSE))/100</f>
        <v>-2.9642252293407098E-2</v>
      </c>
      <c r="M60" s="89">
        <f>(VLOOKUP($A59,'ADR Raw Data'!$B$6:$BE$49,'ADR Raw Data'!AT$1,FALSE))/100</f>
        <v>-1.7438751699457401E-2</v>
      </c>
      <c r="N60" s="90">
        <f>(VLOOKUP($A59,'ADR Raw Data'!$B$6:$BE$49,'ADR Raw Data'!AU$1,FALSE))/100</f>
        <v>-8.9485888025257095E-3</v>
      </c>
      <c r="O60" s="90">
        <f>(VLOOKUP($A59,'ADR Raw Data'!$B$6:$BE$49,'ADR Raw Data'!AV$1,FALSE))/100</f>
        <v>-1.4474329275919301E-2</v>
      </c>
      <c r="P60" s="90">
        <f>(VLOOKUP($A59,'ADR Raw Data'!$B$6:$BE$49,'ADR Raw Data'!AW$1,FALSE))/100</f>
        <v>-4.9677025449896196E-2</v>
      </c>
      <c r="Q60" s="90">
        <f>(VLOOKUP($A59,'ADR Raw Data'!$B$6:$BE$49,'ADR Raw Data'!AX$1,FALSE))/100</f>
        <v>-6.3731974459220894E-2</v>
      </c>
      <c r="R60" s="90">
        <f>(VLOOKUP($A59,'ADR Raw Data'!$B$6:$BE$49,'ADR Raw Data'!AY$1,FALSE))/100</f>
        <v>-3.2384983277234401E-2</v>
      </c>
      <c r="S60" s="91">
        <f>(VLOOKUP($A59,'ADR Raw Data'!$B$6:$BE$49,'ADR Raw Data'!BA$1,FALSE))/100</f>
        <v>-2.2078723101929699E-2</v>
      </c>
      <c r="T60" s="91">
        <f>(VLOOKUP($A59,'ADR Raw Data'!$B$6:$BE$49,'ADR Raw Data'!BB$1,FALSE))/100</f>
        <v>1.4366025734561401E-2</v>
      </c>
      <c r="U60" s="90">
        <f>(VLOOKUP($A59,'ADR Raw Data'!$B$6:$BE$49,'ADR Raw Data'!BC$1,FALSE))/100</f>
        <v>-3.8238869382023698E-3</v>
      </c>
      <c r="V60" s="92">
        <f>(VLOOKUP($A59,'ADR Raw Data'!$B$6:$BE$49,'ADR Raw Data'!BE$1,FALSE))/100</f>
        <v>-2.6667523207323199E-2</v>
      </c>
      <c r="X60" s="89">
        <f>(VLOOKUP($A59,'RevPAR Raw Data'!$B$6:$BE$49,'RevPAR Raw Data'!AT$1,FALSE))/100</f>
        <v>-9.2321880256644902E-3</v>
      </c>
      <c r="Y60" s="90">
        <f>(VLOOKUP($A59,'RevPAR Raw Data'!$B$6:$BE$49,'RevPAR Raw Data'!AU$1,FALSE))/100</f>
        <v>-3.7426159475297698E-2</v>
      </c>
      <c r="Z60" s="90">
        <f>(VLOOKUP($A59,'RevPAR Raw Data'!$B$6:$BE$49,'RevPAR Raw Data'!AV$1,FALSE))/100</f>
        <v>-5.6632001633512896E-2</v>
      </c>
      <c r="AA60" s="90">
        <f>(VLOOKUP($A59,'RevPAR Raw Data'!$B$6:$BE$49,'RevPAR Raw Data'!AW$1,FALSE))/100</f>
        <v>-0.119401185527898</v>
      </c>
      <c r="AB60" s="90">
        <f>(VLOOKUP($A59,'RevPAR Raw Data'!$B$6:$BE$49,'RevPAR Raw Data'!AX$1,FALSE))/100</f>
        <v>-0.13087765683212799</v>
      </c>
      <c r="AC60" s="90">
        <f>(VLOOKUP($A59,'RevPAR Raw Data'!$B$6:$BE$49,'RevPAR Raw Data'!AY$1,FALSE))/100</f>
        <v>-7.5456238087794295E-2</v>
      </c>
      <c r="AD60" s="91">
        <f>(VLOOKUP($A59,'RevPAR Raw Data'!$B$6:$BE$49,'RevPAR Raw Data'!BA$1,FALSE))/100</f>
        <v>-3.2564449922378398E-2</v>
      </c>
      <c r="AE60" s="91">
        <f>(VLOOKUP($A59,'RevPAR Raw Data'!$B$6:$BE$49,'RevPAR Raw Data'!BB$1,FALSE))/100</f>
        <v>3.92200640880776E-2</v>
      </c>
      <c r="AF60" s="90">
        <f>(VLOOKUP($A59,'RevPAR Raw Data'!$B$6:$BE$49,'RevPAR Raw Data'!BC$1,FALSE))/100</f>
        <v>3.0622759386908999E-3</v>
      </c>
      <c r="AG60" s="92">
        <f>(VLOOKUP($A59,'RevPAR Raw Data'!$B$6:$BE$49,'RevPAR Raw Data'!BE$1,FALSE))/100</f>
        <v>-5.5519290049778493E-2</v>
      </c>
    </row>
    <row r="61" spans="1:33" x14ac:dyDescent="0.25">
      <c r="A61" s="139"/>
      <c r="B61" s="117"/>
      <c r="C61" s="118"/>
      <c r="D61" s="118"/>
      <c r="E61" s="118"/>
      <c r="F61" s="118"/>
      <c r="G61" s="118"/>
      <c r="H61" s="99"/>
      <c r="I61" s="99"/>
      <c r="J61" s="118"/>
      <c r="K61" s="141"/>
      <c r="M61" s="121"/>
      <c r="N61" s="122"/>
      <c r="O61" s="122"/>
      <c r="P61" s="122"/>
      <c r="Q61" s="122"/>
      <c r="R61" s="123"/>
      <c r="S61" s="122"/>
      <c r="T61" s="122"/>
      <c r="U61" s="123"/>
      <c r="V61" s="124"/>
      <c r="X61" s="121"/>
      <c r="Y61" s="122"/>
      <c r="Z61" s="122"/>
      <c r="AA61" s="122"/>
      <c r="AB61" s="122"/>
      <c r="AC61" s="123"/>
      <c r="AD61" s="122"/>
      <c r="AE61" s="122"/>
      <c r="AF61" s="123"/>
      <c r="AG61" s="124"/>
    </row>
    <row r="62" spans="1:33" x14ac:dyDescent="0.25">
      <c r="A62" s="116" t="s">
        <v>84</v>
      </c>
      <c r="B62" s="117">
        <f>(VLOOKUP($A62,'Occupancy Raw Data'!$B$8:$BE$45,'Occupancy Raw Data'!AG$3,FALSE))/100</f>
        <v>0.67736736419361609</v>
      </c>
      <c r="C62" s="118">
        <f>(VLOOKUP($A62,'Occupancy Raw Data'!$B$8:$BE$45,'Occupancy Raw Data'!AH$3,FALSE))/100</f>
        <v>0.81668780384696604</v>
      </c>
      <c r="D62" s="118">
        <f>(VLOOKUP($A62,'Occupancy Raw Data'!$B$8:$BE$45,'Occupancy Raw Data'!AI$3,FALSE))/100</f>
        <v>0.87182942295497701</v>
      </c>
      <c r="E62" s="118">
        <f>(VLOOKUP($A62,'Occupancy Raw Data'!$B$8:$BE$45,'Occupancy Raw Data'!AJ$3,FALSE))/100</f>
        <v>0.84432466708941012</v>
      </c>
      <c r="F62" s="118">
        <f>(VLOOKUP($A62,'Occupancy Raw Data'!$B$8:$BE$45,'Occupancy Raw Data'!AK$3,FALSE))/100</f>
        <v>0.78014690340308601</v>
      </c>
      <c r="G62" s="119">
        <f>(VLOOKUP($A62,'Occupancy Raw Data'!$B$8:$BE$45,'Occupancy Raw Data'!AL$3,FALSE))/100</f>
        <v>0.79807123229761101</v>
      </c>
      <c r="H62" s="99">
        <f>(VLOOKUP($A62,'Occupancy Raw Data'!$B$8:$BE$45,'Occupancy Raw Data'!AN$3,FALSE))/100</f>
        <v>0.79985732403297405</v>
      </c>
      <c r="I62" s="99">
        <f>(VLOOKUP($A62,'Occupancy Raw Data'!$B$8:$BE$45,'Occupancy Raw Data'!AO$3,FALSE))/100</f>
        <v>0.81283026844218897</v>
      </c>
      <c r="J62" s="119">
        <f>(VLOOKUP($A62,'Occupancy Raw Data'!$B$8:$BE$45,'Occupancy Raw Data'!AP$3,FALSE))/100</f>
        <v>0.8063437962375809</v>
      </c>
      <c r="K62" s="120">
        <f>(VLOOKUP($A62,'Occupancy Raw Data'!$B$8:$BE$45,'Occupancy Raw Data'!AR$3,FALSE))/100</f>
        <v>0.80043482199474492</v>
      </c>
      <c r="M62" s="121">
        <f>VLOOKUP($A62,'ADR Raw Data'!$B$6:$BE$43,'ADR Raw Data'!AG$1,FALSE)</f>
        <v>202.39943363108</v>
      </c>
      <c r="N62" s="122">
        <f>VLOOKUP($A62,'ADR Raw Data'!$B$6:$BE$43,'ADR Raw Data'!AH$1,FALSE)</f>
        <v>240.14249725008</v>
      </c>
      <c r="O62" s="122">
        <f>VLOOKUP($A62,'ADR Raw Data'!$B$6:$BE$43,'ADR Raw Data'!AI$1,FALSE)</f>
        <v>253.681187077613</v>
      </c>
      <c r="P62" s="122">
        <f>VLOOKUP($A62,'ADR Raw Data'!$B$6:$BE$43,'ADR Raw Data'!AJ$1,FALSE)</f>
        <v>244.51967173613701</v>
      </c>
      <c r="Q62" s="122">
        <f>VLOOKUP($A62,'ADR Raw Data'!$B$6:$BE$43,'ADR Raw Data'!AK$1,FALSE)</f>
        <v>209.64029430690499</v>
      </c>
      <c r="R62" s="123">
        <f>VLOOKUP($A62,'ADR Raw Data'!$B$6:$BE$43,'ADR Raw Data'!AL$1,FALSE)</f>
        <v>231.65630383971001</v>
      </c>
      <c r="S62" s="122">
        <f>VLOOKUP($A62,'ADR Raw Data'!$B$6:$BE$43,'ADR Raw Data'!AN$1,FALSE)</f>
        <v>177.26975952168499</v>
      </c>
      <c r="T62" s="122">
        <f>VLOOKUP($A62,'ADR Raw Data'!$B$6:$BE$43,'ADR Raw Data'!AO$1,FALSE)</f>
        <v>180.07610746326799</v>
      </c>
      <c r="U62" s="123">
        <f>VLOOKUP($A62,'ADR Raw Data'!$B$6:$BE$43,'ADR Raw Data'!AP$1,FALSE)</f>
        <v>178.68422104625</v>
      </c>
      <c r="V62" s="124">
        <f>VLOOKUP($A62,'ADR Raw Data'!$B$6:$BE$43,'ADR Raw Data'!AR$1,FALSE)</f>
        <v>216.409694243247</v>
      </c>
      <c r="X62" s="121">
        <f>VLOOKUP($A62,'RevPAR Raw Data'!$B$6:$BE$43,'RevPAR Raw Data'!AG$1,FALSE)</f>
        <v>137.09877087296499</v>
      </c>
      <c r="Y62" s="122">
        <f>VLOOKUP($A62,'RevPAR Raw Data'!$B$6:$BE$43,'RevPAR Raw Data'!AH$1,FALSE)</f>
        <v>196.121448689494</v>
      </c>
      <c r="Z62" s="122">
        <f>VLOOKUP($A62,'RevPAR Raw Data'!$B$6:$BE$43,'RevPAR Raw Data'!AI$1,FALSE)</f>
        <v>221.166722944409</v>
      </c>
      <c r="AA62" s="122">
        <f>VLOOKUP($A62,'RevPAR Raw Data'!$B$6:$BE$43,'RevPAR Raw Data'!AJ$1,FALSE)</f>
        <v>206.453990435425</v>
      </c>
      <c r="AB62" s="122">
        <f>VLOOKUP($A62,'RevPAR Raw Data'!$B$6:$BE$43,'RevPAR Raw Data'!AK$1,FALSE)</f>
        <v>163.55022643204299</v>
      </c>
      <c r="AC62" s="123">
        <f>VLOOKUP($A62,'RevPAR Raw Data'!$B$6:$BE$43,'RevPAR Raw Data'!AL$1,FALSE)</f>
        <v>184.878231874867</v>
      </c>
      <c r="AD62" s="122">
        <f>VLOOKUP($A62,'RevPAR Raw Data'!$B$6:$BE$43,'RevPAR Raw Data'!AN$1,FALSE)</f>
        <v>141.79051548298401</v>
      </c>
      <c r="AE62" s="122">
        <f>VLOOKUP($A62,'RevPAR Raw Data'!$B$6:$BE$43,'RevPAR Raw Data'!AO$1,FALSE)</f>
        <v>146.37131076939301</v>
      </c>
      <c r="AF62" s="123">
        <f>VLOOKUP($A62,'RevPAR Raw Data'!$B$6:$BE$43,'RevPAR Raw Data'!AP$1,FALSE)</f>
        <v>144.08091312618799</v>
      </c>
      <c r="AG62" s="124">
        <f>VLOOKUP($A62,'RevPAR Raw Data'!$B$6:$BE$43,'RevPAR Raw Data'!AR$1,FALSE)</f>
        <v>173.221855089531</v>
      </c>
    </row>
    <row r="63" spans="1:33" x14ac:dyDescent="0.25">
      <c r="A63" s="101" t="s">
        <v>122</v>
      </c>
      <c r="B63" s="89">
        <f>(VLOOKUP($A62,'Occupancy Raw Data'!$B$8:$BE$51,'Occupancy Raw Data'!AT$3,FALSE))/100</f>
        <v>4.72653230332254E-2</v>
      </c>
      <c r="C63" s="90">
        <f>(VLOOKUP($A62,'Occupancy Raw Data'!$B$8:$BE$51,'Occupancy Raw Data'!AU$3,FALSE))/100</f>
        <v>-2.3641520305316098E-2</v>
      </c>
      <c r="D63" s="90">
        <f>(VLOOKUP($A62,'Occupancy Raw Data'!$B$8:$BE$51,'Occupancy Raw Data'!AV$3,FALSE))/100</f>
        <v>-3.8104528740435399E-2</v>
      </c>
      <c r="E63" s="90">
        <f>(VLOOKUP($A62,'Occupancy Raw Data'!$B$8:$BE$51,'Occupancy Raw Data'!AW$3,FALSE))/100</f>
        <v>-7.911721216142191E-2</v>
      </c>
      <c r="F63" s="90">
        <f>(VLOOKUP($A62,'Occupancy Raw Data'!$B$8:$BE$51,'Occupancy Raw Data'!AX$3,FALSE))/100</f>
        <v>-6.6347621438203302E-2</v>
      </c>
      <c r="G63" s="90">
        <f>(VLOOKUP($A62,'Occupancy Raw Data'!$B$8:$BE$51,'Occupancy Raw Data'!AY$3,FALSE))/100</f>
        <v>-3.66289222283658E-2</v>
      </c>
      <c r="H63" s="91">
        <f>(VLOOKUP($A62,'Occupancy Raw Data'!$B$8:$BE$51,'Occupancy Raw Data'!BA$3,FALSE))/100</f>
        <v>-1.7244992929029299E-2</v>
      </c>
      <c r="I63" s="91">
        <f>(VLOOKUP($A62,'Occupancy Raw Data'!$B$8:$BE$51,'Occupancy Raw Data'!BB$3,FALSE))/100</f>
        <v>2.3309860588647601E-2</v>
      </c>
      <c r="J63" s="90">
        <f>(VLOOKUP($A62,'Occupancy Raw Data'!$B$8:$BE$51,'Occupancy Raw Data'!BC$3,FALSE))/100</f>
        <v>2.7855804622058901E-3</v>
      </c>
      <c r="K63" s="92">
        <f>(VLOOKUP($A62,'Occupancy Raw Data'!$B$8:$BE$51,'Occupancy Raw Data'!BE$3,FALSE))/100</f>
        <v>-2.56056904114523E-2</v>
      </c>
      <c r="M63" s="89">
        <f>(VLOOKUP($A62,'ADR Raw Data'!$B$6:$BE$49,'ADR Raw Data'!AT$1,FALSE))/100</f>
        <v>-1.6299205040238198E-3</v>
      </c>
      <c r="N63" s="90">
        <f>(VLOOKUP($A62,'ADR Raw Data'!$B$6:$BE$49,'ADR Raw Data'!AU$1,FALSE))/100</f>
        <v>1.25392590230543E-2</v>
      </c>
      <c r="O63" s="90">
        <f>(VLOOKUP($A62,'ADR Raw Data'!$B$6:$BE$49,'ADR Raw Data'!AV$1,FALSE))/100</f>
        <v>-6.6950538420424007E-4</v>
      </c>
      <c r="P63" s="90">
        <f>(VLOOKUP($A62,'ADR Raw Data'!$B$6:$BE$49,'ADR Raw Data'!AW$1,FALSE))/100</f>
        <v>-2.7585135432119601E-2</v>
      </c>
      <c r="Q63" s="90">
        <f>(VLOOKUP($A62,'ADR Raw Data'!$B$6:$BE$49,'ADR Raw Data'!AX$1,FALSE))/100</f>
        <v>-3.3724223460543601E-2</v>
      </c>
      <c r="R63" s="90">
        <f>(VLOOKUP($A62,'ADR Raw Data'!$B$6:$BE$49,'ADR Raw Data'!AY$1,FALSE))/100</f>
        <v>-1.22388658690607E-2</v>
      </c>
      <c r="S63" s="91">
        <f>(VLOOKUP($A62,'ADR Raw Data'!$B$6:$BE$49,'ADR Raw Data'!BA$1,FALSE))/100</f>
        <v>9.5306051065190602E-3</v>
      </c>
      <c r="T63" s="91">
        <f>(VLOOKUP($A62,'ADR Raw Data'!$B$6:$BE$49,'ADR Raw Data'!BB$1,FALSE))/100</f>
        <v>4.36477341671411E-2</v>
      </c>
      <c r="U63" s="90">
        <f>(VLOOKUP($A62,'ADR Raw Data'!$B$6:$BE$49,'ADR Raw Data'!BC$1,FALSE))/100</f>
        <v>2.6394988840977497E-2</v>
      </c>
      <c r="V63" s="92">
        <f>(VLOOKUP($A62,'ADR Raw Data'!$B$6:$BE$49,'ADR Raw Data'!BE$1,FALSE))/100</f>
        <v>-5.5789865014004101E-3</v>
      </c>
      <c r="X63" s="89">
        <f>(VLOOKUP($A62,'RevPAR Raw Data'!$B$6:$BE$49,'RevPAR Raw Data'!AT$1,FALSE))/100</f>
        <v>4.5558363810060405E-2</v>
      </c>
      <c r="Y63" s="90">
        <f>(VLOOKUP($A62,'RevPAR Raw Data'!$B$6:$BE$49,'RevPAR Raw Data'!AU$1,FALSE))/100</f>
        <v>-1.1398708429068901E-2</v>
      </c>
      <c r="Z63" s="90">
        <f>(VLOOKUP($A62,'RevPAR Raw Data'!$B$6:$BE$49,'RevPAR Raw Data'!AV$1,FALSE))/100</f>
        <v>-3.8748522937485298E-2</v>
      </c>
      <c r="AA63" s="90">
        <f>(VLOOKUP($A62,'RevPAR Raw Data'!$B$6:$BE$49,'RevPAR Raw Data'!AW$1,FALSE))/100</f>
        <v>-0.10451988858105601</v>
      </c>
      <c r="AB63" s="90">
        <f>(VLOOKUP($A62,'RevPAR Raw Data'!$B$6:$BE$49,'RevPAR Raw Data'!AX$1,FALSE))/100</f>
        <v>-9.783432288728941E-2</v>
      </c>
      <c r="AC63" s="90">
        <f>(VLOOKUP($A62,'RevPAR Raw Data'!$B$6:$BE$49,'RevPAR Raw Data'!AY$1,FALSE))/100</f>
        <v>-4.8419491631345304E-2</v>
      </c>
      <c r="AD63" s="91">
        <f>(VLOOKUP($A62,'RevPAR Raw Data'!$B$6:$BE$49,'RevPAR Raw Data'!BA$1,FALSE))/100</f>
        <v>-7.8787430401815999E-3</v>
      </c>
      <c r="AE63" s="91">
        <f>(VLOOKUP($A62,'RevPAR Raw Data'!$B$6:$BE$49,'RevPAR Raw Data'!BB$1,FALSE))/100</f>
        <v>6.7975017354235195E-2</v>
      </c>
      <c r="AF63" s="90">
        <f>(VLOOKUP($A62,'RevPAR Raw Data'!$B$6:$BE$49,'RevPAR Raw Data'!BC$1,FALSE))/100</f>
        <v>2.92540946683989E-2</v>
      </c>
      <c r="AG63" s="92">
        <f>(VLOOKUP($A62,'RevPAR Raw Data'!$B$6:$BE$49,'RevPAR Raw Data'!BE$1,FALSE))/100</f>
        <v>-3.1041823111688197E-2</v>
      </c>
    </row>
    <row r="64" spans="1:33" x14ac:dyDescent="0.25">
      <c r="A64" s="139"/>
      <c r="B64" s="117"/>
      <c r="C64" s="118"/>
      <c r="D64" s="118"/>
      <c r="E64" s="118"/>
      <c r="F64" s="118"/>
      <c r="G64" s="119"/>
      <c r="H64" s="99"/>
      <c r="I64" s="99"/>
      <c r="J64" s="119"/>
      <c r="K64" s="120"/>
      <c r="M64" s="121"/>
      <c r="N64" s="122"/>
      <c r="O64" s="122"/>
      <c r="P64" s="122"/>
      <c r="Q64" s="122"/>
      <c r="R64" s="123"/>
      <c r="S64" s="122"/>
      <c r="T64" s="122"/>
      <c r="U64" s="123"/>
      <c r="V64" s="124"/>
      <c r="X64" s="121"/>
      <c r="Y64" s="122"/>
      <c r="Z64" s="122"/>
      <c r="AA64" s="122"/>
      <c r="AB64" s="122"/>
      <c r="AC64" s="123"/>
      <c r="AD64" s="122"/>
      <c r="AE64" s="122"/>
      <c r="AF64" s="123"/>
      <c r="AG64" s="124"/>
    </row>
    <row r="65" spans="1:33" x14ac:dyDescent="0.25">
      <c r="A65" s="116" t="s">
        <v>85</v>
      </c>
      <c r="B65" s="117">
        <f>(VLOOKUP($A65,'Occupancy Raw Data'!$B$8:$BE$45,'Occupancy Raw Data'!AG$3,FALSE))/100</f>
        <v>0.61319057567316593</v>
      </c>
      <c r="C65" s="118">
        <f>(VLOOKUP($A65,'Occupancy Raw Data'!$B$8:$BE$45,'Occupancy Raw Data'!AH$3,FALSE))/100</f>
        <v>0.7261780408542241</v>
      </c>
      <c r="D65" s="118">
        <f>(VLOOKUP($A65,'Occupancy Raw Data'!$B$8:$BE$45,'Occupancy Raw Data'!AI$3,FALSE))/100</f>
        <v>0.76613277623026899</v>
      </c>
      <c r="E65" s="118">
        <f>(VLOOKUP($A65,'Occupancy Raw Data'!$B$8:$BE$45,'Occupancy Raw Data'!AJ$3,FALSE))/100</f>
        <v>0.73977134234809294</v>
      </c>
      <c r="F65" s="118">
        <f>(VLOOKUP($A65,'Occupancy Raw Data'!$B$8:$BE$45,'Occupancy Raw Data'!AK$3,FALSE))/100</f>
        <v>0.69279206082061406</v>
      </c>
      <c r="G65" s="119">
        <f>(VLOOKUP($A65,'Occupancy Raw Data'!$B$8:$BE$45,'Occupancy Raw Data'!AL$3,FALSE))/100</f>
        <v>0.70761275795631207</v>
      </c>
      <c r="H65" s="99">
        <f>(VLOOKUP($A65,'Occupancy Raw Data'!$B$8:$BE$45,'Occupancy Raw Data'!AN$3,FALSE))/100</f>
        <v>0.75651442168185201</v>
      </c>
      <c r="I65" s="99">
        <f>(VLOOKUP($A65,'Occupancy Raw Data'!$B$8:$BE$45,'Occupancy Raw Data'!AO$3,FALSE))/100</f>
        <v>0.79499158493413002</v>
      </c>
      <c r="J65" s="119">
        <f>(VLOOKUP($A65,'Occupancy Raw Data'!$B$8:$BE$45,'Occupancy Raw Data'!AP$3,FALSE))/100</f>
        <v>0.77575300330799091</v>
      </c>
      <c r="K65" s="120">
        <f>(VLOOKUP($A65,'Occupancy Raw Data'!$B$8:$BE$45,'Occupancy Raw Data'!AR$3,FALSE))/100</f>
        <v>0.72708091527109897</v>
      </c>
      <c r="M65" s="121">
        <f>VLOOKUP($A65,'ADR Raw Data'!$B$6:$BE$43,'ADR Raw Data'!AG$1,FALSE)</f>
        <v>152.94796716036501</v>
      </c>
      <c r="N65" s="122">
        <f>VLOOKUP($A65,'ADR Raw Data'!$B$6:$BE$43,'ADR Raw Data'!AH$1,FALSE)</f>
        <v>177.181291405282</v>
      </c>
      <c r="O65" s="122">
        <f>VLOOKUP($A65,'ADR Raw Data'!$B$6:$BE$43,'ADR Raw Data'!AI$1,FALSE)</f>
        <v>184.591847447356</v>
      </c>
      <c r="P65" s="122">
        <f>VLOOKUP($A65,'ADR Raw Data'!$B$6:$BE$43,'ADR Raw Data'!AJ$1,FALSE)</f>
        <v>172.09109633639201</v>
      </c>
      <c r="Q65" s="122">
        <f>VLOOKUP($A65,'ADR Raw Data'!$B$6:$BE$43,'ADR Raw Data'!AK$1,FALSE)</f>
        <v>159.753308900523</v>
      </c>
      <c r="R65" s="123">
        <f>VLOOKUP($A65,'ADR Raw Data'!$B$6:$BE$43,'ADR Raw Data'!AL$1,FALSE)</f>
        <v>170.10923515373099</v>
      </c>
      <c r="S65" s="122">
        <f>VLOOKUP($A65,'ADR Raw Data'!$B$6:$BE$43,'ADR Raw Data'!AN$1,FALSE)</f>
        <v>150.322691879866</v>
      </c>
      <c r="T65" s="122">
        <f>VLOOKUP($A65,'ADR Raw Data'!$B$6:$BE$43,'ADR Raw Data'!AO$1,FALSE)</f>
        <v>152.737421980508</v>
      </c>
      <c r="U65" s="123">
        <f>VLOOKUP($A65,'ADR Raw Data'!$B$6:$BE$43,'ADR Raw Data'!AP$1,FALSE)</f>
        <v>151.55999943891601</v>
      </c>
      <c r="V65" s="124">
        <f>VLOOKUP($A65,'ADR Raw Data'!$B$6:$BE$43,'ADR Raw Data'!AR$1,FALSE)</f>
        <v>164.45481736136</v>
      </c>
      <c r="X65" s="121">
        <f>VLOOKUP($A65,'RevPAR Raw Data'!$B$6:$BE$43,'RevPAR Raw Data'!AG$1,FALSE)</f>
        <v>93.786252031104894</v>
      </c>
      <c r="Y65" s="122">
        <f>VLOOKUP($A65,'RevPAR Raw Data'!$B$6:$BE$43,'RevPAR Raw Data'!AH$1,FALSE)</f>
        <v>128.66516306870901</v>
      </c>
      <c r="Z65" s="122">
        <f>VLOOKUP($A65,'RevPAR Raw Data'!$B$6:$BE$43,'RevPAR Raw Data'!AI$1,FALSE)</f>
        <v>141.42186455431701</v>
      </c>
      <c r="AA65" s="122">
        <f>VLOOKUP($A65,'RevPAR Raw Data'!$B$6:$BE$43,'RevPAR Raw Data'!AJ$1,FALSE)</f>
        <v>127.308061342928</v>
      </c>
      <c r="AB65" s="122">
        <f>VLOOKUP($A65,'RevPAR Raw Data'!$B$6:$BE$43,'RevPAR Raw Data'!AK$1,FALSE)</f>
        <v>110.675824096105</v>
      </c>
      <c r="AC65" s="123">
        <f>VLOOKUP($A65,'RevPAR Raw Data'!$B$6:$BE$43,'RevPAR Raw Data'!AL$1,FALSE)</f>
        <v>120.371465040971</v>
      </c>
      <c r="AD65" s="122">
        <f>VLOOKUP($A65,'RevPAR Raw Data'!$B$6:$BE$43,'RevPAR Raw Data'!AN$1,FALSE)</f>
        <v>113.721284313156</v>
      </c>
      <c r="AE65" s="122">
        <f>VLOOKUP($A65,'RevPAR Raw Data'!$B$6:$BE$43,'RevPAR Raw Data'!AO$1,FALSE)</f>
        <v>121.424965179037</v>
      </c>
      <c r="AF65" s="123">
        <f>VLOOKUP($A65,'RevPAR Raw Data'!$B$6:$BE$43,'RevPAR Raw Data'!AP$1,FALSE)</f>
        <v>117.57312474609699</v>
      </c>
      <c r="AG65" s="124">
        <f>VLOOKUP($A65,'RevPAR Raw Data'!$B$6:$BE$43,'RevPAR Raw Data'!AR$1,FALSE)</f>
        <v>119.57195912783899</v>
      </c>
    </row>
    <row r="66" spans="1:33" x14ac:dyDescent="0.25">
      <c r="A66" s="101" t="s">
        <v>122</v>
      </c>
      <c r="B66" s="89">
        <f>(VLOOKUP($A65,'Occupancy Raw Data'!$B$8:$BE$51,'Occupancy Raw Data'!AT$3,FALSE))/100</f>
        <v>1.5232384884903501E-2</v>
      </c>
      <c r="C66" s="90">
        <f>(VLOOKUP($A65,'Occupancy Raw Data'!$B$8:$BE$51,'Occupancy Raw Data'!AU$3,FALSE))/100</f>
        <v>-5.6586842117297899E-2</v>
      </c>
      <c r="D66" s="90">
        <f>(VLOOKUP($A65,'Occupancy Raw Data'!$B$8:$BE$51,'Occupancy Raw Data'!AV$3,FALSE))/100</f>
        <v>-8.0283875105449404E-2</v>
      </c>
      <c r="E66" s="90">
        <f>(VLOOKUP($A65,'Occupancy Raw Data'!$B$8:$BE$51,'Occupancy Raw Data'!AW$3,FALSE))/100</f>
        <v>-0.113556145417092</v>
      </c>
      <c r="F66" s="90">
        <f>(VLOOKUP($A65,'Occupancy Raw Data'!$B$8:$BE$51,'Occupancy Raw Data'!AX$3,FALSE))/100</f>
        <v>-9.2266061015741307E-2</v>
      </c>
      <c r="G66" s="90">
        <f>(VLOOKUP($A65,'Occupancy Raw Data'!$B$8:$BE$51,'Occupancy Raw Data'!AY$3,FALSE))/100</f>
        <v>-7.00212105545924E-2</v>
      </c>
      <c r="H66" s="91">
        <f>(VLOOKUP($A65,'Occupancy Raw Data'!$B$8:$BE$51,'Occupancy Raw Data'!BA$3,FALSE))/100</f>
        <v>1.7598027836286799E-2</v>
      </c>
      <c r="I66" s="91">
        <f>(VLOOKUP($A65,'Occupancy Raw Data'!$B$8:$BE$51,'Occupancy Raw Data'!BB$3,FALSE))/100</f>
        <v>7.6032605472322601E-2</v>
      </c>
      <c r="J66" s="90">
        <f>(VLOOKUP($A65,'Occupancy Raw Data'!$B$8:$BE$51,'Occupancy Raw Data'!BC$3,FALSE))/100</f>
        <v>4.6724365641229906E-2</v>
      </c>
      <c r="K66" s="92">
        <f>(VLOOKUP($A65,'Occupancy Raw Data'!$B$8:$BE$51,'Occupancy Raw Data'!BE$3,FALSE))/100</f>
        <v>-3.7289737914322003E-2</v>
      </c>
      <c r="M66" s="89">
        <f>(VLOOKUP($A65,'ADR Raw Data'!$B$6:$BE$49,'ADR Raw Data'!AT$1,FALSE))/100</f>
        <v>-5.4437543931021404E-2</v>
      </c>
      <c r="N66" s="90">
        <f>(VLOOKUP($A65,'ADR Raw Data'!$B$6:$BE$49,'ADR Raw Data'!AU$1,FALSE))/100</f>
        <v>-5.0627113694718097E-2</v>
      </c>
      <c r="O66" s="90">
        <f>(VLOOKUP($A65,'ADR Raw Data'!$B$6:$BE$49,'ADR Raw Data'!AV$1,FALSE))/100</f>
        <v>-4.6708501408956001E-2</v>
      </c>
      <c r="P66" s="90">
        <f>(VLOOKUP($A65,'ADR Raw Data'!$B$6:$BE$49,'ADR Raw Data'!AW$1,FALSE))/100</f>
        <v>-9.5002465280757786E-2</v>
      </c>
      <c r="Q66" s="90">
        <f>(VLOOKUP($A65,'ADR Raw Data'!$B$6:$BE$49,'ADR Raw Data'!AX$1,FALSE))/100</f>
        <v>-7.6140371517249006E-2</v>
      </c>
      <c r="R66" s="90">
        <f>(VLOOKUP($A65,'ADR Raw Data'!$B$6:$BE$49,'ADR Raw Data'!AY$1,FALSE))/100</f>
        <v>-6.655049284507801E-2</v>
      </c>
      <c r="S66" s="91">
        <f>(VLOOKUP($A65,'ADR Raw Data'!$B$6:$BE$49,'ADR Raw Data'!BA$1,FALSE))/100</f>
        <v>-3.9771806936402296E-2</v>
      </c>
      <c r="T66" s="91">
        <f>(VLOOKUP($A65,'ADR Raw Data'!$B$6:$BE$49,'ADR Raw Data'!BB$1,FALSE))/100</f>
        <v>-3.08437698779485E-3</v>
      </c>
      <c r="U66" s="90">
        <f>(VLOOKUP($A65,'ADR Raw Data'!$B$6:$BE$49,'ADR Raw Data'!BC$1,FALSE))/100</f>
        <v>-2.1465328718314799E-2</v>
      </c>
      <c r="V66" s="92">
        <f>(VLOOKUP($A65,'ADR Raw Data'!$B$6:$BE$49,'ADR Raw Data'!BE$1,FALSE))/100</f>
        <v>-5.7935264929097702E-2</v>
      </c>
      <c r="X66" s="89">
        <f>(VLOOKUP($A65,'RevPAR Raw Data'!$B$6:$BE$49,'RevPAR Raw Data'!AT$1,FALSE))/100</f>
        <v>-4.0034372667463999E-2</v>
      </c>
      <c r="Y66" s="90">
        <f>(VLOOKUP($A65,'RevPAR Raw Data'!$B$6:$BE$49,'RevPAR Raw Data'!AU$1,FALSE))/100</f>
        <v>-0.104349127322518</v>
      </c>
      <c r="Z66" s="90">
        <f>(VLOOKUP($A65,'RevPAR Raw Data'!$B$6:$BE$49,'RevPAR Raw Data'!AV$1,FALSE))/100</f>
        <v>-0.12324243702092601</v>
      </c>
      <c r="AA66" s="90">
        <f>(VLOOKUP($A65,'RevPAR Raw Data'!$B$6:$BE$49,'RevPAR Raw Data'!AW$1,FALSE))/100</f>
        <v>-0.19777049693544602</v>
      </c>
      <c r="AB66" s="90">
        <f>(VLOOKUP($A65,'RevPAR Raw Data'!$B$6:$BE$49,'RevPAR Raw Data'!AX$1,FALSE))/100</f>
        <v>-0.161381260368818</v>
      </c>
      <c r="AC66" s="90">
        <f>(VLOOKUP($A65,'RevPAR Raw Data'!$B$6:$BE$49,'RevPAR Raw Data'!AY$1,FALSE))/100</f>
        <v>-0.13191175732765301</v>
      </c>
      <c r="AD66" s="91">
        <f>(VLOOKUP($A65,'RevPAR Raw Data'!$B$6:$BE$49,'RevPAR Raw Data'!BA$1,FALSE))/100</f>
        <v>-2.2873684465681599E-2</v>
      </c>
      <c r="AE66" s="91">
        <f>(VLOOKUP($A65,'RevPAR Raw Data'!$B$6:$BE$49,'RevPAR Raw Data'!BB$1,FALSE))/100</f>
        <v>7.2713715265886797E-2</v>
      </c>
      <c r="AF66" s="90">
        <f>(VLOOKUP($A65,'RevPAR Raw Data'!$B$6:$BE$49,'RevPAR Raw Data'!BC$1,FALSE))/100</f>
        <v>2.4256083055271299E-2</v>
      </c>
      <c r="AG66" s="92">
        <f>(VLOOKUP($A65,'RevPAR Raw Data'!$B$6:$BE$49,'RevPAR Raw Data'!BE$1,FALSE))/100</f>
        <v>-9.3064611998216903E-2</v>
      </c>
    </row>
    <row r="67" spans="1:33" x14ac:dyDescent="0.25">
      <c r="A67" s="142"/>
      <c r="B67" s="117"/>
      <c r="C67" s="118"/>
      <c r="D67" s="118"/>
      <c r="E67" s="118"/>
      <c r="F67" s="118"/>
      <c r="G67" s="119"/>
      <c r="H67" s="99"/>
      <c r="I67" s="99"/>
      <c r="J67" s="119"/>
      <c r="K67" s="120"/>
      <c r="M67" s="121"/>
      <c r="N67" s="122"/>
      <c r="O67" s="122"/>
      <c r="P67" s="122"/>
      <c r="Q67" s="122"/>
      <c r="R67" s="123"/>
      <c r="S67" s="122"/>
      <c r="T67" s="122"/>
      <c r="U67" s="123"/>
      <c r="V67" s="124"/>
      <c r="X67" s="121"/>
      <c r="Y67" s="122"/>
      <c r="Z67" s="122"/>
      <c r="AA67" s="122"/>
      <c r="AB67" s="122"/>
      <c r="AC67" s="123"/>
      <c r="AD67" s="122"/>
      <c r="AE67" s="122"/>
      <c r="AF67" s="123"/>
      <c r="AG67" s="124"/>
    </row>
    <row r="68" spans="1:33" x14ac:dyDescent="0.25">
      <c r="A68" s="116" t="s">
        <v>26</v>
      </c>
      <c r="B68" s="117">
        <f>(VLOOKUP($A68,'Occupancy Raw Data'!$B$8:$BE$45,'Occupancy Raw Data'!AG$3,FALSE))/100</f>
        <v>0.54054990757855803</v>
      </c>
      <c r="C68" s="118">
        <f>(VLOOKUP($A68,'Occupancy Raw Data'!$B$8:$BE$45,'Occupancy Raw Data'!AH$3,FALSE))/100</f>
        <v>0.70737060998151502</v>
      </c>
      <c r="D68" s="118">
        <f>(VLOOKUP($A68,'Occupancy Raw Data'!$B$8:$BE$45,'Occupancy Raw Data'!AI$3,FALSE))/100</f>
        <v>0.79941658964879803</v>
      </c>
      <c r="E68" s="118">
        <f>(VLOOKUP($A68,'Occupancy Raw Data'!$B$8:$BE$45,'Occupancy Raw Data'!AJ$3,FALSE))/100</f>
        <v>0.79014556377079403</v>
      </c>
      <c r="F68" s="118">
        <f>(VLOOKUP($A68,'Occupancy Raw Data'!$B$8:$BE$45,'Occupancy Raw Data'!AK$3,FALSE))/100</f>
        <v>0.68905961182994402</v>
      </c>
      <c r="G68" s="119">
        <f>(VLOOKUP($A68,'Occupancy Raw Data'!$B$8:$BE$45,'Occupancy Raw Data'!AL$3,FALSE))/100</f>
        <v>0.70530845656192198</v>
      </c>
      <c r="H68" s="99">
        <f>(VLOOKUP($A68,'Occupancy Raw Data'!$B$8:$BE$45,'Occupancy Raw Data'!AN$3,FALSE))/100</f>
        <v>0.7189232902033269</v>
      </c>
      <c r="I68" s="99">
        <f>(VLOOKUP($A68,'Occupancy Raw Data'!$B$8:$BE$45,'Occupancy Raw Data'!AO$3,FALSE))/100</f>
        <v>0.76519177449168196</v>
      </c>
      <c r="J68" s="119">
        <f>(VLOOKUP($A68,'Occupancy Raw Data'!$B$8:$BE$45,'Occupancy Raw Data'!AP$3,FALSE))/100</f>
        <v>0.74205753234750405</v>
      </c>
      <c r="K68" s="120">
        <f>(VLOOKUP($A68,'Occupancy Raw Data'!$B$8:$BE$45,'Occupancy Raw Data'!AR$3,FALSE))/100</f>
        <v>0.71580819250065997</v>
      </c>
      <c r="M68" s="121">
        <f>VLOOKUP($A68,'ADR Raw Data'!$B$6:$BE$43,'ADR Raw Data'!AG$1,FALSE)</f>
        <v>145.282085915793</v>
      </c>
      <c r="N68" s="122">
        <f>VLOOKUP($A68,'ADR Raw Data'!$B$6:$BE$43,'ADR Raw Data'!AH$1,FALSE)</f>
        <v>180.712659643965</v>
      </c>
      <c r="O68" s="122">
        <f>VLOOKUP($A68,'ADR Raw Data'!$B$6:$BE$43,'ADR Raw Data'!AI$1,FALSE)</f>
        <v>201.720345026915</v>
      </c>
      <c r="P68" s="122">
        <f>VLOOKUP($A68,'ADR Raw Data'!$B$6:$BE$43,'ADR Raw Data'!AJ$1,FALSE)</f>
        <v>195.36903574822699</v>
      </c>
      <c r="Q68" s="122">
        <f>VLOOKUP($A68,'ADR Raw Data'!$B$6:$BE$43,'ADR Raw Data'!AK$1,FALSE)</f>
        <v>159.31372537513599</v>
      </c>
      <c r="R68" s="123">
        <f>VLOOKUP($A68,'ADR Raw Data'!$B$6:$BE$43,'ADR Raw Data'!AL$1,FALSE)</f>
        <v>179.146657739777</v>
      </c>
      <c r="S68" s="122">
        <f>VLOOKUP($A68,'ADR Raw Data'!$B$6:$BE$43,'ADR Raw Data'!AN$1,FALSE)</f>
        <v>138.365555198457</v>
      </c>
      <c r="T68" s="122">
        <f>VLOOKUP($A68,'ADR Raw Data'!$B$6:$BE$43,'ADR Raw Data'!AO$1,FALSE)</f>
        <v>138.239634256812</v>
      </c>
      <c r="U68" s="123">
        <f>VLOOKUP($A68,'ADR Raw Data'!$B$6:$BE$43,'ADR Raw Data'!AP$1,FALSE)</f>
        <v>138.30063188417</v>
      </c>
      <c r="V68" s="124">
        <f>VLOOKUP($A68,'ADR Raw Data'!$B$6:$BE$43,'ADR Raw Data'!AR$1,FALSE)</f>
        <v>167.048404336874</v>
      </c>
      <c r="X68" s="121">
        <f>VLOOKUP($A68,'RevPAR Raw Data'!$B$6:$BE$43,'RevPAR Raw Data'!AG$1,FALSE)</f>
        <v>78.5322181146025</v>
      </c>
      <c r="Y68" s="122">
        <f>VLOOKUP($A68,'RevPAR Raw Data'!$B$6:$BE$43,'RevPAR Raw Data'!AH$1,FALSE)</f>
        <v>127.83082428373299</v>
      </c>
      <c r="Z68" s="122">
        <f>VLOOKUP($A68,'RevPAR Raw Data'!$B$6:$BE$43,'RevPAR Raw Data'!AI$1,FALSE)</f>
        <v>161.25859028419501</v>
      </c>
      <c r="AA68" s="122">
        <f>VLOOKUP($A68,'RevPAR Raw Data'!$B$6:$BE$43,'RevPAR Raw Data'!AJ$1,FALSE)</f>
        <v>154.369976894639</v>
      </c>
      <c r="AB68" s="122">
        <f>VLOOKUP($A68,'RevPAR Raw Data'!$B$6:$BE$43,'RevPAR Raw Data'!AK$1,FALSE)</f>
        <v>109.776653766173</v>
      </c>
      <c r="AC68" s="123">
        <f>VLOOKUP($A68,'RevPAR Raw Data'!$B$6:$BE$43,'RevPAR Raw Data'!AL$1,FALSE)</f>
        <v>126.353652668669</v>
      </c>
      <c r="AD68" s="122">
        <f>VLOOKUP($A68,'RevPAR Raw Data'!$B$6:$BE$43,'RevPAR Raw Data'!AN$1,FALSE)</f>
        <v>99.474220194085007</v>
      </c>
      <c r="AE68" s="122">
        <f>VLOOKUP($A68,'RevPAR Raw Data'!$B$6:$BE$43,'RevPAR Raw Data'!AO$1,FALSE)</f>
        <v>105.779831042051</v>
      </c>
      <c r="AF68" s="123">
        <f>VLOOKUP($A68,'RevPAR Raw Data'!$B$6:$BE$43,'RevPAR Raw Data'!AP$1,FALSE)</f>
        <v>102.627025618068</v>
      </c>
      <c r="AG68" s="124">
        <f>VLOOKUP($A68,'RevPAR Raw Data'!$B$6:$BE$43,'RevPAR Raw Data'!AR$1,FALSE)</f>
        <v>119.574616368497</v>
      </c>
    </row>
    <row r="69" spans="1:33" x14ac:dyDescent="0.25">
      <c r="A69" s="101" t="s">
        <v>122</v>
      </c>
      <c r="B69" s="89">
        <f>(VLOOKUP($A68,'Occupancy Raw Data'!$B$8:$BE$51,'Occupancy Raw Data'!AT$3,FALSE))/100</f>
        <v>-1.1490393217831501E-2</v>
      </c>
      <c r="C69" s="90">
        <f>(VLOOKUP($A68,'Occupancy Raw Data'!$B$8:$BE$51,'Occupancy Raw Data'!AU$3,FALSE))/100</f>
        <v>-2.46876944574679E-2</v>
      </c>
      <c r="D69" s="90">
        <f>(VLOOKUP($A68,'Occupancy Raw Data'!$B$8:$BE$51,'Occupancy Raw Data'!AV$3,FALSE))/100</f>
        <v>-4.0421307211450895E-2</v>
      </c>
      <c r="E69" s="90">
        <f>(VLOOKUP($A68,'Occupancy Raw Data'!$B$8:$BE$51,'Occupancy Raw Data'!AW$3,FALSE))/100</f>
        <v>-5.3991084733703502E-2</v>
      </c>
      <c r="F69" s="90">
        <f>(VLOOKUP($A68,'Occupancy Raw Data'!$B$8:$BE$51,'Occupancy Raw Data'!AX$3,FALSE))/100</f>
        <v>-7.0560708551348397E-2</v>
      </c>
      <c r="G69" s="90">
        <f>(VLOOKUP($A68,'Occupancy Raw Data'!$B$8:$BE$51,'Occupancy Raw Data'!AY$3,FALSE))/100</f>
        <v>-4.2172326760409301E-2</v>
      </c>
      <c r="H69" s="91">
        <f>(VLOOKUP($A68,'Occupancy Raw Data'!$B$8:$BE$51,'Occupancy Raw Data'!BA$3,FALSE))/100</f>
        <v>-2.0878421683277703E-2</v>
      </c>
      <c r="I69" s="91">
        <f>(VLOOKUP($A68,'Occupancy Raw Data'!$B$8:$BE$51,'Occupancy Raw Data'!BB$3,FALSE))/100</f>
        <v>4.4450207320604999E-2</v>
      </c>
      <c r="J69" s="90">
        <f>(VLOOKUP($A68,'Occupancy Raw Data'!$B$8:$BE$51,'Occupancy Raw Data'!BC$3,FALSE))/100</f>
        <v>1.1749663830505399E-2</v>
      </c>
      <c r="K69" s="92">
        <f>(VLOOKUP($A68,'Occupancy Raw Data'!$B$8:$BE$51,'Occupancy Raw Data'!BE$3,FALSE))/100</f>
        <v>-2.6809771574506699E-2</v>
      </c>
      <c r="M69" s="89">
        <f>(VLOOKUP($A68,'ADR Raw Data'!$B$6:$BE$49,'ADR Raw Data'!AT$1,FALSE))/100</f>
        <v>1.77066018784039E-3</v>
      </c>
      <c r="N69" s="90">
        <f>(VLOOKUP($A68,'ADR Raw Data'!$B$6:$BE$49,'ADR Raw Data'!AU$1,FALSE))/100</f>
        <v>2.52641626330346E-2</v>
      </c>
      <c r="O69" s="90">
        <f>(VLOOKUP($A68,'ADR Raw Data'!$B$6:$BE$49,'ADR Raw Data'!AV$1,FALSE))/100</f>
        <v>4.8744504830937799E-2</v>
      </c>
      <c r="P69" s="90">
        <f>(VLOOKUP($A68,'ADR Raw Data'!$B$6:$BE$49,'ADR Raw Data'!AW$1,FALSE))/100</f>
        <v>2.3964609742646997E-2</v>
      </c>
      <c r="Q69" s="90">
        <f>(VLOOKUP($A68,'ADR Raw Data'!$B$6:$BE$49,'ADR Raw Data'!AX$1,FALSE))/100</f>
        <v>-3.7695711323154198E-2</v>
      </c>
      <c r="R69" s="90">
        <f>(VLOOKUP($A68,'ADR Raw Data'!$B$6:$BE$49,'ADR Raw Data'!AY$1,FALSE))/100</f>
        <v>1.5556799429588099E-2</v>
      </c>
      <c r="S69" s="91">
        <f>(VLOOKUP($A68,'ADR Raw Data'!$B$6:$BE$49,'ADR Raw Data'!BA$1,FALSE))/100</f>
        <v>-1.4843469006895401E-2</v>
      </c>
      <c r="T69" s="91">
        <f>(VLOOKUP($A68,'ADR Raw Data'!$B$6:$BE$49,'ADR Raw Data'!BB$1,FALSE))/100</f>
        <v>4.5543391817419298E-3</v>
      </c>
      <c r="U69" s="90">
        <f>(VLOOKUP($A68,'ADR Raw Data'!$B$6:$BE$49,'ADR Raw Data'!BC$1,FALSE))/100</f>
        <v>-5.2689111384029699E-3</v>
      </c>
      <c r="V69" s="92">
        <f>(VLOOKUP($A68,'ADR Raw Data'!$B$6:$BE$49,'ADR Raw Data'!BE$1,FALSE))/100</f>
        <v>7.7983261079108204E-3</v>
      </c>
      <c r="X69" s="89">
        <f>(VLOOKUP($A68,'RevPAR Raw Data'!$B$6:$BE$49,'RevPAR Raw Data'!AT$1,FALSE))/100</f>
        <v>-9.7400786118046201E-3</v>
      </c>
      <c r="Y69" s="90">
        <f>(VLOOKUP($A68,'RevPAR Raw Data'!$B$6:$BE$49,'RevPAR Raw Data'!AU$1,FALSE))/100</f>
        <v>-4.7245752241370606E-5</v>
      </c>
      <c r="Z69" s="90">
        <f>(VLOOKUP($A68,'RevPAR Raw Data'!$B$6:$BE$49,'RevPAR Raw Data'!AV$1,FALSE))/100</f>
        <v>6.3528810148455097E-3</v>
      </c>
      <c r="AA69" s="90">
        <f>(VLOOKUP($A68,'RevPAR Raw Data'!$B$6:$BE$49,'RevPAR Raw Data'!AW$1,FALSE))/100</f>
        <v>-3.1320350266281799E-2</v>
      </c>
      <c r="AB69" s="90">
        <f>(VLOOKUP($A68,'RevPAR Raw Data'!$B$6:$BE$49,'RevPAR Raw Data'!AX$1,FALSE))/100</f>
        <v>-0.105596583774193</v>
      </c>
      <c r="AC69" s="90">
        <f>(VLOOKUP($A68,'RevPAR Raw Data'!$B$6:$BE$49,'RevPAR Raw Data'!AY$1,FALSE))/100</f>
        <v>-2.7271593759711901E-2</v>
      </c>
      <c r="AD69" s="91">
        <f>(VLOOKUP($A68,'RevPAR Raw Data'!$B$6:$BE$49,'RevPAR Raw Data'!BA$1,FALSE))/100</f>
        <v>-3.5411982485004503E-2</v>
      </c>
      <c r="AE69" s="91">
        <f>(VLOOKUP($A68,'RevPAR Raw Data'!$B$6:$BE$49,'RevPAR Raw Data'!BB$1,FALSE))/100</f>
        <v>4.9206987823183695E-2</v>
      </c>
      <c r="AF69" s="90">
        <f>(VLOOKUP($A68,'RevPAR Raw Data'!$B$6:$BE$49,'RevPAR Raw Data'!BC$1,FALSE))/100</f>
        <v>6.4188447574733895E-3</v>
      </c>
      <c r="AG69" s="92">
        <f>(VLOOKUP($A68,'RevPAR Raw Data'!$B$6:$BE$49,'RevPAR Raw Data'!BE$1,FALSE))/100</f>
        <v>-1.92205168082125E-2</v>
      </c>
    </row>
    <row r="70" spans="1:33" x14ac:dyDescent="0.25">
      <c r="A70" s="139"/>
      <c r="B70" s="117"/>
      <c r="C70" s="118"/>
      <c r="D70" s="118"/>
      <c r="E70" s="118"/>
      <c r="F70" s="118"/>
      <c r="G70" s="119"/>
      <c r="H70" s="99"/>
      <c r="I70" s="99"/>
      <c r="J70" s="119"/>
      <c r="K70" s="120"/>
      <c r="M70" s="121"/>
      <c r="N70" s="122"/>
      <c r="O70" s="122"/>
      <c r="P70" s="122"/>
      <c r="Q70" s="122"/>
      <c r="R70" s="123"/>
      <c r="S70" s="122"/>
      <c r="T70" s="122"/>
      <c r="U70" s="123"/>
      <c r="V70" s="124"/>
      <c r="X70" s="121"/>
      <c r="Y70" s="122"/>
      <c r="Z70" s="122"/>
      <c r="AA70" s="122"/>
      <c r="AB70" s="122"/>
      <c r="AC70" s="123"/>
      <c r="AD70" s="122"/>
      <c r="AE70" s="122"/>
      <c r="AF70" s="123"/>
      <c r="AG70" s="124"/>
    </row>
    <row r="71" spans="1:33" x14ac:dyDescent="0.25">
      <c r="A71" s="116" t="s">
        <v>24</v>
      </c>
      <c r="B71" s="117">
        <f>(VLOOKUP($A71,'Occupancy Raw Data'!$B$8:$BE$45,'Occupancy Raw Data'!AG$3,FALSE))/100</f>
        <v>0.50973813420621905</v>
      </c>
      <c r="C71" s="118">
        <f>(VLOOKUP($A71,'Occupancy Raw Data'!$B$8:$BE$45,'Occupancy Raw Data'!AH$3,FALSE))/100</f>
        <v>0.64922258592471294</v>
      </c>
      <c r="D71" s="118">
        <f>(VLOOKUP($A71,'Occupancy Raw Data'!$B$8:$BE$45,'Occupancy Raw Data'!AI$3,FALSE))/100</f>
        <v>0.71935351882160303</v>
      </c>
      <c r="E71" s="118">
        <f>(VLOOKUP($A71,'Occupancy Raw Data'!$B$8:$BE$45,'Occupancy Raw Data'!AJ$3,FALSE))/100</f>
        <v>0.72978723404255308</v>
      </c>
      <c r="F71" s="118">
        <f>(VLOOKUP($A71,'Occupancy Raw Data'!$B$8:$BE$45,'Occupancy Raw Data'!AK$3,FALSE))/100</f>
        <v>0.65392798690671006</v>
      </c>
      <c r="G71" s="119">
        <f>(VLOOKUP($A71,'Occupancy Raw Data'!$B$8:$BE$45,'Occupancy Raw Data'!AL$3,FALSE))/100</f>
        <v>0.65240589198036003</v>
      </c>
      <c r="H71" s="99">
        <f>(VLOOKUP($A71,'Occupancy Raw Data'!$B$8:$BE$45,'Occupancy Raw Data'!AN$3,FALSE))/100</f>
        <v>0.67913256955810097</v>
      </c>
      <c r="I71" s="99">
        <f>(VLOOKUP($A71,'Occupancy Raw Data'!$B$8:$BE$45,'Occupancy Raw Data'!AO$3,FALSE))/100</f>
        <v>0.70126841243862503</v>
      </c>
      <c r="J71" s="119">
        <f>(VLOOKUP($A71,'Occupancy Raw Data'!$B$8:$BE$45,'Occupancy Raw Data'!AP$3,FALSE))/100</f>
        <v>0.690200490998363</v>
      </c>
      <c r="K71" s="120">
        <f>(VLOOKUP($A71,'Occupancy Raw Data'!$B$8:$BE$45,'Occupancy Raw Data'!AR$3,FALSE))/100</f>
        <v>0.66320434884264601</v>
      </c>
      <c r="M71" s="121">
        <f>VLOOKUP($A71,'ADR Raw Data'!$B$6:$BE$43,'ADR Raw Data'!AG$1,FALSE)</f>
        <v>139.96433536683199</v>
      </c>
      <c r="N71" s="122">
        <f>VLOOKUP($A71,'ADR Raw Data'!$B$6:$BE$43,'ADR Raw Data'!AH$1,FALSE)</f>
        <v>154.20810298102899</v>
      </c>
      <c r="O71" s="122">
        <f>VLOOKUP($A71,'ADR Raw Data'!$B$6:$BE$43,'ADR Raw Data'!AI$1,FALSE)</f>
        <v>156.22035777259501</v>
      </c>
      <c r="P71" s="122">
        <f>VLOOKUP($A71,'ADR Raw Data'!$B$6:$BE$43,'ADR Raw Data'!AJ$1,FALSE)</f>
        <v>153.692340771473</v>
      </c>
      <c r="Q71" s="122">
        <f>VLOOKUP($A71,'ADR Raw Data'!$B$6:$BE$43,'ADR Raw Data'!AK$1,FALSE)</f>
        <v>148.02158177950099</v>
      </c>
      <c r="R71" s="123">
        <f>VLOOKUP($A71,'ADR Raw Data'!$B$6:$BE$43,'ADR Raw Data'!AL$1,FALSE)</f>
        <v>151.070484170387</v>
      </c>
      <c r="S71" s="122">
        <f>VLOOKUP($A71,'ADR Raw Data'!$B$6:$BE$43,'ADR Raw Data'!AN$1,FALSE)</f>
        <v>158.01080913363</v>
      </c>
      <c r="T71" s="122">
        <f>VLOOKUP($A71,'ADR Raw Data'!$B$6:$BE$43,'ADR Raw Data'!AO$1,FALSE)</f>
        <v>159.1944979287</v>
      </c>
      <c r="U71" s="123">
        <f>VLOOKUP($A71,'ADR Raw Data'!$B$6:$BE$43,'ADR Raw Data'!AP$1,FALSE)</f>
        <v>158.61214423333399</v>
      </c>
      <c r="V71" s="124">
        <f>VLOOKUP($A71,'ADR Raw Data'!$B$6:$BE$43,'ADR Raw Data'!AR$1,FALSE)</f>
        <v>153.312955024193</v>
      </c>
      <c r="X71" s="121">
        <f>VLOOKUP($A71,'RevPAR Raw Data'!$B$6:$BE$43,'RevPAR Raw Data'!AG$1,FALSE)</f>
        <v>71.345159165302704</v>
      </c>
      <c r="Y71" s="122">
        <f>VLOOKUP($A71,'RevPAR Raw Data'!$B$6:$BE$43,'RevPAR Raw Data'!AH$1,FALSE)</f>
        <v>100.115383387888</v>
      </c>
      <c r="Z71" s="122">
        <f>VLOOKUP($A71,'RevPAR Raw Data'!$B$6:$BE$43,'RevPAR Raw Data'!AI$1,FALSE)</f>
        <v>112.37766407528601</v>
      </c>
      <c r="AA71" s="122">
        <f>VLOOKUP($A71,'RevPAR Raw Data'!$B$6:$BE$43,'RevPAR Raw Data'!AJ$1,FALSE)</f>
        <v>112.162708265139</v>
      </c>
      <c r="AB71" s="122">
        <f>VLOOKUP($A71,'RevPAR Raw Data'!$B$6:$BE$43,'RevPAR Raw Data'!AK$1,FALSE)</f>
        <v>96.795454991816598</v>
      </c>
      <c r="AC71" s="123">
        <f>VLOOKUP($A71,'RevPAR Raw Data'!$B$6:$BE$43,'RevPAR Raw Data'!AL$1,FALSE)</f>
        <v>98.559273977086704</v>
      </c>
      <c r="AD71" s="122">
        <f>VLOOKUP($A71,'RevPAR Raw Data'!$B$6:$BE$43,'RevPAR Raw Data'!AN$1,FALSE)</f>
        <v>107.310286824877</v>
      </c>
      <c r="AE71" s="122">
        <f>VLOOKUP($A71,'RevPAR Raw Data'!$B$6:$BE$43,'RevPAR Raw Data'!AO$1,FALSE)</f>
        <v>111.638072831423</v>
      </c>
      <c r="AF71" s="123">
        <f>VLOOKUP($A71,'RevPAR Raw Data'!$B$6:$BE$43,'RevPAR Raw Data'!AP$1,FALSE)</f>
        <v>109.47417982815</v>
      </c>
      <c r="AG71" s="124">
        <f>VLOOKUP($A71,'RevPAR Raw Data'!$B$6:$BE$43,'RevPAR Raw Data'!AR$1,FALSE)</f>
        <v>101.67781850596199</v>
      </c>
    </row>
    <row r="72" spans="1:33" x14ac:dyDescent="0.25">
      <c r="A72" s="101" t="s">
        <v>122</v>
      </c>
      <c r="B72" s="89">
        <f>(VLOOKUP($A71,'Occupancy Raw Data'!$B$8:$BE$51,'Occupancy Raw Data'!AT$3,FALSE))/100</f>
        <v>3.5545663716765999E-2</v>
      </c>
      <c r="C72" s="90">
        <f>(VLOOKUP($A71,'Occupancy Raw Data'!$B$8:$BE$51,'Occupancy Raw Data'!AU$3,FALSE))/100</f>
        <v>-1.3088169090298201E-2</v>
      </c>
      <c r="D72" s="90">
        <f>(VLOOKUP($A71,'Occupancy Raw Data'!$B$8:$BE$51,'Occupancy Raw Data'!AV$3,FALSE))/100</f>
        <v>-8.1346301293109807E-3</v>
      </c>
      <c r="E72" s="90">
        <f>(VLOOKUP($A71,'Occupancy Raw Data'!$B$8:$BE$51,'Occupancy Raw Data'!AW$3,FALSE))/100</f>
        <v>-1.5316007094934001E-2</v>
      </c>
      <c r="F72" s="90">
        <f>(VLOOKUP($A71,'Occupancy Raw Data'!$B$8:$BE$51,'Occupancy Raw Data'!AX$3,FALSE))/100</f>
        <v>9.4168269901362799E-3</v>
      </c>
      <c r="G72" s="90">
        <f>(VLOOKUP($A71,'Occupancy Raw Data'!$B$8:$BE$51,'Occupancy Raw Data'!AY$3,FALSE))/100</f>
        <v>-6.9333699365384195E-4</v>
      </c>
      <c r="H72" s="91">
        <f>(VLOOKUP($A71,'Occupancy Raw Data'!$B$8:$BE$51,'Occupancy Raw Data'!BA$3,FALSE))/100</f>
        <v>-7.1284559200722993E-3</v>
      </c>
      <c r="I72" s="91">
        <f>(VLOOKUP($A71,'Occupancy Raw Data'!$B$8:$BE$51,'Occupancy Raw Data'!BB$3,FALSE))/100</f>
        <v>-7.4180172361681899E-3</v>
      </c>
      <c r="J72" s="90">
        <f>(VLOOKUP($A71,'Occupancy Raw Data'!$B$8:$BE$51,'Occupancy Raw Data'!BC$3,FALSE))/100</f>
        <v>-7.2755793622553497E-3</v>
      </c>
      <c r="K72" s="92">
        <f>(VLOOKUP($A71,'Occupancy Raw Data'!$B$8:$BE$51,'Occupancy Raw Data'!BE$3,FALSE))/100</f>
        <v>-2.65963082447007E-3</v>
      </c>
      <c r="M72" s="89">
        <f>(VLOOKUP($A71,'ADR Raw Data'!$B$6:$BE$49,'ADR Raw Data'!AT$1,FALSE))/100</f>
        <v>5.3360888664225004E-2</v>
      </c>
      <c r="N72" s="90">
        <f>(VLOOKUP($A71,'ADR Raw Data'!$B$6:$BE$49,'ADR Raw Data'!AU$1,FALSE))/100</f>
        <v>4.2494559510190301E-2</v>
      </c>
      <c r="O72" s="90">
        <f>(VLOOKUP($A71,'ADR Raw Data'!$B$6:$BE$49,'ADR Raw Data'!AV$1,FALSE))/100</f>
        <v>-5.0983256617735794E-3</v>
      </c>
      <c r="P72" s="90">
        <f>(VLOOKUP($A71,'ADR Raw Data'!$B$6:$BE$49,'ADR Raw Data'!AW$1,FALSE))/100</f>
        <v>-1.99483497782297E-2</v>
      </c>
      <c r="Q72" s="90">
        <f>(VLOOKUP($A71,'ADR Raw Data'!$B$6:$BE$49,'ADR Raw Data'!AX$1,FALSE))/100</f>
        <v>-8.1329376941881304E-3</v>
      </c>
      <c r="R72" s="90">
        <f>(VLOOKUP($A71,'ADR Raw Data'!$B$6:$BE$49,'ADR Raw Data'!AY$1,FALSE))/100</f>
        <v>7.4355940059818802E-3</v>
      </c>
      <c r="S72" s="91">
        <f>(VLOOKUP($A71,'ADR Raw Data'!$B$6:$BE$49,'ADR Raw Data'!BA$1,FALSE))/100</f>
        <v>2.6152069524094199E-2</v>
      </c>
      <c r="T72" s="91">
        <f>(VLOOKUP($A71,'ADR Raw Data'!$B$6:$BE$49,'ADR Raw Data'!BB$1,FALSE))/100</f>
        <v>1.7533881746550899E-2</v>
      </c>
      <c r="U72" s="90">
        <f>(VLOOKUP($A71,'ADR Raw Data'!$B$6:$BE$49,'ADR Raw Data'!BC$1,FALSE))/100</f>
        <v>2.17384543300706E-2</v>
      </c>
      <c r="V72" s="92">
        <f>(VLOOKUP($A71,'ADR Raw Data'!$B$6:$BE$49,'ADR Raw Data'!BE$1,FALSE))/100</f>
        <v>1.1743878119751201E-2</v>
      </c>
      <c r="X72" s="89">
        <f>(VLOOKUP($A71,'RevPAR Raw Data'!$B$6:$BE$49,'RevPAR Raw Data'!AT$1,FALSE))/100</f>
        <v>9.0803300585077504E-2</v>
      </c>
      <c r="Y72" s="90">
        <f>(VLOOKUP($A71,'RevPAR Raw Data'!$B$6:$BE$49,'RevPAR Raw Data'!AU$1,FALSE))/100</f>
        <v>2.8850214439605001E-2</v>
      </c>
      <c r="Z72" s="90">
        <f>(VLOOKUP($A71,'RevPAR Raw Data'!$B$6:$BE$49,'RevPAR Raw Data'!AV$1,FALSE))/100</f>
        <v>-1.3191482797547201E-2</v>
      </c>
      <c r="AA72" s="90">
        <f>(VLOOKUP($A71,'RevPAR Raw Data'!$B$6:$BE$49,'RevPAR Raw Data'!AW$1,FALSE))/100</f>
        <v>-3.4958827806428096E-2</v>
      </c>
      <c r="AB72" s="90">
        <f>(VLOOKUP($A71,'RevPAR Raw Data'!$B$6:$BE$49,'RevPAR Raw Data'!AX$1,FALSE))/100</f>
        <v>1.20730282876042E-3</v>
      </c>
      <c r="AC72" s="90">
        <f>(VLOOKUP($A71,'RevPAR Raw Data'!$B$6:$BE$49,'RevPAR Raw Data'!AY$1,FALSE))/100</f>
        <v>6.7371016399338998E-3</v>
      </c>
      <c r="AD72" s="91">
        <f>(VLOOKUP($A71,'RevPAR Raw Data'!$B$6:$BE$49,'RevPAR Raw Data'!BA$1,FALSE))/100</f>
        <v>1.8837189729200801E-2</v>
      </c>
      <c r="AE72" s="91">
        <f>(VLOOKUP($A71,'RevPAR Raw Data'!$B$6:$BE$49,'RevPAR Raw Data'!BB$1,FALSE))/100</f>
        <v>9.9857978733698897E-3</v>
      </c>
      <c r="AF72" s="90">
        <f>(VLOOKUP($A71,'RevPAR Raw Data'!$B$6:$BE$49,'RevPAR Raw Data'!BC$1,FALSE))/100</f>
        <v>1.43047151181241E-2</v>
      </c>
      <c r="AG72" s="92">
        <f>(VLOOKUP($A71,'RevPAR Raw Data'!$B$6:$BE$49,'RevPAR Raw Data'!BE$1,FALSE))/100</f>
        <v>9.05301291503504E-3</v>
      </c>
    </row>
    <row r="73" spans="1:33" x14ac:dyDescent="0.25">
      <c r="A73" s="139"/>
      <c r="B73" s="117"/>
      <c r="C73" s="118"/>
      <c r="D73" s="118"/>
      <c r="E73" s="118"/>
      <c r="F73" s="118"/>
      <c r="G73" s="119"/>
      <c r="H73" s="99"/>
      <c r="I73" s="99"/>
      <c r="J73" s="119"/>
      <c r="K73" s="120"/>
      <c r="M73" s="121"/>
      <c r="N73" s="122"/>
      <c r="O73" s="122"/>
      <c r="P73" s="122"/>
      <c r="Q73" s="122"/>
      <c r="R73" s="123"/>
      <c r="S73" s="122"/>
      <c r="T73" s="122"/>
      <c r="U73" s="123"/>
      <c r="V73" s="124"/>
      <c r="X73" s="121"/>
      <c r="Y73" s="122"/>
      <c r="Z73" s="122"/>
      <c r="AA73" s="122"/>
      <c r="AB73" s="122"/>
      <c r="AC73" s="123"/>
      <c r="AD73" s="122"/>
      <c r="AE73" s="122"/>
      <c r="AF73" s="123"/>
      <c r="AG73" s="124"/>
    </row>
    <row r="74" spans="1:33" x14ac:dyDescent="0.25">
      <c r="A74" s="116" t="s">
        <v>27</v>
      </c>
      <c r="B74" s="117">
        <f>(VLOOKUP($A74,'Occupancy Raw Data'!$B$8:$BE$45,'Occupancy Raw Data'!AG$3,FALSE))/100</f>
        <v>0.528347239874012</v>
      </c>
      <c r="C74" s="118">
        <f>(VLOOKUP($A74,'Occupancy Raw Data'!$B$8:$BE$45,'Occupancy Raw Data'!AH$3,FALSE))/100</f>
        <v>0.59846935956235792</v>
      </c>
      <c r="D74" s="118">
        <f>(VLOOKUP($A74,'Occupancy Raw Data'!$B$8:$BE$45,'Occupancy Raw Data'!AI$3,FALSE))/100</f>
        <v>0.64608837427805499</v>
      </c>
      <c r="E74" s="118">
        <f>(VLOOKUP($A74,'Occupancy Raw Data'!$B$8:$BE$45,'Occupancy Raw Data'!AJ$3,FALSE))/100</f>
        <v>0.66479675021416496</v>
      </c>
      <c r="F74" s="118">
        <f>(VLOOKUP($A74,'Occupancy Raw Data'!$B$8:$BE$45,'Occupancy Raw Data'!AK$3,FALSE))/100</f>
        <v>0.64625417967778409</v>
      </c>
      <c r="G74" s="119">
        <f>(VLOOKUP($A74,'Occupancy Raw Data'!$B$8:$BE$45,'Occupancy Raw Data'!AL$3,FALSE))/100</f>
        <v>0.61678705049489002</v>
      </c>
      <c r="H74" s="99">
        <f>(VLOOKUP($A74,'Occupancy Raw Data'!$B$8:$BE$45,'Occupancy Raw Data'!AN$3,FALSE))/100</f>
        <v>0.73570619283167904</v>
      </c>
      <c r="I74" s="99">
        <f>(VLOOKUP($A74,'Occupancy Raw Data'!$B$8:$BE$45,'Occupancy Raw Data'!AO$3,FALSE))/100</f>
        <v>0.73891176389310997</v>
      </c>
      <c r="J74" s="119">
        <f>(VLOOKUP($A74,'Occupancy Raw Data'!$B$8:$BE$45,'Occupancy Raw Data'!AP$3,FALSE))/100</f>
        <v>0.73730897836239506</v>
      </c>
      <c r="K74" s="120">
        <f>(VLOOKUP($A74,'Occupancy Raw Data'!$B$8:$BE$45,'Occupancy Raw Data'!AR$3,FALSE))/100</f>
        <v>0.65121998397303005</v>
      </c>
      <c r="M74" s="121">
        <f>VLOOKUP($A74,'ADR Raw Data'!$B$6:$BE$43,'ADR Raw Data'!AG$1,FALSE)</f>
        <v>95.685729749516199</v>
      </c>
      <c r="N74" s="122">
        <f>VLOOKUP($A74,'ADR Raw Data'!$B$6:$BE$43,'ADR Raw Data'!AH$1,FALSE)</f>
        <v>98.895706107751195</v>
      </c>
      <c r="O74" s="122">
        <f>VLOOKUP($A74,'ADR Raw Data'!$B$6:$BE$43,'ADR Raw Data'!AI$1,FALSE)</f>
        <v>101.809659538066</v>
      </c>
      <c r="P74" s="122">
        <f>VLOOKUP($A74,'ADR Raw Data'!$B$6:$BE$43,'ADR Raw Data'!AJ$1,FALSE)</f>
        <v>102.34233071455201</v>
      </c>
      <c r="Q74" s="122">
        <f>VLOOKUP($A74,'ADR Raw Data'!$B$6:$BE$43,'ADR Raw Data'!AK$1,FALSE)</f>
        <v>101.803970324125</v>
      </c>
      <c r="R74" s="123">
        <f>VLOOKUP($A74,'ADR Raw Data'!$B$6:$BE$43,'ADR Raw Data'!AL$1,FALSE)</f>
        <v>100.30844875321399</v>
      </c>
      <c r="S74" s="122">
        <f>VLOOKUP($A74,'ADR Raw Data'!$B$6:$BE$43,'ADR Raw Data'!AN$1,FALSE)</f>
        <v>114.291648198925</v>
      </c>
      <c r="T74" s="122">
        <f>VLOOKUP($A74,'ADR Raw Data'!$B$6:$BE$43,'ADR Raw Data'!AO$1,FALSE)</f>
        <v>114.475483002356</v>
      </c>
      <c r="U74" s="123">
        <f>VLOOKUP($A74,'ADR Raw Data'!$B$6:$BE$43,'ADR Raw Data'!AP$1,FALSE)</f>
        <v>114.38376541359</v>
      </c>
      <c r="V74" s="124">
        <f>VLOOKUP($A74,'ADR Raw Data'!$B$6:$BE$43,'ADR Raw Data'!AR$1,FALSE)</f>
        <v>104.86134685910601</v>
      </c>
      <c r="X74" s="121">
        <f>VLOOKUP($A74,'RevPAR Raw Data'!$B$6:$BE$43,'RevPAR Raw Data'!AG$1,FALSE)</f>
        <v>50.555291208487503</v>
      </c>
      <c r="Y74" s="122">
        <f>VLOOKUP($A74,'RevPAR Raw Data'!$B$6:$BE$43,'RevPAR Raw Data'!AH$1,FALSE)</f>
        <v>59.186049897773103</v>
      </c>
      <c r="Z74" s="122">
        <f>VLOOKUP($A74,'RevPAR Raw Data'!$B$6:$BE$43,'RevPAR Raw Data'!AI$1,FALSE)</f>
        <v>65.7780374167518</v>
      </c>
      <c r="AA74" s="122">
        <f>VLOOKUP($A74,'RevPAR Raw Data'!$B$6:$BE$43,'RevPAR Raw Data'!AJ$1,FALSE)</f>
        <v>68.036848868378101</v>
      </c>
      <c r="AB74" s="122">
        <f>VLOOKUP($A74,'RevPAR Raw Data'!$B$6:$BE$43,'RevPAR Raw Data'!AK$1,FALSE)</f>
        <v>65.791241329759302</v>
      </c>
      <c r="AC74" s="123">
        <f>VLOOKUP($A74,'RevPAR Raw Data'!$B$6:$BE$43,'RevPAR Raw Data'!AL$1,FALSE)</f>
        <v>61.868952246212999</v>
      </c>
      <c r="AD74" s="122">
        <f>VLOOKUP($A74,'RevPAR Raw Data'!$B$6:$BE$43,'RevPAR Raw Data'!AN$1,FALSE)</f>
        <v>84.085073368889297</v>
      </c>
      <c r="AE74" s="122">
        <f>VLOOKUP($A74,'RevPAR Raw Data'!$B$6:$BE$43,'RevPAR Raw Data'!AO$1,FALSE)</f>
        <v>84.587281067786705</v>
      </c>
      <c r="AF74" s="123">
        <f>VLOOKUP($A74,'RevPAR Raw Data'!$B$6:$BE$43,'RevPAR Raw Data'!AP$1,FALSE)</f>
        <v>84.336177218337994</v>
      </c>
      <c r="AG74" s="124">
        <f>VLOOKUP($A74,'RevPAR Raw Data'!$B$6:$BE$43,'RevPAR Raw Data'!AR$1,FALSE)</f>
        <v>68.287804620977894</v>
      </c>
    </row>
    <row r="75" spans="1:33" x14ac:dyDescent="0.25">
      <c r="A75" s="101" t="s">
        <v>122</v>
      </c>
      <c r="B75" s="89">
        <f>(VLOOKUP($A74,'Occupancy Raw Data'!$B$8:$BE$51,'Occupancy Raw Data'!AT$3,FALSE))/100</f>
        <v>-1.88851471090517E-3</v>
      </c>
      <c r="C75" s="90">
        <f>(VLOOKUP($A74,'Occupancy Raw Data'!$B$8:$BE$51,'Occupancy Raw Data'!AU$3,FALSE))/100</f>
        <v>-3.3859574606752998E-2</v>
      </c>
      <c r="D75" s="90">
        <f>(VLOOKUP($A74,'Occupancy Raw Data'!$B$8:$BE$51,'Occupancy Raw Data'!AV$3,FALSE))/100</f>
        <v>-4.7887680265689306E-2</v>
      </c>
      <c r="E75" s="90">
        <f>(VLOOKUP($A74,'Occupancy Raw Data'!$B$8:$BE$51,'Occupancy Raw Data'!AW$3,FALSE))/100</f>
        <v>-5.2355469116272604E-2</v>
      </c>
      <c r="F75" s="90">
        <f>(VLOOKUP($A74,'Occupancy Raw Data'!$B$8:$BE$51,'Occupancy Raw Data'!AX$3,FALSE))/100</f>
        <v>-4.0948167895601906E-2</v>
      </c>
      <c r="G75" s="90">
        <f>(VLOOKUP($A74,'Occupancy Raw Data'!$B$8:$BE$51,'Occupancy Raw Data'!AY$3,FALSE))/100</f>
        <v>-3.7096823036432802E-2</v>
      </c>
      <c r="H75" s="91">
        <f>(VLOOKUP($A74,'Occupancy Raw Data'!$B$8:$BE$51,'Occupancy Raw Data'!BA$3,FALSE))/100</f>
        <v>-1.8899492238276599E-3</v>
      </c>
      <c r="I75" s="91">
        <f>(VLOOKUP($A74,'Occupancy Raw Data'!$B$8:$BE$51,'Occupancy Raw Data'!BB$3,FALSE))/100</f>
        <v>-2.7810839039657999E-3</v>
      </c>
      <c r="J75" s="90">
        <f>(VLOOKUP($A74,'Occupancy Raw Data'!$B$8:$BE$51,'Occupancy Raw Data'!BC$3,FALSE))/100</f>
        <v>-2.33668414612227E-3</v>
      </c>
      <c r="K75" s="92">
        <f>(VLOOKUP($A74,'Occupancy Raw Data'!$B$8:$BE$51,'Occupancy Raw Data'!BE$3,FALSE))/100</f>
        <v>-2.6123388553689102E-2</v>
      </c>
      <c r="M75" s="89">
        <f>(VLOOKUP($A74,'ADR Raw Data'!$B$6:$BE$49,'ADR Raw Data'!AT$1,FALSE))/100</f>
        <v>7.7670131587188598E-3</v>
      </c>
      <c r="N75" s="90">
        <f>(VLOOKUP($A74,'ADR Raw Data'!$B$6:$BE$49,'ADR Raw Data'!AU$1,FALSE))/100</f>
        <v>-7.8254511005588102E-3</v>
      </c>
      <c r="O75" s="90">
        <f>(VLOOKUP($A74,'ADR Raw Data'!$B$6:$BE$49,'ADR Raw Data'!AV$1,FALSE))/100</f>
        <v>-8.7790659490322494E-3</v>
      </c>
      <c r="P75" s="90">
        <f>(VLOOKUP($A74,'ADR Raw Data'!$B$6:$BE$49,'ADR Raw Data'!AW$1,FALSE))/100</f>
        <v>-1.1907414923630599E-2</v>
      </c>
      <c r="Q75" s="90">
        <f>(VLOOKUP($A74,'ADR Raw Data'!$B$6:$BE$49,'ADR Raw Data'!AX$1,FALSE))/100</f>
        <v>-2.7317147282413102E-3</v>
      </c>
      <c r="R75" s="90">
        <f>(VLOOKUP($A74,'ADR Raw Data'!$B$6:$BE$49,'ADR Raw Data'!AY$1,FALSE))/100</f>
        <v>-5.8453392919728502E-3</v>
      </c>
      <c r="S75" s="91">
        <f>(VLOOKUP($A74,'ADR Raw Data'!$B$6:$BE$49,'ADR Raw Data'!BA$1,FALSE))/100</f>
        <v>1.5864012419941301E-2</v>
      </c>
      <c r="T75" s="91">
        <f>(VLOOKUP($A74,'ADR Raw Data'!$B$6:$BE$49,'ADR Raw Data'!BB$1,FALSE))/100</f>
        <v>7.6857869607230697E-3</v>
      </c>
      <c r="U75" s="90">
        <f>(VLOOKUP($A74,'ADR Raw Data'!$B$6:$BE$49,'ADR Raw Data'!BC$1,FALSE))/100</f>
        <v>1.1744009551638498E-2</v>
      </c>
      <c r="V75" s="92">
        <f>(VLOOKUP($A74,'ADR Raw Data'!$B$6:$BE$49,'ADR Raw Data'!BE$1,FALSE))/100</f>
        <v>1.1841039074315899E-3</v>
      </c>
      <c r="X75" s="89">
        <f>(VLOOKUP($A74,'RevPAR Raw Data'!$B$6:$BE$49,'RevPAR Raw Data'!AT$1,FALSE))/100</f>
        <v>5.86383032920365E-3</v>
      </c>
      <c r="Y75" s="90">
        <f>(VLOOKUP($A74,'RevPAR Raw Data'!$B$6:$BE$49,'RevPAR Raw Data'!AU$1,FALSE))/100</f>
        <v>-4.1420059261940895E-2</v>
      </c>
      <c r="Z75" s="90">
        <f>(VLOOKUP($A74,'RevPAR Raw Data'!$B$6:$BE$49,'RevPAR Raw Data'!AV$1,FALSE))/100</f>
        <v>-5.6246337111522902E-2</v>
      </c>
      <c r="AA75" s="90">
        <f>(VLOOKUP($A74,'RevPAR Raw Data'!$B$6:$BE$49,'RevPAR Raw Data'!AW$1,FALSE))/100</f>
        <v>-6.3639465745614507E-2</v>
      </c>
      <c r="AB75" s="90">
        <f>(VLOOKUP($A74,'RevPAR Raw Data'!$B$6:$BE$49,'RevPAR Raw Data'!AX$1,FALSE))/100</f>
        <v>-4.3568023910508298E-2</v>
      </c>
      <c r="AC75" s="90">
        <f>(VLOOKUP($A74,'RevPAR Raw Data'!$B$6:$BE$49,'RevPAR Raw Data'!AY$1,FALSE))/100</f>
        <v>-4.2725318811103398E-2</v>
      </c>
      <c r="AD75" s="91">
        <f>(VLOOKUP($A74,'RevPAR Raw Data'!$B$6:$BE$49,'RevPAR Raw Data'!BA$1,FALSE))/100</f>
        <v>1.39440810181537E-2</v>
      </c>
      <c r="AE75" s="91">
        <f>(VLOOKUP($A74,'RevPAR Raw Data'!$B$6:$BE$49,'RevPAR Raw Data'!BB$1,FALSE))/100</f>
        <v>4.8833282383514897E-3</v>
      </c>
      <c r="AF75" s="90">
        <f>(VLOOKUP($A74,'RevPAR Raw Data'!$B$6:$BE$49,'RevPAR Raw Data'!BC$1,FALSE))/100</f>
        <v>9.3798833645851003E-3</v>
      </c>
      <c r="AG75" s="92">
        <f>(VLOOKUP($A74,'RevPAR Raw Data'!$B$6:$BE$49,'RevPAR Raw Data'!BE$1,FALSE))/100</f>
        <v>-2.4970217452719198E-2</v>
      </c>
    </row>
    <row r="76" spans="1:33" x14ac:dyDescent="0.25">
      <c r="A76" s="139"/>
      <c r="B76" s="117"/>
      <c r="C76" s="118"/>
      <c r="D76" s="118"/>
      <c r="E76" s="118"/>
      <c r="F76" s="118"/>
      <c r="G76" s="119"/>
      <c r="H76" s="99"/>
      <c r="I76" s="99"/>
      <c r="J76" s="119"/>
      <c r="K76" s="120"/>
      <c r="M76" s="121"/>
      <c r="N76" s="122"/>
      <c r="O76" s="122"/>
      <c r="P76" s="122"/>
      <c r="Q76" s="122"/>
      <c r="R76" s="123"/>
      <c r="S76" s="122"/>
      <c r="T76" s="122"/>
      <c r="U76" s="123"/>
      <c r="V76" s="124"/>
      <c r="X76" s="121"/>
      <c r="Y76" s="122"/>
      <c r="Z76" s="122"/>
      <c r="AA76" s="122"/>
      <c r="AB76" s="122"/>
      <c r="AC76" s="123"/>
      <c r="AD76" s="122"/>
      <c r="AE76" s="122"/>
      <c r="AF76" s="123"/>
      <c r="AG76" s="124"/>
    </row>
    <row r="77" spans="1:33" x14ac:dyDescent="0.25">
      <c r="A77" s="116" t="s">
        <v>86</v>
      </c>
      <c r="B77" s="117">
        <f>(VLOOKUP($A77,'Occupancy Raw Data'!$B$8:$BE$45,'Occupancy Raw Data'!AG$3,FALSE))/100</f>
        <v>0.59439459809453299</v>
      </c>
      <c r="C77" s="118">
        <f>(VLOOKUP($A77,'Occupancy Raw Data'!$B$8:$BE$45,'Occupancy Raw Data'!AH$3,FALSE))/100</f>
        <v>0.76910091573397399</v>
      </c>
      <c r="D77" s="118">
        <f>(VLOOKUP($A77,'Occupancy Raw Data'!$B$8:$BE$45,'Occupancy Raw Data'!AI$3,FALSE))/100</f>
        <v>0.84397835537877997</v>
      </c>
      <c r="E77" s="118">
        <f>(VLOOKUP($A77,'Occupancy Raw Data'!$B$8:$BE$45,'Occupancy Raw Data'!AJ$3,FALSE))/100</f>
        <v>0.81995190084173497</v>
      </c>
      <c r="F77" s="118">
        <f>(VLOOKUP($A77,'Occupancy Raw Data'!$B$8:$BE$45,'Occupancy Raw Data'!AK$3,FALSE))/100</f>
        <v>0.72740727037276798</v>
      </c>
      <c r="G77" s="119">
        <f>(VLOOKUP($A77,'Occupancy Raw Data'!$B$8:$BE$45,'Occupancy Raw Data'!AL$3,FALSE))/100</f>
        <v>0.750966608084358</v>
      </c>
      <c r="H77" s="99">
        <f>(VLOOKUP($A77,'Occupancy Raw Data'!$B$8:$BE$45,'Occupancy Raw Data'!AN$3,FALSE))/100</f>
        <v>0.71984552770326504</v>
      </c>
      <c r="I77" s="99">
        <f>(VLOOKUP($A77,'Occupancy Raw Data'!$B$8:$BE$45,'Occupancy Raw Data'!AO$3,FALSE))/100</f>
        <v>0.73293404865414802</v>
      </c>
      <c r="J77" s="119">
        <f>(VLOOKUP($A77,'Occupancy Raw Data'!$B$8:$BE$45,'Occupancy Raw Data'!AP$3,FALSE))/100</f>
        <v>0.72638978817870592</v>
      </c>
      <c r="K77" s="120">
        <f>(VLOOKUP($A77,'Occupancy Raw Data'!$B$8:$BE$45,'Occupancy Raw Data'!AR$3,FALSE))/100</f>
        <v>0.74394465953988598</v>
      </c>
      <c r="M77" s="121">
        <f>VLOOKUP($A77,'ADR Raw Data'!$B$6:$BE$43,'ADR Raw Data'!AG$1,FALSE)</f>
        <v>115.511416511048</v>
      </c>
      <c r="N77" s="122">
        <f>VLOOKUP($A77,'ADR Raw Data'!$B$6:$BE$43,'ADR Raw Data'!AH$1,FALSE)</f>
        <v>145.08222195495901</v>
      </c>
      <c r="O77" s="122">
        <f>VLOOKUP($A77,'ADR Raw Data'!$B$6:$BE$43,'ADR Raw Data'!AI$1,FALSE)</f>
        <v>157.47927857084099</v>
      </c>
      <c r="P77" s="122">
        <f>VLOOKUP($A77,'ADR Raw Data'!$B$6:$BE$43,'ADR Raw Data'!AJ$1,FALSE)</f>
        <v>153.57842828134599</v>
      </c>
      <c r="Q77" s="122">
        <f>VLOOKUP($A77,'ADR Raw Data'!$B$6:$BE$43,'ADR Raw Data'!AK$1,FALSE)</f>
        <v>131.703499491353</v>
      </c>
      <c r="R77" s="123">
        <f>VLOOKUP($A77,'ADR Raw Data'!$B$6:$BE$43,'ADR Raw Data'!AL$1,FALSE)</f>
        <v>142.45116514959199</v>
      </c>
      <c r="S77" s="122">
        <f>VLOOKUP($A77,'ADR Raw Data'!$B$6:$BE$43,'ADR Raw Data'!AN$1,FALSE)</f>
        <v>115.566403996273</v>
      </c>
      <c r="T77" s="122">
        <f>VLOOKUP($A77,'ADR Raw Data'!$B$6:$BE$43,'ADR Raw Data'!AO$1,FALSE)</f>
        <v>113.289321028553</v>
      </c>
      <c r="U77" s="123">
        <f>VLOOKUP($A77,'ADR Raw Data'!$B$6:$BE$43,'ADR Raw Data'!AP$1,FALSE)</f>
        <v>114.417605055392</v>
      </c>
      <c r="V77" s="124">
        <f>VLOOKUP($A77,'ADR Raw Data'!$B$6:$BE$43,'ADR Raw Data'!AR$1,FALSE)</f>
        <v>134.63057891277799</v>
      </c>
      <c r="X77" s="121">
        <f>VLOOKUP($A77,'RevPAR Raw Data'!$B$6:$BE$43,'RevPAR Raw Data'!AG$1,FALSE)</f>
        <v>68.6593619924151</v>
      </c>
      <c r="Y77" s="122">
        <f>VLOOKUP($A77,'RevPAR Raw Data'!$B$6:$BE$43,'RevPAR Raw Data'!AH$1,FALSE)</f>
        <v>111.582869762279</v>
      </c>
      <c r="Z77" s="122">
        <f>VLOOKUP($A77,'RevPAR Raw Data'!$B$6:$BE$43,'RevPAR Raw Data'!AI$1,FALSE)</f>
        <v>132.909102534455</v>
      </c>
      <c r="AA77" s="122">
        <f>VLOOKUP($A77,'RevPAR Raw Data'!$B$6:$BE$43,'RevPAR Raw Data'!AJ$1,FALSE)</f>
        <v>125.926924197576</v>
      </c>
      <c r="AB77" s="122">
        <f>VLOOKUP($A77,'RevPAR Raw Data'!$B$6:$BE$43,'RevPAR Raw Data'!AK$1,FALSE)</f>
        <v>95.802083063546306</v>
      </c>
      <c r="AC77" s="123">
        <f>VLOOKUP($A77,'RevPAR Raw Data'!$B$6:$BE$43,'RevPAR Raw Data'!AL$1,FALSE)</f>
        <v>106.976068310054</v>
      </c>
      <c r="AD77" s="122">
        <f>VLOOKUP($A77,'RevPAR Raw Data'!$B$6:$BE$43,'RevPAR Raw Data'!AN$1,FALSE)</f>
        <v>83.189959069466198</v>
      </c>
      <c r="AE77" s="122">
        <f>VLOOKUP($A77,'RevPAR Raw Data'!$B$6:$BE$43,'RevPAR Raw Data'!AO$1,FALSE)</f>
        <v>83.033600730737206</v>
      </c>
      <c r="AF77" s="123">
        <f>VLOOKUP($A77,'RevPAR Raw Data'!$B$6:$BE$43,'RevPAR Raw Data'!AP$1,FALSE)</f>
        <v>83.111779900101695</v>
      </c>
      <c r="AG77" s="124">
        <f>VLOOKUP($A77,'RevPAR Raw Data'!$B$6:$BE$43,'RevPAR Raw Data'!AR$1,FALSE)</f>
        <v>100.15770019292501</v>
      </c>
    </row>
    <row r="78" spans="1:33" x14ac:dyDescent="0.25">
      <c r="A78" s="101" t="s">
        <v>122</v>
      </c>
      <c r="B78" s="89">
        <f>(VLOOKUP($A77,'Occupancy Raw Data'!$B$8:$BE$51,'Occupancy Raw Data'!AT$3,FALSE))/100</f>
        <v>3.2860733195297399E-2</v>
      </c>
      <c r="C78" s="90">
        <f>(VLOOKUP($A77,'Occupancy Raw Data'!$B$8:$BE$51,'Occupancy Raw Data'!AU$3,FALSE))/100</f>
        <v>1.8159903766371801E-2</v>
      </c>
      <c r="D78" s="90">
        <f>(VLOOKUP($A77,'Occupancy Raw Data'!$B$8:$BE$51,'Occupancy Raw Data'!AV$3,FALSE))/100</f>
        <v>-4.5904038930318601E-3</v>
      </c>
      <c r="E78" s="90">
        <f>(VLOOKUP($A77,'Occupancy Raw Data'!$B$8:$BE$51,'Occupancy Raw Data'!AW$3,FALSE))/100</f>
        <v>-5.5023866334300099E-2</v>
      </c>
      <c r="F78" s="90">
        <f>(VLOOKUP($A77,'Occupancy Raw Data'!$B$8:$BE$51,'Occupancy Raw Data'!AX$3,FALSE))/100</f>
        <v>-3.7277242488343E-2</v>
      </c>
      <c r="G78" s="90">
        <f>(VLOOKUP($A77,'Occupancy Raw Data'!$B$8:$BE$51,'Occupancy Raw Data'!AY$3,FALSE))/100</f>
        <v>-1.2407454647766301E-2</v>
      </c>
      <c r="H78" s="91">
        <f>(VLOOKUP($A77,'Occupancy Raw Data'!$B$8:$BE$51,'Occupancy Raw Data'!BA$3,FALSE))/100</f>
        <v>-4.6417246412688906E-2</v>
      </c>
      <c r="I78" s="91">
        <f>(VLOOKUP($A77,'Occupancy Raw Data'!$B$8:$BE$51,'Occupancy Raw Data'!BB$3,FALSE))/100</f>
        <v>-2.40506832244494E-2</v>
      </c>
      <c r="J78" s="90">
        <f>(VLOOKUP($A77,'Occupancy Raw Data'!$B$8:$BE$51,'Occupancy Raw Data'!BC$3,FALSE))/100</f>
        <v>-3.5262847624576002E-2</v>
      </c>
      <c r="K78" s="92">
        <f>(VLOOKUP($A77,'Occupancy Raw Data'!$B$8:$BE$51,'Occupancy Raw Data'!BE$3,FALSE))/100</f>
        <v>-1.88916741159506E-2</v>
      </c>
      <c r="M78" s="89">
        <f>(VLOOKUP($A77,'ADR Raw Data'!$B$6:$BE$49,'ADR Raw Data'!AT$1,FALSE))/100</f>
        <v>1.58485757546084E-2</v>
      </c>
      <c r="N78" s="90">
        <f>(VLOOKUP($A77,'ADR Raw Data'!$B$6:$BE$49,'ADR Raw Data'!AU$1,FALSE))/100</f>
        <v>5.8572011381561505E-2</v>
      </c>
      <c r="O78" s="90">
        <f>(VLOOKUP($A77,'ADR Raw Data'!$B$6:$BE$49,'ADR Raw Data'!AV$1,FALSE))/100</f>
        <v>5.6574949343075699E-2</v>
      </c>
      <c r="P78" s="90">
        <f>(VLOOKUP($A77,'ADR Raw Data'!$B$6:$BE$49,'ADR Raw Data'!AW$1,FALSE))/100</f>
        <v>4.3158535902572993E-2</v>
      </c>
      <c r="Q78" s="90">
        <f>(VLOOKUP($A77,'ADR Raw Data'!$B$6:$BE$49,'ADR Raw Data'!AX$1,FALSE))/100</f>
        <v>1.7356582525079E-2</v>
      </c>
      <c r="R78" s="90">
        <f>(VLOOKUP($A77,'ADR Raw Data'!$B$6:$BE$49,'ADR Raw Data'!AY$1,FALSE))/100</f>
        <v>3.97412022321771E-2</v>
      </c>
      <c r="S78" s="91">
        <f>(VLOOKUP($A77,'ADR Raw Data'!$B$6:$BE$49,'ADR Raw Data'!BA$1,FALSE))/100</f>
        <v>2.10290010487953E-2</v>
      </c>
      <c r="T78" s="91">
        <f>(VLOOKUP($A77,'ADR Raw Data'!$B$6:$BE$49,'ADR Raw Data'!BB$1,FALSE))/100</f>
        <v>7.1627388309373598E-3</v>
      </c>
      <c r="U78" s="90">
        <f>(VLOOKUP($A77,'ADR Raw Data'!$B$6:$BE$49,'ADR Raw Data'!BC$1,FALSE))/100</f>
        <v>1.4018394788073801E-2</v>
      </c>
      <c r="V78" s="92">
        <f>(VLOOKUP($A77,'ADR Raw Data'!$B$6:$BE$49,'ADR Raw Data'!BE$1,FALSE))/100</f>
        <v>3.4433958410930797E-2</v>
      </c>
      <c r="X78" s="89">
        <f>(VLOOKUP($A77,'RevPAR Raw Data'!$B$6:$BE$49,'RevPAR Raw Data'!AT$1,FALSE))/100</f>
        <v>4.92301047693035E-2</v>
      </c>
      <c r="Y78" s="90">
        <f>(VLOOKUP($A77,'RevPAR Raw Data'!$B$6:$BE$49,'RevPAR Raw Data'!AU$1,FALSE))/100</f>
        <v>7.7795577238025299E-2</v>
      </c>
      <c r="Z78" s="90">
        <f>(VLOOKUP($A77,'RevPAR Raw Data'!$B$6:$BE$49,'RevPAR Raw Data'!AV$1,FALSE))/100</f>
        <v>5.1724843582331301E-2</v>
      </c>
      <c r="AA78" s="90">
        <f>(VLOOKUP($A77,'RevPAR Raw Data'!$B$6:$BE$49,'RevPAR Raw Data'!AW$1,FALSE))/100</f>
        <v>-1.42400799424143E-2</v>
      </c>
      <c r="AB78" s="90">
        <f>(VLOOKUP($A77,'RevPAR Raw Data'!$B$6:$BE$49,'RevPAR Raw Data'!AX$1,FALSE))/100</f>
        <v>-2.0567665498820296E-2</v>
      </c>
      <c r="AC78" s="90">
        <f>(VLOOKUP($A77,'RevPAR Raw Data'!$B$6:$BE$49,'RevPAR Raw Data'!AY$1,FALSE))/100</f>
        <v>2.6840660420067199E-2</v>
      </c>
      <c r="AD78" s="91">
        <f>(VLOOKUP($A77,'RevPAR Raw Data'!$B$6:$BE$49,'RevPAR Raw Data'!BA$1,FALSE))/100</f>
        <v>-2.6364353687388098E-2</v>
      </c>
      <c r="AE78" s="91">
        <f>(VLOOKUP($A77,'RevPAR Raw Data'!$B$6:$BE$49,'RevPAR Raw Data'!BB$1,FALSE))/100</f>
        <v>-1.7060213156154299E-2</v>
      </c>
      <c r="AF78" s="90">
        <f>(VLOOKUP($A77,'RevPAR Raw Data'!$B$6:$BE$49,'RevPAR Raw Data'!BC$1,FALSE))/100</f>
        <v>-2.1738781355855198E-2</v>
      </c>
      <c r="AG78" s="92">
        <f>(VLOOKUP($A77,'RevPAR Raw Data'!$B$6:$BE$49,'RevPAR Raw Data'!BE$1,FALSE))/100</f>
        <v>1.48917691741587E-2</v>
      </c>
    </row>
    <row r="79" spans="1:33" x14ac:dyDescent="0.25">
      <c r="A79" s="129"/>
      <c r="B79" s="130"/>
      <c r="C79" s="131"/>
      <c r="D79" s="131"/>
      <c r="E79" s="131"/>
      <c r="F79" s="131"/>
      <c r="G79" s="132"/>
      <c r="H79" s="131"/>
      <c r="I79" s="131"/>
      <c r="J79" s="132"/>
      <c r="K79" s="133"/>
      <c r="M79" s="130"/>
      <c r="N79" s="131"/>
      <c r="O79" s="131"/>
      <c r="P79" s="131"/>
      <c r="Q79" s="131"/>
      <c r="R79" s="132"/>
      <c r="S79" s="131"/>
      <c r="T79" s="131"/>
      <c r="U79" s="132"/>
      <c r="V79" s="133"/>
      <c r="X79" s="130"/>
      <c r="Y79" s="131"/>
      <c r="Z79" s="131"/>
      <c r="AA79" s="131"/>
      <c r="AB79" s="131"/>
      <c r="AC79" s="132"/>
      <c r="AD79" s="131"/>
      <c r="AE79" s="131"/>
      <c r="AF79" s="132"/>
      <c r="AG79" s="133"/>
    </row>
    <row r="80" spans="1:33" x14ac:dyDescent="0.25">
      <c r="A80" s="143" t="s">
        <v>19</v>
      </c>
      <c r="B80" s="117">
        <f>(VLOOKUP($A80,'Occupancy Raw Data'!$B$8:$BE$45,'Occupancy Raw Data'!AG$3,FALSE))/100</f>
        <v>0.50572010556253</v>
      </c>
      <c r="C80" s="118">
        <f>(VLOOKUP($A80,'Occupancy Raw Data'!$B$8:$BE$45,'Occupancy Raw Data'!AH$3,FALSE))/100</f>
        <v>0.56998642035409508</v>
      </c>
      <c r="D80" s="118">
        <f>(VLOOKUP($A80,'Occupancy Raw Data'!$B$8:$BE$45,'Occupancy Raw Data'!AI$3,FALSE))/100</f>
        <v>0.60381383074124306</v>
      </c>
      <c r="E80" s="118">
        <f>(VLOOKUP($A80,'Occupancy Raw Data'!$B$8:$BE$45,'Occupancy Raw Data'!AJ$3,FALSE))/100</f>
        <v>0.61875784672935508</v>
      </c>
      <c r="F80" s="118">
        <f>(VLOOKUP($A80,'Occupancy Raw Data'!$B$8:$BE$45,'Occupancy Raw Data'!AK$3,FALSE))/100</f>
        <v>0.63855722667759796</v>
      </c>
      <c r="G80" s="119">
        <f>(VLOOKUP($A80,'Occupancy Raw Data'!$B$8:$BE$45,'Occupancy Raw Data'!AL$3,FALSE))/100</f>
        <v>0.58736708601296395</v>
      </c>
      <c r="H80" s="99">
        <f>(VLOOKUP($A80,'Occupancy Raw Data'!$B$8:$BE$45,'Occupancy Raw Data'!AN$3,FALSE))/100</f>
        <v>0.73689436060365299</v>
      </c>
      <c r="I80" s="99">
        <f>(VLOOKUP($A80,'Occupancy Raw Data'!$B$8:$BE$45,'Occupancy Raw Data'!AO$3,FALSE))/100</f>
        <v>0.73885444156908908</v>
      </c>
      <c r="J80" s="119">
        <f>(VLOOKUP($A80,'Occupancy Raw Data'!$B$8:$BE$45,'Occupancy Raw Data'!AP$3,FALSE))/100</f>
        <v>0.73787440108637103</v>
      </c>
      <c r="K80" s="120">
        <f>(VLOOKUP($A80,'Occupancy Raw Data'!$B$8:$BE$45,'Occupancy Raw Data'!AR$3,FALSE))/100</f>
        <v>0.63036917603393805</v>
      </c>
      <c r="M80" s="121">
        <f>VLOOKUP($A80,'ADR Raw Data'!$B$6:$BE$43,'ADR Raw Data'!AG$1,FALSE)</f>
        <v>106.032448076655</v>
      </c>
      <c r="N80" s="122">
        <f>VLOOKUP($A80,'ADR Raw Data'!$B$6:$BE$43,'ADR Raw Data'!AH$1,FALSE)</f>
        <v>110.09004022857999</v>
      </c>
      <c r="O80" s="122">
        <f>VLOOKUP($A80,'ADR Raw Data'!$B$6:$BE$43,'ADR Raw Data'!AI$1,FALSE)</f>
        <v>113.65892031188601</v>
      </c>
      <c r="P80" s="122">
        <f>VLOOKUP($A80,'ADR Raw Data'!$B$6:$BE$43,'ADR Raw Data'!AJ$1,FALSE)</f>
        <v>114.73869958384201</v>
      </c>
      <c r="Q80" s="122">
        <f>VLOOKUP($A80,'ADR Raw Data'!$B$6:$BE$43,'ADR Raw Data'!AK$1,FALSE)</f>
        <v>116.61720896688701</v>
      </c>
      <c r="R80" s="123">
        <f>VLOOKUP($A80,'ADR Raw Data'!$B$6:$BE$43,'ADR Raw Data'!AL$1,FALSE)</f>
        <v>112.52371368893699</v>
      </c>
      <c r="S80" s="122">
        <f>VLOOKUP($A80,'ADR Raw Data'!$B$6:$BE$43,'ADR Raw Data'!AN$1,FALSE)</f>
        <v>139.527945710659</v>
      </c>
      <c r="T80" s="122">
        <f>VLOOKUP($A80,'ADR Raw Data'!$B$6:$BE$43,'ADR Raw Data'!AO$1,FALSE)</f>
        <v>141.59899671166099</v>
      </c>
      <c r="U80" s="123">
        <f>VLOOKUP($A80,'ADR Raw Data'!$B$6:$BE$43,'ADR Raw Data'!AP$1,FALSE)</f>
        <v>140.56484659009999</v>
      </c>
      <c r="V80" s="124">
        <f>VLOOKUP($A80,'ADR Raw Data'!$B$6:$BE$43,'ADR Raw Data'!AR$1,FALSE)</f>
        <v>121.901816431573</v>
      </c>
      <c r="X80" s="121">
        <f>VLOOKUP($A80,'RevPAR Raw Data'!$B$6:$BE$43,'RevPAR Raw Data'!AG$1,FALSE)</f>
        <v>53.622740834379499</v>
      </c>
      <c r="Y80" s="122">
        <f>VLOOKUP($A80,'RevPAR Raw Data'!$B$6:$BE$43,'RevPAR Raw Data'!AH$1,FALSE)</f>
        <v>62.749827946526899</v>
      </c>
      <c r="Z80" s="122">
        <f>VLOOKUP($A80,'RevPAR Raw Data'!$B$6:$BE$43,'RevPAR Raw Data'!AI$1,FALSE)</f>
        <v>68.628828071434</v>
      </c>
      <c r="AA80" s="122">
        <f>VLOOKUP($A80,'RevPAR Raw Data'!$B$6:$BE$43,'RevPAR Raw Data'!AJ$1,FALSE)</f>
        <v>70.995470691024593</v>
      </c>
      <c r="AB80" s="122">
        <f>VLOOKUP($A80,'RevPAR Raw Data'!$B$6:$BE$43,'RevPAR Raw Data'!AK$1,FALSE)</f>
        <v>74.466761540777298</v>
      </c>
      <c r="AC80" s="123">
        <f>VLOOKUP($A80,'RevPAR Raw Data'!$B$6:$BE$43,'RevPAR Raw Data'!AL$1,FALSE)</f>
        <v>66.092725816828505</v>
      </c>
      <c r="AD80" s="122">
        <f>VLOOKUP($A80,'RevPAR Raw Data'!$B$6:$BE$43,'RevPAR Raw Data'!AN$1,FALSE)</f>
        <v>102.81735634079701</v>
      </c>
      <c r="AE80" s="122">
        <f>VLOOKUP($A80,'RevPAR Raw Data'!$B$6:$BE$43,'RevPAR Raw Data'!AO$1,FALSE)</f>
        <v>104.621047642137</v>
      </c>
      <c r="AF80" s="123">
        <f>VLOOKUP($A80,'RevPAR Raw Data'!$B$6:$BE$43,'RevPAR Raw Data'!AP$1,FALSE)</f>
        <v>103.719201991467</v>
      </c>
      <c r="AG80" s="124">
        <f>VLOOKUP($A80,'RevPAR Raw Data'!$B$6:$BE$43,'RevPAR Raw Data'!AR$1,FALSE)</f>
        <v>76.843147581011095</v>
      </c>
    </row>
    <row r="81" spans="1:33" x14ac:dyDescent="0.25">
      <c r="A81" s="101" t="s">
        <v>122</v>
      </c>
      <c r="B81" s="89">
        <f>(VLOOKUP($A80,'Occupancy Raw Data'!$B$8:$BE$51,'Occupancy Raw Data'!AT$3,FALSE))/100</f>
        <v>-3.0149706965297601E-3</v>
      </c>
      <c r="C81" s="90">
        <f>(VLOOKUP($A80,'Occupancy Raw Data'!$B$8:$BE$51,'Occupancy Raw Data'!AU$3,FALSE))/100</f>
        <v>-1.4648005147630101E-2</v>
      </c>
      <c r="D81" s="90">
        <f>(VLOOKUP($A80,'Occupancy Raw Data'!$B$8:$BE$51,'Occupancy Raw Data'!AV$3,FALSE))/100</f>
        <v>-1.3299153811335101E-2</v>
      </c>
      <c r="E81" s="90">
        <f>(VLOOKUP($A80,'Occupancy Raw Data'!$B$8:$BE$51,'Occupancy Raw Data'!AW$3,FALSE))/100</f>
        <v>2.5371884668259599E-3</v>
      </c>
      <c r="F81" s="90">
        <f>(VLOOKUP($A80,'Occupancy Raw Data'!$B$8:$BE$51,'Occupancy Raw Data'!AX$3,FALSE))/100</f>
        <v>-2.8967530939797502E-2</v>
      </c>
      <c r="G81" s="90">
        <f>(VLOOKUP($A80,'Occupancy Raw Data'!$B$8:$BE$51,'Occupancy Raw Data'!AY$3,FALSE))/100</f>
        <v>-1.1984812598801499E-2</v>
      </c>
      <c r="H81" s="91">
        <f>(VLOOKUP($A80,'Occupancy Raw Data'!$B$8:$BE$51,'Occupancy Raw Data'!BA$3,FALSE))/100</f>
        <v>-2.04095521803246E-2</v>
      </c>
      <c r="I81" s="91">
        <f>(VLOOKUP($A80,'Occupancy Raw Data'!$B$8:$BE$51,'Occupancy Raw Data'!BB$3,FALSE))/100</f>
        <v>-2.4771501477224601E-2</v>
      </c>
      <c r="J81" s="90">
        <f>(VLOOKUP($A80,'Occupancy Raw Data'!$B$8:$BE$51,'Occupancy Raw Data'!BC$3,FALSE))/100</f>
        <v>-2.2598290152825901E-2</v>
      </c>
      <c r="K81" s="92">
        <f>(VLOOKUP($A80,'Occupancy Raw Data'!$B$8:$BE$51,'Occupancy Raw Data'!BE$3,FALSE))/100</f>
        <v>-1.5559954743503801E-2</v>
      </c>
      <c r="M81" s="89">
        <f>(VLOOKUP($A80,'ADR Raw Data'!$B$6:$BE$49,'ADR Raw Data'!AT$1,FALSE))/100</f>
        <v>-1.4775599911659101E-2</v>
      </c>
      <c r="N81" s="90">
        <f>(VLOOKUP($A80,'ADR Raw Data'!$B$6:$BE$49,'ADR Raw Data'!AU$1,FALSE))/100</f>
        <v>-1.3354608100773999E-2</v>
      </c>
      <c r="O81" s="90">
        <f>(VLOOKUP($A80,'ADR Raw Data'!$B$6:$BE$49,'ADR Raw Data'!AV$1,FALSE))/100</f>
        <v>-8.1418231092292709E-3</v>
      </c>
      <c r="P81" s="90">
        <f>(VLOOKUP($A80,'ADR Raw Data'!$B$6:$BE$49,'ADR Raw Data'!AW$1,FALSE))/100</f>
        <v>-1.98632840238577E-3</v>
      </c>
      <c r="Q81" s="90">
        <f>(VLOOKUP($A80,'ADR Raw Data'!$B$6:$BE$49,'ADR Raw Data'!AX$1,FALSE))/100</f>
        <v>-3.0865825474948098E-2</v>
      </c>
      <c r="R81" s="90">
        <f>(VLOOKUP($A80,'ADR Raw Data'!$B$6:$BE$49,'ADR Raw Data'!AY$1,FALSE))/100</f>
        <v>-1.43690423830666E-2</v>
      </c>
      <c r="S81" s="91">
        <f>(VLOOKUP($A80,'ADR Raw Data'!$B$6:$BE$49,'ADR Raw Data'!BA$1,FALSE))/100</f>
        <v>-3.1972563164690604E-2</v>
      </c>
      <c r="T81" s="91">
        <f>(VLOOKUP($A80,'ADR Raw Data'!$B$6:$BE$49,'ADR Raw Data'!BB$1,FALSE))/100</f>
        <v>-2.8119054226652496E-2</v>
      </c>
      <c r="U81" s="90">
        <f>(VLOOKUP($A80,'ADR Raw Data'!$B$6:$BE$49,'ADR Raw Data'!BC$1,FALSE))/100</f>
        <v>-3.00445279088138E-2</v>
      </c>
      <c r="V81" s="92">
        <f>(VLOOKUP($A80,'ADR Raw Data'!$B$6:$BE$49,'ADR Raw Data'!BE$1,FALSE))/100</f>
        <v>-2.1056467627476899E-2</v>
      </c>
      <c r="X81" s="89">
        <f>(VLOOKUP($A80,'RevPAR Raw Data'!$B$6:$BE$49,'RevPAR Raw Data'!AT$1,FALSE))/100</f>
        <v>-1.7746022607431598E-2</v>
      </c>
      <c r="Y81" s="90">
        <f>(VLOOKUP($A80,'RevPAR Raw Data'!$B$6:$BE$49,'RevPAR Raw Data'!AU$1,FALSE))/100</f>
        <v>-2.7806994880199398E-2</v>
      </c>
      <c r="Z81" s="90">
        <f>(VLOOKUP($A80,'RevPAR Raw Data'!$B$6:$BE$49,'RevPAR Raw Data'!AV$1,FALSE))/100</f>
        <v>-2.1332697562729999E-2</v>
      </c>
      <c r="AA81" s="90">
        <f>(VLOOKUP($A80,'RevPAR Raw Data'!$B$6:$BE$49,'RevPAR Raw Data'!AW$1,FALSE))/100</f>
        <v>5.45820374926331E-4</v>
      </c>
      <c r="AB81" s="90">
        <f>(VLOOKUP($A80,'RevPAR Raw Data'!$B$6:$BE$49,'RevPAR Raw Data'!AX$1,FALSE))/100</f>
        <v>-5.8939249660317702E-2</v>
      </c>
      <c r="AC81" s="90">
        <f>(VLOOKUP($A80,'RevPAR Raw Data'!$B$6:$BE$49,'RevPAR Raw Data'!AY$1,FALSE))/100</f>
        <v>-2.6181644701682896E-2</v>
      </c>
      <c r="AD81" s="91">
        <f>(VLOOKUP($A80,'RevPAR Raw Data'!$B$6:$BE$49,'RevPAR Raw Data'!BA$1,FALSE))/100</f>
        <v>-5.1729569648766703E-2</v>
      </c>
      <c r="AE81" s="91">
        <f>(VLOOKUP($A80,'RevPAR Raw Data'!$B$6:$BE$49,'RevPAR Raw Data'!BB$1,FALSE))/100</f>
        <v>-5.2194004510563496E-2</v>
      </c>
      <c r="AF81" s="90">
        <f>(VLOOKUP($A80,'RevPAR Raw Data'!$B$6:$BE$49,'RevPAR Raw Data'!BC$1,FALSE))/100</f>
        <v>-5.1963863102451706E-2</v>
      </c>
      <c r="AG81" s="92">
        <f>(VLOOKUP($A80,'RevPAR Raw Data'!$B$6:$BE$49,'RevPAR Raw Data'!BE$1,FALSE))/100</f>
        <v>-3.6288784687639103E-2</v>
      </c>
    </row>
    <row r="82" spans="1:33" x14ac:dyDescent="0.25">
      <c r="A82" s="143"/>
      <c r="B82" s="117"/>
      <c r="C82" s="118"/>
      <c r="D82" s="118"/>
      <c r="E82" s="118"/>
      <c r="F82" s="118"/>
      <c r="G82" s="119"/>
      <c r="H82" s="99"/>
      <c r="I82" s="99"/>
      <c r="J82" s="119"/>
      <c r="K82" s="120"/>
      <c r="M82" s="121"/>
      <c r="N82" s="122"/>
      <c r="O82" s="122"/>
      <c r="P82" s="122"/>
      <c r="Q82" s="122"/>
      <c r="R82" s="123"/>
      <c r="S82" s="122"/>
      <c r="T82" s="122"/>
      <c r="U82" s="123"/>
      <c r="V82" s="124"/>
      <c r="X82" s="121"/>
      <c r="Y82" s="122"/>
      <c r="Z82" s="122"/>
      <c r="AA82" s="122"/>
      <c r="AB82" s="122"/>
      <c r="AC82" s="123"/>
      <c r="AD82" s="122"/>
      <c r="AE82" s="122"/>
      <c r="AF82" s="123"/>
      <c r="AG82" s="124"/>
    </row>
    <row r="83" spans="1:33" x14ac:dyDescent="0.25">
      <c r="A83" s="116" t="s">
        <v>87</v>
      </c>
      <c r="B83" s="117">
        <f>(VLOOKUP($A83,'Occupancy Raw Data'!$B$8:$BE$45,'Occupancy Raw Data'!AG$3,FALSE))/100</f>
        <v>0.56970026791694506</v>
      </c>
      <c r="C83" s="118">
        <f>(VLOOKUP($A83,'Occupancy Raw Data'!$B$8:$BE$45,'Occupancy Raw Data'!AH$3,FALSE))/100</f>
        <v>0.69122572002679106</v>
      </c>
      <c r="D83" s="118">
        <f>(VLOOKUP($A83,'Occupancy Raw Data'!$B$8:$BE$45,'Occupancy Raw Data'!AI$3,FALSE))/100</f>
        <v>0.72856664434025409</v>
      </c>
      <c r="E83" s="118">
        <f>(VLOOKUP($A83,'Occupancy Raw Data'!$B$8:$BE$45,'Occupancy Raw Data'!AJ$3,FALSE))/100</f>
        <v>0.72350133958472795</v>
      </c>
      <c r="F83" s="118">
        <f>(VLOOKUP($A83,'Occupancy Raw Data'!$B$8:$BE$45,'Occupancy Raw Data'!AK$3,FALSE))/100</f>
        <v>0.68595110515740099</v>
      </c>
      <c r="G83" s="119">
        <f>(VLOOKUP($A83,'Occupancy Raw Data'!$B$8:$BE$45,'Occupancy Raw Data'!AL$3,FALSE))/100</f>
        <v>0.67978901540522396</v>
      </c>
      <c r="H83" s="99">
        <f>(VLOOKUP($A83,'Occupancy Raw Data'!$B$8:$BE$45,'Occupancy Raw Data'!AN$3,FALSE))/100</f>
        <v>0.7425066979236431</v>
      </c>
      <c r="I83" s="99">
        <f>(VLOOKUP($A83,'Occupancy Raw Data'!$B$8:$BE$45,'Occupancy Raw Data'!AO$3,FALSE))/100</f>
        <v>0.747990622906898</v>
      </c>
      <c r="J83" s="119">
        <f>(VLOOKUP($A83,'Occupancy Raw Data'!$B$8:$BE$45,'Occupancy Raw Data'!AP$3,FALSE))/100</f>
        <v>0.74524866041527105</v>
      </c>
      <c r="K83" s="120">
        <f>(VLOOKUP($A83,'Occupancy Raw Data'!$B$8:$BE$45,'Occupancy Raw Data'!AR$3,FALSE))/100</f>
        <v>0.69849177112237992</v>
      </c>
      <c r="M83" s="121">
        <f>VLOOKUP($A83,'ADR Raw Data'!$B$6:$BE$43,'ADR Raw Data'!AG$1,FALSE)</f>
        <v>86.863566206187002</v>
      </c>
      <c r="N83" s="122">
        <f>VLOOKUP($A83,'ADR Raw Data'!$B$6:$BE$43,'ADR Raw Data'!AH$1,FALSE)</f>
        <v>92.672791787790601</v>
      </c>
      <c r="O83" s="122">
        <f>VLOOKUP($A83,'ADR Raw Data'!$B$6:$BE$43,'ADR Raw Data'!AI$1,FALSE)</f>
        <v>95.126455257412005</v>
      </c>
      <c r="P83" s="122">
        <f>VLOOKUP($A83,'ADR Raw Data'!$B$6:$BE$43,'ADR Raw Data'!AJ$1,FALSE)</f>
        <v>94.192855603772401</v>
      </c>
      <c r="Q83" s="122">
        <f>VLOOKUP($A83,'ADR Raw Data'!$B$6:$BE$43,'ADR Raw Data'!AK$1,FALSE)</f>
        <v>91.3879087391675</v>
      </c>
      <c r="R83" s="123">
        <f>VLOOKUP($A83,'ADR Raw Data'!$B$6:$BE$43,'ADR Raw Data'!AL$1,FALSE)</f>
        <v>92.289302581471503</v>
      </c>
      <c r="S83" s="122">
        <f>VLOOKUP($A83,'ADR Raw Data'!$B$6:$BE$43,'ADR Raw Data'!AN$1,FALSE)</f>
        <v>100.864957698596</v>
      </c>
      <c r="T83" s="122">
        <f>VLOOKUP($A83,'ADR Raw Data'!$B$6:$BE$43,'ADR Raw Data'!AO$1,FALSE)</f>
        <v>101.77131483657899</v>
      </c>
      <c r="U83" s="123">
        <f>VLOOKUP($A83,'ADR Raw Data'!$B$6:$BE$43,'ADR Raw Data'!AP$1,FALSE)</f>
        <v>101.319803628703</v>
      </c>
      <c r="V83" s="124">
        <f>VLOOKUP($A83,'ADR Raw Data'!$B$6:$BE$43,'ADR Raw Data'!AR$1,FALSE)</f>
        <v>95.042159967122998</v>
      </c>
      <c r="X83" s="121">
        <f>VLOOKUP($A83,'RevPAR Raw Data'!$B$6:$BE$43,'RevPAR Raw Data'!AG$1,FALSE)</f>
        <v>49.486196939886099</v>
      </c>
      <c r="Y83" s="122">
        <f>VLOOKUP($A83,'RevPAR Raw Data'!$B$6:$BE$43,'RevPAR Raw Data'!AH$1,FALSE)</f>
        <v>64.057817230408503</v>
      </c>
      <c r="Z83" s="122">
        <f>VLOOKUP($A83,'RevPAR Raw Data'!$B$6:$BE$43,'RevPAR Raw Data'!AI$1,FALSE)</f>
        <v>69.305962294875997</v>
      </c>
      <c r="AA83" s="122">
        <f>VLOOKUP($A83,'RevPAR Raw Data'!$B$6:$BE$43,'RevPAR Raw Data'!AJ$1,FALSE)</f>
        <v>68.148657208640302</v>
      </c>
      <c r="AB83" s="122">
        <f>VLOOKUP($A83,'RevPAR Raw Data'!$B$6:$BE$43,'RevPAR Raw Data'!AK$1,FALSE)</f>
        <v>62.687636997655702</v>
      </c>
      <c r="AC83" s="123">
        <f>VLOOKUP($A83,'RevPAR Raw Data'!$B$6:$BE$43,'RevPAR Raw Data'!AL$1,FALSE)</f>
        <v>62.737254134293302</v>
      </c>
      <c r="AD83" s="122">
        <f>VLOOKUP($A83,'RevPAR Raw Data'!$B$6:$BE$43,'RevPAR Raw Data'!AN$1,FALSE)</f>
        <v>74.892906676992595</v>
      </c>
      <c r="AE83" s="122">
        <f>VLOOKUP($A83,'RevPAR Raw Data'!$B$6:$BE$43,'RevPAR Raw Data'!AO$1,FALSE)</f>
        <v>76.123989178667102</v>
      </c>
      <c r="AF83" s="123">
        <f>VLOOKUP($A83,'RevPAR Raw Data'!$B$6:$BE$43,'RevPAR Raw Data'!AP$1,FALSE)</f>
        <v>75.508447927829806</v>
      </c>
      <c r="AG83" s="124">
        <f>VLOOKUP($A83,'RevPAR Raw Data'!$B$6:$BE$43,'RevPAR Raw Data'!AR$1,FALSE)</f>
        <v>66.386166646732306</v>
      </c>
    </row>
    <row r="84" spans="1:33" x14ac:dyDescent="0.25">
      <c r="A84" s="101" t="s">
        <v>122</v>
      </c>
      <c r="B84" s="89">
        <f>(VLOOKUP($A83,'Occupancy Raw Data'!$B$8:$BE$51,'Occupancy Raw Data'!AT$3,FALSE))/100</f>
        <v>1.6666275260714899E-2</v>
      </c>
      <c r="C84" s="90">
        <f>(VLOOKUP($A83,'Occupancy Raw Data'!$B$8:$BE$51,'Occupancy Raw Data'!AU$3,FALSE))/100</f>
        <v>1.2462861953600399E-2</v>
      </c>
      <c r="D84" s="90">
        <f>(VLOOKUP($A83,'Occupancy Raw Data'!$B$8:$BE$51,'Occupancy Raw Data'!AV$3,FALSE))/100</f>
        <v>5.7246378251822006E-3</v>
      </c>
      <c r="E84" s="90">
        <f>(VLOOKUP($A83,'Occupancy Raw Data'!$B$8:$BE$51,'Occupancy Raw Data'!AW$3,FALSE))/100</f>
        <v>-1.0304429098426701E-3</v>
      </c>
      <c r="F84" s="90">
        <f>(VLOOKUP($A83,'Occupancy Raw Data'!$B$8:$BE$51,'Occupancy Raw Data'!AX$3,FALSE))/100</f>
        <v>-1.2305143867701301E-2</v>
      </c>
      <c r="G84" s="90">
        <f>(VLOOKUP($A83,'Occupancy Raw Data'!$B$8:$BE$51,'Occupancy Raw Data'!AY$3,FALSE))/100</f>
        <v>3.7512377688740401E-3</v>
      </c>
      <c r="H84" s="91">
        <f>(VLOOKUP($A83,'Occupancy Raw Data'!$B$8:$BE$51,'Occupancy Raw Data'!BA$3,FALSE))/100</f>
        <v>-1.7817004452687E-2</v>
      </c>
      <c r="I84" s="91">
        <f>(VLOOKUP($A83,'Occupancy Raw Data'!$B$8:$BE$51,'Occupancy Raw Data'!BB$3,FALSE))/100</f>
        <v>-2.2514641900417499E-2</v>
      </c>
      <c r="J84" s="90">
        <f>(VLOOKUP($A83,'Occupancy Raw Data'!$B$8:$BE$51,'Occupancy Raw Data'!BC$3,FALSE))/100</f>
        <v>-2.01800954549241E-2</v>
      </c>
      <c r="K84" s="92">
        <f>(VLOOKUP($A83,'Occupancy Raw Data'!$B$8:$BE$51,'Occupancy Raw Data'!BE$3,FALSE))/100</f>
        <v>-3.6669367206670798E-3</v>
      </c>
      <c r="M84" s="89">
        <f>(VLOOKUP($A83,'ADR Raw Data'!$B$6:$BE$49,'ADR Raw Data'!AT$1,FALSE))/100</f>
        <v>-2.09502327541338E-2</v>
      </c>
      <c r="N84" s="90">
        <f>(VLOOKUP($A83,'ADR Raw Data'!$B$6:$BE$49,'ADR Raw Data'!AU$1,FALSE))/100</f>
        <v>-2.9997039324335104E-2</v>
      </c>
      <c r="O84" s="90">
        <f>(VLOOKUP($A83,'ADR Raw Data'!$B$6:$BE$49,'ADR Raw Data'!AV$1,FALSE))/100</f>
        <v>-3.4843209936156298E-2</v>
      </c>
      <c r="P84" s="90">
        <f>(VLOOKUP($A83,'ADR Raw Data'!$B$6:$BE$49,'ADR Raw Data'!AW$1,FALSE))/100</f>
        <v>-4.0562088970815501E-2</v>
      </c>
      <c r="Q84" s="90">
        <f>(VLOOKUP($A83,'ADR Raw Data'!$B$6:$BE$49,'ADR Raw Data'!AX$1,FALSE))/100</f>
        <v>-5.1871385214046301E-2</v>
      </c>
      <c r="R84" s="90">
        <f>(VLOOKUP($A83,'ADR Raw Data'!$B$6:$BE$49,'ADR Raw Data'!AY$1,FALSE))/100</f>
        <v>-3.65974973884063E-2</v>
      </c>
      <c r="S84" s="91">
        <f>(VLOOKUP($A83,'ADR Raw Data'!$B$6:$BE$49,'ADR Raw Data'!BA$1,FALSE))/100</f>
        <v>-6.9566868083002595E-2</v>
      </c>
      <c r="T84" s="91">
        <f>(VLOOKUP($A83,'ADR Raw Data'!$B$6:$BE$49,'ADR Raw Data'!BB$1,FALSE))/100</f>
        <v>-7.3232035914681998E-2</v>
      </c>
      <c r="U84" s="90">
        <f>(VLOOKUP($A83,'ADR Raw Data'!$B$6:$BE$49,'ADR Raw Data'!BC$1,FALSE))/100</f>
        <v>-7.1432355652673196E-2</v>
      </c>
      <c r="V84" s="92">
        <f>(VLOOKUP($A83,'ADR Raw Data'!$B$6:$BE$49,'ADR Raw Data'!BE$1,FALSE))/100</f>
        <v>-4.8852952942429806E-2</v>
      </c>
      <c r="X84" s="89">
        <f>(VLOOKUP($A83,'RevPAR Raw Data'!$B$6:$BE$49,'RevPAR Raw Data'!AT$1,FALSE))/100</f>
        <v>-4.6331198392753894E-3</v>
      </c>
      <c r="Y84" s="90">
        <f>(VLOOKUP($A83,'RevPAR Raw Data'!$B$6:$BE$49,'RevPAR Raw Data'!AU$1,FALSE))/100</f>
        <v>-1.79080263308505E-2</v>
      </c>
      <c r="Z84" s="90">
        <f>(VLOOKUP($A83,'RevPAR Raw Data'!$B$6:$BE$49,'RevPAR Raw Data'!AV$1,FALSE))/100</f>
        <v>-2.93180368685254E-2</v>
      </c>
      <c r="AA84" s="90">
        <f>(VLOOKUP($A83,'RevPAR Raw Data'!$B$6:$BE$49,'RevPAR Raw Data'!AW$1,FALSE))/100</f>
        <v>-4.1550734963669803E-2</v>
      </c>
      <c r="AB84" s="90">
        <f>(VLOOKUP($A83,'RevPAR Raw Data'!$B$6:$BE$49,'RevPAR Raw Data'!AX$1,FALSE))/100</f>
        <v>-6.3538244224071797E-2</v>
      </c>
      <c r="AC84" s="90">
        <f>(VLOOKUP($A83,'RevPAR Raw Data'!$B$6:$BE$49,'RevPAR Raw Data'!AY$1,FALSE))/100</f>
        <v>-3.2983545533981903E-2</v>
      </c>
      <c r="AD84" s="91">
        <f>(VLOOKUP($A83,'RevPAR Raw Data'!$B$6:$BE$49,'RevPAR Raw Data'!BA$1,FALSE))/100</f>
        <v>-8.6144399337295188E-2</v>
      </c>
      <c r="AE84" s="91">
        <f>(VLOOKUP($A83,'RevPAR Raw Data'!$B$6:$BE$49,'RevPAR Raw Data'!BB$1,FALSE))/100</f>
        <v>-9.4097884750842006E-2</v>
      </c>
      <c r="AF84" s="90">
        <f>(VLOOKUP($A83,'RevPAR Raw Data'!$B$6:$BE$49,'RevPAR Raw Data'!BC$1,FALSE))/100</f>
        <v>-9.0170939351956303E-2</v>
      </c>
      <c r="AG84" s="92">
        <f>(VLOOKUP($A83,'RevPAR Raw Data'!$B$6:$BE$49,'RevPAR Raw Data'!BE$1,FALSE))/100</f>
        <v>-5.2340748976039304E-2</v>
      </c>
    </row>
    <row r="85" spans="1:33" x14ac:dyDescent="0.25">
      <c r="A85" s="139"/>
      <c r="B85" s="117"/>
      <c r="C85" s="118"/>
      <c r="D85" s="118"/>
      <c r="E85" s="118"/>
      <c r="F85" s="118"/>
      <c r="G85" s="119"/>
      <c r="H85" s="99"/>
      <c r="I85" s="99"/>
      <c r="J85" s="119"/>
      <c r="K85" s="120"/>
      <c r="M85" s="121"/>
      <c r="N85" s="122"/>
      <c r="O85" s="122"/>
      <c r="P85" s="122"/>
      <c r="Q85" s="122"/>
      <c r="R85" s="123"/>
      <c r="S85" s="122"/>
      <c r="T85" s="122"/>
      <c r="U85" s="123"/>
      <c r="V85" s="124"/>
      <c r="X85" s="121"/>
      <c r="Y85" s="122"/>
      <c r="Z85" s="122"/>
      <c r="AA85" s="122"/>
      <c r="AB85" s="122"/>
      <c r="AC85" s="123"/>
      <c r="AD85" s="122"/>
      <c r="AE85" s="122"/>
      <c r="AF85" s="123"/>
      <c r="AG85" s="124"/>
    </row>
    <row r="86" spans="1:33" x14ac:dyDescent="0.25">
      <c r="A86" s="116" t="s">
        <v>32</v>
      </c>
      <c r="B86" s="117">
        <f>(VLOOKUP($A86,'Occupancy Raw Data'!$B$8:$BE$45,'Occupancy Raw Data'!AG$3,FALSE))/100</f>
        <v>0.52585231291554602</v>
      </c>
      <c r="C86" s="118">
        <f>(VLOOKUP($A86,'Occupancy Raw Data'!$B$8:$BE$45,'Occupancy Raw Data'!AH$3,FALSE))/100</f>
        <v>0.58781298627811507</v>
      </c>
      <c r="D86" s="118">
        <f>(VLOOKUP($A86,'Occupancy Raw Data'!$B$8:$BE$45,'Occupancy Raw Data'!AI$3,FALSE))/100</f>
        <v>0.61914697977083</v>
      </c>
      <c r="E86" s="118">
        <f>(VLOOKUP($A86,'Occupancy Raw Data'!$B$8:$BE$45,'Occupancy Raw Data'!AJ$3,FALSE))/100</f>
        <v>0.61511529212052596</v>
      </c>
      <c r="F86" s="118">
        <f>(VLOOKUP($A86,'Occupancy Raw Data'!$B$8:$BE$45,'Occupancy Raw Data'!AK$3,FALSE))/100</f>
        <v>0.62618475031829102</v>
      </c>
      <c r="G86" s="119">
        <f>(VLOOKUP($A86,'Occupancy Raw Data'!$B$8:$BE$45,'Occupancy Raw Data'!AL$3,FALSE))/100</f>
        <v>0.59482246428066199</v>
      </c>
      <c r="H86" s="99">
        <f>(VLOOKUP($A86,'Occupancy Raw Data'!$B$8:$BE$45,'Occupancy Raw Data'!AN$3,FALSE))/100</f>
        <v>0.72655255340217806</v>
      </c>
      <c r="I86" s="99">
        <f>(VLOOKUP($A86,'Occupancy Raw Data'!$B$8:$BE$45,'Occupancy Raw Data'!AO$3,FALSE))/100</f>
        <v>0.72481963502617008</v>
      </c>
      <c r="J86" s="119">
        <f>(VLOOKUP($A86,'Occupancy Raw Data'!$B$8:$BE$45,'Occupancy Raw Data'!AP$3,FALSE))/100</f>
        <v>0.72568609421417407</v>
      </c>
      <c r="K86" s="120">
        <f>(VLOOKUP($A86,'Occupancy Raw Data'!$B$8:$BE$45,'Occupancy Raw Data'!AR$3,FALSE))/100</f>
        <v>0.632212072833094</v>
      </c>
      <c r="M86" s="121">
        <f>VLOOKUP($A86,'ADR Raw Data'!$B$6:$BE$43,'ADR Raw Data'!AG$1,FALSE)</f>
        <v>76.5548850090792</v>
      </c>
      <c r="N86" s="122">
        <f>VLOOKUP($A86,'ADR Raw Data'!$B$6:$BE$43,'ADR Raw Data'!AH$1,FALSE)</f>
        <v>82.060726123578604</v>
      </c>
      <c r="O86" s="122">
        <f>VLOOKUP($A86,'ADR Raw Data'!$B$6:$BE$43,'ADR Raw Data'!AI$1,FALSE)</f>
        <v>85.137493025646805</v>
      </c>
      <c r="P86" s="122">
        <f>VLOOKUP($A86,'ADR Raw Data'!$B$6:$BE$43,'ADR Raw Data'!AJ$1,FALSE)</f>
        <v>83.866894118323401</v>
      </c>
      <c r="Q86" s="122">
        <f>VLOOKUP($A86,'ADR Raw Data'!$B$6:$BE$43,'ADR Raw Data'!AK$1,FALSE)</f>
        <v>83.829431418728106</v>
      </c>
      <c r="R86" s="123">
        <f>VLOOKUP($A86,'ADR Raw Data'!$B$6:$BE$43,'ADR Raw Data'!AL$1,FALSE)</f>
        <v>82.473706318968695</v>
      </c>
      <c r="S86" s="122">
        <f>VLOOKUP($A86,'ADR Raw Data'!$B$6:$BE$43,'ADR Raw Data'!AN$1,FALSE)</f>
        <v>97.614874469431399</v>
      </c>
      <c r="T86" s="122">
        <f>VLOOKUP($A86,'ADR Raw Data'!$B$6:$BE$43,'ADR Raw Data'!AO$1,FALSE)</f>
        <v>97.555965572090699</v>
      </c>
      <c r="U86" s="123">
        <f>VLOOKUP($A86,'ADR Raw Data'!$B$6:$BE$43,'ADR Raw Data'!AP$1,FALSE)</f>
        <v>97.585455188966506</v>
      </c>
      <c r="V86" s="124">
        <f>VLOOKUP($A86,'ADR Raw Data'!$B$6:$BE$43,'ADR Raw Data'!AR$1,FALSE)</f>
        <v>87.429722316697905</v>
      </c>
      <c r="X86" s="121">
        <f>VLOOKUP($A86,'RevPAR Raw Data'!$B$6:$BE$43,'RevPAR Raw Data'!AG$1,FALSE)</f>
        <v>40.256563347007997</v>
      </c>
      <c r="Y86" s="122">
        <f>VLOOKUP($A86,'RevPAR Raw Data'!$B$6:$BE$43,'RevPAR Raw Data'!AH$1,FALSE)</f>
        <v>48.236360478851303</v>
      </c>
      <c r="Z86" s="122">
        <f>VLOOKUP($A86,'RevPAR Raw Data'!$B$6:$BE$43,'RevPAR Raw Data'!AI$1,FALSE)</f>
        <v>52.712621672089398</v>
      </c>
      <c r="AA86" s="122">
        <f>VLOOKUP($A86,'RevPAR Raw Data'!$B$6:$BE$43,'RevPAR Raw Data'!AJ$1,FALSE)</f>
        <v>51.5878090748337</v>
      </c>
      <c r="AB86" s="122">
        <f>VLOOKUP($A86,'RevPAR Raw Data'!$B$6:$BE$43,'RevPAR Raw Data'!AK$1,FALSE)</f>
        <v>52.492711582260497</v>
      </c>
      <c r="AC86" s="123">
        <f>VLOOKUP($A86,'RevPAR Raw Data'!$B$6:$BE$43,'RevPAR Raw Data'!AL$1,FALSE)</f>
        <v>49.057213231008603</v>
      </c>
      <c r="AD86" s="122">
        <f>VLOOKUP($A86,'RevPAR Raw Data'!$B$6:$BE$43,'RevPAR Raw Data'!AN$1,FALSE)</f>
        <v>70.922336295798502</v>
      </c>
      <c r="AE86" s="122">
        <f>VLOOKUP($A86,'RevPAR Raw Data'!$B$6:$BE$43,'RevPAR Raw Data'!AO$1,FALSE)</f>
        <v>70.710479360588394</v>
      </c>
      <c r="AF86" s="123">
        <f>VLOOKUP($A86,'RevPAR Raw Data'!$B$6:$BE$43,'RevPAR Raw Data'!AP$1,FALSE)</f>
        <v>70.816407828193505</v>
      </c>
      <c r="AG86" s="124">
        <f>VLOOKUP($A86,'RevPAR Raw Data'!$B$6:$BE$43,'RevPAR Raw Data'!AR$1,FALSE)</f>
        <v>55.274125973061402</v>
      </c>
    </row>
    <row r="87" spans="1:33" x14ac:dyDescent="0.25">
      <c r="A87" s="101" t="s">
        <v>122</v>
      </c>
      <c r="B87" s="89">
        <f>(VLOOKUP($A86,'Occupancy Raw Data'!$B$8:$BE$51,'Occupancy Raw Data'!AT$3,FALSE))/100</f>
        <v>1.2322984749455299E-2</v>
      </c>
      <c r="C87" s="90">
        <f>(VLOOKUP($A86,'Occupancy Raw Data'!$B$8:$BE$51,'Occupancy Raw Data'!AU$3,FALSE))/100</f>
        <v>-1.6217815921870299E-2</v>
      </c>
      <c r="D87" s="90">
        <f>(VLOOKUP($A86,'Occupancy Raw Data'!$B$8:$BE$51,'Occupancy Raw Data'!AV$3,FALSE))/100</f>
        <v>-2.1025554996365201E-2</v>
      </c>
      <c r="E87" s="90">
        <f>(VLOOKUP($A86,'Occupancy Raw Data'!$B$8:$BE$51,'Occupancy Raw Data'!AW$3,FALSE))/100</f>
        <v>-5.2255884917175199E-2</v>
      </c>
      <c r="F87" s="90">
        <f>(VLOOKUP($A86,'Occupancy Raw Data'!$B$8:$BE$51,'Occupancy Raw Data'!AX$3,FALSE))/100</f>
        <v>-0.102266389494498</v>
      </c>
      <c r="G87" s="90">
        <f>(VLOOKUP($A86,'Occupancy Raw Data'!$B$8:$BE$51,'Occupancy Raw Data'!AY$3,FALSE))/100</f>
        <v>-3.9352988885208003E-2</v>
      </c>
      <c r="H87" s="91">
        <f>(VLOOKUP($A86,'Occupancy Raw Data'!$B$8:$BE$51,'Occupancy Raw Data'!BA$3,FALSE))/100</f>
        <v>-4.6814828562149094E-2</v>
      </c>
      <c r="I87" s="91">
        <f>(VLOOKUP($A86,'Occupancy Raw Data'!$B$8:$BE$51,'Occupancy Raw Data'!BB$3,FALSE))/100</f>
        <v>-5.1991303945603404E-2</v>
      </c>
      <c r="J87" s="90">
        <f>(VLOOKUP($A86,'Occupancy Raw Data'!$B$8:$BE$51,'Occupancy Raw Data'!BC$3,FALSE))/100</f>
        <v>-4.94070230705086E-2</v>
      </c>
      <c r="K87" s="92">
        <f>(VLOOKUP($A86,'Occupancy Raw Data'!$B$8:$BE$51,'Occupancy Raw Data'!BE$3,FALSE))/100</f>
        <v>-4.2673643784474302E-2</v>
      </c>
      <c r="M87" s="89">
        <f>(VLOOKUP($A86,'ADR Raw Data'!$B$6:$BE$49,'ADR Raw Data'!AT$1,FALSE))/100</f>
        <v>-7.6431745301158899E-2</v>
      </c>
      <c r="N87" s="90">
        <f>(VLOOKUP($A86,'ADR Raw Data'!$B$6:$BE$49,'ADR Raw Data'!AU$1,FALSE))/100</f>
        <v>-5.8747560215427604E-2</v>
      </c>
      <c r="O87" s="90">
        <f>(VLOOKUP($A86,'ADR Raw Data'!$B$6:$BE$49,'ADR Raw Data'!AV$1,FALSE))/100</f>
        <v>-5.5142248260430099E-2</v>
      </c>
      <c r="P87" s="90">
        <f>(VLOOKUP($A86,'ADR Raw Data'!$B$6:$BE$49,'ADR Raw Data'!AW$1,FALSE))/100</f>
        <v>-9.8015496767057592E-2</v>
      </c>
      <c r="Q87" s="90">
        <f>(VLOOKUP($A86,'ADR Raw Data'!$B$6:$BE$49,'ADR Raw Data'!AX$1,FALSE))/100</f>
        <v>-0.19169433096137101</v>
      </c>
      <c r="R87" s="90">
        <f>(VLOOKUP($A86,'ADR Raw Data'!$B$6:$BE$49,'ADR Raw Data'!AY$1,FALSE))/100</f>
        <v>-0.103534178051486</v>
      </c>
      <c r="S87" s="91">
        <f>(VLOOKUP($A86,'ADR Raw Data'!$B$6:$BE$49,'ADR Raw Data'!BA$1,FALSE))/100</f>
        <v>-0.18514476261540999</v>
      </c>
      <c r="T87" s="91">
        <f>(VLOOKUP($A86,'ADR Raw Data'!$B$6:$BE$49,'ADR Raw Data'!BB$1,FALSE))/100</f>
        <v>-0.189177502824322</v>
      </c>
      <c r="U87" s="90">
        <f>(VLOOKUP($A86,'ADR Raw Data'!$B$6:$BE$49,'ADR Raw Data'!BC$1,FALSE))/100</f>
        <v>-0.18716794056955302</v>
      </c>
      <c r="V87" s="92">
        <f>(VLOOKUP($A86,'ADR Raw Data'!$B$6:$BE$49,'ADR Raw Data'!BE$1,FALSE))/100</f>
        <v>-0.13662905656802399</v>
      </c>
      <c r="X87" s="89">
        <f>(VLOOKUP($A86,'RevPAR Raw Data'!$B$6:$BE$49,'RevPAR Raw Data'!AT$1,FALSE))/100</f>
        <v>-6.5050627783424006E-2</v>
      </c>
      <c r="Y87" s="90">
        <f>(VLOOKUP($A86,'RevPAR Raw Data'!$B$6:$BE$49,'RevPAR Raw Data'!AU$1,FALSE))/100</f>
        <v>-7.4012619019865195E-2</v>
      </c>
      <c r="Z87" s="90">
        <f>(VLOOKUP($A86,'RevPAR Raw Data'!$B$6:$BE$49,'RevPAR Raw Data'!AV$1,FALSE))/100</f>
        <v>-7.5008406883372403E-2</v>
      </c>
      <c r="AA87" s="90">
        <f>(VLOOKUP($A86,'RevPAR Raw Data'!$B$6:$BE$49,'RevPAR Raw Data'!AW$1,FALSE))/100</f>
        <v>-0.145149495165073</v>
      </c>
      <c r="AB87" s="90">
        <f>(VLOOKUP($A86,'RevPAR Raw Data'!$B$6:$BE$49,'RevPAR Raw Data'!AX$1,FALSE))/100</f>
        <v>-0.27435683334188699</v>
      </c>
      <c r="AC87" s="90">
        <f>(VLOOKUP($A86,'RevPAR Raw Data'!$B$6:$BE$49,'RevPAR Raw Data'!AY$1,FALSE))/100</f>
        <v>-0.138812787578595</v>
      </c>
      <c r="AD87" s="91">
        <f>(VLOOKUP($A86,'RevPAR Raw Data'!$B$6:$BE$49,'RevPAR Raw Data'!BA$1,FALSE))/100</f>
        <v>-0.22329207085653899</v>
      </c>
      <c r="AE87" s="91">
        <f>(VLOOKUP($A86,'RevPAR Raw Data'!$B$6:$BE$49,'RevPAR Raw Data'!BB$1,FALSE))/100</f>
        <v>-0.231333221720916</v>
      </c>
      <c r="AF87" s="90">
        <f>(VLOOKUP($A86,'RevPAR Raw Data'!$B$6:$BE$49,'RevPAR Raw Data'!BC$1,FALSE))/100</f>
        <v>-0.22732755288228201</v>
      </c>
      <c r="AG87" s="92">
        <f>(VLOOKUP($A86,'RevPAR Raw Data'!$B$6:$BE$49,'RevPAR Raw Data'!BE$1,FALSE))/100</f>
        <v>-0.17347224066190597</v>
      </c>
    </row>
    <row r="88" spans="1:33" x14ac:dyDescent="0.25">
      <c r="A88" s="139"/>
      <c r="B88" s="117"/>
      <c r="C88" s="118"/>
      <c r="D88" s="118"/>
      <c r="E88" s="118"/>
      <c r="F88" s="118"/>
      <c r="G88" s="119"/>
      <c r="H88" s="99"/>
      <c r="I88" s="99"/>
      <c r="J88" s="119"/>
      <c r="K88" s="120"/>
      <c r="M88" s="121"/>
      <c r="N88" s="122"/>
      <c r="O88" s="122"/>
      <c r="P88" s="122"/>
      <c r="Q88" s="122"/>
      <c r="R88" s="123"/>
      <c r="S88" s="122"/>
      <c r="T88" s="122"/>
      <c r="U88" s="123"/>
      <c r="V88" s="124"/>
      <c r="X88" s="121"/>
      <c r="Y88" s="122"/>
      <c r="Z88" s="122"/>
      <c r="AA88" s="122"/>
      <c r="AB88" s="122"/>
      <c r="AC88" s="123"/>
      <c r="AD88" s="122"/>
      <c r="AE88" s="122"/>
      <c r="AF88" s="123"/>
      <c r="AG88" s="124"/>
    </row>
    <row r="89" spans="1:33" x14ac:dyDescent="0.25">
      <c r="A89" s="116" t="s">
        <v>88</v>
      </c>
      <c r="B89" s="117">
        <f>(VLOOKUP($A89,'Occupancy Raw Data'!$B$8:$BE$45,'Occupancy Raw Data'!AG$3,FALSE))/100</f>
        <v>0.55804668304668292</v>
      </c>
      <c r="C89" s="118">
        <f>(VLOOKUP($A89,'Occupancy Raw Data'!$B$8:$BE$45,'Occupancy Raw Data'!AH$3,FALSE))/100</f>
        <v>0.61240786240786205</v>
      </c>
      <c r="D89" s="118">
        <f>(VLOOKUP($A89,'Occupancy Raw Data'!$B$8:$BE$45,'Occupancy Raw Data'!AI$3,FALSE))/100</f>
        <v>0.65154440154440096</v>
      </c>
      <c r="E89" s="118">
        <f>(VLOOKUP($A89,'Occupancy Raw Data'!$B$8:$BE$45,'Occupancy Raw Data'!AJ$3,FALSE))/100</f>
        <v>0.67949280449280391</v>
      </c>
      <c r="F89" s="118">
        <f>(VLOOKUP($A89,'Occupancy Raw Data'!$B$8:$BE$45,'Occupancy Raw Data'!AK$3,FALSE))/100</f>
        <v>0.67865917865917791</v>
      </c>
      <c r="G89" s="119">
        <f>(VLOOKUP($A89,'Occupancy Raw Data'!$B$8:$BE$45,'Occupancy Raw Data'!AL$3,FALSE))/100</f>
        <v>0.63603018603018602</v>
      </c>
      <c r="H89" s="99">
        <f>(VLOOKUP($A89,'Occupancy Raw Data'!$B$8:$BE$45,'Occupancy Raw Data'!AN$3,FALSE))/100</f>
        <v>0.73148473148473103</v>
      </c>
      <c r="I89" s="99">
        <f>(VLOOKUP($A89,'Occupancy Raw Data'!$B$8:$BE$45,'Occupancy Raw Data'!AO$3,FALSE))/100</f>
        <v>0.70529133029133007</v>
      </c>
      <c r="J89" s="119">
        <f>(VLOOKUP($A89,'Occupancy Raw Data'!$B$8:$BE$45,'Occupancy Raw Data'!AP$3,FALSE))/100</f>
        <v>0.71838803088803005</v>
      </c>
      <c r="K89" s="120">
        <f>(VLOOKUP($A89,'Occupancy Raw Data'!$B$8:$BE$45,'Occupancy Raw Data'!AR$3,FALSE))/100</f>
        <v>0.65956099884671304</v>
      </c>
      <c r="M89" s="121">
        <f>VLOOKUP($A89,'ADR Raw Data'!$B$6:$BE$43,'ADR Raw Data'!AG$1,FALSE)</f>
        <v>105.112366593285</v>
      </c>
      <c r="N89" s="122">
        <f>VLOOKUP($A89,'ADR Raw Data'!$B$6:$BE$43,'ADR Raw Data'!AH$1,FALSE)</f>
        <v>110.989320246453</v>
      </c>
      <c r="O89" s="122">
        <f>VLOOKUP($A89,'ADR Raw Data'!$B$6:$BE$43,'ADR Raw Data'!AI$1,FALSE)</f>
        <v>117.15063274073999</v>
      </c>
      <c r="P89" s="122">
        <f>VLOOKUP($A89,'ADR Raw Data'!$B$6:$BE$43,'ADR Raw Data'!AJ$1,FALSE)</f>
        <v>124.28571505779</v>
      </c>
      <c r="Q89" s="122">
        <f>VLOOKUP($A89,'ADR Raw Data'!$B$6:$BE$43,'ADR Raw Data'!AK$1,FALSE)</f>
        <v>121.182710137057</v>
      </c>
      <c r="R89" s="123">
        <f>VLOOKUP($A89,'ADR Raw Data'!$B$6:$BE$43,'ADR Raw Data'!AL$1,FALSE)</f>
        <v>116.23668011920201</v>
      </c>
      <c r="S89" s="122">
        <f>VLOOKUP($A89,'ADR Raw Data'!$B$6:$BE$43,'ADR Raw Data'!AN$1,FALSE)</f>
        <v>128.12168988123801</v>
      </c>
      <c r="T89" s="122">
        <f>VLOOKUP($A89,'ADR Raw Data'!$B$6:$BE$43,'ADR Raw Data'!AO$1,FALSE)</f>
        <v>123.01850968584699</v>
      </c>
      <c r="U89" s="123">
        <f>VLOOKUP($A89,'ADR Raw Data'!$B$6:$BE$43,'ADR Raw Data'!AP$1,FALSE)</f>
        <v>125.61661700003</v>
      </c>
      <c r="V89" s="124">
        <f>VLOOKUP($A89,'ADR Raw Data'!$B$6:$BE$43,'ADR Raw Data'!AR$1,FALSE)</f>
        <v>119.155692872687</v>
      </c>
      <c r="X89" s="121">
        <f>VLOOKUP($A89,'RevPAR Raw Data'!$B$6:$BE$43,'RevPAR Raw Data'!AG$1,FALSE)</f>
        <v>58.657607524569997</v>
      </c>
      <c r="Y89" s="122">
        <f>VLOOKUP($A89,'RevPAR Raw Data'!$B$6:$BE$43,'RevPAR Raw Data'!AH$1,FALSE)</f>
        <v>67.970732362232297</v>
      </c>
      <c r="Z89" s="122">
        <f>VLOOKUP($A89,'RevPAR Raw Data'!$B$6:$BE$43,'RevPAR Raw Data'!AI$1,FALSE)</f>
        <v>76.3288388996138</v>
      </c>
      <c r="AA89" s="122">
        <f>VLOOKUP($A89,'RevPAR Raw Data'!$B$6:$BE$43,'RevPAR Raw Data'!AJ$1,FALSE)</f>
        <v>84.451249083011504</v>
      </c>
      <c r="AB89" s="122">
        <f>VLOOKUP($A89,'RevPAR Raw Data'!$B$6:$BE$43,'RevPAR Raw Data'!AK$1,FALSE)</f>
        <v>82.241758529308498</v>
      </c>
      <c r="AC89" s="123">
        <f>VLOOKUP($A89,'RevPAR Raw Data'!$B$6:$BE$43,'RevPAR Raw Data'!AL$1,FALSE)</f>
        <v>73.930037279747197</v>
      </c>
      <c r="AD89" s="122">
        <f>VLOOKUP($A89,'RevPAR Raw Data'!$B$6:$BE$43,'RevPAR Raw Data'!AN$1,FALSE)</f>
        <v>93.719059920147401</v>
      </c>
      <c r="AE89" s="122">
        <f>VLOOKUP($A89,'RevPAR Raw Data'!$B$6:$BE$43,'RevPAR Raw Data'!AO$1,FALSE)</f>
        <v>86.763888346788306</v>
      </c>
      <c r="AF89" s="123">
        <f>VLOOKUP($A89,'RevPAR Raw Data'!$B$6:$BE$43,'RevPAR Raw Data'!AP$1,FALSE)</f>
        <v>90.241474133467804</v>
      </c>
      <c r="AG89" s="124">
        <f>VLOOKUP($A89,'RevPAR Raw Data'!$B$6:$BE$43,'RevPAR Raw Data'!AR$1,FALSE)</f>
        <v>78.5904478093817</v>
      </c>
    </row>
    <row r="90" spans="1:33" x14ac:dyDescent="0.25">
      <c r="A90" s="101" t="s">
        <v>122</v>
      </c>
      <c r="B90" s="89">
        <f>(VLOOKUP($A89,'Occupancy Raw Data'!$B$8:$BE$51,'Occupancy Raw Data'!AT$3,FALSE))/100</f>
        <v>1.9044337100659501E-3</v>
      </c>
      <c r="C90" s="90">
        <f>(VLOOKUP($A89,'Occupancy Raw Data'!$B$8:$BE$51,'Occupancy Raw Data'!AU$3,FALSE))/100</f>
        <v>-1.1881259860843001E-2</v>
      </c>
      <c r="D90" s="90">
        <f>(VLOOKUP($A89,'Occupancy Raw Data'!$B$8:$BE$51,'Occupancy Raw Data'!AV$3,FALSE))/100</f>
        <v>-1.60473373266154E-2</v>
      </c>
      <c r="E90" s="90">
        <f>(VLOOKUP($A89,'Occupancy Raw Data'!$B$8:$BE$51,'Occupancy Raw Data'!AW$3,FALSE))/100</f>
        <v>3.21180078921669E-2</v>
      </c>
      <c r="F90" s="90">
        <f>(VLOOKUP($A89,'Occupancy Raw Data'!$B$8:$BE$51,'Occupancy Raw Data'!AX$3,FALSE))/100</f>
        <v>-1.1437893997893901E-2</v>
      </c>
      <c r="G90" s="90">
        <f>(VLOOKUP($A89,'Occupancy Raw Data'!$B$8:$BE$51,'Occupancy Raw Data'!AY$3,FALSE))/100</f>
        <v>-1.1421667577222799E-3</v>
      </c>
      <c r="H90" s="91">
        <f>(VLOOKUP($A89,'Occupancy Raw Data'!$B$8:$BE$51,'Occupancy Raw Data'!BA$3,FALSE))/100</f>
        <v>-2.4515586301488899E-2</v>
      </c>
      <c r="I90" s="91">
        <f>(VLOOKUP($A89,'Occupancy Raw Data'!$B$8:$BE$51,'Occupancy Raw Data'!BB$3,FALSE))/100</f>
        <v>-7.1147397440650503E-2</v>
      </c>
      <c r="J90" s="90">
        <f>(VLOOKUP($A89,'Occupancy Raw Data'!$B$8:$BE$51,'Occupancy Raw Data'!BC$3,FALSE))/100</f>
        <v>-4.7977432646564198E-2</v>
      </c>
      <c r="K90" s="92">
        <f>(VLOOKUP($A89,'Occupancy Raw Data'!$B$8:$BE$51,'Occupancy Raw Data'!BE$3,FALSE))/100</f>
        <v>-1.62036256576195E-2</v>
      </c>
      <c r="M90" s="89">
        <f>(VLOOKUP($A89,'ADR Raw Data'!$B$6:$BE$49,'ADR Raw Data'!AT$1,FALSE))/100</f>
        <v>5.8388656457369001E-3</v>
      </c>
      <c r="N90" s="90">
        <f>(VLOOKUP($A89,'ADR Raw Data'!$B$6:$BE$49,'ADR Raw Data'!AU$1,FALSE))/100</f>
        <v>2.11575203303686E-2</v>
      </c>
      <c r="O90" s="90">
        <f>(VLOOKUP($A89,'ADR Raw Data'!$B$6:$BE$49,'ADR Raw Data'!AV$1,FALSE))/100</f>
        <v>2.3554332203675799E-2</v>
      </c>
      <c r="P90" s="90">
        <f>(VLOOKUP($A89,'ADR Raw Data'!$B$6:$BE$49,'ADR Raw Data'!AW$1,FALSE))/100</f>
        <v>5.6272193079343301E-2</v>
      </c>
      <c r="Q90" s="90">
        <f>(VLOOKUP($A89,'ADR Raw Data'!$B$6:$BE$49,'ADR Raw Data'!AX$1,FALSE))/100</f>
        <v>1.3497117117561099E-2</v>
      </c>
      <c r="R90" s="90">
        <f>(VLOOKUP($A89,'ADR Raw Data'!$B$6:$BE$49,'ADR Raw Data'!AY$1,FALSE))/100</f>
        <v>2.5396331288780001E-2</v>
      </c>
      <c r="S90" s="91">
        <f>(VLOOKUP($A89,'ADR Raw Data'!$B$6:$BE$49,'ADR Raw Data'!BA$1,FALSE))/100</f>
        <v>-4.6637609925592703E-2</v>
      </c>
      <c r="T90" s="91">
        <f>(VLOOKUP($A89,'ADR Raw Data'!$B$6:$BE$49,'ADR Raw Data'!BB$1,FALSE))/100</f>
        <v>-8.3371544073665399E-2</v>
      </c>
      <c r="U90" s="90">
        <f>(VLOOKUP($A89,'ADR Raw Data'!$B$6:$BE$49,'ADR Raw Data'!BC$1,FALSE))/100</f>
        <v>-6.4641821423287504E-2</v>
      </c>
      <c r="V90" s="92">
        <f>(VLOOKUP($A89,'ADR Raw Data'!$B$6:$BE$49,'ADR Raw Data'!BE$1,FALSE))/100</f>
        <v>-7.7948701077762703E-3</v>
      </c>
      <c r="X90" s="89">
        <f>(VLOOKUP($A89,'RevPAR Raw Data'!$B$6:$BE$49,'RevPAR Raw Data'!AT$1,FALSE))/100</f>
        <v>7.7544190883671402E-3</v>
      </c>
      <c r="Y90" s="90">
        <f>(VLOOKUP($A89,'RevPAR Raw Data'!$B$6:$BE$49,'RevPAR Raw Data'!AU$1,FALSE))/100</f>
        <v>9.02488247246944E-3</v>
      </c>
      <c r="Z90" s="90">
        <f>(VLOOKUP($A89,'RevPAR Raw Data'!$B$6:$BE$49,'RevPAR Raw Data'!AV$1,FALSE))/100</f>
        <v>7.1290105626849202E-3</v>
      </c>
      <c r="AA90" s="90">
        <f>(VLOOKUP($A89,'RevPAR Raw Data'!$B$6:$BE$49,'RevPAR Raw Data'!AW$1,FALSE))/100</f>
        <v>9.0197551712942192E-2</v>
      </c>
      <c r="AB90" s="90">
        <f>(VLOOKUP($A89,'RevPAR Raw Data'!$B$6:$BE$49,'RevPAR Raw Data'!AX$1,FALSE))/100</f>
        <v>1.90484452479932E-3</v>
      </c>
      <c r="AC90" s="90">
        <f>(VLOOKUP($A89,'RevPAR Raw Data'!$B$6:$BE$49,'RevPAR Raw Data'!AY$1,FALSE))/100</f>
        <v>2.4225157685691497E-2</v>
      </c>
      <c r="AD90" s="91">
        <f>(VLOOKUP($A89,'RevPAR Raw Data'!$B$6:$BE$49,'RevPAR Raw Data'!BA$1,FALSE))/100</f>
        <v>-7.0009847876055603E-2</v>
      </c>
      <c r="AE90" s="91">
        <f>(VLOOKUP($A89,'RevPAR Raw Data'!$B$6:$BE$49,'RevPAR Raw Data'!BB$1,FALSE))/100</f>
        <v>-0.14858727313286602</v>
      </c>
      <c r="AF90" s="90">
        <f>(VLOOKUP($A89,'RevPAR Raw Data'!$B$6:$BE$49,'RevPAR Raw Data'!BC$1,FALSE))/100</f>
        <v>-0.10951790543636401</v>
      </c>
      <c r="AG90" s="92">
        <f>(VLOOKUP($A89,'RevPAR Raw Data'!$B$6:$BE$49,'RevPAR Raw Data'!BE$1,FALSE))/100</f>
        <v>-2.3872190608119598E-2</v>
      </c>
    </row>
    <row r="91" spans="1:33" x14ac:dyDescent="0.25">
      <c r="A91" s="139"/>
      <c r="B91" s="117"/>
      <c r="C91" s="118"/>
      <c r="D91" s="118"/>
      <c r="E91" s="118"/>
      <c r="F91" s="118"/>
      <c r="G91" s="119"/>
      <c r="H91" s="99"/>
      <c r="I91" s="99"/>
      <c r="J91" s="119"/>
      <c r="K91" s="120"/>
      <c r="M91" s="121"/>
      <c r="N91" s="122"/>
      <c r="O91" s="122"/>
      <c r="P91" s="122"/>
      <c r="Q91" s="122"/>
      <c r="R91" s="123"/>
      <c r="S91" s="122"/>
      <c r="T91" s="122"/>
      <c r="U91" s="123"/>
      <c r="V91" s="124"/>
      <c r="X91" s="121"/>
      <c r="Y91" s="122"/>
      <c r="Z91" s="122"/>
      <c r="AA91" s="122"/>
      <c r="AB91" s="122"/>
      <c r="AC91" s="123"/>
      <c r="AD91" s="122"/>
      <c r="AE91" s="122"/>
      <c r="AF91" s="123"/>
      <c r="AG91" s="124"/>
    </row>
    <row r="92" spans="1:33" x14ac:dyDescent="0.25">
      <c r="A92" s="116" t="s">
        <v>89</v>
      </c>
      <c r="B92" s="117">
        <f>(VLOOKUP($A92,'Occupancy Raw Data'!$B$8:$BE$45,'Occupancy Raw Data'!AG$3,FALSE))/100</f>
        <v>0.47681689476168004</v>
      </c>
      <c r="C92" s="118">
        <f>(VLOOKUP($A92,'Occupancy Raw Data'!$B$8:$BE$45,'Occupancy Raw Data'!AH$3,FALSE))/100</f>
        <v>0.51795265062136198</v>
      </c>
      <c r="D92" s="118">
        <f>(VLOOKUP($A92,'Occupancy Raw Data'!$B$8:$BE$45,'Occupancy Raw Data'!AI$3,FALSE))/100</f>
        <v>0.56754365266635198</v>
      </c>
      <c r="E92" s="118">
        <f>(VLOOKUP($A92,'Occupancy Raw Data'!$B$8:$BE$45,'Occupancy Raw Data'!AJ$3,FALSE))/100</f>
        <v>0.59102170835299606</v>
      </c>
      <c r="F92" s="118">
        <f>(VLOOKUP($A92,'Occupancy Raw Data'!$B$8:$BE$45,'Occupancy Raw Data'!AK$3,FALSE))/100</f>
        <v>0.63673902784332204</v>
      </c>
      <c r="G92" s="119">
        <f>(VLOOKUP($A92,'Occupancy Raw Data'!$B$8:$BE$45,'Occupancy Raw Data'!AL$3,FALSE))/100</f>
        <v>0.55801478684914196</v>
      </c>
      <c r="H92" s="99">
        <f>(VLOOKUP($A92,'Occupancy Raw Data'!$B$8:$BE$45,'Occupancy Raw Data'!AN$3,FALSE))/100</f>
        <v>0.77499213465471106</v>
      </c>
      <c r="I92" s="99">
        <f>(VLOOKUP($A92,'Occupancy Raw Data'!$B$8:$BE$45,'Occupancy Raw Data'!AO$3,FALSE))/100</f>
        <v>0.80287478370300402</v>
      </c>
      <c r="J92" s="119">
        <f>(VLOOKUP($A92,'Occupancy Raw Data'!$B$8:$BE$45,'Occupancy Raw Data'!AP$3,FALSE))/100</f>
        <v>0.78893345917885693</v>
      </c>
      <c r="K92" s="120">
        <f>(VLOOKUP($A92,'Occupancy Raw Data'!$B$8:$BE$45,'Occupancy Raw Data'!AR$3,FALSE))/100</f>
        <v>0.623991550371918</v>
      </c>
      <c r="M92" s="121">
        <f>VLOOKUP($A92,'ADR Raw Data'!$B$6:$BE$43,'ADR Raw Data'!AG$1,FALSE)</f>
        <v>118.81935501257701</v>
      </c>
      <c r="N92" s="122">
        <f>VLOOKUP($A92,'ADR Raw Data'!$B$6:$BE$43,'ADR Raw Data'!AH$1,FALSE)</f>
        <v>119.947676656163</v>
      </c>
      <c r="O92" s="122">
        <f>VLOOKUP($A92,'ADR Raw Data'!$B$6:$BE$43,'ADR Raw Data'!AI$1,FALSE)</f>
        <v>124.923962488306</v>
      </c>
      <c r="P92" s="122">
        <f>VLOOKUP($A92,'ADR Raw Data'!$B$6:$BE$43,'ADR Raw Data'!AJ$1,FALSE)</f>
        <v>124.686643394217</v>
      </c>
      <c r="Q92" s="122">
        <f>VLOOKUP($A92,'ADR Raw Data'!$B$6:$BE$43,'ADR Raw Data'!AK$1,FALSE)</f>
        <v>127.858580970909</v>
      </c>
      <c r="R92" s="123">
        <f>VLOOKUP($A92,'ADR Raw Data'!$B$6:$BE$43,'ADR Raw Data'!AL$1,FALSE)</f>
        <v>123.57635123403701</v>
      </c>
      <c r="S92" s="122">
        <f>VLOOKUP($A92,'ADR Raw Data'!$B$6:$BE$43,'ADR Raw Data'!AN$1,FALSE)</f>
        <v>162.62737505391601</v>
      </c>
      <c r="T92" s="122">
        <f>VLOOKUP($A92,'ADR Raw Data'!$B$6:$BE$43,'ADR Raw Data'!AO$1,FALSE)</f>
        <v>166.97169607895901</v>
      </c>
      <c r="U92" s="123">
        <f>VLOOKUP($A92,'ADR Raw Data'!$B$6:$BE$43,'ADR Raw Data'!AP$1,FALSE)</f>
        <v>164.83792003888101</v>
      </c>
      <c r="V92" s="124">
        <f>VLOOKUP($A92,'ADR Raw Data'!$B$6:$BE$43,'ADR Raw Data'!AR$1,FALSE)</f>
        <v>138.481604444574</v>
      </c>
      <c r="X92" s="121">
        <f>VLOOKUP($A92,'RevPAR Raw Data'!$B$6:$BE$43,'RevPAR Raw Data'!AG$1,FALSE)</f>
        <v>56.655075894683002</v>
      </c>
      <c r="Y92" s="122">
        <f>VLOOKUP($A92,'RevPAR Raw Data'!$B$6:$BE$43,'RevPAR Raw Data'!AH$1,FALSE)</f>
        <v>62.127217059933898</v>
      </c>
      <c r="Z92" s="122">
        <f>VLOOKUP($A92,'RevPAR Raw Data'!$B$6:$BE$43,'RevPAR Raw Data'!AI$1,FALSE)</f>
        <v>70.899801976168007</v>
      </c>
      <c r="AA92" s="122">
        <f>VLOOKUP($A92,'RevPAR Raw Data'!$B$6:$BE$43,'RevPAR Raw Data'!AJ$1,FALSE)</f>
        <v>73.692512987651398</v>
      </c>
      <c r="AB92" s="122">
        <f>VLOOKUP($A92,'RevPAR Raw Data'!$B$6:$BE$43,'RevPAR Raw Data'!AK$1,FALSE)</f>
        <v>81.412548548843702</v>
      </c>
      <c r="AC92" s="123">
        <f>VLOOKUP($A92,'RevPAR Raw Data'!$B$6:$BE$43,'RevPAR Raw Data'!AL$1,FALSE)</f>
        <v>68.957431293455997</v>
      </c>
      <c r="AD92" s="122">
        <f>VLOOKUP($A92,'RevPAR Raw Data'!$B$6:$BE$43,'RevPAR Raw Data'!AN$1,FALSE)</f>
        <v>126.03493654632599</v>
      </c>
      <c r="AE92" s="122">
        <f>VLOOKUP($A92,'RevPAR Raw Data'!$B$6:$BE$43,'RevPAR Raw Data'!AO$1,FALSE)</f>
        <v>134.05736437391801</v>
      </c>
      <c r="AF92" s="123">
        <f>VLOOKUP($A92,'RevPAR Raw Data'!$B$6:$BE$43,'RevPAR Raw Data'!AP$1,FALSE)</f>
        <v>130.04615046012199</v>
      </c>
      <c r="AG92" s="124">
        <f>VLOOKUP($A92,'RevPAR Raw Data'!$B$6:$BE$43,'RevPAR Raw Data'!AR$1,FALSE)</f>
        <v>86.411351055360697</v>
      </c>
    </row>
    <row r="93" spans="1:33" x14ac:dyDescent="0.25">
      <c r="A93" s="101" t="s">
        <v>122</v>
      </c>
      <c r="B93" s="89">
        <f>(VLOOKUP($A92,'Occupancy Raw Data'!$B$8:$BE$51,'Occupancy Raw Data'!AT$3,FALSE))/100</f>
        <v>-3.8619234972289196E-2</v>
      </c>
      <c r="C93" s="90">
        <f>(VLOOKUP($A92,'Occupancy Raw Data'!$B$8:$BE$51,'Occupancy Raw Data'!AU$3,FALSE))/100</f>
        <v>-5.9007681796225307E-2</v>
      </c>
      <c r="D93" s="90">
        <f>(VLOOKUP($A92,'Occupancy Raw Data'!$B$8:$BE$51,'Occupancy Raw Data'!AV$3,FALSE))/100</f>
        <v>-3.1635779756405295E-2</v>
      </c>
      <c r="E93" s="90">
        <f>(VLOOKUP($A92,'Occupancy Raw Data'!$B$8:$BE$51,'Occupancy Raw Data'!AW$3,FALSE))/100</f>
        <v>9.4388895938392701E-3</v>
      </c>
      <c r="F93" s="90">
        <f>(VLOOKUP($A92,'Occupancy Raw Data'!$B$8:$BE$51,'Occupancy Raw Data'!AX$3,FALSE))/100</f>
        <v>-8.4994112725863807E-3</v>
      </c>
      <c r="G93" s="90">
        <f>(VLOOKUP($A92,'Occupancy Raw Data'!$B$8:$BE$51,'Occupancy Raw Data'!AY$3,FALSE))/100</f>
        <v>-2.45113466018313E-2</v>
      </c>
      <c r="H93" s="91">
        <f>(VLOOKUP($A92,'Occupancy Raw Data'!$B$8:$BE$51,'Occupancy Raw Data'!BA$3,FALSE))/100</f>
        <v>1.5885606369488901E-2</v>
      </c>
      <c r="I93" s="91">
        <f>(VLOOKUP($A92,'Occupancy Raw Data'!$B$8:$BE$51,'Occupancy Raw Data'!BB$3,FALSE))/100</f>
        <v>7.9517616168789888E-3</v>
      </c>
      <c r="J93" s="90">
        <f>(VLOOKUP($A92,'Occupancy Raw Data'!$B$8:$BE$51,'Occupancy Raw Data'!BC$3,FALSE))/100</f>
        <v>1.18330389075354E-2</v>
      </c>
      <c r="K93" s="92">
        <f>(VLOOKUP($A92,'Occupancy Raw Data'!$B$8:$BE$51,'Occupancy Raw Data'!BE$3,FALSE))/100</f>
        <v>-1.1687557731557101E-2</v>
      </c>
      <c r="M93" s="89">
        <f>(VLOOKUP($A92,'ADR Raw Data'!$B$6:$BE$49,'ADR Raw Data'!AT$1,FALSE))/100</f>
        <v>1.5740282805009598E-2</v>
      </c>
      <c r="N93" s="90">
        <f>(VLOOKUP($A92,'ADR Raw Data'!$B$6:$BE$49,'ADR Raw Data'!AU$1,FALSE))/100</f>
        <v>2.1470865986201603E-4</v>
      </c>
      <c r="O93" s="90">
        <f>(VLOOKUP($A92,'ADR Raw Data'!$B$6:$BE$49,'ADR Raw Data'!AV$1,FALSE))/100</f>
        <v>2.1394400464123203E-2</v>
      </c>
      <c r="P93" s="90">
        <f>(VLOOKUP($A92,'ADR Raw Data'!$B$6:$BE$49,'ADR Raw Data'!AW$1,FALSE))/100</f>
        <v>3.0183294443501797E-2</v>
      </c>
      <c r="Q93" s="90">
        <f>(VLOOKUP($A92,'ADR Raw Data'!$B$6:$BE$49,'ADR Raw Data'!AX$1,FALSE))/100</f>
        <v>2.4125456006268302E-2</v>
      </c>
      <c r="R93" s="90">
        <f>(VLOOKUP($A92,'ADR Raw Data'!$B$6:$BE$49,'ADR Raw Data'!AY$1,FALSE))/100</f>
        <v>1.9325036620264399E-2</v>
      </c>
      <c r="S93" s="91">
        <f>(VLOOKUP($A92,'ADR Raw Data'!$B$6:$BE$49,'ADR Raw Data'!BA$1,FALSE))/100</f>
        <v>2.02298504527153E-2</v>
      </c>
      <c r="T93" s="91">
        <f>(VLOOKUP($A92,'ADR Raw Data'!$B$6:$BE$49,'ADR Raw Data'!BB$1,FALSE))/100</f>
        <v>2.2081409282660197E-2</v>
      </c>
      <c r="U93" s="90">
        <f>(VLOOKUP($A92,'ADR Raw Data'!$B$6:$BE$49,'ADR Raw Data'!BC$1,FALSE))/100</f>
        <v>2.1134241864096598E-2</v>
      </c>
      <c r="V93" s="92">
        <f>(VLOOKUP($A92,'ADR Raw Data'!$B$6:$BE$49,'ADR Raw Data'!BE$1,FALSE))/100</f>
        <v>2.2644671335524502E-2</v>
      </c>
      <c r="X93" s="89">
        <f>(VLOOKUP($A92,'RevPAR Raw Data'!$B$6:$BE$49,'RevPAR Raw Data'!AT$1,FALSE))/100</f>
        <v>-2.3486829847456599E-2</v>
      </c>
      <c r="Y93" s="90">
        <f>(VLOOKUP($A92,'RevPAR Raw Data'!$B$6:$BE$49,'RevPAR Raw Data'!AU$1,FALSE))/100</f>
        <v>-5.8805642596643296E-2</v>
      </c>
      <c r="Z93" s="90">
        <f>(VLOOKUP($A92,'RevPAR Raw Data'!$B$6:$BE$49,'RevPAR Raw Data'!AV$1,FALSE))/100</f>
        <v>-1.09182078333854E-2</v>
      </c>
      <c r="AA93" s="90">
        <f>(VLOOKUP($A92,'RevPAR Raw Data'!$B$6:$BE$49,'RevPAR Raw Data'!AW$1,FALSE))/100</f>
        <v>3.9907080821171698E-2</v>
      </c>
      <c r="AB93" s="90">
        <f>(VLOOKUP($A92,'RevPAR Raw Data'!$B$6:$BE$49,'RevPAR Raw Data'!AX$1,FALSE))/100</f>
        <v>1.5420992560946001E-2</v>
      </c>
      <c r="AC93" s="90">
        <f>(VLOOKUP($A92,'RevPAR Raw Data'!$B$6:$BE$49,'RevPAR Raw Data'!AY$1,FALSE))/100</f>
        <v>-5.6599926522592206E-3</v>
      </c>
      <c r="AD93" s="91">
        <f>(VLOOKUP($A92,'RevPAR Raw Data'!$B$6:$BE$49,'RevPAR Raw Data'!BA$1,FALSE))/100</f>
        <v>3.6436820263409699E-2</v>
      </c>
      <c r="AE93" s="91">
        <f>(VLOOKUP($A92,'RevPAR Raw Data'!$B$6:$BE$49,'RevPAR Raw Data'!BB$1,FALSE))/100</f>
        <v>3.0208757002319699E-2</v>
      </c>
      <c r="AF93" s="90">
        <f>(VLOOKUP($A92,'RevPAR Raw Data'!$B$6:$BE$49,'RevPAR Raw Data'!BC$1,FALSE))/100</f>
        <v>3.32173630778912E-2</v>
      </c>
      <c r="AG93" s="92">
        <f>(VLOOKUP($A92,'RevPAR Raw Data'!$B$6:$BE$49,'RevPAR Raw Data'!BE$1,FALSE))/100</f>
        <v>1.0692452700421301E-2</v>
      </c>
    </row>
    <row r="94" spans="1:33" x14ac:dyDescent="0.25">
      <c r="A94" s="139"/>
      <c r="B94" s="117"/>
      <c r="C94" s="118"/>
      <c r="D94" s="118"/>
      <c r="E94" s="118"/>
      <c r="F94" s="118"/>
      <c r="G94" s="119"/>
      <c r="H94" s="99"/>
      <c r="I94" s="99"/>
      <c r="J94" s="119"/>
      <c r="K94" s="120"/>
      <c r="M94" s="121"/>
      <c r="N94" s="122"/>
      <c r="O94" s="122"/>
      <c r="P94" s="122"/>
      <c r="Q94" s="122"/>
      <c r="R94" s="123"/>
      <c r="S94" s="122"/>
      <c r="T94" s="122"/>
      <c r="U94" s="123"/>
      <c r="V94" s="124"/>
      <c r="X94" s="121"/>
      <c r="Y94" s="122"/>
      <c r="Z94" s="122"/>
      <c r="AA94" s="122"/>
      <c r="AB94" s="122"/>
      <c r="AC94" s="123"/>
      <c r="AD94" s="122"/>
      <c r="AE94" s="122"/>
      <c r="AF94" s="123"/>
      <c r="AG94" s="124"/>
    </row>
    <row r="95" spans="1:33" x14ac:dyDescent="0.25">
      <c r="A95" s="116" t="s">
        <v>29</v>
      </c>
      <c r="B95" s="117">
        <f>(VLOOKUP($A95,'Occupancy Raw Data'!$B$8:$BE$45,'Occupancy Raw Data'!AG$3,FALSE))/100</f>
        <v>0.44565073917634601</v>
      </c>
      <c r="C95" s="118">
        <f>(VLOOKUP($A95,'Occupancy Raw Data'!$B$8:$BE$45,'Occupancy Raw Data'!AH$3,FALSE))/100</f>
        <v>0.51319957761351598</v>
      </c>
      <c r="D95" s="118">
        <f>(VLOOKUP($A95,'Occupancy Raw Data'!$B$8:$BE$45,'Occupancy Raw Data'!AI$3,FALSE))/100</f>
        <v>0.51613648363252307</v>
      </c>
      <c r="E95" s="118">
        <f>(VLOOKUP($A95,'Occupancy Raw Data'!$B$8:$BE$45,'Occupancy Raw Data'!AJ$3,FALSE))/100</f>
        <v>0.54045670538542701</v>
      </c>
      <c r="F95" s="118">
        <f>(VLOOKUP($A95,'Occupancy Raw Data'!$B$8:$BE$45,'Occupancy Raw Data'!AK$3,FALSE))/100</f>
        <v>0.58563225976768696</v>
      </c>
      <c r="G95" s="119">
        <f>(VLOOKUP($A95,'Occupancy Raw Data'!$B$8:$BE$45,'Occupancy Raw Data'!AL$3,FALSE))/100</f>
        <v>0.52021515311510003</v>
      </c>
      <c r="H95" s="99">
        <f>(VLOOKUP($A95,'Occupancy Raw Data'!$B$8:$BE$45,'Occupancy Raw Data'!AN$3,FALSE))/100</f>
        <v>0.682253167898627</v>
      </c>
      <c r="I95" s="99">
        <f>(VLOOKUP($A95,'Occupancy Raw Data'!$B$8:$BE$45,'Occupancy Raw Data'!AO$3,FALSE))/100</f>
        <v>0.66255279831045399</v>
      </c>
      <c r="J95" s="119">
        <f>(VLOOKUP($A95,'Occupancy Raw Data'!$B$8:$BE$45,'Occupancy Raw Data'!AP$3,FALSE))/100</f>
        <v>0.67240298310453994</v>
      </c>
      <c r="K95" s="120">
        <f>(VLOOKUP($A95,'Occupancy Raw Data'!$B$8:$BE$45,'Occupancy Raw Data'!AR$3,FALSE))/100</f>
        <v>0.56369739025494003</v>
      </c>
      <c r="M95" s="121">
        <f>VLOOKUP($A95,'ADR Raw Data'!$B$6:$BE$43,'ADR Raw Data'!AG$1,FALSE)</f>
        <v>135.71064198445001</v>
      </c>
      <c r="N95" s="122">
        <f>VLOOKUP($A95,'ADR Raw Data'!$B$6:$BE$43,'ADR Raw Data'!AH$1,FALSE)</f>
        <v>141.03504308127501</v>
      </c>
      <c r="O95" s="122">
        <f>VLOOKUP($A95,'ADR Raw Data'!$B$6:$BE$43,'ADR Raw Data'!AI$1,FALSE)</f>
        <v>142.10139888753901</v>
      </c>
      <c r="P95" s="122">
        <f>VLOOKUP($A95,'ADR Raw Data'!$B$6:$BE$43,'ADR Raw Data'!AJ$1,FALSE)</f>
        <v>141.92072169984101</v>
      </c>
      <c r="Q95" s="122">
        <f>VLOOKUP($A95,'ADR Raw Data'!$B$6:$BE$43,'ADR Raw Data'!AK$1,FALSE)</f>
        <v>148.13298191243501</v>
      </c>
      <c r="R95" s="123">
        <f>VLOOKUP($A95,'ADR Raw Data'!$B$6:$BE$43,'ADR Raw Data'!AL$1,FALSE)</f>
        <v>142.11652436471499</v>
      </c>
      <c r="S95" s="122">
        <f>VLOOKUP($A95,'ADR Raw Data'!$B$6:$BE$43,'ADR Raw Data'!AN$1,FALSE)</f>
        <v>179.50738186215199</v>
      </c>
      <c r="T95" s="122">
        <f>VLOOKUP($A95,'ADR Raw Data'!$B$6:$BE$43,'ADR Raw Data'!AO$1,FALSE)</f>
        <v>185.27822691503101</v>
      </c>
      <c r="U95" s="123">
        <f>VLOOKUP($A95,'ADR Raw Data'!$B$6:$BE$43,'ADR Raw Data'!AP$1,FALSE)</f>
        <v>182.35053517532401</v>
      </c>
      <c r="V95" s="124">
        <f>VLOOKUP($A95,'ADR Raw Data'!$B$6:$BE$43,'ADR Raw Data'!AR$1,FALSE)</f>
        <v>155.82877968823101</v>
      </c>
      <c r="X95" s="121">
        <f>VLOOKUP($A95,'RevPAR Raw Data'!$B$6:$BE$43,'RevPAR Raw Data'!AG$1,FALSE)</f>
        <v>60.4795479144667</v>
      </c>
      <c r="Y95" s="122">
        <f>VLOOKUP($A95,'RevPAR Raw Data'!$B$6:$BE$43,'RevPAR Raw Data'!AH$1,FALSE)</f>
        <v>72.379124538014693</v>
      </c>
      <c r="Z95" s="122">
        <f>VLOOKUP($A95,'RevPAR Raw Data'!$B$6:$BE$43,'RevPAR Raw Data'!AI$1,FALSE)</f>
        <v>73.343716341076998</v>
      </c>
      <c r="AA95" s="122">
        <f>VLOOKUP($A95,'RevPAR Raw Data'!$B$6:$BE$43,'RevPAR Raw Data'!AJ$1,FALSE)</f>
        <v>76.702005675818299</v>
      </c>
      <c r="AB95" s="122">
        <f>VLOOKUP($A95,'RevPAR Raw Data'!$B$6:$BE$43,'RevPAR Raw Data'!AK$1,FALSE)</f>
        <v>86.751452943505797</v>
      </c>
      <c r="AC95" s="123">
        <f>VLOOKUP($A95,'RevPAR Raw Data'!$B$6:$BE$43,'RevPAR Raw Data'!AL$1,FALSE)</f>
        <v>73.931169482576493</v>
      </c>
      <c r="AD95" s="122">
        <f>VLOOKUP($A95,'RevPAR Raw Data'!$B$6:$BE$43,'RevPAR Raw Data'!AN$1,FALSE)</f>
        <v>122.469479936642</v>
      </c>
      <c r="AE95" s="122">
        <f>VLOOKUP($A95,'RevPAR Raw Data'!$B$6:$BE$43,'RevPAR Raw Data'!AO$1,FALSE)</f>
        <v>122.75660770855301</v>
      </c>
      <c r="AF95" s="123">
        <f>VLOOKUP($A95,'RevPAR Raw Data'!$B$6:$BE$43,'RevPAR Raw Data'!AP$1,FALSE)</f>
        <v>122.61304382259701</v>
      </c>
      <c r="AG95" s="124">
        <f>VLOOKUP($A95,'RevPAR Raw Data'!$B$6:$BE$43,'RevPAR Raw Data'!AR$1,FALSE)</f>
        <v>87.840276436868294</v>
      </c>
    </row>
    <row r="96" spans="1:33" x14ac:dyDescent="0.25">
      <c r="A96" s="101" t="s">
        <v>122</v>
      </c>
      <c r="B96" s="89">
        <f>(VLOOKUP($A95,'Occupancy Raw Data'!$B$8:$BE$51,'Occupancy Raw Data'!AT$3,FALSE))/100</f>
        <v>1.9163854615665901E-2</v>
      </c>
      <c r="C96" s="90">
        <f>(VLOOKUP($A95,'Occupancy Raw Data'!$B$8:$BE$51,'Occupancy Raw Data'!AU$3,FALSE))/100</f>
        <v>3.1801256044017095E-2</v>
      </c>
      <c r="D96" s="90">
        <f>(VLOOKUP($A95,'Occupancy Raw Data'!$B$8:$BE$51,'Occupancy Raw Data'!AV$3,FALSE))/100</f>
        <v>6.00363159703591E-3</v>
      </c>
      <c r="E96" s="90">
        <f>(VLOOKUP($A95,'Occupancy Raw Data'!$B$8:$BE$51,'Occupancy Raw Data'!AW$3,FALSE))/100</f>
        <v>2.2874646471708001E-2</v>
      </c>
      <c r="F96" s="90">
        <f>(VLOOKUP($A95,'Occupancy Raw Data'!$B$8:$BE$51,'Occupancy Raw Data'!AX$3,FALSE))/100</f>
        <v>-1.8593887996242099E-2</v>
      </c>
      <c r="G96" s="90">
        <f>(VLOOKUP($A95,'Occupancy Raw Data'!$B$8:$BE$51,'Occupancy Raw Data'!AY$3,FALSE))/100</f>
        <v>1.09872864354509E-2</v>
      </c>
      <c r="H96" s="91">
        <f>(VLOOKUP($A95,'Occupancy Raw Data'!$B$8:$BE$51,'Occupancy Raw Data'!BA$3,FALSE))/100</f>
        <v>-5.7983246239459198E-2</v>
      </c>
      <c r="I96" s="91">
        <f>(VLOOKUP($A95,'Occupancy Raw Data'!$B$8:$BE$51,'Occupancy Raw Data'!BB$3,FALSE))/100</f>
        <v>-2.4728408247797401E-2</v>
      </c>
      <c r="J96" s="90">
        <f>(VLOOKUP($A95,'Occupancy Raw Data'!$B$8:$BE$51,'Occupancy Raw Data'!BC$3,FALSE))/100</f>
        <v>-4.1887668966533197E-2</v>
      </c>
      <c r="K96" s="92">
        <f>(VLOOKUP($A95,'Occupancy Raw Data'!$B$8:$BE$51,'Occupancy Raw Data'!BE$3,FALSE))/100</f>
        <v>-7.6766125187266694E-3</v>
      </c>
      <c r="M96" s="89">
        <f>(VLOOKUP($A95,'ADR Raw Data'!$B$6:$BE$49,'ADR Raw Data'!AT$1,FALSE))/100</f>
        <v>-2.0390470489502599E-2</v>
      </c>
      <c r="N96" s="90">
        <f>(VLOOKUP($A95,'ADR Raw Data'!$B$6:$BE$49,'ADR Raw Data'!AU$1,FALSE))/100</f>
        <v>-1.2153991222828599E-2</v>
      </c>
      <c r="O96" s="90">
        <f>(VLOOKUP($A95,'ADR Raw Data'!$B$6:$BE$49,'ADR Raw Data'!AV$1,FALSE))/100</f>
        <v>-2.1381894495594002E-2</v>
      </c>
      <c r="P96" s="90">
        <f>(VLOOKUP($A95,'ADR Raw Data'!$B$6:$BE$49,'ADR Raw Data'!AW$1,FALSE))/100</f>
        <v>-1.2930943503672401E-2</v>
      </c>
      <c r="Q96" s="90">
        <f>(VLOOKUP($A95,'ADR Raw Data'!$B$6:$BE$49,'ADR Raw Data'!AX$1,FALSE))/100</f>
        <v>-2.59591172298833E-2</v>
      </c>
      <c r="R96" s="90">
        <f>(VLOOKUP($A95,'ADR Raw Data'!$B$6:$BE$49,'ADR Raw Data'!AY$1,FALSE))/100</f>
        <v>-1.9230616294264501E-2</v>
      </c>
      <c r="S96" s="91">
        <f>(VLOOKUP($A95,'ADR Raw Data'!$B$6:$BE$49,'ADR Raw Data'!BA$1,FALSE))/100</f>
        <v>1.4336333443692699E-2</v>
      </c>
      <c r="T96" s="91">
        <f>(VLOOKUP($A95,'ADR Raw Data'!$B$6:$BE$49,'ADR Raw Data'!BB$1,FALSE))/100</f>
        <v>4.1132481886556896E-2</v>
      </c>
      <c r="U96" s="90">
        <f>(VLOOKUP($A95,'ADR Raw Data'!$B$6:$BE$49,'ADR Raw Data'!BC$1,FALSE))/100</f>
        <v>2.7625026861951996E-2</v>
      </c>
      <c r="V96" s="92">
        <f>(VLOOKUP($A95,'ADR Raw Data'!$B$6:$BE$49,'ADR Raw Data'!BE$1,FALSE))/100</f>
        <v>-3.5952249547196204E-3</v>
      </c>
      <c r="X96" s="89">
        <f>(VLOOKUP($A95,'RevPAR Raw Data'!$B$6:$BE$49,'RevPAR Raw Data'!AT$1,FALSE))/100</f>
        <v>-1.6173758858425398E-3</v>
      </c>
      <c r="Y96" s="90">
        <f>(VLOOKUP($A95,'RevPAR Raw Data'!$B$6:$BE$49,'RevPAR Raw Data'!AU$1,FALSE))/100</f>
        <v>1.9260752634354502E-2</v>
      </c>
      <c r="Z96" s="90">
        <f>(VLOOKUP($A95,'RevPAR Raw Data'!$B$6:$BE$49,'RevPAR Raw Data'!AV$1,FALSE))/100</f>
        <v>-1.5506631915956299E-2</v>
      </c>
      <c r="AA96" s="90">
        <f>(VLOOKUP($A95,'RevPAR Raw Data'!$B$6:$BE$49,'RevPAR Raw Data'!AW$1,FALSE))/100</f>
        <v>9.6479122068434502E-3</v>
      </c>
      <c r="AB96" s="90">
        <f>(VLOOKUP($A95,'RevPAR Raw Data'!$B$6:$BE$49,'RevPAR Raw Data'!AX$1,FALSE))/100</f>
        <v>-4.4070324307871597E-2</v>
      </c>
      <c r="AC96" s="90">
        <f>(VLOOKUP($A95,'RevPAR Raw Data'!$B$6:$BE$49,'RevPAR Raw Data'!AY$1,FALSE))/100</f>
        <v>-8.4546221483689406E-3</v>
      </c>
      <c r="AD96" s="91">
        <f>(VLOOKUP($A95,'RevPAR Raw Data'!$B$6:$BE$49,'RevPAR Raw Data'!BA$1,FALSE))/100</f>
        <v>-4.4478179948003099E-2</v>
      </c>
      <c r="AE96" s="91">
        <f>(VLOOKUP($A95,'RevPAR Raw Data'!$B$6:$BE$49,'RevPAR Raw Data'!BB$1,FALSE))/100</f>
        <v>1.5386932834423399E-2</v>
      </c>
      <c r="AF96" s="90">
        <f>(VLOOKUP($A95,'RevPAR Raw Data'!$B$6:$BE$49,'RevPAR Raw Data'!BC$1,FALSE))/100</f>
        <v>-1.5419790084966101E-2</v>
      </c>
      <c r="AG96" s="92">
        <f>(VLOOKUP($A95,'RevPAR Raw Data'!$B$6:$BE$49,'RevPAR Raw Data'!BE$1,FALSE))/100</f>
        <v>-1.1244238324551199E-2</v>
      </c>
    </row>
    <row r="97" spans="1:33" x14ac:dyDescent="0.25">
      <c r="A97" s="129"/>
      <c r="B97" s="130"/>
      <c r="C97" s="131"/>
      <c r="D97" s="131"/>
      <c r="E97" s="131"/>
      <c r="F97" s="131"/>
      <c r="G97" s="132"/>
      <c r="H97" s="131"/>
      <c r="I97" s="131"/>
      <c r="J97" s="132"/>
      <c r="K97" s="133"/>
      <c r="M97" s="130"/>
      <c r="N97" s="131"/>
      <c r="O97" s="131"/>
      <c r="P97" s="131"/>
      <c r="Q97" s="131"/>
      <c r="R97" s="132"/>
      <c r="S97" s="131"/>
      <c r="T97" s="131"/>
      <c r="U97" s="132"/>
      <c r="V97" s="133"/>
      <c r="X97" s="130"/>
      <c r="Y97" s="131"/>
      <c r="Z97" s="131"/>
      <c r="AA97" s="131"/>
      <c r="AB97" s="131"/>
      <c r="AC97" s="132"/>
      <c r="AD97" s="131"/>
      <c r="AE97" s="131"/>
      <c r="AF97" s="132"/>
      <c r="AG97" s="133"/>
    </row>
    <row r="98" spans="1:33" x14ac:dyDescent="0.25">
      <c r="A98" s="134" t="s">
        <v>46</v>
      </c>
      <c r="B98" s="117">
        <f>(VLOOKUP($A98,'Occupancy Raw Data'!$B$8:$BE$45,'Occupancy Raw Data'!AG$3,FALSE))/100</f>
        <v>0.45344140973138797</v>
      </c>
      <c r="C98" s="118">
        <f>(VLOOKUP($A98,'Occupancy Raw Data'!$B$8:$BE$45,'Occupancy Raw Data'!AH$3,FALSE))/100</f>
        <v>0.54948612944348496</v>
      </c>
      <c r="D98" s="118">
        <f>(VLOOKUP($A98,'Occupancy Raw Data'!$B$8:$BE$45,'Occupancy Raw Data'!AI$3,FALSE))/100</f>
        <v>0.59608004463203901</v>
      </c>
      <c r="E98" s="118">
        <f>(VLOOKUP($A98,'Occupancy Raw Data'!$B$8:$BE$45,'Occupancy Raw Data'!AJ$3,FALSE))/100</f>
        <v>0.59661540368890498</v>
      </c>
      <c r="F98" s="118">
        <f>(VLOOKUP($A98,'Occupancy Raw Data'!$B$8:$BE$45,'Occupancy Raw Data'!AK$3,FALSE))/100</f>
        <v>0.60669142467497994</v>
      </c>
      <c r="G98" s="119">
        <f>(VLOOKUP($A98,'Occupancy Raw Data'!$B$8:$BE$45,'Occupancy Raw Data'!AL$3,FALSE))/100</f>
        <v>0.56048536672540894</v>
      </c>
      <c r="H98" s="99">
        <f>(VLOOKUP($A98,'Occupancy Raw Data'!$B$8:$BE$45,'Occupancy Raw Data'!AN$3,FALSE))/100</f>
        <v>0.71883505869225806</v>
      </c>
      <c r="I98" s="99">
        <f>(VLOOKUP($A98,'Occupancy Raw Data'!$B$8:$BE$45,'Occupancy Raw Data'!AO$3,FALSE))/100</f>
        <v>0.69749959143650897</v>
      </c>
      <c r="J98" s="119">
        <f>(VLOOKUP($A98,'Occupancy Raw Data'!$B$8:$BE$45,'Occupancy Raw Data'!AP$3,FALSE))/100</f>
        <v>0.70816732506438296</v>
      </c>
      <c r="K98" s="120">
        <f>(VLOOKUP($A98,'Occupancy Raw Data'!$B$8:$BE$45,'Occupancy Raw Data'!AR$3,FALSE))/100</f>
        <v>0.60269169661601196</v>
      </c>
      <c r="M98" s="121">
        <f>VLOOKUP($A98,'ADR Raw Data'!$B$6:$BE$43,'ADR Raw Data'!AG$1,FALSE)</f>
        <v>105.802702302611</v>
      </c>
      <c r="N98" s="122">
        <f>VLOOKUP($A98,'ADR Raw Data'!$B$6:$BE$43,'ADR Raw Data'!AH$1,FALSE)</f>
        <v>108.920511630771</v>
      </c>
      <c r="O98" s="122">
        <f>VLOOKUP($A98,'ADR Raw Data'!$B$6:$BE$43,'ADR Raw Data'!AI$1,FALSE)</f>
        <v>110.80825592058601</v>
      </c>
      <c r="P98" s="122">
        <f>VLOOKUP($A98,'ADR Raw Data'!$B$6:$BE$43,'ADR Raw Data'!AJ$1,FALSE)</f>
        <v>109.667344667989</v>
      </c>
      <c r="Q98" s="122">
        <f>VLOOKUP($A98,'ADR Raw Data'!$B$6:$BE$43,'ADR Raw Data'!AK$1,FALSE)</f>
        <v>115.76723039625401</v>
      </c>
      <c r="R98" s="123">
        <f>VLOOKUP($A98,'ADR Raw Data'!$B$6:$BE$43,'ADR Raw Data'!AL$1,FALSE)</f>
        <v>110.459859687308</v>
      </c>
      <c r="S98" s="122">
        <f>VLOOKUP($A98,'ADR Raw Data'!$B$6:$BE$43,'ADR Raw Data'!AN$1,FALSE)</f>
        <v>144.85415230718499</v>
      </c>
      <c r="T98" s="122">
        <f>VLOOKUP($A98,'ADR Raw Data'!$B$6:$BE$43,'ADR Raw Data'!AO$1,FALSE)</f>
        <v>146.42900268235101</v>
      </c>
      <c r="U98" s="123">
        <f>VLOOKUP($A98,'ADR Raw Data'!$B$6:$BE$43,'ADR Raw Data'!AP$1,FALSE)</f>
        <v>145.62971583177401</v>
      </c>
      <c r="V98" s="124">
        <f>VLOOKUP($A98,'ADR Raw Data'!$B$6:$BE$43,'ADR Raw Data'!AR$1,FALSE)</f>
        <v>122.270172880975</v>
      </c>
      <c r="X98" s="121">
        <f>VLOOKUP($A98,'RevPAR Raw Data'!$B$6:$BE$43,'RevPAR Raw Data'!AG$1,FALSE)</f>
        <v>47.975326485486399</v>
      </c>
      <c r="Y98" s="122">
        <f>VLOOKUP($A98,'RevPAR Raw Data'!$B$6:$BE$43,'RevPAR Raw Data'!AH$1,FALSE)</f>
        <v>59.8503103529969</v>
      </c>
      <c r="Z98" s="122">
        <f>VLOOKUP($A98,'RevPAR Raw Data'!$B$6:$BE$43,'RevPAR Raw Data'!AI$1,FALSE)</f>
        <v>66.050590134741398</v>
      </c>
      <c r="AA98" s="122">
        <f>VLOOKUP($A98,'RevPAR Raw Data'!$B$6:$BE$43,'RevPAR Raw Data'!AJ$1,FALSE)</f>
        <v>65.429227110582602</v>
      </c>
      <c r="AB98" s="122">
        <f>VLOOKUP($A98,'RevPAR Raw Data'!$B$6:$BE$43,'RevPAR Raw Data'!AK$1,FALSE)</f>
        <v>70.234985939780501</v>
      </c>
      <c r="AC98" s="123">
        <f>VLOOKUP($A98,'RevPAR Raw Data'!$B$6:$BE$43,'RevPAR Raw Data'!AL$1,FALSE)</f>
        <v>61.911134965278499</v>
      </c>
      <c r="AD98" s="122">
        <f>VLOOKUP($A98,'RevPAR Raw Data'!$B$6:$BE$43,'RevPAR Raw Data'!AN$1,FALSE)</f>
        <v>104.12624307555301</v>
      </c>
      <c r="AE98" s="122">
        <f>VLOOKUP($A98,'RevPAR Raw Data'!$B$6:$BE$43,'RevPAR Raw Data'!AO$1,FALSE)</f>
        <v>102.134169545395</v>
      </c>
      <c r="AF98" s="123">
        <f>VLOOKUP($A98,'RevPAR Raw Data'!$B$6:$BE$43,'RevPAR Raw Data'!AP$1,FALSE)</f>
        <v>103.13020631047399</v>
      </c>
      <c r="AG98" s="124">
        <f>VLOOKUP($A98,'RevPAR Raw Data'!$B$6:$BE$43,'RevPAR Raw Data'!AR$1,FALSE)</f>
        <v>73.691217939168197</v>
      </c>
    </row>
    <row r="99" spans="1:33" x14ac:dyDescent="0.25">
      <c r="A99" s="101" t="s">
        <v>122</v>
      </c>
      <c r="B99" s="89">
        <f>(VLOOKUP($A98,'Occupancy Raw Data'!$B$8:$BE$51,'Occupancy Raw Data'!AT$3,FALSE))/100</f>
        <v>1.0683842037346101E-2</v>
      </c>
      <c r="C99" s="90">
        <f>(VLOOKUP($A98,'Occupancy Raw Data'!$B$8:$BE$51,'Occupancy Raw Data'!AU$3,FALSE))/100</f>
        <v>-2.8537610070319998E-2</v>
      </c>
      <c r="D99" s="90">
        <f>(VLOOKUP($A98,'Occupancy Raw Data'!$B$8:$BE$51,'Occupancy Raw Data'!AV$3,FALSE))/100</f>
        <v>-7.9573814685469906E-3</v>
      </c>
      <c r="E99" s="90">
        <f>(VLOOKUP($A98,'Occupancy Raw Data'!$B$8:$BE$51,'Occupancy Raw Data'!AW$3,FALSE))/100</f>
        <v>-1.4939260630534501E-2</v>
      </c>
      <c r="F99" s="90">
        <f>(VLOOKUP($A98,'Occupancy Raw Data'!$B$8:$BE$51,'Occupancy Raw Data'!AX$3,FALSE))/100</f>
        <v>-3.7580018238732096E-2</v>
      </c>
      <c r="G99" s="90">
        <f>(VLOOKUP($A98,'Occupancy Raw Data'!$B$8:$BE$51,'Occupancy Raw Data'!AY$3,FALSE))/100</f>
        <v>-1.7190502960208898E-2</v>
      </c>
      <c r="H99" s="91">
        <f>(VLOOKUP($A98,'Occupancy Raw Data'!$B$8:$BE$51,'Occupancy Raw Data'!BA$3,FALSE))/100</f>
        <v>2.5622695417650099E-2</v>
      </c>
      <c r="I99" s="91">
        <f>(VLOOKUP($A98,'Occupancy Raw Data'!$B$8:$BE$51,'Occupancy Raw Data'!BB$3,FALSE))/100</f>
        <v>2.9453755566254101E-2</v>
      </c>
      <c r="J99" s="90">
        <f>(VLOOKUP($A98,'Occupancy Raw Data'!$B$8:$BE$51,'Occupancy Raw Data'!BC$3,FALSE))/100</f>
        <v>2.75058002064466E-2</v>
      </c>
      <c r="K99" s="92">
        <f>(VLOOKUP($A98,'Occupancy Raw Data'!$B$8:$BE$51,'Occupancy Raw Data'!BE$3,FALSE))/100</f>
        <v>-2.6232551485634898E-3</v>
      </c>
      <c r="M99" s="89">
        <f>(VLOOKUP($A98,'ADR Raw Data'!$B$6:$BE$49,'ADR Raw Data'!AT$1,FALSE))/100</f>
        <v>2.07303514062353E-2</v>
      </c>
      <c r="N99" s="90">
        <f>(VLOOKUP($A98,'ADR Raw Data'!$B$6:$BE$49,'ADR Raw Data'!AU$1,FALSE))/100</f>
        <v>1.7040946835112602E-2</v>
      </c>
      <c r="O99" s="90">
        <f>(VLOOKUP($A98,'ADR Raw Data'!$B$6:$BE$49,'ADR Raw Data'!AV$1,FALSE))/100</f>
        <v>1.5114978922485501E-2</v>
      </c>
      <c r="P99" s="90">
        <f>(VLOOKUP($A98,'ADR Raw Data'!$B$6:$BE$49,'ADR Raw Data'!AW$1,FALSE))/100</f>
        <v>3.9549787437279001E-3</v>
      </c>
      <c r="Q99" s="90">
        <f>(VLOOKUP($A98,'ADR Raw Data'!$B$6:$BE$49,'ADR Raw Data'!AX$1,FALSE))/100</f>
        <v>-2.8171352946722598E-3</v>
      </c>
      <c r="R99" s="90">
        <f>(VLOOKUP($A98,'ADR Raw Data'!$B$6:$BE$49,'ADR Raw Data'!AY$1,FALSE))/100</f>
        <v>9.3671016693485203E-3</v>
      </c>
      <c r="S99" s="91">
        <f>(VLOOKUP($A98,'ADR Raw Data'!$B$6:$BE$49,'ADR Raw Data'!BA$1,FALSE))/100</f>
        <v>2.11839727568876E-2</v>
      </c>
      <c r="T99" s="91">
        <f>(VLOOKUP($A98,'ADR Raw Data'!$B$6:$BE$49,'ADR Raw Data'!BB$1,FALSE))/100</f>
        <v>3.1217086833557797E-2</v>
      </c>
      <c r="U99" s="90">
        <f>(VLOOKUP($A98,'ADR Raw Data'!$B$6:$BE$49,'ADR Raw Data'!BC$1,FALSE))/100</f>
        <v>2.6128550651026997E-2</v>
      </c>
      <c r="V99" s="92">
        <f>(VLOOKUP($A98,'ADR Raw Data'!$B$6:$BE$49,'ADR Raw Data'!BE$1,FALSE))/100</f>
        <v>1.87095164238615E-2</v>
      </c>
      <c r="X99" s="89">
        <f>(VLOOKUP($A98,'RevPAR Raw Data'!$B$6:$BE$49,'RevPAR Raw Data'!AT$1,FALSE))/100</f>
        <v>3.1635673243384302E-2</v>
      </c>
      <c r="Y99" s="90">
        <f>(VLOOKUP($A98,'RevPAR Raw Data'!$B$6:$BE$49,'RevPAR Raw Data'!AU$1,FALSE))/100</f>
        <v>-1.19829711312169E-2</v>
      </c>
      <c r="Z99" s="90">
        <f>(VLOOKUP($A98,'RevPAR Raw Data'!$B$6:$BE$49,'RevPAR Raw Data'!AV$1,FALSE))/100</f>
        <v>7.0373218007632595E-3</v>
      </c>
      <c r="AA99" s="90">
        <f>(VLOOKUP($A98,'RevPAR Raw Data'!$B$6:$BE$49,'RevPAR Raw Data'!AW$1,FALSE))/100</f>
        <v>-1.1043366345047401E-2</v>
      </c>
      <c r="AB99" s="90">
        <f>(VLOOKUP($A98,'RevPAR Raw Data'!$B$6:$BE$49,'RevPAR Raw Data'!AX$1,FALSE))/100</f>
        <v>-4.0291285537649602E-2</v>
      </c>
      <c r="AC99" s="90">
        <f>(VLOOKUP($A98,'RevPAR Raw Data'!$B$6:$BE$49,'RevPAR Raw Data'!AY$1,FALSE))/100</f>
        <v>-7.9844264798359394E-3</v>
      </c>
      <c r="AD99" s="91">
        <f>(VLOOKUP($A98,'RevPAR Raw Data'!$B$6:$BE$49,'RevPAR Raw Data'!BA$1,FALSE))/100</f>
        <v>4.7349458656223302E-2</v>
      </c>
      <c r="AE99" s="91">
        <f>(VLOOKUP($A98,'RevPAR Raw Data'!$B$6:$BE$49,'RevPAR Raw Data'!BB$1,FALSE))/100</f>
        <v>6.1590302844898102E-2</v>
      </c>
      <c r="AF99" s="90">
        <f>(VLOOKUP($A98,'RevPAR Raw Data'!$B$6:$BE$49,'RevPAR Raw Data'!BC$1,FALSE))/100</f>
        <v>5.4353037551364801E-2</v>
      </c>
      <c r="AG99" s="92">
        <f>(VLOOKUP($A98,'RevPAR Raw Data'!$B$6:$BE$49,'RevPAR Raw Data'!BE$1,FALSE))/100</f>
        <v>1.6037181440012E-2</v>
      </c>
    </row>
    <row r="100" spans="1:33" x14ac:dyDescent="0.25">
      <c r="A100" s="134"/>
      <c r="B100" s="117"/>
      <c r="C100" s="118"/>
      <c r="D100" s="118"/>
      <c r="E100" s="118"/>
      <c r="F100" s="118"/>
      <c r="G100" s="119"/>
      <c r="H100" s="99"/>
      <c r="I100" s="99"/>
      <c r="J100" s="119"/>
      <c r="K100" s="120"/>
      <c r="M100" s="121"/>
      <c r="N100" s="122"/>
      <c r="O100" s="122"/>
      <c r="P100" s="122"/>
      <c r="Q100" s="122"/>
      <c r="R100" s="123"/>
      <c r="S100" s="122"/>
      <c r="T100" s="122"/>
      <c r="U100" s="123"/>
      <c r="V100" s="124"/>
      <c r="X100" s="121"/>
      <c r="Y100" s="122"/>
      <c r="Z100" s="122"/>
      <c r="AA100" s="122"/>
      <c r="AB100" s="122"/>
      <c r="AC100" s="123"/>
      <c r="AD100" s="122"/>
      <c r="AE100" s="122"/>
      <c r="AF100" s="123"/>
      <c r="AG100" s="124"/>
    </row>
    <row r="101" spans="1:33" x14ac:dyDescent="0.25">
      <c r="A101" s="116" t="s">
        <v>70</v>
      </c>
      <c r="B101" s="117">
        <f>(VLOOKUP($A101,'Occupancy Raw Data'!$B$8:$BE$45,'Occupancy Raw Data'!AG$3,FALSE))/100</f>
        <v>0.43281161509550503</v>
      </c>
      <c r="C101" s="118">
        <f>(VLOOKUP($A101,'Occupancy Raw Data'!$B$8:$BE$45,'Occupancy Raw Data'!AH$3,FALSE))/100</f>
        <v>0.52219018689182906</v>
      </c>
      <c r="D101" s="118">
        <f>(VLOOKUP($A101,'Occupancy Raw Data'!$B$8:$BE$45,'Occupancy Raw Data'!AI$3,FALSE))/100</f>
        <v>0.55210228291782992</v>
      </c>
      <c r="E101" s="118">
        <f>(VLOOKUP($A101,'Occupancy Raw Data'!$B$8:$BE$45,'Occupancy Raw Data'!AJ$3,FALSE))/100</f>
        <v>0.548463962694406</v>
      </c>
      <c r="F101" s="118">
        <f>(VLOOKUP($A101,'Occupancy Raw Data'!$B$8:$BE$45,'Occupancy Raw Data'!AK$3,FALSE))/100</f>
        <v>0.53480745086986503</v>
      </c>
      <c r="G101" s="119">
        <f>(VLOOKUP($A101,'Occupancy Raw Data'!$B$8:$BE$45,'Occupancy Raw Data'!AL$3,FALSE))/100</f>
        <v>0.51815134075028602</v>
      </c>
      <c r="H101" s="99">
        <f>(VLOOKUP($A101,'Occupancy Raw Data'!$B$8:$BE$45,'Occupancy Raw Data'!AN$3,FALSE))/100</f>
        <v>0.61997489046606302</v>
      </c>
      <c r="I101" s="99">
        <f>(VLOOKUP($A101,'Occupancy Raw Data'!$B$8:$BE$45,'Occupancy Raw Data'!AO$3,FALSE))/100</f>
        <v>0.60954674729047609</v>
      </c>
      <c r="J101" s="119">
        <f>(VLOOKUP($A101,'Occupancy Raw Data'!$B$8:$BE$45,'Occupancy Raw Data'!AP$3,FALSE))/100</f>
        <v>0.61476081887827005</v>
      </c>
      <c r="K101" s="120">
        <f>(VLOOKUP($A101,'Occupancy Raw Data'!$B$8:$BE$45,'Occupancy Raw Data'!AR$3,FALSE))/100</f>
        <v>0.54579107672346405</v>
      </c>
      <c r="M101" s="121">
        <f>VLOOKUP($A101,'ADR Raw Data'!$B$6:$BE$43,'ADR Raw Data'!AG$1,FALSE)</f>
        <v>102.691665377981</v>
      </c>
      <c r="N101" s="122">
        <f>VLOOKUP($A101,'ADR Raw Data'!$B$6:$BE$43,'ADR Raw Data'!AH$1,FALSE)</f>
        <v>105.77343751540501</v>
      </c>
      <c r="O101" s="122">
        <f>VLOOKUP($A101,'ADR Raw Data'!$B$6:$BE$43,'ADR Raw Data'!AI$1,FALSE)</f>
        <v>103.54816781139699</v>
      </c>
      <c r="P101" s="122">
        <f>VLOOKUP($A101,'ADR Raw Data'!$B$6:$BE$43,'ADR Raw Data'!AJ$1,FALSE)</f>
        <v>103.378326637391</v>
      </c>
      <c r="Q101" s="122">
        <f>VLOOKUP($A101,'ADR Raw Data'!$B$6:$BE$43,'ADR Raw Data'!AK$1,FALSE)</f>
        <v>106.353747424902</v>
      </c>
      <c r="R101" s="123">
        <f>VLOOKUP($A101,'ADR Raw Data'!$B$6:$BE$43,'ADR Raw Data'!AL$1,FALSE)</f>
        <v>104.39696110973399</v>
      </c>
      <c r="S101" s="122">
        <f>VLOOKUP($A101,'ADR Raw Data'!$B$6:$BE$43,'ADR Raw Data'!AN$1,FALSE)</f>
        <v>128.53058065049299</v>
      </c>
      <c r="T101" s="122">
        <f>VLOOKUP($A101,'ADR Raw Data'!$B$6:$BE$43,'ADR Raw Data'!AO$1,FALSE)</f>
        <v>129.32358007566199</v>
      </c>
      <c r="U101" s="123">
        <f>VLOOKUP($A101,'ADR Raw Data'!$B$6:$BE$43,'ADR Raw Data'!AP$1,FALSE)</f>
        <v>128.92371746514601</v>
      </c>
      <c r="V101" s="124">
        <f>VLOOKUP($A101,'ADR Raw Data'!$B$6:$BE$43,'ADR Raw Data'!AR$1,FALSE)</f>
        <v>112.300726133555</v>
      </c>
      <c r="X101" s="121">
        <f>VLOOKUP($A101,'RevPAR Raw Data'!$B$6:$BE$43,'RevPAR Raw Data'!AG$1,FALSE)</f>
        <v>44.446145549091199</v>
      </c>
      <c r="Y101" s="122">
        <f>VLOOKUP($A101,'RevPAR Raw Data'!$B$6:$BE$43,'RevPAR Raw Data'!AH$1,FALSE)</f>
        <v>55.233851104360802</v>
      </c>
      <c r="Z101" s="122">
        <f>VLOOKUP($A101,'RevPAR Raw Data'!$B$6:$BE$43,'RevPAR Raw Data'!AI$1,FALSE)</f>
        <v>57.169179840631301</v>
      </c>
      <c r="AA101" s="122">
        <f>VLOOKUP($A101,'RevPAR Raw Data'!$B$6:$BE$43,'RevPAR Raw Data'!AJ$1,FALSE)</f>
        <v>56.6992866842604</v>
      </c>
      <c r="AB101" s="122">
        <f>VLOOKUP($A101,'RevPAR Raw Data'!$B$6:$BE$43,'RevPAR Raw Data'!AK$1,FALSE)</f>
        <v>56.878776550769899</v>
      </c>
      <c r="AC101" s="123">
        <f>VLOOKUP($A101,'RevPAR Raw Data'!$B$6:$BE$43,'RevPAR Raw Data'!AL$1,FALSE)</f>
        <v>54.093425369264601</v>
      </c>
      <c r="AD101" s="122">
        <f>VLOOKUP($A101,'RevPAR Raw Data'!$B$6:$BE$43,'RevPAR Raw Data'!AN$1,FALSE)</f>
        <v>79.685732660329407</v>
      </c>
      <c r="AE101" s="122">
        <f>VLOOKUP($A101,'RevPAR Raw Data'!$B$6:$BE$43,'RevPAR Raw Data'!AO$1,FALSE)</f>
        <v>78.828767583079198</v>
      </c>
      <c r="AF101" s="123">
        <f>VLOOKUP($A101,'RevPAR Raw Data'!$B$6:$BE$43,'RevPAR Raw Data'!AP$1,FALSE)</f>
        <v>79.257250121704303</v>
      </c>
      <c r="AG101" s="124">
        <f>VLOOKUP($A101,'RevPAR Raw Data'!$B$6:$BE$43,'RevPAR Raw Data'!AR$1,FALSE)</f>
        <v>61.292734233260099</v>
      </c>
    </row>
    <row r="102" spans="1:33" x14ac:dyDescent="0.25">
      <c r="A102" s="101" t="s">
        <v>122</v>
      </c>
      <c r="B102" s="89">
        <f>(VLOOKUP($A101,'Occupancy Raw Data'!$B$8:$BE$51,'Occupancy Raw Data'!AT$3,FALSE))/100</f>
        <v>5.5755690550727495E-2</v>
      </c>
      <c r="C102" s="90">
        <f>(VLOOKUP($A101,'Occupancy Raw Data'!$B$8:$BE$51,'Occupancy Raw Data'!AU$3,FALSE))/100</f>
        <v>1.0343826784521E-3</v>
      </c>
      <c r="D102" s="90">
        <f>(VLOOKUP($A101,'Occupancy Raw Data'!$B$8:$BE$51,'Occupancy Raw Data'!AV$3,FALSE))/100</f>
        <v>1.4226532795737701E-2</v>
      </c>
      <c r="E102" s="90">
        <f>(VLOOKUP($A101,'Occupancy Raw Data'!$B$8:$BE$51,'Occupancy Raw Data'!AW$3,FALSE))/100</f>
        <v>-2.1427983766662499E-3</v>
      </c>
      <c r="F102" s="90">
        <f>(VLOOKUP($A101,'Occupancy Raw Data'!$B$8:$BE$51,'Occupancy Raw Data'!AX$3,FALSE))/100</f>
        <v>-2.4105941169736501E-2</v>
      </c>
      <c r="G102" s="90">
        <f>(VLOOKUP($A101,'Occupancy Raw Data'!$B$8:$BE$51,'Occupancy Raw Data'!AY$3,FALSE))/100</f>
        <v>6.3805636516627399E-3</v>
      </c>
      <c r="H102" s="91">
        <f>(VLOOKUP($A101,'Occupancy Raw Data'!$B$8:$BE$51,'Occupancy Raw Data'!BA$3,FALSE))/100</f>
        <v>1.62569521442536E-2</v>
      </c>
      <c r="I102" s="91">
        <f>(VLOOKUP($A101,'Occupancy Raw Data'!$B$8:$BE$51,'Occupancy Raw Data'!BB$3,FALSE))/100</f>
        <v>1.7738722785897401E-2</v>
      </c>
      <c r="J102" s="90">
        <f>(VLOOKUP($A101,'Occupancy Raw Data'!$B$8:$BE$51,'Occupancy Raw Data'!BC$3,FALSE))/100</f>
        <v>1.6991013978557901E-2</v>
      </c>
      <c r="K102" s="92">
        <f>(VLOOKUP($A101,'Occupancy Raw Data'!$B$8:$BE$51,'Occupancy Raw Data'!BE$3,FALSE))/100</f>
        <v>9.7935090413733203E-3</v>
      </c>
      <c r="M102" s="89">
        <f>(VLOOKUP($A101,'ADR Raw Data'!$B$6:$BE$49,'ADR Raw Data'!AT$1,FALSE))/100</f>
        <v>4.9795320722302298E-2</v>
      </c>
      <c r="N102" s="90">
        <f>(VLOOKUP($A101,'ADR Raw Data'!$B$6:$BE$49,'ADR Raw Data'!AU$1,FALSE))/100</f>
        <v>4.5642242566627293E-2</v>
      </c>
      <c r="O102" s="90">
        <f>(VLOOKUP($A101,'ADR Raw Data'!$B$6:$BE$49,'ADR Raw Data'!AV$1,FALSE))/100</f>
        <v>2.16937325284705E-2</v>
      </c>
      <c r="P102" s="90">
        <f>(VLOOKUP($A101,'ADR Raw Data'!$B$6:$BE$49,'ADR Raw Data'!AW$1,FALSE))/100</f>
        <v>1.4283650120487901E-2</v>
      </c>
      <c r="Q102" s="90">
        <f>(VLOOKUP($A101,'ADR Raw Data'!$B$6:$BE$49,'ADR Raw Data'!AX$1,FALSE))/100</f>
        <v>8.2644295994198005E-3</v>
      </c>
      <c r="R102" s="90">
        <f>(VLOOKUP($A101,'ADR Raw Data'!$B$6:$BE$49,'ADR Raw Data'!AY$1,FALSE))/100</f>
        <v>2.5965720971230798E-2</v>
      </c>
      <c r="S102" s="91">
        <f>(VLOOKUP($A101,'ADR Raw Data'!$B$6:$BE$49,'ADR Raw Data'!BA$1,FALSE))/100</f>
        <v>3.66432662496399E-2</v>
      </c>
      <c r="T102" s="91">
        <f>(VLOOKUP($A101,'ADR Raw Data'!$B$6:$BE$49,'ADR Raw Data'!BB$1,FALSE))/100</f>
        <v>3.2076813389686099E-2</v>
      </c>
      <c r="U102" s="90">
        <f>(VLOOKUP($A101,'ADR Raw Data'!$B$6:$BE$49,'ADR Raw Data'!BC$1,FALSE))/100</f>
        <v>3.4371324214805501E-2</v>
      </c>
      <c r="V102" s="92">
        <f>(VLOOKUP($A101,'ADR Raw Data'!$B$6:$BE$49,'ADR Raw Data'!BE$1,FALSE))/100</f>
        <v>2.95777480275678E-2</v>
      </c>
      <c r="X102" s="89">
        <f>(VLOOKUP($A101,'RevPAR Raw Data'!$B$6:$BE$49,'RevPAR Raw Data'!AT$1,FALSE))/100</f>
        <v>0.10832738376609599</v>
      </c>
      <c r="Y102" s="90">
        <f>(VLOOKUP($A101,'RevPAR Raw Data'!$B$6:$BE$49,'RevPAR Raw Data'!AU$1,FALSE))/100</f>
        <v>4.6723836790195997E-2</v>
      </c>
      <c r="Z102" s="90">
        <f>(VLOOKUP($A101,'RevPAR Raw Data'!$B$6:$BE$49,'RevPAR Raw Data'!AV$1,FALSE))/100</f>
        <v>3.6228891921486504E-2</v>
      </c>
      <c r="AA102" s="90">
        <f>(VLOOKUP($A101,'RevPAR Raw Data'!$B$6:$BE$49,'RevPAR Raw Data'!AW$1,FALSE))/100</f>
        <v>1.21102447615306E-2</v>
      </c>
      <c r="AB102" s="90">
        <f>(VLOOKUP($A101,'RevPAR Raw Data'!$B$6:$BE$49,'RevPAR Raw Data'!AX$1,FALSE))/100</f>
        <v>-1.60407334240418E-2</v>
      </c>
      <c r="AC102" s="90">
        <f>(VLOOKUP($A101,'RevPAR Raw Data'!$B$6:$BE$49,'RevPAR Raw Data'!AY$1,FALSE))/100</f>
        <v>3.2511960558311799E-2</v>
      </c>
      <c r="AD102" s="91">
        <f>(VLOOKUP($A101,'RevPAR Raw Data'!$B$6:$BE$49,'RevPAR Raw Data'!BA$1,FALSE))/100</f>
        <v>5.3495926219723093E-2</v>
      </c>
      <c r="AE102" s="91">
        <f>(VLOOKUP($A101,'RevPAR Raw Data'!$B$6:$BE$49,'RevPAR Raw Data'!BB$1,FALSE))/100</f>
        <v>5.0384537876158202E-2</v>
      </c>
      <c r="AF102" s="90">
        <f>(VLOOKUP($A101,'RevPAR Raw Data'!$B$6:$BE$49,'RevPAR Raw Data'!BC$1,FALSE))/100</f>
        <v>5.1946341843558702E-2</v>
      </c>
      <c r="AG102" s="92">
        <f>(VLOOKUP($A101,'RevPAR Raw Data'!$B$6:$BE$49,'RevPAR Raw Data'!BE$1,FALSE))/100</f>
        <v>3.9660927011672599E-2</v>
      </c>
    </row>
    <row r="103" spans="1:33" x14ac:dyDescent="0.25">
      <c r="A103" s="139"/>
      <c r="B103" s="117"/>
      <c r="C103" s="118"/>
      <c r="D103" s="118"/>
      <c r="E103" s="118"/>
      <c r="F103" s="118"/>
      <c r="G103" s="119"/>
      <c r="H103" s="99"/>
      <c r="I103" s="99"/>
      <c r="J103" s="119"/>
      <c r="K103" s="120"/>
      <c r="M103" s="121"/>
      <c r="N103" s="122"/>
      <c r="O103" s="122"/>
      <c r="P103" s="122"/>
      <c r="Q103" s="122"/>
      <c r="R103" s="123"/>
      <c r="S103" s="122"/>
      <c r="T103" s="122"/>
      <c r="U103" s="123"/>
      <c r="V103" s="124"/>
      <c r="X103" s="121"/>
      <c r="Y103" s="122"/>
      <c r="Z103" s="122"/>
      <c r="AA103" s="122"/>
      <c r="AB103" s="122"/>
      <c r="AC103" s="123"/>
      <c r="AD103" s="122"/>
      <c r="AE103" s="122"/>
      <c r="AF103" s="123"/>
      <c r="AG103" s="124"/>
    </row>
    <row r="104" spans="1:33" x14ac:dyDescent="0.25">
      <c r="A104" s="116" t="s">
        <v>52</v>
      </c>
      <c r="B104" s="117">
        <f>(VLOOKUP($A104,'Occupancy Raw Data'!$B$8:$BE$45,'Occupancy Raw Data'!AG$3,FALSE))/100</f>
        <v>0.39423789068286097</v>
      </c>
      <c r="C104" s="118">
        <f>(VLOOKUP($A104,'Occupancy Raw Data'!$B$8:$BE$45,'Occupancy Raw Data'!AH$3,FALSE))/100</f>
        <v>0.533032143386165</v>
      </c>
      <c r="D104" s="118">
        <f>(VLOOKUP($A104,'Occupancy Raw Data'!$B$8:$BE$45,'Occupancy Raw Data'!AI$3,FALSE))/100</f>
        <v>0.59290980859462206</v>
      </c>
      <c r="E104" s="118">
        <f>(VLOOKUP($A104,'Occupancy Raw Data'!$B$8:$BE$45,'Occupancy Raw Data'!AJ$3,FALSE))/100</f>
        <v>0.58166381172264803</v>
      </c>
      <c r="F104" s="118">
        <f>(VLOOKUP($A104,'Occupancy Raw Data'!$B$8:$BE$45,'Occupancy Raw Data'!AK$3,FALSE))/100</f>
        <v>0.58300439413122807</v>
      </c>
      <c r="G104" s="119">
        <f>(VLOOKUP($A104,'Occupancy Raw Data'!$B$8:$BE$45,'Occupancy Raw Data'!AL$3,FALSE))/100</f>
        <v>0.53680612320725207</v>
      </c>
      <c r="H104" s="99">
        <f>(VLOOKUP($A104,'Occupancy Raw Data'!$B$8:$BE$45,'Occupancy Raw Data'!AN$3,FALSE))/100</f>
        <v>0.69360244283905503</v>
      </c>
      <c r="I104" s="99">
        <f>(VLOOKUP($A104,'Occupancy Raw Data'!$B$8:$BE$45,'Occupancy Raw Data'!AO$3,FALSE))/100</f>
        <v>0.62448797199672301</v>
      </c>
      <c r="J104" s="119">
        <f>(VLOOKUP($A104,'Occupancy Raw Data'!$B$8:$BE$45,'Occupancy Raw Data'!AP$3,FALSE))/100</f>
        <v>0.65904520741788897</v>
      </c>
      <c r="K104" s="120">
        <f>(VLOOKUP($A104,'Occupancy Raw Data'!$B$8:$BE$45,'Occupancy Raw Data'!AR$3,FALSE))/100</f>
        <v>0.57167592602428297</v>
      </c>
      <c r="M104" s="121">
        <f>VLOOKUP($A104,'ADR Raw Data'!$B$6:$BE$43,'ADR Raw Data'!AG$1,FALSE)</f>
        <v>99.734566973511093</v>
      </c>
      <c r="N104" s="122">
        <f>VLOOKUP($A104,'ADR Raw Data'!$B$6:$BE$43,'ADR Raw Data'!AH$1,FALSE)</f>
        <v>108.727062664999</v>
      </c>
      <c r="O104" s="122">
        <f>VLOOKUP($A104,'ADR Raw Data'!$B$6:$BE$43,'ADR Raw Data'!AI$1,FALSE)</f>
        <v>107.784833563622</v>
      </c>
      <c r="P104" s="122">
        <f>VLOOKUP($A104,'ADR Raw Data'!$B$6:$BE$43,'ADR Raw Data'!AJ$1,FALSE)</f>
        <v>106.628916773367</v>
      </c>
      <c r="Q104" s="122">
        <f>VLOOKUP($A104,'ADR Raw Data'!$B$6:$BE$43,'ADR Raw Data'!AK$1,FALSE)</f>
        <v>116.097660960654</v>
      </c>
      <c r="R104" s="123">
        <f>VLOOKUP($A104,'ADR Raw Data'!$B$6:$BE$43,'ADR Raw Data'!AL$1,FALSE)</f>
        <v>108.33785985215501</v>
      </c>
      <c r="S104" s="122">
        <f>VLOOKUP($A104,'ADR Raw Data'!$B$6:$BE$43,'ADR Raw Data'!AN$1,FALSE)</f>
        <v>135.65294749275199</v>
      </c>
      <c r="T104" s="122">
        <f>VLOOKUP($A104,'ADR Raw Data'!$B$6:$BE$43,'ADR Raw Data'!AO$1,FALSE)</f>
        <v>130.53082528324299</v>
      </c>
      <c r="U104" s="123">
        <f>VLOOKUP($A104,'ADR Raw Data'!$B$6:$BE$43,'ADR Raw Data'!AP$1,FALSE)</f>
        <v>133.226176404113</v>
      </c>
      <c r="V104" s="124">
        <f>VLOOKUP($A104,'ADR Raw Data'!$B$6:$BE$43,'ADR Raw Data'!AR$1,FALSE)</f>
        <v>116.522512031514</v>
      </c>
      <c r="X104" s="121">
        <f>VLOOKUP($A104,'RevPAR Raw Data'!$B$6:$BE$43,'RevPAR Raw Data'!AG$1,FALSE)</f>
        <v>39.319145311805599</v>
      </c>
      <c r="Y104" s="122">
        <f>VLOOKUP($A104,'RevPAR Raw Data'!$B$6:$BE$43,'RevPAR Raw Data'!AH$1,FALSE)</f>
        <v>57.955019256406402</v>
      </c>
      <c r="Z104" s="122">
        <f>VLOOKUP($A104,'RevPAR Raw Data'!$B$6:$BE$43,'RevPAR Raw Data'!AI$1,FALSE)</f>
        <v>63.9066850376107</v>
      </c>
      <c r="AA104" s="122">
        <f>VLOOKUP($A104,'RevPAR Raw Data'!$B$6:$BE$43,'RevPAR Raw Data'!AJ$1,FALSE)</f>
        <v>62.022182170253899</v>
      </c>
      <c r="AB104" s="122">
        <f>VLOOKUP($A104,'RevPAR Raw Data'!$B$6:$BE$43,'RevPAR Raw Data'!AK$1,FALSE)</f>
        <v>67.685446488418805</v>
      </c>
      <c r="AC104" s="123">
        <f>VLOOKUP($A104,'RevPAR Raw Data'!$B$6:$BE$43,'RevPAR Raw Data'!AL$1,FALSE)</f>
        <v>58.156426543806099</v>
      </c>
      <c r="AD104" s="122">
        <f>VLOOKUP($A104,'RevPAR Raw Data'!$B$6:$BE$43,'RevPAR Raw Data'!AN$1,FALSE)</f>
        <v>94.089215759290894</v>
      </c>
      <c r="AE104" s="122">
        <f>VLOOKUP($A104,'RevPAR Raw Data'!$B$6:$BE$43,'RevPAR Raw Data'!AO$1,FALSE)</f>
        <v>81.5149303641915</v>
      </c>
      <c r="AF104" s="123">
        <f>VLOOKUP($A104,'RevPAR Raw Data'!$B$6:$BE$43,'RevPAR Raw Data'!AP$1,FALSE)</f>
        <v>87.802073061741197</v>
      </c>
      <c r="AG104" s="124">
        <f>VLOOKUP($A104,'RevPAR Raw Data'!$B$6:$BE$43,'RevPAR Raw Data'!AR$1,FALSE)</f>
        <v>66.613114968291498</v>
      </c>
    </row>
    <row r="105" spans="1:33" x14ac:dyDescent="0.25">
      <c r="A105" s="101" t="s">
        <v>122</v>
      </c>
      <c r="B105" s="89">
        <f>(VLOOKUP($A104,'Occupancy Raw Data'!$B$8:$BE$51,'Occupancy Raw Data'!AT$3,FALSE))/100</f>
        <v>-8.5381844674530805E-3</v>
      </c>
      <c r="C105" s="90">
        <f>(VLOOKUP($A104,'Occupancy Raw Data'!$B$8:$BE$51,'Occupancy Raw Data'!AU$3,FALSE))/100</f>
        <v>-7.0390798855276798E-2</v>
      </c>
      <c r="D105" s="90">
        <f>(VLOOKUP($A104,'Occupancy Raw Data'!$B$8:$BE$51,'Occupancy Raw Data'!AV$3,FALSE))/100</f>
        <v>-6.6213697720499592E-2</v>
      </c>
      <c r="E105" s="90">
        <f>(VLOOKUP($A104,'Occupancy Raw Data'!$B$8:$BE$51,'Occupancy Raw Data'!AW$3,FALSE))/100</f>
        <v>-8.3370531895954794E-2</v>
      </c>
      <c r="F105" s="90">
        <f>(VLOOKUP($A104,'Occupancy Raw Data'!$B$8:$BE$51,'Occupancy Raw Data'!AX$3,FALSE))/100</f>
        <v>-7.5547992147752804E-2</v>
      </c>
      <c r="G105" s="90">
        <f>(VLOOKUP($A104,'Occupancy Raw Data'!$B$8:$BE$51,'Occupancy Raw Data'!AY$3,FALSE))/100</f>
        <v>-6.5187195506855908E-2</v>
      </c>
      <c r="H105" s="91">
        <f>(VLOOKUP($A104,'Occupancy Raw Data'!$B$8:$BE$51,'Occupancy Raw Data'!BA$3,FALSE))/100</f>
        <v>3.2154046914660499E-2</v>
      </c>
      <c r="I105" s="91">
        <f>(VLOOKUP($A104,'Occupancy Raw Data'!$B$8:$BE$51,'Occupancy Raw Data'!BB$3,FALSE))/100</f>
        <v>3.3558571816504595E-2</v>
      </c>
      <c r="J105" s="90">
        <f>(VLOOKUP($A104,'Occupancy Raw Data'!$B$8:$BE$51,'Occupancy Raw Data'!BC$3,FALSE))/100</f>
        <v>3.2819009866503102E-2</v>
      </c>
      <c r="K105" s="92">
        <f>(VLOOKUP($A104,'Occupancy Raw Data'!$B$8:$BE$51,'Occupancy Raw Data'!BE$3,FALSE))/100</f>
        <v>-3.5123410184267498E-2</v>
      </c>
      <c r="M105" s="89">
        <f>(VLOOKUP($A104,'ADR Raw Data'!$B$6:$BE$49,'ADR Raw Data'!AT$1,FALSE))/100</f>
        <v>4.0292016501620197E-2</v>
      </c>
      <c r="N105" s="90">
        <f>(VLOOKUP($A104,'ADR Raw Data'!$B$6:$BE$49,'ADR Raw Data'!AU$1,FALSE))/100</f>
        <v>6.4804465514089499E-2</v>
      </c>
      <c r="O105" s="90">
        <f>(VLOOKUP($A104,'ADR Raw Data'!$B$6:$BE$49,'ADR Raw Data'!AV$1,FALSE))/100</f>
        <v>1.83390401298534E-2</v>
      </c>
      <c r="P105" s="90">
        <f>(VLOOKUP($A104,'ADR Raw Data'!$B$6:$BE$49,'ADR Raw Data'!AW$1,FALSE))/100</f>
        <v>3.1887531074317999E-3</v>
      </c>
      <c r="Q105" s="90">
        <f>(VLOOKUP($A104,'ADR Raw Data'!$B$6:$BE$49,'ADR Raw Data'!AX$1,FALSE))/100</f>
        <v>1.8272549136917001E-2</v>
      </c>
      <c r="R105" s="90">
        <f>(VLOOKUP($A104,'ADR Raw Data'!$B$6:$BE$49,'ADR Raw Data'!AY$1,FALSE))/100</f>
        <v>2.5826549473133703E-2</v>
      </c>
      <c r="S105" s="91">
        <f>(VLOOKUP($A104,'ADR Raw Data'!$B$6:$BE$49,'ADR Raw Data'!BA$1,FALSE))/100</f>
        <v>1.9143123080475201E-2</v>
      </c>
      <c r="T105" s="91">
        <f>(VLOOKUP($A104,'ADR Raw Data'!$B$6:$BE$49,'ADR Raw Data'!BB$1,FALSE))/100</f>
        <v>4.76426890908767E-3</v>
      </c>
      <c r="U105" s="90">
        <f>(VLOOKUP($A104,'ADR Raw Data'!$B$6:$BE$49,'ADR Raw Data'!BC$1,FALSE))/100</f>
        <v>1.24093317232016E-2</v>
      </c>
      <c r="V105" s="92">
        <f>(VLOOKUP($A104,'ADR Raw Data'!$B$6:$BE$49,'ADR Raw Data'!BE$1,FALSE))/100</f>
        <v>2.5676123063190903E-2</v>
      </c>
      <c r="X105" s="89">
        <f>(VLOOKUP($A104,'RevPAR Raw Data'!$B$6:$BE$49,'RevPAR Raw Data'!AT$1,FALSE))/100</f>
        <v>3.1409811364710598E-2</v>
      </c>
      <c r="Y105" s="90">
        <f>(VLOOKUP($A104,'RevPAR Raw Data'!$B$6:$BE$49,'RevPAR Raw Data'!AU$1,FALSE))/100</f>
        <v>-1.01479714381133E-2</v>
      </c>
      <c r="Z105" s="90">
        <f>(VLOOKUP($A104,'RevPAR Raw Data'!$B$6:$BE$49,'RevPAR Raw Data'!AV$1,FALSE))/100</f>
        <v>-4.9088953250288399E-2</v>
      </c>
      <c r="AA105" s="90">
        <f>(VLOOKUP($A104,'RevPAR Raw Data'!$B$6:$BE$49,'RevPAR Raw Data'!AW$1,FALSE))/100</f>
        <v>-8.0447626831174401E-2</v>
      </c>
      <c r="AB105" s="90">
        <f>(VLOOKUP($A104,'RevPAR Raw Data'!$B$6:$BE$49,'RevPAR Raw Data'!AX$1,FALSE))/100</f>
        <v>-5.8655897409550996E-2</v>
      </c>
      <c r="AC105" s="90">
        <f>(VLOOKUP($A104,'RevPAR Raw Data'!$B$6:$BE$49,'RevPAR Raw Data'!AY$1,FALSE))/100</f>
        <v>-4.1044206363494797E-2</v>
      </c>
      <c r="AD105" s="91">
        <f>(VLOOKUP($A104,'RevPAR Raw Data'!$B$6:$BE$49,'RevPAR Raw Data'!BA$1,FALSE))/100</f>
        <v>5.1912698872758394E-2</v>
      </c>
      <c r="AE105" s="91">
        <f>(VLOOKUP($A104,'RevPAR Raw Data'!$B$6:$BE$49,'RevPAR Raw Data'!BB$1,FALSE))/100</f>
        <v>3.8482722785931102E-2</v>
      </c>
      <c r="AF105" s="90">
        <f>(VLOOKUP($A104,'RevPAR Raw Data'!$B$6:$BE$49,'RevPAR Raw Data'!BC$1,FALSE))/100</f>
        <v>4.5635603569965301E-2</v>
      </c>
      <c r="AG105" s="92">
        <f>(VLOOKUP($A104,'RevPAR Raw Data'!$B$6:$BE$49,'RevPAR Raw Data'!BE$1,FALSE))/100</f>
        <v>-1.0349120123366799E-2</v>
      </c>
    </row>
    <row r="106" spans="1:33" x14ac:dyDescent="0.25">
      <c r="A106" s="139"/>
      <c r="B106" s="117"/>
      <c r="C106" s="118"/>
      <c r="D106" s="118"/>
      <c r="E106" s="118"/>
      <c r="F106" s="118"/>
      <c r="G106" s="119"/>
      <c r="H106" s="99"/>
      <c r="I106" s="99"/>
      <c r="J106" s="119"/>
      <c r="K106" s="120"/>
      <c r="M106" s="121"/>
      <c r="N106" s="122"/>
      <c r="O106" s="122"/>
      <c r="P106" s="122"/>
      <c r="Q106" s="122"/>
      <c r="R106" s="123"/>
      <c r="S106" s="122"/>
      <c r="T106" s="122"/>
      <c r="U106" s="123"/>
      <c r="V106" s="124"/>
      <c r="X106" s="121"/>
      <c r="Y106" s="122"/>
      <c r="Z106" s="122"/>
      <c r="AA106" s="122"/>
      <c r="AB106" s="122"/>
      <c r="AC106" s="123"/>
      <c r="AD106" s="122"/>
      <c r="AE106" s="122"/>
      <c r="AF106" s="123"/>
      <c r="AG106" s="124"/>
    </row>
    <row r="107" spans="1:33" x14ac:dyDescent="0.25">
      <c r="A107" s="116" t="s">
        <v>51</v>
      </c>
      <c r="B107" s="117">
        <f>(VLOOKUP($A107,'Occupancy Raw Data'!$B$8:$BE$45,'Occupancy Raw Data'!AG$3,FALSE))/100</f>
        <v>0.48617534192659595</v>
      </c>
      <c r="C107" s="118">
        <f>(VLOOKUP($A107,'Occupancy Raw Data'!$B$8:$BE$45,'Occupancy Raw Data'!AH$3,FALSE))/100</f>
        <v>0.52095837843156501</v>
      </c>
      <c r="D107" s="118">
        <f>(VLOOKUP($A107,'Occupancy Raw Data'!$B$8:$BE$45,'Occupancy Raw Data'!AI$3,FALSE))/100</f>
        <v>0.56558958879707</v>
      </c>
      <c r="E107" s="118">
        <f>(VLOOKUP($A107,'Occupancy Raw Data'!$B$8:$BE$45,'Occupancy Raw Data'!AJ$3,FALSE))/100</f>
        <v>0.58790637834628101</v>
      </c>
      <c r="F107" s="118">
        <f>(VLOOKUP($A107,'Occupancy Raw Data'!$B$8:$BE$45,'Occupancy Raw Data'!AK$3,FALSE))/100</f>
        <v>0.61759612054035307</v>
      </c>
      <c r="G107" s="119">
        <f>(VLOOKUP($A107,'Occupancy Raw Data'!$B$8:$BE$45,'Occupancy Raw Data'!AL$3,FALSE))/100</f>
        <v>0.55552483733054203</v>
      </c>
      <c r="H107" s="99">
        <f>(VLOOKUP($A107,'Occupancy Raw Data'!$B$8:$BE$45,'Occupancy Raw Data'!AN$3,FALSE))/100</f>
        <v>0.77905883517244701</v>
      </c>
      <c r="I107" s="99">
        <f>(VLOOKUP($A107,'Occupancy Raw Data'!$B$8:$BE$45,'Occupancy Raw Data'!AO$3,FALSE))/100</f>
        <v>0.74996288782225706</v>
      </c>
      <c r="J107" s="119">
        <f>(VLOOKUP($A107,'Occupancy Raw Data'!$B$8:$BE$45,'Occupancy Raw Data'!AP$3,FALSE))/100</f>
        <v>0.76451086149735203</v>
      </c>
      <c r="K107" s="120">
        <f>(VLOOKUP($A107,'Occupancy Raw Data'!$B$8:$BE$45,'Occupancy Raw Data'!AR$3,FALSE))/100</f>
        <v>0.61513652370904093</v>
      </c>
      <c r="M107" s="121">
        <f>VLOOKUP($A107,'ADR Raw Data'!$B$6:$BE$43,'ADR Raw Data'!AG$1,FALSE)</f>
        <v>97.687839506172807</v>
      </c>
      <c r="N107" s="122">
        <f>VLOOKUP($A107,'ADR Raw Data'!$B$6:$BE$43,'ADR Raw Data'!AH$1,FALSE)</f>
        <v>96.884827651336195</v>
      </c>
      <c r="O107" s="122">
        <f>VLOOKUP($A107,'ADR Raw Data'!$B$6:$BE$43,'ADR Raw Data'!AI$1,FALSE)</f>
        <v>101.57129396325401</v>
      </c>
      <c r="P107" s="122">
        <f>VLOOKUP($A107,'ADR Raw Data'!$B$6:$BE$43,'ADR Raw Data'!AJ$1,FALSE)</f>
        <v>103.005333726117</v>
      </c>
      <c r="Q107" s="122">
        <f>VLOOKUP($A107,'ADR Raw Data'!$B$6:$BE$43,'ADR Raw Data'!AK$1,FALSE)</f>
        <v>108.70316320807601</v>
      </c>
      <c r="R107" s="123">
        <f>VLOOKUP($A107,'ADR Raw Data'!$B$6:$BE$43,'ADR Raw Data'!AL$1,FALSE)</f>
        <v>101.89209800401601</v>
      </c>
      <c r="S107" s="122">
        <f>VLOOKUP($A107,'ADR Raw Data'!$B$6:$BE$43,'ADR Raw Data'!AN$1,FALSE)</f>
        <v>156.969510289634</v>
      </c>
      <c r="T107" s="122">
        <f>VLOOKUP($A107,'ADR Raw Data'!$B$6:$BE$43,'ADR Raw Data'!AO$1,FALSE)</f>
        <v>159.28913631565001</v>
      </c>
      <c r="U107" s="123">
        <f>VLOOKUP($A107,'ADR Raw Data'!$B$6:$BE$43,'ADR Raw Data'!AP$1,FALSE)</f>
        <v>158.107253074433</v>
      </c>
      <c r="V107" s="124">
        <f>VLOOKUP($A107,'ADR Raw Data'!$B$6:$BE$43,'ADR Raw Data'!AR$1,FALSE)</f>
        <v>121.820832578043</v>
      </c>
      <c r="X107" s="121">
        <f>VLOOKUP($A107,'RevPAR Raw Data'!$B$6:$BE$43,'RevPAR Raw Data'!AG$1,FALSE)</f>
        <v>47.493418773983997</v>
      </c>
      <c r="Y107" s="122">
        <f>VLOOKUP($A107,'RevPAR Raw Data'!$B$6:$BE$43,'RevPAR Raw Data'!AH$1,FALSE)</f>
        <v>50.472962707861797</v>
      </c>
      <c r="Z107" s="122">
        <f>VLOOKUP($A107,'RevPAR Raw Data'!$B$6:$BE$43,'RevPAR Raw Data'!AI$1,FALSE)</f>
        <v>57.447666386263499</v>
      </c>
      <c r="AA107" s="122">
        <f>VLOOKUP($A107,'RevPAR Raw Data'!$B$6:$BE$43,'RevPAR Raw Data'!AJ$1,FALSE)</f>
        <v>60.557492701271698</v>
      </c>
      <c r="AB107" s="122">
        <f>VLOOKUP($A107,'RevPAR Raw Data'!$B$6:$BE$43,'RevPAR Raw Data'!AK$1,FALSE)</f>
        <v>67.134651887772705</v>
      </c>
      <c r="AC107" s="123">
        <f>VLOOKUP($A107,'RevPAR Raw Data'!$B$6:$BE$43,'RevPAR Raw Data'!AL$1,FALSE)</f>
        <v>56.603591168949102</v>
      </c>
      <c r="AD107" s="122">
        <f>VLOOKUP($A107,'RevPAR Raw Data'!$B$6:$BE$43,'RevPAR Raw Data'!AN$1,FALSE)</f>
        <v>122.288483843831</v>
      </c>
      <c r="AE107" s="122">
        <f>VLOOKUP($A107,'RevPAR Raw Data'!$B$6:$BE$43,'RevPAR Raw Data'!AO$1,FALSE)</f>
        <v>119.460940669998</v>
      </c>
      <c r="AF107" s="123">
        <f>VLOOKUP($A107,'RevPAR Raw Data'!$B$6:$BE$43,'RevPAR Raw Data'!AP$1,FALSE)</f>
        <v>120.874712256915</v>
      </c>
      <c r="AG107" s="124">
        <f>VLOOKUP($A107,'RevPAR Raw Data'!$B$6:$BE$43,'RevPAR Raw Data'!AR$1,FALSE)</f>
        <v>74.936443467398703</v>
      </c>
    </row>
    <row r="108" spans="1:33" x14ac:dyDescent="0.25">
      <c r="A108" s="101" t="s">
        <v>122</v>
      </c>
      <c r="B108" s="89">
        <f>(VLOOKUP($A107,'Occupancy Raw Data'!$B$8:$BE$51,'Occupancy Raw Data'!AT$3,FALSE))/100</f>
        <v>6.9113493458506994E-2</v>
      </c>
      <c r="C108" s="90">
        <f>(VLOOKUP($A107,'Occupancy Raw Data'!$B$8:$BE$51,'Occupancy Raw Data'!AU$3,FALSE))/100</f>
        <v>-1.3473697787696399E-2</v>
      </c>
      <c r="D108" s="90">
        <f>(VLOOKUP($A107,'Occupancy Raw Data'!$B$8:$BE$51,'Occupancy Raw Data'!AV$3,FALSE))/100</f>
        <v>3.8798076837253101E-2</v>
      </c>
      <c r="E108" s="90">
        <f>(VLOOKUP($A107,'Occupancy Raw Data'!$B$8:$BE$51,'Occupancy Raw Data'!AW$3,FALSE))/100</f>
        <v>3.6304584215505899E-2</v>
      </c>
      <c r="F108" s="90">
        <f>(VLOOKUP($A107,'Occupancy Raw Data'!$B$8:$BE$51,'Occupancy Raw Data'!AX$3,FALSE))/100</f>
        <v>3.0540410207631902E-2</v>
      </c>
      <c r="G108" s="90">
        <f>(VLOOKUP($A107,'Occupancy Raw Data'!$B$8:$BE$51,'Occupancy Raw Data'!AY$3,FALSE))/100</f>
        <v>3.1159117078050799E-2</v>
      </c>
      <c r="H108" s="91">
        <f>(VLOOKUP($A107,'Occupancy Raw Data'!$B$8:$BE$51,'Occupancy Raw Data'!BA$3,FALSE))/100</f>
        <v>7.9526079936758004E-2</v>
      </c>
      <c r="I108" s="91">
        <f>(VLOOKUP($A107,'Occupancy Raw Data'!$B$8:$BE$51,'Occupancy Raw Data'!BB$3,FALSE))/100</f>
        <v>7.4122114853034105E-2</v>
      </c>
      <c r="J108" s="90">
        <f>(VLOOKUP($A107,'Occupancy Raw Data'!$B$8:$BE$51,'Occupancy Raw Data'!BC$3,FALSE))/100</f>
        <v>7.6868736039596403E-2</v>
      </c>
      <c r="K108" s="92">
        <f>(VLOOKUP($A107,'Occupancy Raw Data'!$B$8:$BE$51,'Occupancy Raw Data'!BE$3,FALSE))/100</f>
        <v>4.6798182359784404E-2</v>
      </c>
      <c r="M108" s="89">
        <f>(VLOOKUP($A107,'ADR Raw Data'!$B$6:$BE$49,'ADR Raw Data'!AT$1,FALSE))/100</f>
        <v>4.8659309389418098E-3</v>
      </c>
      <c r="N108" s="90">
        <f>(VLOOKUP($A107,'ADR Raw Data'!$B$6:$BE$49,'ADR Raw Data'!AU$1,FALSE))/100</f>
        <v>-2.3334408811173702E-2</v>
      </c>
      <c r="O108" s="90">
        <f>(VLOOKUP($A107,'ADR Raw Data'!$B$6:$BE$49,'ADR Raw Data'!AV$1,FALSE))/100</f>
        <v>2.6978787651666801E-2</v>
      </c>
      <c r="P108" s="90">
        <f>(VLOOKUP($A107,'ADR Raw Data'!$B$6:$BE$49,'ADR Raw Data'!AW$1,FALSE))/100</f>
        <v>2.1929026951797499E-2</v>
      </c>
      <c r="Q108" s="90">
        <f>(VLOOKUP($A107,'ADR Raw Data'!$B$6:$BE$49,'ADR Raw Data'!AX$1,FALSE))/100</f>
        <v>3.1265836720208703E-2</v>
      </c>
      <c r="R108" s="90">
        <f>(VLOOKUP($A107,'ADR Raw Data'!$B$6:$BE$49,'ADR Raw Data'!AY$1,FALSE))/100</f>
        <v>1.3646908595150499E-2</v>
      </c>
      <c r="S108" s="91">
        <f>(VLOOKUP($A107,'ADR Raw Data'!$B$6:$BE$49,'ADR Raw Data'!BA$1,FALSE))/100</f>
        <v>5.2118554613063701E-2</v>
      </c>
      <c r="T108" s="91">
        <f>(VLOOKUP($A107,'ADR Raw Data'!$B$6:$BE$49,'ADR Raw Data'!BB$1,FALSE))/100</f>
        <v>4.4096781325710203E-2</v>
      </c>
      <c r="U108" s="90">
        <f>(VLOOKUP($A107,'ADR Raw Data'!$B$6:$BE$49,'ADR Raw Data'!BC$1,FALSE))/100</f>
        <v>4.8109882750316801E-2</v>
      </c>
      <c r="V108" s="92">
        <f>(VLOOKUP($A107,'ADR Raw Data'!$B$6:$BE$49,'ADR Raw Data'!BE$1,FALSE))/100</f>
        <v>3.3368000185737601E-2</v>
      </c>
      <c r="X108" s="89">
        <f>(VLOOKUP($A107,'RevPAR Raw Data'!$B$6:$BE$49,'RevPAR Raw Data'!AT$1,FALSE))/100</f>
        <v>7.4315725883566899E-2</v>
      </c>
      <c r="Y108" s="90">
        <f>(VLOOKUP($A107,'RevPAR Raw Data'!$B$6:$BE$49,'RevPAR Raw Data'!AU$1,FALSE))/100</f>
        <v>-3.6493705826493798E-2</v>
      </c>
      <c r="Z108" s="90">
        <f>(VLOOKUP($A107,'RevPAR Raw Data'!$B$6:$BE$49,'RevPAR Raw Data'!AV$1,FALSE))/100</f>
        <v>6.6823589565205302E-2</v>
      </c>
      <c r="AA108" s="90">
        <f>(VLOOKUP($A107,'RevPAR Raw Data'!$B$6:$BE$49,'RevPAR Raw Data'!AW$1,FALSE))/100</f>
        <v>5.9029735373039099E-2</v>
      </c>
      <c r="AB108" s="90">
        <f>(VLOOKUP($A107,'RevPAR Raw Data'!$B$6:$BE$49,'RevPAR Raw Data'!AX$1,FALSE))/100</f>
        <v>6.2761118406760699E-2</v>
      </c>
      <c r="AC108" s="90">
        <f>(VLOOKUP($A107,'RevPAR Raw Data'!$B$6:$BE$49,'RevPAR Raw Data'!AY$1,FALSE))/100</f>
        <v>4.5231251295871105E-2</v>
      </c>
      <c r="AD108" s="91">
        <f>(VLOOKUP($A107,'RevPAR Raw Data'!$B$6:$BE$49,'RevPAR Raw Data'!BA$1,FALSE))/100</f>
        <v>0.13578941889016799</v>
      </c>
      <c r="AE108" s="91">
        <f>(VLOOKUP($A107,'RevPAR Raw Data'!$B$6:$BE$49,'RevPAR Raw Data'!BB$1,FALSE))/100</f>
        <v>0.12148744286881699</v>
      </c>
      <c r="AF108" s="90">
        <f>(VLOOKUP($A107,'RevPAR Raw Data'!$B$6:$BE$49,'RevPAR Raw Data'!BC$1,FALSE))/100</f>
        <v>0.12867676466794301</v>
      </c>
      <c r="AG108" s="92">
        <f>(VLOOKUP($A107,'RevPAR Raw Data'!$B$6:$BE$49,'RevPAR Raw Data'!BE$1,FALSE))/100</f>
        <v>8.1727744303195599E-2</v>
      </c>
    </row>
    <row r="109" spans="1:33" x14ac:dyDescent="0.25">
      <c r="A109" s="139"/>
      <c r="B109" s="117"/>
      <c r="C109" s="118"/>
      <c r="D109" s="118"/>
      <c r="E109" s="118"/>
      <c r="F109" s="118"/>
      <c r="G109" s="119"/>
      <c r="H109" s="99"/>
      <c r="I109" s="99"/>
      <c r="J109" s="119"/>
      <c r="K109" s="120"/>
      <c r="M109" s="121"/>
      <c r="N109" s="122"/>
      <c r="O109" s="122"/>
      <c r="P109" s="122"/>
      <c r="Q109" s="122"/>
      <c r="R109" s="123"/>
      <c r="S109" s="122"/>
      <c r="T109" s="122"/>
      <c r="U109" s="123"/>
      <c r="V109" s="124"/>
      <c r="X109" s="121"/>
      <c r="Y109" s="122"/>
      <c r="Z109" s="122"/>
      <c r="AA109" s="122"/>
      <c r="AB109" s="122"/>
      <c r="AC109" s="123"/>
      <c r="AD109" s="122"/>
      <c r="AE109" s="122"/>
      <c r="AF109" s="123"/>
      <c r="AG109" s="124"/>
    </row>
    <row r="110" spans="1:33" x14ac:dyDescent="0.25">
      <c r="A110" s="116" t="s">
        <v>50</v>
      </c>
      <c r="B110" s="117">
        <f>(VLOOKUP($A110,'Occupancy Raw Data'!$B$8:$BE$45,'Occupancy Raw Data'!AG$3,FALSE))/100</f>
        <v>0.45023272466881403</v>
      </c>
      <c r="C110" s="118">
        <f>(VLOOKUP($A110,'Occupancy Raw Data'!$B$8:$BE$45,'Occupancy Raw Data'!AH$3,FALSE))/100</f>
        <v>0.55585392051557403</v>
      </c>
      <c r="D110" s="118">
        <f>(VLOOKUP($A110,'Occupancy Raw Data'!$B$8:$BE$45,'Occupancy Raw Data'!AI$3,FALSE))/100</f>
        <v>0.59783387039026104</v>
      </c>
      <c r="E110" s="118">
        <f>(VLOOKUP($A110,'Occupancy Raw Data'!$B$8:$BE$45,'Occupancy Raw Data'!AJ$3,FALSE))/100</f>
        <v>0.61877909058360103</v>
      </c>
      <c r="F110" s="118">
        <f>(VLOOKUP($A110,'Occupancy Raw Data'!$B$8:$BE$45,'Occupancy Raw Data'!AK$3,FALSE))/100</f>
        <v>0.65140529896168897</v>
      </c>
      <c r="G110" s="119">
        <f>(VLOOKUP($A110,'Occupancy Raw Data'!$B$8:$BE$45,'Occupancy Raw Data'!AL$3,FALSE))/100</f>
        <v>0.57482098102398804</v>
      </c>
      <c r="H110" s="99">
        <f>(VLOOKUP($A110,'Occupancy Raw Data'!$B$8:$BE$45,'Occupancy Raw Data'!AN$3,FALSE))/100</f>
        <v>0.7380057286072319</v>
      </c>
      <c r="I110" s="99">
        <f>(VLOOKUP($A110,'Occupancy Raw Data'!$B$8:$BE$45,'Occupancy Raw Data'!AO$3,FALSE))/100</f>
        <v>0.71083959899749305</v>
      </c>
      <c r="J110" s="119">
        <f>(VLOOKUP($A110,'Occupancy Raw Data'!$B$8:$BE$45,'Occupancy Raw Data'!AP$3,FALSE))/100</f>
        <v>0.72442266380236309</v>
      </c>
      <c r="K110" s="120">
        <f>(VLOOKUP($A110,'Occupancy Raw Data'!$B$8:$BE$45,'Occupancy Raw Data'!AR$3,FALSE))/100</f>
        <v>0.61756431896066599</v>
      </c>
      <c r="M110" s="121">
        <f>VLOOKUP($A110,'ADR Raw Data'!$B$6:$BE$43,'ADR Raw Data'!AG$1,FALSE)</f>
        <v>92.864909542743504</v>
      </c>
      <c r="N110" s="122">
        <f>VLOOKUP($A110,'ADR Raw Data'!$B$6:$BE$43,'ADR Raw Data'!AH$1,FALSE)</f>
        <v>95.394301127214106</v>
      </c>
      <c r="O110" s="122">
        <f>VLOOKUP($A110,'ADR Raw Data'!$B$6:$BE$43,'ADR Raw Data'!AI$1,FALSE)</f>
        <v>97.006715825722395</v>
      </c>
      <c r="P110" s="122">
        <f>VLOOKUP($A110,'ADR Raw Data'!$B$6:$BE$43,'ADR Raw Data'!AJ$1,FALSE)</f>
        <v>97.434762765803498</v>
      </c>
      <c r="Q110" s="122">
        <f>VLOOKUP($A110,'ADR Raw Data'!$B$6:$BE$43,'ADR Raw Data'!AK$1,FALSE)</f>
        <v>103.359132256956</v>
      </c>
      <c r="R110" s="123">
        <f>VLOOKUP($A110,'ADR Raw Data'!$B$6:$BE$43,'ADR Raw Data'!AL$1,FALSE)</f>
        <v>97.577961662436294</v>
      </c>
      <c r="S110" s="122">
        <f>VLOOKUP($A110,'ADR Raw Data'!$B$6:$BE$43,'ADR Raw Data'!AN$1,FALSE)</f>
        <v>117.811823529411</v>
      </c>
      <c r="T110" s="122">
        <f>VLOOKUP($A110,'ADR Raw Data'!$B$6:$BE$43,'ADR Raw Data'!AO$1,FALSE)</f>
        <v>116.932007177485</v>
      </c>
      <c r="U110" s="123">
        <f>VLOOKUP($A110,'ADR Raw Data'!$B$6:$BE$43,'ADR Raw Data'!AP$1,FALSE)</f>
        <v>117.380163716677</v>
      </c>
      <c r="V110" s="124">
        <f>VLOOKUP($A110,'ADR Raw Data'!$B$6:$BE$43,'ADR Raw Data'!AR$1,FALSE)</f>
        <v>104.214708878582</v>
      </c>
      <c r="X110" s="121">
        <f>VLOOKUP($A110,'RevPAR Raw Data'!$B$6:$BE$43,'RevPAR Raw Data'!AG$1,FALSE)</f>
        <v>41.810821249552397</v>
      </c>
      <c r="Y110" s="122">
        <f>VLOOKUP($A110,'RevPAR Raw Data'!$B$6:$BE$43,'RevPAR Raw Data'!AH$1,FALSE)</f>
        <v>53.0252962764052</v>
      </c>
      <c r="Z110" s="122">
        <f>VLOOKUP($A110,'RevPAR Raw Data'!$B$6:$BE$43,'RevPAR Raw Data'!AI$1,FALSE)</f>
        <v>57.993900375939802</v>
      </c>
      <c r="AA110" s="122">
        <f>VLOOKUP($A110,'RevPAR Raw Data'!$B$6:$BE$43,'RevPAR Raw Data'!AJ$1,FALSE)</f>
        <v>60.290593895452901</v>
      </c>
      <c r="AB110" s="122">
        <f>VLOOKUP($A110,'RevPAR Raw Data'!$B$6:$BE$43,'RevPAR Raw Data'!AK$1,FALSE)</f>
        <v>67.328686448263497</v>
      </c>
      <c r="AC110" s="123">
        <f>VLOOKUP($A110,'RevPAR Raw Data'!$B$6:$BE$43,'RevPAR Raw Data'!AL$1,FALSE)</f>
        <v>56.089859649122801</v>
      </c>
      <c r="AD110" s="122">
        <f>VLOOKUP($A110,'RevPAR Raw Data'!$B$6:$BE$43,'RevPAR Raw Data'!AN$1,FALSE)</f>
        <v>86.945800662370203</v>
      </c>
      <c r="AE110" s="122">
        <f>VLOOKUP($A110,'RevPAR Raw Data'!$B$6:$BE$43,'RevPAR Raw Data'!AO$1,FALSE)</f>
        <v>83.119901092015695</v>
      </c>
      <c r="AF110" s="123">
        <f>VLOOKUP($A110,'RevPAR Raw Data'!$B$6:$BE$43,'RevPAR Raw Data'!AP$1,FALSE)</f>
        <v>85.032850877192899</v>
      </c>
      <c r="AG110" s="124">
        <f>VLOOKUP($A110,'RevPAR Raw Data'!$B$6:$BE$43,'RevPAR Raw Data'!AR$1,FALSE)</f>
        <v>64.359285714285704</v>
      </c>
    </row>
    <row r="111" spans="1:33" x14ac:dyDescent="0.25">
      <c r="A111" s="101" t="s">
        <v>122</v>
      </c>
      <c r="B111" s="89">
        <f>(VLOOKUP($A110,'Occupancy Raw Data'!$B$8:$BE$51,'Occupancy Raw Data'!AT$3,FALSE))/100</f>
        <v>4.7214218286228196E-2</v>
      </c>
      <c r="C111" s="90">
        <f>(VLOOKUP($A110,'Occupancy Raw Data'!$B$8:$BE$51,'Occupancy Raw Data'!AU$3,FALSE))/100</f>
        <v>4.9497309267614094E-2</v>
      </c>
      <c r="D111" s="90">
        <f>(VLOOKUP($A110,'Occupancy Raw Data'!$B$8:$BE$51,'Occupancy Raw Data'!AV$3,FALSE))/100</f>
        <v>6.02840502649577E-2</v>
      </c>
      <c r="E111" s="90">
        <f>(VLOOKUP($A110,'Occupancy Raw Data'!$B$8:$BE$51,'Occupancy Raw Data'!AW$3,FALSE))/100</f>
        <v>5.1430183893140399E-2</v>
      </c>
      <c r="F111" s="90">
        <f>(VLOOKUP($A110,'Occupancy Raw Data'!$B$8:$BE$51,'Occupancy Raw Data'!AX$3,FALSE))/100</f>
        <v>-1.3871820447284499E-3</v>
      </c>
      <c r="G111" s="90">
        <f>(VLOOKUP($A110,'Occupancy Raw Data'!$B$8:$BE$51,'Occupancy Raw Data'!AY$3,FALSE))/100</f>
        <v>3.9746155951524698E-2</v>
      </c>
      <c r="H111" s="91">
        <f>(VLOOKUP($A110,'Occupancy Raw Data'!$B$8:$BE$51,'Occupancy Raw Data'!BA$3,FALSE))/100</f>
        <v>1.9109487120317899E-2</v>
      </c>
      <c r="I111" s="91">
        <f>(VLOOKUP($A110,'Occupancy Raw Data'!$B$8:$BE$51,'Occupancy Raw Data'!BB$3,FALSE))/100</f>
        <v>3.2603621436525704E-2</v>
      </c>
      <c r="J111" s="90">
        <f>(VLOOKUP($A110,'Occupancy Raw Data'!$B$8:$BE$51,'Occupancy Raw Data'!BC$3,FALSE))/100</f>
        <v>2.56856910202263E-2</v>
      </c>
      <c r="K111" s="92">
        <f>(VLOOKUP($A110,'Occupancy Raw Data'!$B$8:$BE$51,'Occupancy Raw Data'!BE$3,FALSE))/100</f>
        <v>3.4991011095561297E-2</v>
      </c>
      <c r="M111" s="89">
        <f>(VLOOKUP($A110,'ADR Raw Data'!$B$6:$BE$49,'ADR Raw Data'!AT$1,FALSE))/100</f>
        <v>-3.5952116367951502E-2</v>
      </c>
      <c r="N111" s="90">
        <f>(VLOOKUP($A110,'ADR Raw Data'!$B$6:$BE$49,'ADR Raw Data'!AU$1,FALSE))/100</f>
        <v>-1.6238178330147499E-2</v>
      </c>
      <c r="O111" s="90">
        <f>(VLOOKUP($A110,'ADR Raw Data'!$B$6:$BE$49,'ADR Raw Data'!AV$1,FALSE))/100</f>
        <v>-1.06758762699881E-2</v>
      </c>
      <c r="P111" s="90">
        <f>(VLOOKUP($A110,'ADR Raw Data'!$B$6:$BE$49,'ADR Raw Data'!AW$1,FALSE))/100</f>
        <v>-1.9336924516904802E-2</v>
      </c>
      <c r="Q111" s="90">
        <f>(VLOOKUP($A110,'ADR Raw Data'!$B$6:$BE$49,'ADR Raw Data'!AX$1,FALSE))/100</f>
        <v>-2.3356688590710498E-2</v>
      </c>
      <c r="R111" s="90">
        <f>(VLOOKUP($A110,'ADR Raw Data'!$B$6:$BE$49,'ADR Raw Data'!AY$1,FALSE))/100</f>
        <v>-2.1185937712182402E-2</v>
      </c>
      <c r="S111" s="91">
        <f>(VLOOKUP($A110,'ADR Raw Data'!$B$6:$BE$49,'ADR Raw Data'!BA$1,FALSE))/100</f>
        <v>-1.8650636178787601E-2</v>
      </c>
      <c r="T111" s="91">
        <f>(VLOOKUP($A110,'ADR Raw Data'!$B$6:$BE$49,'ADR Raw Data'!BB$1,FALSE))/100</f>
        <v>-5.7700109106355001E-3</v>
      </c>
      <c r="U111" s="90">
        <f>(VLOOKUP($A110,'ADR Raw Data'!$B$6:$BE$49,'ADR Raw Data'!BC$1,FALSE))/100</f>
        <v>-1.2463815882558999E-2</v>
      </c>
      <c r="V111" s="92">
        <f>(VLOOKUP($A110,'ADR Raw Data'!$B$6:$BE$49,'ADR Raw Data'!BE$1,FALSE))/100</f>
        <v>-1.8450774297537699E-2</v>
      </c>
      <c r="X111" s="89">
        <f>(VLOOKUP($A110,'RevPAR Raw Data'!$B$6:$BE$49,'RevPAR Raw Data'!AT$1,FALSE))/100</f>
        <v>9.5646508482282594E-3</v>
      </c>
      <c r="Y111" s="90">
        <f>(VLOOKUP($A110,'RevPAR Raw Data'!$B$6:$BE$49,'RevPAR Raw Data'!AU$1,FALSE))/100</f>
        <v>3.2455384802716598E-2</v>
      </c>
      <c r="Z111" s="90">
        <f>(VLOOKUP($A110,'RevPAR Raw Data'!$B$6:$BE$49,'RevPAR Raw Data'!AV$1,FALSE))/100</f>
        <v>4.8964588933287097E-2</v>
      </c>
      <c r="AA111" s="90">
        <f>(VLOOKUP($A110,'RevPAR Raw Data'!$B$6:$BE$49,'RevPAR Raw Data'!AW$1,FALSE))/100</f>
        <v>3.1098757792403401E-2</v>
      </c>
      <c r="AB111" s="90">
        <f>(VLOOKUP($A110,'RevPAR Raw Data'!$B$6:$BE$49,'RevPAR Raw Data'!AX$1,FALSE))/100</f>
        <v>-2.4711470656401602E-2</v>
      </c>
      <c r="AC111" s="90">
        <f>(VLOOKUP($A110,'RevPAR Raw Data'!$B$6:$BE$49,'RevPAR Raw Data'!AY$1,FALSE))/100</f>
        <v>1.7718158655054602E-2</v>
      </c>
      <c r="AD111" s="91">
        <f>(VLOOKUP($A110,'RevPAR Raw Data'!$B$6:$BE$49,'RevPAR Raw Data'!BA$1,FALSE))/100</f>
        <v>1.0244684968602599E-4</v>
      </c>
      <c r="AE111" s="91">
        <f>(VLOOKUP($A110,'RevPAR Raw Data'!$B$6:$BE$49,'RevPAR Raw Data'!BB$1,FALSE))/100</f>
        <v>2.6645487274475198E-2</v>
      </c>
      <c r="AF111" s="90">
        <f>(VLOOKUP($A110,'RevPAR Raw Data'!$B$6:$BE$49,'RevPAR Raw Data'!BC$1,FALSE))/100</f>
        <v>1.2901733413974801E-2</v>
      </c>
      <c r="AG111" s="92">
        <f>(VLOOKUP($A110,'RevPAR Raw Data'!$B$6:$BE$49,'RevPAR Raw Data'!BE$1,FALSE))/100</f>
        <v>1.58946255498566E-2</v>
      </c>
    </row>
    <row r="112" spans="1:33" x14ac:dyDescent="0.25">
      <c r="A112" s="139"/>
      <c r="B112" s="117"/>
      <c r="C112" s="118"/>
      <c r="D112" s="118"/>
      <c r="E112" s="118"/>
      <c r="F112" s="118"/>
      <c r="G112" s="119"/>
      <c r="H112" s="99"/>
      <c r="I112" s="99"/>
      <c r="J112" s="119"/>
      <c r="K112" s="120"/>
      <c r="M112" s="121"/>
      <c r="N112" s="122"/>
      <c r="O112" s="122"/>
      <c r="P112" s="122"/>
      <c r="Q112" s="122"/>
      <c r="R112" s="123"/>
      <c r="S112" s="122"/>
      <c r="T112" s="122"/>
      <c r="U112" s="123"/>
      <c r="V112" s="124"/>
      <c r="X112" s="121"/>
      <c r="Y112" s="122"/>
      <c r="Z112" s="122"/>
      <c r="AA112" s="122"/>
      <c r="AB112" s="122"/>
      <c r="AC112" s="123"/>
      <c r="AD112" s="122"/>
      <c r="AE112" s="122"/>
      <c r="AF112" s="123"/>
      <c r="AG112" s="124"/>
    </row>
    <row r="113" spans="1:33" x14ac:dyDescent="0.25">
      <c r="A113" s="116" t="s">
        <v>47</v>
      </c>
      <c r="B113" s="117">
        <f>(VLOOKUP($A113,'Occupancy Raw Data'!$B$8:$BE$45,'Occupancy Raw Data'!AG$3,FALSE))/100</f>
        <v>0.44964476021314298</v>
      </c>
      <c r="C113" s="118">
        <f>(VLOOKUP($A113,'Occupancy Raw Data'!$B$8:$BE$45,'Occupancy Raw Data'!AH$3,FALSE))/100</f>
        <v>0.57508880994671396</v>
      </c>
      <c r="D113" s="118">
        <f>(VLOOKUP($A113,'Occupancy Raw Data'!$B$8:$BE$45,'Occupancy Raw Data'!AI$3,FALSE))/100</f>
        <v>0.62984014209591399</v>
      </c>
      <c r="E113" s="118">
        <f>(VLOOKUP($A113,'Occupancy Raw Data'!$B$8:$BE$45,'Occupancy Raw Data'!AJ$3,FALSE))/100</f>
        <v>0.62655417406749503</v>
      </c>
      <c r="F113" s="118">
        <f>(VLOOKUP($A113,'Occupancy Raw Data'!$B$8:$BE$45,'Occupancy Raw Data'!AK$3,FALSE))/100</f>
        <v>0.62122557726465299</v>
      </c>
      <c r="G113" s="119">
        <f>(VLOOKUP($A113,'Occupancy Raw Data'!$B$8:$BE$45,'Occupancy Raw Data'!AL$3,FALSE))/100</f>
        <v>0.580470692717584</v>
      </c>
      <c r="H113" s="99">
        <f>(VLOOKUP($A113,'Occupancy Raw Data'!$B$8:$BE$45,'Occupancy Raw Data'!AN$3,FALSE))/100</f>
        <v>0.75106571936056798</v>
      </c>
      <c r="I113" s="99">
        <f>(VLOOKUP($A113,'Occupancy Raw Data'!$B$8:$BE$45,'Occupancy Raw Data'!AO$3,FALSE))/100</f>
        <v>0.71585257548845405</v>
      </c>
      <c r="J113" s="119">
        <f>(VLOOKUP($A113,'Occupancy Raw Data'!$B$8:$BE$45,'Occupancy Raw Data'!AP$3,FALSE))/100</f>
        <v>0.73345914742451102</v>
      </c>
      <c r="K113" s="120">
        <f>(VLOOKUP($A113,'Occupancy Raw Data'!$B$8:$BE$45,'Occupancy Raw Data'!AR$3,FALSE))/100</f>
        <v>0.62418167977670602</v>
      </c>
      <c r="M113" s="121">
        <f>VLOOKUP($A113,'ADR Raw Data'!$B$6:$BE$43,'ADR Raw Data'!AG$1,FALSE)</f>
        <v>94.779159589176302</v>
      </c>
      <c r="N113" s="122">
        <f>VLOOKUP($A113,'ADR Raw Data'!$B$6:$BE$43,'ADR Raw Data'!AH$1,FALSE)</f>
        <v>105.17584124778</v>
      </c>
      <c r="O113" s="122">
        <f>VLOOKUP($A113,'ADR Raw Data'!$B$6:$BE$43,'ADR Raw Data'!AI$1,FALSE)</f>
        <v>109.679299210377</v>
      </c>
      <c r="P113" s="122">
        <f>VLOOKUP($A113,'ADR Raw Data'!$B$6:$BE$43,'ADR Raw Data'!AJ$1,FALSE)</f>
        <v>107.10301063075801</v>
      </c>
      <c r="Q113" s="122">
        <f>VLOOKUP($A113,'ADR Raw Data'!$B$6:$BE$43,'ADR Raw Data'!AK$1,FALSE)</f>
        <v>102.782617583988</v>
      </c>
      <c r="R113" s="123">
        <f>VLOOKUP($A113,'ADR Raw Data'!$B$6:$BE$43,'ADR Raw Data'!AL$1,FALSE)</f>
        <v>104.446222824008</v>
      </c>
      <c r="S113" s="122">
        <f>VLOOKUP($A113,'ADR Raw Data'!$B$6:$BE$43,'ADR Raw Data'!AN$1,FALSE)</f>
        <v>117.64743703440899</v>
      </c>
      <c r="T113" s="122">
        <f>VLOOKUP($A113,'ADR Raw Data'!$B$6:$BE$43,'ADR Raw Data'!AO$1,FALSE)</f>
        <v>118.382775882389</v>
      </c>
      <c r="U113" s="123">
        <f>VLOOKUP($A113,'ADR Raw Data'!$B$6:$BE$43,'ADR Raw Data'!AP$1,FALSE)</f>
        <v>118.00628061147199</v>
      </c>
      <c r="V113" s="124">
        <f>VLOOKUP($A113,'ADR Raw Data'!$B$6:$BE$43,'ADR Raw Data'!AR$1,FALSE)</f>
        <v>108.998811435424</v>
      </c>
      <c r="X113" s="121">
        <f>VLOOKUP($A113,'RevPAR Raw Data'!$B$6:$BE$43,'RevPAR Raw Data'!AG$1,FALSE)</f>
        <v>42.6169524866785</v>
      </c>
      <c r="Y113" s="122">
        <f>VLOOKUP($A113,'RevPAR Raw Data'!$B$6:$BE$43,'RevPAR Raw Data'!AH$1,FALSE)</f>
        <v>60.485449378330301</v>
      </c>
      <c r="Z113" s="122">
        <f>VLOOKUP($A113,'RevPAR Raw Data'!$B$6:$BE$43,'RevPAR Raw Data'!AI$1,FALSE)</f>
        <v>69.080425399644696</v>
      </c>
      <c r="AA113" s="122">
        <f>VLOOKUP($A113,'RevPAR Raw Data'!$B$6:$BE$43,'RevPAR Raw Data'!AJ$1,FALSE)</f>
        <v>67.105838365896901</v>
      </c>
      <c r="AB113" s="122">
        <f>VLOOKUP($A113,'RevPAR Raw Data'!$B$6:$BE$43,'RevPAR Raw Data'!AK$1,FALSE)</f>
        <v>63.851190941385397</v>
      </c>
      <c r="AC113" s="123">
        <f>VLOOKUP($A113,'RevPAR Raw Data'!$B$6:$BE$43,'RevPAR Raw Data'!AL$1,FALSE)</f>
        <v>60.627971314387203</v>
      </c>
      <c r="AD113" s="122">
        <f>VLOOKUP($A113,'RevPAR Raw Data'!$B$6:$BE$43,'RevPAR Raw Data'!AN$1,FALSE)</f>
        <v>88.360956927175806</v>
      </c>
      <c r="AE113" s="122">
        <f>VLOOKUP($A113,'RevPAR Raw Data'!$B$6:$BE$43,'RevPAR Raw Data'!AO$1,FALSE)</f>
        <v>84.744615008880899</v>
      </c>
      <c r="AF113" s="123">
        <f>VLOOKUP($A113,'RevPAR Raw Data'!$B$6:$BE$43,'RevPAR Raw Data'!AP$1,FALSE)</f>
        <v>86.552785968028402</v>
      </c>
      <c r="AG113" s="124">
        <f>VLOOKUP($A113,'RevPAR Raw Data'!$B$6:$BE$43,'RevPAR Raw Data'!AR$1,FALSE)</f>
        <v>68.035061215427504</v>
      </c>
    </row>
    <row r="114" spans="1:33" x14ac:dyDescent="0.25">
      <c r="A114" s="101" t="s">
        <v>122</v>
      </c>
      <c r="B114" s="89">
        <f>(VLOOKUP($A113,'Occupancy Raw Data'!$B$8:$BE$51,'Occupancy Raw Data'!AT$3,FALSE))/100</f>
        <v>-5.3434038663267298E-2</v>
      </c>
      <c r="C114" s="90">
        <f>(VLOOKUP($A113,'Occupancy Raw Data'!$B$8:$BE$51,'Occupancy Raw Data'!AU$3,FALSE))/100</f>
        <v>-5.8609573793227406E-2</v>
      </c>
      <c r="D114" s="90">
        <f>(VLOOKUP($A113,'Occupancy Raw Data'!$B$8:$BE$51,'Occupancy Raw Data'!AV$3,FALSE))/100</f>
        <v>-3.8470973482790799E-2</v>
      </c>
      <c r="E114" s="90">
        <f>(VLOOKUP($A113,'Occupancy Raw Data'!$B$8:$BE$51,'Occupancy Raw Data'!AW$3,FALSE))/100</f>
        <v>-3.2973320971362498E-2</v>
      </c>
      <c r="F114" s="90">
        <f>(VLOOKUP($A113,'Occupancy Raw Data'!$B$8:$BE$51,'Occupancy Raw Data'!AX$3,FALSE))/100</f>
        <v>-3.6513131458969499E-2</v>
      </c>
      <c r="G114" s="90">
        <f>(VLOOKUP($A113,'Occupancy Raw Data'!$B$8:$BE$51,'Occupancy Raw Data'!AY$3,FALSE))/100</f>
        <v>-4.3279052108687203E-2</v>
      </c>
      <c r="H114" s="91">
        <f>(VLOOKUP($A113,'Occupancy Raw Data'!$B$8:$BE$51,'Occupancy Raw Data'!BA$3,FALSE))/100</f>
        <v>3.8988475235183097E-2</v>
      </c>
      <c r="I114" s="91">
        <f>(VLOOKUP($A113,'Occupancy Raw Data'!$B$8:$BE$51,'Occupancy Raw Data'!BB$3,FALSE))/100</f>
        <v>1.5991576811952601E-3</v>
      </c>
      <c r="J114" s="90">
        <f>(VLOOKUP($A113,'Occupancy Raw Data'!$B$8:$BE$51,'Occupancy Raw Data'!BC$3,FALSE))/100</f>
        <v>2.04000867087872E-2</v>
      </c>
      <c r="K114" s="92">
        <f>(VLOOKUP($A113,'Occupancy Raw Data'!$B$8:$BE$51,'Occupancy Raw Data'!BE$3,FALSE))/100</f>
        <v>-2.2804952145205698E-2</v>
      </c>
      <c r="M114" s="89">
        <f>(VLOOKUP($A113,'ADR Raw Data'!$B$6:$BE$49,'ADR Raw Data'!AT$1,FALSE))/100</f>
        <v>1.2459885173363302E-2</v>
      </c>
      <c r="N114" s="90">
        <f>(VLOOKUP($A113,'ADR Raw Data'!$B$6:$BE$49,'ADR Raw Data'!AU$1,FALSE))/100</f>
        <v>1.2264891313022599E-2</v>
      </c>
      <c r="O114" s="90">
        <f>(VLOOKUP($A113,'ADR Raw Data'!$B$6:$BE$49,'ADR Raw Data'!AV$1,FALSE))/100</f>
        <v>3.3939114178596602E-2</v>
      </c>
      <c r="P114" s="90">
        <f>(VLOOKUP($A113,'ADR Raw Data'!$B$6:$BE$49,'ADR Raw Data'!AW$1,FALSE))/100</f>
        <v>3.5969912055849804E-2</v>
      </c>
      <c r="Q114" s="90">
        <f>(VLOOKUP($A113,'ADR Raw Data'!$B$6:$BE$49,'ADR Raw Data'!AX$1,FALSE))/100</f>
        <v>-1.0014622046833701E-2</v>
      </c>
      <c r="R114" s="90">
        <f>(VLOOKUP($A113,'ADR Raw Data'!$B$6:$BE$49,'ADR Raw Data'!AY$1,FALSE))/100</f>
        <v>1.7663778849792099E-2</v>
      </c>
      <c r="S114" s="91">
        <f>(VLOOKUP($A113,'ADR Raw Data'!$B$6:$BE$49,'ADR Raw Data'!BA$1,FALSE))/100</f>
        <v>1.2272901495201301E-2</v>
      </c>
      <c r="T114" s="91">
        <f>(VLOOKUP($A113,'ADR Raw Data'!$B$6:$BE$49,'ADR Raw Data'!BB$1,FALSE))/100</f>
        <v>2.7038067464262201E-2</v>
      </c>
      <c r="U114" s="90">
        <f>(VLOOKUP($A113,'ADR Raw Data'!$B$6:$BE$49,'ADR Raw Data'!BC$1,FALSE))/100</f>
        <v>1.9524872454687699E-2</v>
      </c>
      <c r="V114" s="92">
        <f>(VLOOKUP($A113,'ADR Raw Data'!$B$6:$BE$49,'ADR Raw Data'!BE$1,FALSE))/100</f>
        <v>2.0116038240079098E-2</v>
      </c>
      <c r="X114" s="89">
        <f>(VLOOKUP($A113,'RevPAR Raw Data'!$B$6:$BE$49,'RevPAR Raw Data'!AT$1,FALSE))/100</f>
        <v>-4.1639935475997293E-2</v>
      </c>
      <c r="Y114" s="90">
        <f>(VLOOKUP($A113,'RevPAR Raw Data'!$B$6:$BE$49,'RevPAR Raw Data'!AU$1,FALSE))/100</f>
        <v>-4.7063522532681201E-2</v>
      </c>
      <c r="Z114" s="90">
        <f>(VLOOKUP($A113,'RevPAR Raw Data'!$B$6:$BE$49,'RevPAR Raw Data'!AV$1,FALSE))/100</f>
        <v>-5.8375300657884299E-3</v>
      </c>
      <c r="AA114" s="90">
        <f>(VLOOKUP($A113,'RevPAR Raw Data'!$B$6:$BE$49,'RevPAR Raw Data'!AW$1,FALSE))/100</f>
        <v>1.81054362895809E-3</v>
      </c>
      <c r="AB114" s="90">
        <f>(VLOOKUP($A113,'RevPAR Raw Data'!$B$6:$BE$49,'RevPAR Raw Data'!AX$1,FALSE))/100</f>
        <v>-4.61620882944953E-2</v>
      </c>
      <c r="AC114" s="90">
        <f>(VLOOKUP($A113,'RevPAR Raw Data'!$B$6:$BE$49,'RevPAR Raw Data'!AY$1,FALSE))/100</f>
        <v>-2.6379744864171498E-2</v>
      </c>
      <c r="AD114" s="91">
        <f>(VLOOKUP($A113,'RevPAR Raw Data'!$B$6:$BE$49,'RevPAR Raw Data'!BA$1,FALSE))/100</f>
        <v>5.1739878446393897E-2</v>
      </c>
      <c r="AE114" s="91">
        <f>(VLOOKUP($A113,'RevPAR Raw Data'!$B$6:$BE$49,'RevPAR Raw Data'!BB$1,FALSE))/100</f>
        <v>2.86804632787276E-2</v>
      </c>
      <c r="AF114" s="90">
        <f>(VLOOKUP($A113,'RevPAR Raw Data'!$B$6:$BE$49,'RevPAR Raw Data'!BC$1,FALSE))/100</f>
        <v>4.0323268254528602E-2</v>
      </c>
      <c r="AG114" s="92">
        <f>(VLOOKUP($A113,'RevPAR Raw Data'!$B$6:$BE$49,'RevPAR Raw Data'!BE$1,FALSE))/100</f>
        <v>-3.1476591945427102E-3</v>
      </c>
    </row>
    <row r="115" spans="1:33" x14ac:dyDescent="0.25">
      <c r="A115" s="139"/>
      <c r="B115" s="117"/>
      <c r="C115" s="118"/>
      <c r="D115" s="118"/>
      <c r="E115" s="118"/>
      <c r="F115" s="118"/>
      <c r="G115" s="119"/>
      <c r="H115" s="99"/>
      <c r="I115" s="99"/>
      <c r="J115" s="119"/>
      <c r="K115" s="120"/>
      <c r="M115" s="121"/>
      <c r="N115" s="122"/>
      <c r="O115" s="122"/>
      <c r="P115" s="122"/>
      <c r="Q115" s="122"/>
      <c r="R115" s="123"/>
      <c r="S115" s="122"/>
      <c r="T115" s="122"/>
      <c r="U115" s="123"/>
      <c r="V115" s="124"/>
      <c r="X115" s="121"/>
      <c r="Y115" s="122"/>
      <c r="Z115" s="122"/>
      <c r="AA115" s="122"/>
      <c r="AB115" s="122"/>
      <c r="AC115" s="123"/>
      <c r="AD115" s="122"/>
      <c r="AE115" s="122"/>
      <c r="AF115" s="123"/>
      <c r="AG115" s="124"/>
    </row>
    <row r="116" spans="1:33" x14ac:dyDescent="0.25">
      <c r="A116" s="116" t="s">
        <v>48</v>
      </c>
      <c r="B116" s="117">
        <f>(VLOOKUP($A116,'Occupancy Raw Data'!$B$8:$BE$45,'Occupancy Raw Data'!AG$3,FALSE))/100</f>
        <v>0.53006804082449399</v>
      </c>
      <c r="C116" s="118">
        <f>(VLOOKUP($A116,'Occupancy Raw Data'!$B$8:$BE$45,'Occupancy Raw Data'!AH$3,FALSE))/100</f>
        <v>0.62217330398238901</v>
      </c>
      <c r="D116" s="118">
        <f>(VLOOKUP($A116,'Occupancy Raw Data'!$B$8:$BE$45,'Occupancy Raw Data'!AI$3,FALSE))/100</f>
        <v>0.69591755053031801</v>
      </c>
      <c r="E116" s="118">
        <f>(VLOOKUP($A116,'Occupancy Raw Data'!$B$8:$BE$45,'Occupancy Raw Data'!AJ$3,FALSE))/100</f>
        <v>0.65529317590554303</v>
      </c>
      <c r="F116" s="118">
        <f>(VLOOKUP($A116,'Occupancy Raw Data'!$B$8:$BE$45,'Occupancy Raw Data'!AK$3,FALSE))/100</f>
        <v>0.75035021012607506</v>
      </c>
      <c r="G116" s="119">
        <f>(VLOOKUP($A116,'Occupancy Raw Data'!$B$8:$BE$45,'Occupancy Raw Data'!AL$3,FALSE))/100</f>
        <v>0.650760456273764</v>
      </c>
      <c r="H116" s="99">
        <f>(VLOOKUP($A116,'Occupancy Raw Data'!$B$8:$BE$45,'Occupancy Raw Data'!AN$3,FALSE))/100</f>
        <v>0.89923954372623494</v>
      </c>
      <c r="I116" s="99">
        <f>(VLOOKUP($A116,'Occupancy Raw Data'!$B$8:$BE$45,'Occupancy Raw Data'!AO$3,FALSE))/100</f>
        <v>0.90334200520312091</v>
      </c>
      <c r="J116" s="119">
        <f>(VLOOKUP($A116,'Occupancy Raw Data'!$B$8:$BE$45,'Occupancy Raw Data'!AP$3,FALSE))/100</f>
        <v>0.90129077446467809</v>
      </c>
      <c r="K116" s="120">
        <f>(VLOOKUP($A116,'Occupancy Raw Data'!$B$8:$BE$45,'Occupancy Raw Data'!AR$3,FALSE))/100</f>
        <v>0.72234054718545393</v>
      </c>
      <c r="M116" s="121">
        <f>VLOOKUP($A116,'ADR Raw Data'!$B$6:$BE$43,'ADR Raw Data'!AG$1,FALSE)</f>
        <v>149.09215667767799</v>
      </c>
      <c r="N116" s="122">
        <f>VLOOKUP($A116,'ADR Raw Data'!$B$6:$BE$43,'ADR Raw Data'!AH$1,FALSE)</f>
        <v>146.140399646188</v>
      </c>
      <c r="O116" s="122">
        <f>VLOOKUP($A116,'ADR Raw Data'!$B$6:$BE$43,'ADR Raw Data'!AI$1,FALSE)</f>
        <v>149.54763120057501</v>
      </c>
      <c r="P116" s="122">
        <f>VLOOKUP($A116,'ADR Raw Data'!$B$6:$BE$43,'ADR Raw Data'!AJ$1,FALSE)</f>
        <v>147.20724080012201</v>
      </c>
      <c r="Q116" s="122">
        <f>VLOOKUP($A116,'ADR Raw Data'!$B$6:$BE$43,'ADR Raw Data'!AK$1,FALSE)</f>
        <v>169.01377316975501</v>
      </c>
      <c r="R116" s="123">
        <f>VLOOKUP($A116,'ADR Raw Data'!$B$6:$BE$43,'ADR Raw Data'!AL$1,FALSE)</f>
        <v>152.83961391208001</v>
      </c>
      <c r="S116" s="122">
        <f>VLOOKUP($A116,'ADR Raw Data'!$B$6:$BE$43,'ADR Raw Data'!AN$1,FALSE)</f>
        <v>238.76899354623299</v>
      </c>
      <c r="T116" s="122">
        <f>VLOOKUP($A116,'ADR Raw Data'!$B$6:$BE$43,'ADR Raw Data'!AO$1,FALSE)</f>
        <v>244.25505095259101</v>
      </c>
      <c r="U116" s="123">
        <f>VLOOKUP($A116,'ADR Raw Data'!$B$6:$BE$43,'ADR Raw Data'!AP$1,FALSE)</f>
        <v>241.51826505689701</v>
      </c>
      <c r="V116" s="124">
        <f>VLOOKUP($A116,'ADR Raw Data'!$B$6:$BE$43,'ADR Raw Data'!AR$1,FALSE)</f>
        <v>184.453214798104</v>
      </c>
      <c r="X116" s="121">
        <f>VLOOKUP($A116,'RevPAR Raw Data'!$B$6:$BE$43,'RevPAR Raw Data'!AG$1,FALSE)</f>
        <v>79.028987392435397</v>
      </c>
      <c r="Y116" s="122">
        <f>VLOOKUP($A116,'RevPAR Raw Data'!$B$6:$BE$43,'RevPAR Raw Data'!AH$1,FALSE)</f>
        <v>90.924655293175903</v>
      </c>
      <c r="Z116" s="122">
        <f>VLOOKUP($A116,'RevPAR Raw Data'!$B$6:$BE$43,'RevPAR Raw Data'!AI$1,FALSE)</f>
        <v>104.072821192715</v>
      </c>
      <c r="AA116" s="122">
        <f>VLOOKUP($A116,'RevPAR Raw Data'!$B$6:$BE$43,'RevPAR Raw Data'!AJ$1,FALSE)</f>
        <v>96.463900340204106</v>
      </c>
      <c r="AB116" s="122">
        <f>VLOOKUP($A116,'RevPAR Raw Data'!$B$6:$BE$43,'RevPAR Raw Data'!AK$1,FALSE)</f>
        <v>126.819520212127</v>
      </c>
      <c r="AC116" s="123">
        <f>VLOOKUP($A116,'RevPAR Raw Data'!$B$6:$BE$43,'RevPAR Raw Data'!AL$1,FALSE)</f>
        <v>99.461976886131595</v>
      </c>
      <c r="AD116" s="122">
        <f>VLOOKUP($A116,'RevPAR Raw Data'!$B$6:$BE$43,'RevPAR Raw Data'!AN$1,FALSE)</f>
        <v>214.710520812487</v>
      </c>
      <c r="AE116" s="122">
        <f>VLOOKUP($A116,'RevPAR Raw Data'!$B$6:$BE$43,'RevPAR Raw Data'!AO$1,FALSE)</f>
        <v>220.645847508505</v>
      </c>
      <c r="AF116" s="123">
        <f>VLOOKUP($A116,'RevPAR Raw Data'!$B$6:$BE$43,'RevPAR Raw Data'!AP$1,FALSE)</f>
        <v>217.67818416049599</v>
      </c>
      <c r="AG116" s="124">
        <f>VLOOKUP($A116,'RevPAR Raw Data'!$B$6:$BE$43,'RevPAR Raw Data'!AR$1,FALSE)</f>
        <v>133.23803610737801</v>
      </c>
    </row>
    <row r="117" spans="1:33" x14ac:dyDescent="0.25">
      <c r="A117" s="101" t="s">
        <v>122</v>
      </c>
      <c r="B117" s="89">
        <f>(VLOOKUP($A116,'Occupancy Raw Data'!$B$8:$BE$51,'Occupancy Raw Data'!AT$3,FALSE))/100</f>
        <v>6.4268741794933304E-2</v>
      </c>
      <c r="C117" s="90">
        <f>(VLOOKUP($A116,'Occupancy Raw Data'!$B$8:$BE$51,'Occupancy Raw Data'!AU$3,FALSE))/100</f>
        <v>-1.89191181482979E-2</v>
      </c>
      <c r="D117" s="90">
        <f>(VLOOKUP($A116,'Occupancy Raw Data'!$B$8:$BE$51,'Occupancy Raw Data'!AV$3,FALSE))/100</f>
        <v>1.8431157393404101E-2</v>
      </c>
      <c r="E117" s="90">
        <f>(VLOOKUP($A116,'Occupancy Raw Data'!$B$8:$BE$51,'Occupancy Raw Data'!AW$3,FALSE))/100</f>
        <v>-3.7782426376825405E-2</v>
      </c>
      <c r="F117" s="90">
        <f>(VLOOKUP($A116,'Occupancy Raw Data'!$B$8:$BE$51,'Occupancy Raw Data'!AX$3,FALSE))/100</f>
        <v>-4.8227199443450906E-2</v>
      </c>
      <c r="G117" s="90">
        <f>(VLOOKUP($A116,'Occupancy Raw Data'!$B$8:$BE$51,'Occupancy Raw Data'!AY$3,FALSE))/100</f>
        <v>-9.481308214726791E-3</v>
      </c>
      <c r="H117" s="91">
        <f>(VLOOKUP($A116,'Occupancy Raw Data'!$B$8:$BE$51,'Occupancy Raw Data'!BA$3,FALSE))/100</f>
        <v>6.7891289958733406E-2</v>
      </c>
      <c r="I117" s="91">
        <f>(VLOOKUP($A116,'Occupancy Raw Data'!$B$8:$BE$51,'Occupancy Raw Data'!BB$3,FALSE))/100</f>
        <v>0.12184071864438399</v>
      </c>
      <c r="J117" s="90">
        <f>(VLOOKUP($A116,'Occupancy Raw Data'!$B$8:$BE$51,'Occupancy Raw Data'!BC$3,FALSE))/100</f>
        <v>9.426277335211021E-2</v>
      </c>
      <c r="K117" s="92">
        <f>(VLOOKUP($A116,'Occupancy Raw Data'!$B$8:$BE$51,'Occupancy Raw Data'!BE$3,FALSE))/100</f>
        <v>2.5167757749559302E-2</v>
      </c>
      <c r="M117" s="89">
        <f>(VLOOKUP($A116,'ADR Raw Data'!$B$6:$BE$49,'ADR Raw Data'!AT$1,FALSE))/100</f>
        <v>5.7878340848857006E-2</v>
      </c>
      <c r="N117" s="90">
        <f>(VLOOKUP($A116,'ADR Raw Data'!$B$6:$BE$49,'ADR Raw Data'!AU$1,FALSE))/100</f>
        <v>2.1184279904162402E-2</v>
      </c>
      <c r="O117" s="90">
        <f>(VLOOKUP($A116,'ADR Raw Data'!$B$6:$BE$49,'ADR Raw Data'!AV$1,FALSE))/100</f>
        <v>1.57613265152051E-2</v>
      </c>
      <c r="P117" s="90">
        <f>(VLOOKUP($A116,'ADR Raw Data'!$B$6:$BE$49,'ADR Raw Data'!AW$1,FALSE))/100</f>
        <v>-7.4889922283570397E-3</v>
      </c>
      <c r="Q117" s="90">
        <f>(VLOOKUP($A116,'ADR Raw Data'!$B$6:$BE$49,'ADR Raw Data'!AX$1,FALSE))/100</f>
        <v>-1.4512203356384501E-2</v>
      </c>
      <c r="R117" s="90">
        <f>(VLOOKUP($A116,'ADR Raw Data'!$B$6:$BE$49,'ADR Raw Data'!AY$1,FALSE))/100</f>
        <v>8.6410829249854906E-3</v>
      </c>
      <c r="S117" s="91">
        <f>(VLOOKUP($A116,'ADR Raw Data'!$B$6:$BE$49,'ADR Raw Data'!BA$1,FALSE))/100</f>
        <v>-1.4136441852396599E-2</v>
      </c>
      <c r="T117" s="91">
        <f>(VLOOKUP($A116,'ADR Raw Data'!$B$6:$BE$49,'ADR Raw Data'!BB$1,FALSE))/100</f>
        <v>5.0752755790494496E-3</v>
      </c>
      <c r="U117" s="90">
        <f>(VLOOKUP($A116,'ADR Raw Data'!$B$6:$BE$49,'ADR Raw Data'!BC$1,FALSE))/100</f>
        <v>-4.4504075483544495E-3</v>
      </c>
      <c r="V117" s="92">
        <f>(VLOOKUP($A116,'ADR Raw Data'!$B$6:$BE$49,'ADR Raw Data'!BE$1,FALSE))/100</f>
        <v>1.37824462055609E-2</v>
      </c>
      <c r="X117" s="89">
        <f>(VLOOKUP($A116,'RevPAR Raw Data'!$B$6:$BE$49,'RevPAR Raw Data'!AT$1,FALSE))/100</f>
        <v>0.12586685078732399</v>
      </c>
      <c r="Y117" s="90">
        <f>(VLOOKUP($A116,'RevPAR Raw Data'!$B$6:$BE$49,'RevPAR Raw Data'!AU$1,FALSE))/100</f>
        <v>1.86437386147106E-3</v>
      </c>
      <c r="Z117" s="90">
        <f>(VLOOKUP($A116,'RevPAR Raw Data'!$B$6:$BE$49,'RevPAR Raw Data'!AV$1,FALSE))/100</f>
        <v>3.4482983398339905E-2</v>
      </c>
      <c r="AA117" s="90">
        <f>(VLOOKUP($A116,'RevPAR Raw Data'!$B$6:$BE$49,'RevPAR Raw Data'!AW$1,FALSE))/100</f>
        <v>-4.4988466307677902E-2</v>
      </c>
      <c r="AB117" s="90">
        <f>(VLOOKUP($A116,'RevPAR Raw Data'!$B$6:$BE$49,'RevPAR Raw Data'!AX$1,FALSE))/100</f>
        <v>-6.2039519874203197E-2</v>
      </c>
      <c r="AC117" s="90">
        <f>(VLOOKUP($A116,'RevPAR Raw Data'!$B$6:$BE$49,'RevPAR Raw Data'!AY$1,FALSE))/100</f>
        <v>-9.2215406026209795E-4</v>
      </c>
      <c r="AD117" s="91">
        <f>(VLOOKUP($A116,'RevPAR Raw Data'!$B$6:$BE$49,'RevPAR Raw Data'!BA$1,FALSE))/100</f>
        <v>5.2795106833550903E-2</v>
      </c>
      <c r="AE117" s="91">
        <f>(VLOOKUP($A116,'RevPAR Raw Data'!$B$6:$BE$49,'RevPAR Raw Data'!BB$1,FALSE))/100</f>
        <v>0.12753436944730301</v>
      </c>
      <c r="AF117" s="90">
        <f>(VLOOKUP($A116,'RevPAR Raw Data'!$B$6:$BE$49,'RevPAR Raw Data'!BC$1,FALSE))/100</f>
        <v>8.9392858045700685E-2</v>
      </c>
      <c r="AG117" s="92">
        <f>(VLOOKUP($A116,'RevPAR Raw Data'!$B$6:$BE$49,'RevPAR Raw Data'!BE$1,FALSE))/100</f>
        <v>3.9297077222418098E-2</v>
      </c>
    </row>
    <row r="118" spans="1:33" x14ac:dyDescent="0.25">
      <c r="A118" s="129"/>
      <c r="B118" s="130"/>
      <c r="C118" s="131"/>
      <c r="D118" s="131"/>
      <c r="E118" s="131"/>
      <c r="F118" s="131"/>
      <c r="G118" s="132"/>
      <c r="H118" s="131"/>
      <c r="I118" s="131"/>
      <c r="J118" s="132"/>
      <c r="K118" s="133"/>
      <c r="M118" s="130"/>
      <c r="N118" s="131"/>
      <c r="O118" s="131"/>
      <c r="P118" s="131"/>
      <c r="Q118" s="131"/>
      <c r="R118" s="132"/>
      <c r="S118" s="131"/>
      <c r="T118" s="131"/>
      <c r="U118" s="132"/>
      <c r="V118" s="133"/>
      <c r="X118" s="130"/>
      <c r="Y118" s="131"/>
      <c r="Z118" s="131"/>
      <c r="AA118" s="131"/>
      <c r="AB118" s="131"/>
      <c r="AC118" s="132"/>
      <c r="AD118" s="131"/>
      <c r="AE118" s="131"/>
      <c r="AF118" s="132"/>
      <c r="AG118" s="133"/>
    </row>
    <row r="119" spans="1:33" x14ac:dyDescent="0.25">
      <c r="A119" s="116" t="s">
        <v>72</v>
      </c>
      <c r="B119" s="117">
        <f>(VLOOKUP($A119,'Occupancy Raw Data'!$B$8:$BE$45,'Occupancy Raw Data'!AG$3,FALSE))/100</f>
        <v>0.54985964912280705</v>
      </c>
      <c r="C119" s="118">
        <f>(VLOOKUP($A119,'Occupancy Raw Data'!$B$8:$BE$45,'Occupancy Raw Data'!AH$3,FALSE))/100</f>
        <v>0.62249122807017498</v>
      </c>
      <c r="D119" s="118">
        <f>(VLOOKUP($A119,'Occupancy Raw Data'!$B$8:$BE$45,'Occupancy Raw Data'!AI$3,FALSE))/100</f>
        <v>0.66901754385964907</v>
      </c>
      <c r="E119" s="118">
        <f>(VLOOKUP($A119,'Occupancy Raw Data'!$B$8:$BE$45,'Occupancy Raw Data'!AJ$3,FALSE))/100</f>
        <v>0.67322807017543795</v>
      </c>
      <c r="F119" s="118">
        <f>(VLOOKUP($A119,'Occupancy Raw Data'!$B$8:$BE$45,'Occupancy Raw Data'!AK$3,FALSE))/100</f>
        <v>0.66729824561403506</v>
      </c>
      <c r="G119" s="119">
        <f>(VLOOKUP($A119,'Occupancy Raw Data'!$B$8:$BE$45,'Occupancy Raw Data'!AL$3,FALSE))/100</f>
        <v>0.63637894736842104</v>
      </c>
      <c r="H119" s="99">
        <f>(VLOOKUP($A119,'Occupancy Raw Data'!$B$8:$BE$45,'Occupancy Raw Data'!AN$3,FALSE))/100</f>
        <v>0.72796491228070093</v>
      </c>
      <c r="I119" s="99">
        <f>(VLOOKUP($A119,'Occupancy Raw Data'!$B$8:$BE$45,'Occupancy Raw Data'!AO$3,FALSE))/100</f>
        <v>0.69087719298245598</v>
      </c>
      <c r="J119" s="119">
        <f>(VLOOKUP($A119,'Occupancy Raw Data'!$B$8:$BE$45,'Occupancy Raw Data'!AP$3,FALSE))/100</f>
        <v>0.70942105263157795</v>
      </c>
      <c r="K119" s="120">
        <f>(VLOOKUP($A119,'Occupancy Raw Data'!$B$8:$BE$45,'Occupancy Raw Data'!AR$3,FALSE))/100</f>
        <v>0.65724812030075097</v>
      </c>
      <c r="M119" s="121">
        <f>VLOOKUP($A119,'ADR Raw Data'!$B$6:$BE$43,'ADR Raw Data'!AG$1,FALSE)</f>
        <v>117.504418990491</v>
      </c>
      <c r="N119" s="122">
        <f>VLOOKUP($A119,'ADR Raw Data'!$B$6:$BE$43,'ADR Raw Data'!AH$1,FALSE)</f>
        <v>108.00202130657701</v>
      </c>
      <c r="O119" s="122">
        <f>VLOOKUP($A119,'ADR Raw Data'!$B$6:$BE$43,'ADR Raw Data'!AI$1,FALSE)</f>
        <v>111.01184979283499</v>
      </c>
      <c r="P119" s="122">
        <f>VLOOKUP($A119,'ADR Raw Data'!$B$6:$BE$43,'ADR Raw Data'!AJ$1,FALSE)</f>
        <v>112.37653619638201</v>
      </c>
      <c r="Q119" s="122">
        <f>VLOOKUP($A119,'ADR Raw Data'!$B$6:$BE$43,'ADR Raw Data'!AK$1,FALSE)</f>
        <v>114.734210221895</v>
      </c>
      <c r="R119" s="123">
        <f>VLOOKUP($A119,'ADR Raw Data'!$B$6:$BE$43,'ADR Raw Data'!AL$1,FALSE)</f>
        <v>112.614379162807</v>
      </c>
      <c r="S119" s="122">
        <f>VLOOKUP($A119,'ADR Raw Data'!$B$6:$BE$43,'ADR Raw Data'!AN$1,FALSE)</f>
        <v>138.814462331903</v>
      </c>
      <c r="T119" s="122">
        <f>VLOOKUP($A119,'ADR Raw Data'!$B$6:$BE$43,'ADR Raw Data'!AO$1,FALSE)</f>
        <v>143.58444692737399</v>
      </c>
      <c r="U119" s="123">
        <f>VLOOKUP($A119,'ADR Raw Data'!$B$6:$BE$43,'ADR Raw Data'!AP$1,FALSE)</f>
        <v>141.137112298142</v>
      </c>
      <c r="V119" s="124">
        <f>VLOOKUP($A119,'ADR Raw Data'!$B$6:$BE$43,'ADR Raw Data'!AR$1,FALSE)</f>
        <v>121.41063422335</v>
      </c>
      <c r="X119" s="121">
        <f>VLOOKUP($A119,'RevPAR Raw Data'!$B$6:$BE$43,'RevPAR Raw Data'!AG$1,FALSE)</f>
        <v>64.610938596491195</v>
      </c>
      <c r="Y119" s="122">
        <f>VLOOKUP($A119,'RevPAR Raw Data'!$B$6:$BE$43,'RevPAR Raw Data'!AH$1,FALSE)</f>
        <v>67.230310877192906</v>
      </c>
      <c r="Z119" s="122">
        <f>VLOOKUP($A119,'RevPAR Raw Data'!$B$6:$BE$43,'RevPAR Raw Data'!AI$1,FALSE)</f>
        <v>74.268875087719195</v>
      </c>
      <c r="AA119" s="122">
        <f>VLOOKUP($A119,'RevPAR Raw Data'!$B$6:$BE$43,'RevPAR Raw Data'!AJ$1,FALSE)</f>
        <v>75.655038596491195</v>
      </c>
      <c r="AB119" s="122">
        <f>VLOOKUP($A119,'RevPAR Raw Data'!$B$6:$BE$43,'RevPAR Raw Data'!AK$1,FALSE)</f>
        <v>76.561937192982398</v>
      </c>
      <c r="AC119" s="123">
        <f>VLOOKUP($A119,'RevPAR Raw Data'!$B$6:$BE$43,'RevPAR Raw Data'!AL$1,FALSE)</f>
        <v>71.665420070175401</v>
      </c>
      <c r="AD119" s="122">
        <f>VLOOKUP($A119,'RevPAR Raw Data'!$B$6:$BE$43,'RevPAR Raw Data'!AN$1,FALSE)</f>
        <v>101.052057894736</v>
      </c>
      <c r="AE119" s="122">
        <f>VLOOKUP($A119,'RevPAR Raw Data'!$B$6:$BE$43,'RevPAR Raw Data'!AO$1,FALSE)</f>
        <v>99.199219649122796</v>
      </c>
      <c r="AF119" s="123">
        <f>VLOOKUP($A119,'RevPAR Raw Data'!$B$6:$BE$43,'RevPAR Raw Data'!AP$1,FALSE)</f>
        <v>100.125638771929</v>
      </c>
      <c r="AG119" s="124">
        <f>VLOOKUP($A119,'RevPAR Raw Data'!$B$6:$BE$43,'RevPAR Raw Data'!AR$1,FALSE)</f>
        <v>79.796911127819499</v>
      </c>
    </row>
    <row r="120" spans="1:33" x14ac:dyDescent="0.25">
      <c r="A120" s="101" t="s">
        <v>122</v>
      </c>
      <c r="B120" s="89">
        <f>(VLOOKUP($A119,'Occupancy Raw Data'!$B$8:$BE$51,'Occupancy Raw Data'!AT$3,FALSE))/100</f>
        <v>0.33783148465446206</v>
      </c>
      <c r="C120" s="90">
        <f>(VLOOKUP($A119,'Occupancy Raw Data'!$B$8:$BE$51,'Occupancy Raw Data'!AU$3,FALSE))/100</f>
        <v>0.10996056660718599</v>
      </c>
      <c r="D120" s="90">
        <f>(VLOOKUP($A119,'Occupancy Raw Data'!$B$8:$BE$51,'Occupancy Raw Data'!AV$3,FALSE))/100</f>
        <v>9.6870037271106699E-2</v>
      </c>
      <c r="E120" s="90">
        <f>(VLOOKUP($A119,'Occupancy Raw Data'!$B$8:$BE$51,'Occupancy Raw Data'!AW$3,FALSE))/100</f>
        <v>9.3210552713411499E-2</v>
      </c>
      <c r="F120" s="90">
        <f>(VLOOKUP($A119,'Occupancy Raw Data'!$B$8:$BE$51,'Occupancy Raw Data'!AX$3,FALSE))/100</f>
        <v>0.16190427019468601</v>
      </c>
      <c r="G120" s="90">
        <f>(VLOOKUP($A119,'Occupancy Raw Data'!$B$8:$BE$51,'Occupancy Raw Data'!AY$3,FALSE))/100</f>
        <v>0.14790896691894201</v>
      </c>
      <c r="H120" s="91">
        <f>(VLOOKUP($A119,'Occupancy Raw Data'!$B$8:$BE$51,'Occupancy Raw Data'!BA$3,FALSE))/100</f>
        <v>0.16099150755650102</v>
      </c>
      <c r="I120" s="91">
        <f>(VLOOKUP($A119,'Occupancy Raw Data'!$B$8:$BE$51,'Occupancy Raw Data'!BB$3,FALSE))/100</f>
        <v>0.164773271678226</v>
      </c>
      <c r="J120" s="90">
        <f>(VLOOKUP($A119,'Occupancy Raw Data'!$B$8:$BE$51,'Occupancy Raw Data'!BC$3,FALSE))/100</f>
        <v>0.16282989064398501</v>
      </c>
      <c r="K120" s="92">
        <f>(VLOOKUP($A119,'Occupancy Raw Data'!$B$8:$BE$51,'Occupancy Raw Data'!BE$3,FALSE))/100</f>
        <v>0.15246950030638901</v>
      </c>
      <c r="M120" s="89">
        <f>(VLOOKUP($A119,'ADR Raw Data'!$B$6:$BE$49,'ADR Raw Data'!AT$1,FALSE))/100</f>
        <v>0.29352998509704603</v>
      </c>
      <c r="N120" s="90">
        <f>(VLOOKUP($A119,'ADR Raw Data'!$B$6:$BE$49,'ADR Raw Data'!AU$1,FALSE))/100</f>
        <v>7.4656440906678792E-2</v>
      </c>
      <c r="O120" s="90">
        <f>(VLOOKUP($A119,'ADR Raw Data'!$B$6:$BE$49,'ADR Raw Data'!AV$1,FALSE))/100</f>
        <v>7.9479560552181402E-2</v>
      </c>
      <c r="P120" s="90">
        <f>(VLOOKUP($A119,'ADR Raw Data'!$B$6:$BE$49,'ADR Raw Data'!AW$1,FALSE))/100</f>
        <v>8.1240570542827906E-2</v>
      </c>
      <c r="Q120" s="90">
        <f>(VLOOKUP($A119,'ADR Raw Data'!$B$6:$BE$49,'ADR Raw Data'!AX$1,FALSE))/100</f>
        <v>0.12400705563021001</v>
      </c>
      <c r="R120" s="90">
        <f>(VLOOKUP($A119,'ADR Raw Data'!$B$6:$BE$49,'ADR Raw Data'!AY$1,FALSE))/100</f>
        <v>0.118634957839084</v>
      </c>
      <c r="S120" s="91">
        <f>(VLOOKUP($A119,'ADR Raw Data'!$B$6:$BE$49,'ADR Raw Data'!BA$1,FALSE))/100</f>
        <v>0.26522286343134299</v>
      </c>
      <c r="T120" s="91">
        <f>(VLOOKUP($A119,'ADR Raw Data'!$B$6:$BE$49,'ADR Raw Data'!BB$1,FALSE))/100</f>
        <v>0.31011086287778999</v>
      </c>
      <c r="U120" s="90">
        <f>(VLOOKUP($A119,'ADR Raw Data'!$B$6:$BE$49,'ADR Raw Data'!BC$1,FALSE))/100</f>
        <v>0.28706696921178199</v>
      </c>
      <c r="V120" s="92">
        <f>(VLOOKUP($A119,'ADR Raw Data'!$B$6:$BE$49,'ADR Raw Data'!BE$1,FALSE))/100</f>
        <v>0.17397967845638401</v>
      </c>
      <c r="X120" s="89">
        <f>(VLOOKUP($A119,'RevPAR Raw Data'!$B$6:$BE$49,'RevPAR Raw Data'!AT$1,FALSE))/100</f>
        <v>0.73052514040744498</v>
      </c>
      <c r="Y120" s="90">
        <f>(VLOOKUP($A119,'RevPAR Raw Data'!$B$6:$BE$49,'RevPAR Raw Data'!AU$1,FALSE))/100</f>
        <v>0.19282627205683903</v>
      </c>
      <c r="Z120" s="90">
        <f>(VLOOKUP($A119,'RevPAR Raw Data'!$B$6:$BE$49,'RevPAR Raw Data'!AV$1,FALSE))/100</f>
        <v>0.18404878581626899</v>
      </c>
      <c r="AA120" s="90">
        <f>(VLOOKUP($A119,'RevPAR Raw Data'!$B$6:$BE$49,'RevPAR Raw Data'!AW$1,FALSE))/100</f>
        <v>0.182023601739289</v>
      </c>
      <c r="AB120" s="90">
        <f>(VLOOKUP($A119,'RevPAR Raw Data'!$B$6:$BE$49,'RevPAR Raw Data'!AX$1,FALSE))/100</f>
        <v>0.30598859766569797</v>
      </c>
      <c r="AC120" s="90">
        <f>(VLOOKUP($A119,'RevPAR Raw Data'!$B$6:$BE$49,'RevPAR Raw Data'!AY$1,FALSE))/100</f>
        <v>0.28409109881247702</v>
      </c>
      <c r="AD120" s="91">
        <f>(VLOOKUP($A119,'RevPAR Raw Data'!$B$6:$BE$49,'RevPAR Raw Data'!BA$1,FALSE))/100</f>
        <v>0.46891299961010802</v>
      </c>
      <c r="AE120" s="91">
        <f>(VLOOKUP($A119,'RevPAR Raw Data'!$B$6:$BE$49,'RevPAR Raw Data'!BB$1,FALSE))/100</f>
        <v>0.52598211601534894</v>
      </c>
      <c r="AF120" s="90">
        <f>(VLOOKUP($A119,'RevPAR Raw Data'!$B$6:$BE$49,'RevPAR Raw Data'!BC$1,FALSE))/100</f>
        <v>0.49663994306002202</v>
      </c>
      <c r="AG120" s="92">
        <f>(VLOOKUP($A119,'RevPAR Raw Data'!$B$6:$BE$49,'RevPAR Raw Data'!BE$1,FALSE))/100</f>
        <v>0.35297577340048397</v>
      </c>
    </row>
    <row r="121" spans="1:33" x14ac:dyDescent="0.25">
      <c r="A121" s="129"/>
      <c r="B121" s="130"/>
      <c r="C121" s="131"/>
      <c r="D121" s="131"/>
      <c r="E121" s="131"/>
      <c r="F121" s="131"/>
      <c r="G121" s="132"/>
      <c r="H121" s="131"/>
      <c r="I121" s="131"/>
      <c r="J121" s="132"/>
      <c r="K121" s="133"/>
      <c r="M121" s="130"/>
      <c r="N121" s="131"/>
      <c r="O121" s="131"/>
      <c r="P121" s="131"/>
      <c r="Q121" s="131"/>
      <c r="R121" s="132"/>
      <c r="S121" s="131"/>
      <c r="T121" s="131"/>
      <c r="U121" s="132"/>
      <c r="V121" s="133"/>
      <c r="X121" s="130"/>
      <c r="Y121" s="131"/>
      <c r="Z121" s="131"/>
      <c r="AA121" s="131"/>
      <c r="AB121" s="131"/>
      <c r="AC121" s="132"/>
      <c r="AD121" s="131"/>
      <c r="AE121" s="131"/>
      <c r="AF121" s="132"/>
      <c r="AG121" s="133"/>
    </row>
    <row r="122" spans="1:33" x14ac:dyDescent="0.25">
      <c r="A122" s="134" t="s">
        <v>71</v>
      </c>
      <c r="B122" s="117">
        <f>(VLOOKUP($A122,'Occupancy Raw Data'!$B$8:$BE$45,'Occupancy Raw Data'!AG$3,FALSE))/100</f>
        <v>0.49645221304027998</v>
      </c>
      <c r="C122" s="118">
        <f>(VLOOKUP($A122,'Occupancy Raw Data'!$B$8:$BE$45,'Occupancy Raw Data'!AH$3,FALSE))/100</f>
        <v>0.62910483277809004</v>
      </c>
      <c r="D122" s="118">
        <f>(VLOOKUP($A122,'Occupancy Raw Data'!$B$8:$BE$45,'Occupancy Raw Data'!AI$3,FALSE))/100</f>
        <v>0.68804093820321899</v>
      </c>
      <c r="E122" s="118">
        <f>(VLOOKUP($A122,'Occupancy Raw Data'!$B$8:$BE$45,'Occupancy Raw Data'!AJ$3,FALSE))/100</f>
        <v>0.68271810628353802</v>
      </c>
      <c r="F122" s="118">
        <f>(VLOOKUP($A122,'Occupancy Raw Data'!$B$8:$BE$45,'Occupancy Raw Data'!AK$3,FALSE))/100</f>
        <v>0.68609356067162808</v>
      </c>
      <c r="G122" s="119">
        <f>(VLOOKUP($A122,'Occupancy Raw Data'!$B$8:$BE$45,'Occupancy Raw Data'!AL$3,FALSE))/100</f>
        <v>0.63647555170921599</v>
      </c>
      <c r="H122" s="99">
        <f>(VLOOKUP($A122,'Occupancy Raw Data'!$B$8:$BE$45,'Occupancy Raw Data'!AN$3,FALSE))/100</f>
        <v>0.76981997576596795</v>
      </c>
      <c r="I122" s="99">
        <f>(VLOOKUP($A122,'Occupancy Raw Data'!$B$8:$BE$45,'Occupancy Raw Data'!AO$3,FALSE))/100</f>
        <v>0.76907348104552498</v>
      </c>
      <c r="J122" s="119">
        <f>(VLOOKUP($A122,'Occupancy Raw Data'!$B$8:$BE$45,'Occupancy Raw Data'!AP$3,FALSE))/100</f>
        <v>0.76944672840574602</v>
      </c>
      <c r="K122" s="120">
        <f>(VLOOKUP($A122,'Occupancy Raw Data'!$B$8:$BE$45,'Occupancy Raw Data'!AR$3,FALSE))/100</f>
        <v>0.67446496791662003</v>
      </c>
      <c r="M122" s="121">
        <f>VLOOKUP($A122,'ADR Raw Data'!$B$6:$BE$43,'ADR Raw Data'!AG$1,FALSE)</f>
        <v>100.17255389995201</v>
      </c>
      <c r="N122" s="122">
        <f>VLOOKUP($A122,'ADR Raw Data'!$B$6:$BE$43,'ADR Raw Data'!AH$1,FALSE)</f>
        <v>109.339912286372</v>
      </c>
      <c r="O122" s="122">
        <f>VLOOKUP($A122,'ADR Raw Data'!$B$6:$BE$43,'ADR Raw Data'!AI$1,FALSE)</f>
        <v>113.292766628929</v>
      </c>
      <c r="P122" s="122">
        <f>VLOOKUP($A122,'ADR Raw Data'!$B$6:$BE$43,'ADR Raw Data'!AJ$1,FALSE)</f>
        <v>113.217975724586</v>
      </c>
      <c r="Q122" s="122">
        <f>VLOOKUP($A122,'ADR Raw Data'!$B$6:$BE$43,'ADR Raw Data'!AK$1,FALSE)</f>
        <v>116.176148138511</v>
      </c>
      <c r="R122" s="123">
        <f>VLOOKUP($A122,'ADR Raw Data'!$B$6:$BE$43,'ADR Raw Data'!AL$1,FALSE)</f>
        <v>111.069760524034</v>
      </c>
      <c r="S122" s="122">
        <f>VLOOKUP($A122,'ADR Raw Data'!$B$6:$BE$43,'ADR Raw Data'!AN$1,FALSE)</f>
        <v>129.27993523806799</v>
      </c>
      <c r="T122" s="122">
        <f>VLOOKUP($A122,'ADR Raw Data'!$B$6:$BE$43,'ADR Raw Data'!AO$1,FALSE)</f>
        <v>129.917025588363</v>
      </c>
      <c r="U122" s="123">
        <f>VLOOKUP($A122,'ADR Raw Data'!$B$6:$BE$43,'ADR Raw Data'!AP$1,FALSE)</f>
        <v>129.598325891608</v>
      </c>
      <c r="V122" s="124">
        <f>VLOOKUP($A122,'ADR Raw Data'!$B$6:$BE$43,'ADR Raw Data'!AR$1,FALSE)</f>
        <v>117.108774880734</v>
      </c>
      <c r="X122" s="121">
        <f>VLOOKUP($A122,'RevPAR Raw Data'!$B$6:$BE$43,'RevPAR Raw Data'!AG$1,FALSE)</f>
        <v>49.730886069527898</v>
      </c>
      <c r="Y122" s="122">
        <f>VLOOKUP($A122,'RevPAR Raw Data'!$B$6:$BE$43,'RevPAR Raw Data'!AH$1,FALSE)</f>
        <v>68.786267234889394</v>
      </c>
      <c r="Z122" s="122">
        <f>VLOOKUP($A122,'RevPAR Raw Data'!$B$6:$BE$43,'RevPAR Raw Data'!AI$1,FALSE)</f>
        <v>77.950061443006703</v>
      </c>
      <c r="AA122" s="122">
        <f>VLOOKUP($A122,'RevPAR Raw Data'!$B$6:$BE$43,'RevPAR Raw Data'!AJ$1,FALSE)</f>
        <v>77.295961983944906</v>
      </c>
      <c r="AB122" s="122">
        <f>VLOOKUP($A122,'RevPAR Raw Data'!$B$6:$BE$43,'RevPAR Raw Data'!AK$1,FALSE)</f>
        <v>79.707707141466102</v>
      </c>
      <c r="AC122" s="123">
        <f>VLOOKUP($A122,'RevPAR Raw Data'!$B$6:$BE$43,'RevPAR Raw Data'!AL$1,FALSE)</f>
        <v>70.693187107745501</v>
      </c>
      <c r="AD122" s="122">
        <f>VLOOKUP($A122,'RevPAR Raw Data'!$B$6:$BE$43,'RevPAR Raw Data'!AN$1,FALSE)</f>
        <v>99.522276611995807</v>
      </c>
      <c r="AE122" s="122">
        <f>VLOOKUP($A122,'RevPAR Raw Data'!$B$6:$BE$43,'RevPAR Raw Data'!AO$1,FALSE)</f>
        <v>99.915739116323294</v>
      </c>
      <c r="AF122" s="123">
        <f>VLOOKUP($A122,'RevPAR Raw Data'!$B$6:$BE$43,'RevPAR Raw Data'!AP$1,FALSE)</f>
        <v>99.719007864159494</v>
      </c>
      <c r="AG122" s="124">
        <f>VLOOKUP($A122,'RevPAR Raw Data'!$B$6:$BE$43,'RevPAR Raw Data'!AR$1,FALSE)</f>
        <v>78.985766092689403</v>
      </c>
    </row>
    <row r="123" spans="1:33" x14ac:dyDescent="0.25">
      <c r="A123" s="101" t="s">
        <v>122</v>
      </c>
      <c r="B123" s="89">
        <f>(VLOOKUP($A122,'Occupancy Raw Data'!$B$8:$BE$51,'Occupancy Raw Data'!AT$3,FALSE))/100</f>
        <v>1.8293948827753603E-2</v>
      </c>
      <c r="C123" s="90">
        <f>(VLOOKUP($A122,'Occupancy Raw Data'!$B$8:$BE$51,'Occupancy Raw Data'!AU$3,FALSE))/100</f>
        <v>7.4679546521269097E-2</v>
      </c>
      <c r="D123" s="90">
        <f>(VLOOKUP($A122,'Occupancy Raw Data'!$B$8:$BE$51,'Occupancy Raw Data'!AV$3,FALSE))/100</f>
        <v>6.6514894980870209E-2</v>
      </c>
      <c r="E123" s="90">
        <f>(VLOOKUP($A122,'Occupancy Raw Data'!$B$8:$BE$51,'Occupancy Raw Data'!AW$3,FALSE))/100</f>
        <v>5.0751387728455007E-2</v>
      </c>
      <c r="F123" s="90">
        <f>(VLOOKUP($A122,'Occupancy Raw Data'!$B$8:$BE$51,'Occupancy Raw Data'!AX$3,FALSE))/100</f>
        <v>7.7515516488225911E-2</v>
      </c>
      <c r="G123" s="90">
        <f>(VLOOKUP($A122,'Occupancy Raw Data'!$B$8:$BE$51,'Occupancy Raw Data'!AY$3,FALSE))/100</f>
        <v>5.9144935509263294E-2</v>
      </c>
      <c r="H123" s="91">
        <f>(VLOOKUP($A122,'Occupancy Raw Data'!$B$8:$BE$51,'Occupancy Raw Data'!BA$3,FALSE))/100</f>
        <v>6.08358515192624E-2</v>
      </c>
      <c r="I123" s="91">
        <f>(VLOOKUP($A122,'Occupancy Raw Data'!$B$8:$BE$51,'Occupancy Raw Data'!BB$3,FALSE))/100</f>
        <v>7.1645743596406894E-2</v>
      </c>
      <c r="J123" s="90">
        <f>(VLOOKUP($A122,'Occupancy Raw Data'!$B$8:$BE$51,'Occupancy Raw Data'!BC$3,FALSE))/100</f>
        <v>6.6210777230834794E-2</v>
      </c>
      <c r="K123" s="92">
        <f>(VLOOKUP($A122,'Occupancy Raw Data'!$B$8:$BE$51,'Occupancy Raw Data'!BE$3,FALSE))/100</f>
        <v>6.1424174236554906E-2</v>
      </c>
      <c r="M123" s="89">
        <f>(VLOOKUP($A122,'ADR Raw Data'!$B$6:$BE$49,'ADR Raw Data'!AT$1,FALSE))/100</f>
        <v>-2.0228243928907399E-2</v>
      </c>
      <c r="N123" s="90">
        <f>(VLOOKUP($A122,'ADR Raw Data'!$B$6:$BE$49,'ADR Raw Data'!AU$1,FALSE))/100</f>
        <v>2.0762350549723099E-2</v>
      </c>
      <c r="O123" s="90">
        <f>(VLOOKUP($A122,'ADR Raw Data'!$B$6:$BE$49,'ADR Raw Data'!AV$1,FALSE))/100</f>
        <v>1.2581154688506299E-2</v>
      </c>
      <c r="P123" s="90">
        <f>(VLOOKUP($A122,'ADR Raw Data'!$B$6:$BE$49,'ADR Raw Data'!AW$1,FALSE))/100</f>
        <v>6.9520354561014401E-3</v>
      </c>
      <c r="Q123" s="90">
        <f>(VLOOKUP($A122,'ADR Raw Data'!$B$6:$BE$49,'ADR Raw Data'!AX$1,FALSE))/100</f>
        <v>3.7696376599789298E-2</v>
      </c>
      <c r="R123" s="90">
        <f>(VLOOKUP($A122,'ADR Raw Data'!$B$6:$BE$49,'ADR Raw Data'!AY$1,FALSE))/100</f>
        <v>1.40898185730273E-2</v>
      </c>
      <c r="S123" s="91">
        <f>(VLOOKUP($A122,'ADR Raw Data'!$B$6:$BE$49,'ADR Raw Data'!BA$1,FALSE))/100</f>
        <v>3.7105713605401103E-2</v>
      </c>
      <c r="T123" s="91">
        <f>(VLOOKUP($A122,'ADR Raw Data'!$B$6:$BE$49,'ADR Raw Data'!BB$1,FALSE))/100</f>
        <v>4.8984643503093596E-2</v>
      </c>
      <c r="U123" s="90">
        <f>(VLOOKUP($A122,'ADR Raw Data'!$B$6:$BE$49,'ADR Raw Data'!BC$1,FALSE))/100</f>
        <v>4.30059630118408E-2</v>
      </c>
      <c r="V123" s="92">
        <f>(VLOOKUP($A122,'ADR Raw Data'!$B$6:$BE$49,'ADR Raw Data'!BE$1,FALSE))/100</f>
        <v>2.4516003829029999E-2</v>
      </c>
      <c r="X123" s="89">
        <f>(VLOOKUP($A122,'RevPAR Raw Data'!$B$6:$BE$49,'RevPAR Raw Data'!AT$1,FALSE))/100</f>
        <v>-2.3043495604645999E-3</v>
      </c>
      <c r="Y123" s="90">
        <f>(VLOOKUP($A122,'RevPAR Raw Data'!$B$6:$BE$49,'RevPAR Raw Data'!AU$1,FALSE))/100</f>
        <v>9.69924199947612E-2</v>
      </c>
      <c r="Z123" s="90">
        <f>(VLOOKUP($A122,'RevPAR Raw Data'!$B$6:$BE$49,'RevPAR Raw Data'!AV$1,FALSE))/100</f>
        <v>7.9932883852220596E-2</v>
      </c>
      <c r="AA123" s="90">
        <f>(VLOOKUP($A122,'RevPAR Raw Data'!$B$6:$BE$49,'RevPAR Raw Data'!AW$1,FALSE))/100</f>
        <v>5.80562486314911E-2</v>
      </c>
      <c r="AB123" s="90">
        <f>(VLOOKUP($A122,'RevPAR Raw Data'!$B$6:$BE$49,'RevPAR Raw Data'!AX$1,FALSE))/100</f>
        <v>0.11813394718988199</v>
      </c>
      <c r="AC123" s="90">
        <f>(VLOOKUP($A122,'RevPAR Raw Data'!$B$6:$BE$49,'RevPAR Raw Data'!AY$1,FALSE))/100</f>
        <v>7.4068095493129496E-2</v>
      </c>
      <c r="AD123" s="91">
        <f>(VLOOKUP($A122,'RevPAR Raw Data'!$B$6:$BE$49,'RevPAR Raw Data'!BA$1,FALSE))/100</f>
        <v>0.10019892280807699</v>
      </c>
      <c r="AE123" s="91">
        <f>(VLOOKUP($A122,'RevPAR Raw Data'!$B$6:$BE$49,'RevPAR Raw Data'!BB$1,FALSE))/100</f>
        <v>0.124139928308084</v>
      </c>
      <c r="AF123" s="90">
        <f>(VLOOKUP($A122,'RevPAR Raw Data'!$B$6:$BE$49,'RevPAR Raw Data'!BC$1,FALSE))/100</f>
        <v>0.11206419847925</v>
      </c>
      <c r="AG123" s="92">
        <f>(VLOOKUP($A122,'RevPAR Raw Data'!$B$6:$BE$49,'RevPAR Raw Data'!BE$1,FALSE))/100</f>
        <v>8.7446053356363407E-2</v>
      </c>
    </row>
    <row r="124" spans="1:33" x14ac:dyDescent="0.25">
      <c r="A124" s="134"/>
      <c r="B124" s="117"/>
      <c r="C124" s="118"/>
      <c r="D124" s="118"/>
      <c r="E124" s="118"/>
      <c r="F124" s="118"/>
      <c r="G124" s="119"/>
      <c r="H124" s="99"/>
      <c r="I124" s="99"/>
      <c r="J124" s="119"/>
      <c r="K124" s="120"/>
      <c r="M124" s="121"/>
      <c r="N124" s="122"/>
      <c r="O124" s="122"/>
      <c r="P124" s="122"/>
      <c r="Q124" s="122"/>
      <c r="R124" s="123"/>
      <c r="S124" s="122"/>
      <c r="T124" s="122"/>
      <c r="U124" s="123"/>
      <c r="V124" s="124"/>
      <c r="X124" s="121"/>
      <c r="Y124" s="122"/>
      <c r="Z124" s="122"/>
      <c r="AA124" s="122"/>
      <c r="AB124" s="122"/>
      <c r="AC124" s="123"/>
      <c r="AD124" s="122"/>
      <c r="AE124" s="122"/>
      <c r="AF124" s="123"/>
      <c r="AG124" s="124"/>
    </row>
    <row r="125" spans="1:33" x14ac:dyDescent="0.25">
      <c r="A125" s="116" t="s">
        <v>45</v>
      </c>
      <c r="B125" s="117">
        <f>(VLOOKUP($A125,'Occupancy Raw Data'!$B$8:$BE$45,'Occupancy Raw Data'!AG$3,FALSE))/100</f>
        <v>0.57331730769230704</v>
      </c>
      <c r="C125" s="118">
        <f>(VLOOKUP($A125,'Occupancy Raw Data'!$B$8:$BE$45,'Occupancy Raw Data'!AH$3,FALSE))/100</f>
        <v>0.67783653846153802</v>
      </c>
      <c r="D125" s="118">
        <f>(VLOOKUP($A125,'Occupancy Raw Data'!$B$8:$BE$45,'Occupancy Raw Data'!AI$3,FALSE))/100</f>
        <v>0.71478260869565202</v>
      </c>
      <c r="E125" s="118">
        <f>(VLOOKUP($A125,'Occupancy Raw Data'!$B$8:$BE$45,'Occupancy Raw Data'!AJ$3,FALSE))/100</f>
        <v>0.70811594202898509</v>
      </c>
      <c r="F125" s="118">
        <f>(VLOOKUP($A125,'Occupancy Raw Data'!$B$8:$BE$45,'Occupancy Raw Data'!AK$3,FALSE))/100</f>
        <v>0.69294685990338101</v>
      </c>
      <c r="G125" s="119">
        <f>(VLOOKUP($A125,'Occupancy Raw Data'!$B$8:$BE$45,'Occupancy Raw Data'!AL$3,FALSE))/100</f>
        <v>0.67330761812921802</v>
      </c>
      <c r="H125" s="99">
        <f>(VLOOKUP($A125,'Occupancy Raw Data'!$B$8:$BE$45,'Occupancy Raw Data'!AN$3,FALSE))/100</f>
        <v>0.73748792270531394</v>
      </c>
      <c r="I125" s="99">
        <f>(VLOOKUP($A125,'Occupancy Raw Data'!$B$8:$BE$45,'Occupancy Raw Data'!AO$3,FALSE))/100</f>
        <v>0.73106280193236695</v>
      </c>
      <c r="J125" s="119">
        <f>(VLOOKUP($A125,'Occupancy Raw Data'!$B$8:$BE$45,'Occupancy Raw Data'!AP$3,FALSE))/100</f>
        <v>0.73427536231884005</v>
      </c>
      <c r="K125" s="120">
        <f>(VLOOKUP($A125,'Occupancy Raw Data'!$B$8:$BE$45,'Occupancy Raw Data'!AR$3,FALSE))/100</f>
        <v>0.69070296347346594</v>
      </c>
      <c r="M125" s="121">
        <f>VLOOKUP($A125,'ADR Raw Data'!$B$6:$BE$43,'ADR Raw Data'!AG$1,FALSE)</f>
        <v>90.130365643605799</v>
      </c>
      <c r="N125" s="122">
        <f>VLOOKUP($A125,'ADR Raw Data'!$B$6:$BE$43,'ADR Raw Data'!AH$1,FALSE)</f>
        <v>96.224777289169396</v>
      </c>
      <c r="O125" s="122">
        <f>VLOOKUP($A125,'ADR Raw Data'!$B$6:$BE$43,'ADR Raw Data'!AI$1,FALSE)</f>
        <v>97.769910955663605</v>
      </c>
      <c r="P125" s="122">
        <f>VLOOKUP($A125,'ADR Raw Data'!$B$6:$BE$43,'ADR Raw Data'!AJ$1,FALSE)</f>
        <v>97.636432344112407</v>
      </c>
      <c r="Q125" s="122">
        <f>VLOOKUP($A125,'ADR Raw Data'!$B$6:$BE$43,'ADR Raw Data'!AK$1,FALSE)</f>
        <v>97.024683142777405</v>
      </c>
      <c r="R125" s="123">
        <f>VLOOKUP($A125,'ADR Raw Data'!$B$6:$BE$43,'ADR Raw Data'!AL$1,FALSE)</f>
        <v>95.972017818166094</v>
      </c>
      <c r="S125" s="122">
        <f>VLOOKUP($A125,'ADR Raw Data'!$B$6:$BE$43,'ADR Raw Data'!AN$1,FALSE)</f>
        <v>102.78287485261301</v>
      </c>
      <c r="T125" s="122">
        <f>VLOOKUP($A125,'ADR Raw Data'!$B$6:$BE$43,'ADR Raw Data'!AO$1,FALSE)</f>
        <v>103.05463248529701</v>
      </c>
      <c r="U125" s="123">
        <f>VLOOKUP($A125,'ADR Raw Data'!$B$6:$BE$43,'ADR Raw Data'!AP$1,FALSE)</f>
        <v>102.918159179578</v>
      </c>
      <c r="V125" s="124">
        <f>VLOOKUP($A125,'ADR Raw Data'!$B$6:$BE$43,'ADR Raw Data'!AR$1,FALSE)</f>
        <v>98.078919078835696</v>
      </c>
      <c r="X125" s="121">
        <f>VLOOKUP($A125,'RevPAR Raw Data'!$B$6:$BE$43,'RevPAR Raw Data'!AG$1,FALSE)</f>
        <v>51.6732985721153</v>
      </c>
      <c r="Y125" s="122">
        <f>VLOOKUP($A125,'RevPAR Raw Data'!$B$6:$BE$43,'RevPAR Raw Data'!AH$1,FALSE)</f>
        <v>65.224669951923005</v>
      </c>
      <c r="Z125" s="122">
        <f>VLOOKUP($A125,'RevPAR Raw Data'!$B$6:$BE$43,'RevPAR Raw Data'!AI$1,FALSE)</f>
        <v>69.884232004830906</v>
      </c>
      <c r="AA125" s="122">
        <f>VLOOKUP($A125,'RevPAR Raw Data'!$B$6:$BE$43,'RevPAR Raw Data'!AJ$1,FALSE)</f>
        <v>69.137914265700402</v>
      </c>
      <c r="AB125" s="122">
        <f>VLOOKUP($A125,'RevPAR Raw Data'!$B$6:$BE$43,'RevPAR Raw Data'!AK$1,FALSE)</f>
        <v>67.232949516908207</v>
      </c>
      <c r="AC125" s="123">
        <f>VLOOKUP($A125,'RevPAR Raw Data'!$B$6:$BE$43,'RevPAR Raw Data'!AL$1,FALSE)</f>
        <v>64.618690724204399</v>
      </c>
      <c r="AD125" s="122">
        <f>VLOOKUP($A125,'RevPAR Raw Data'!$B$6:$BE$43,'RevPAR Raw Data'!AN$1,FALSE)</f>
        <v>75.801128864734196</v>
      </c>
      <c r="AE125" s="122">
        <f>VLOOKUP($A125,'RevPAR Raw Data'!$B$6:$BE$43,'RevPAR Raw Data'!AO$1,FALSE)</f>
        <v>75.339408376811505</v>
      </c>
      <c r="AF125" s="123">
        <f>VLOOKUP($A125,'RevPAR Raw Data'!$B$6:$BE$43,'RevPAR Raw Data'!AP$1,FALSE)</f>
        <v>75.570268620772893</v>
      </c>
      <c r="AG125" s="124">
        <f>VLOOKUP($A125,'RevPAR Raw Data'!$B$6:$BE$43,'RevPAR Raw Data'!AR$1,FALSE)</f>
        <v>67.743400062026097</v>
      </c>
    </row>
    <row r="126" spans="1:33" x14ac:dyDescent="0.25">
      <c r="A126" s="101" t="s">
        <v>122</v>
      </c>
      <c r="B126" s="89">
        <f>(VLOOKUP($A125,'Occupancy Raw Data'!$B$8:$BE$51,'Occupancy Raw Data'!AT$3,FALSE))/100</f>
        <v>-1.0646285420083099E-2</v>
      </c>
      <c r="C126" s="90">
        <f>(VLOOKUP($A125,'Occupancy Raw Data'!$B$8:$BE$51,'Occupancy Raw Data'!AU$3,FALSE))/100</f>
        <v>-6.0428121590528506E-3</v>
      </c>
      <c r="D126" s="90">
        <f>(VLOOKUP($A125,'Occupancy Raw Data'!$B$8:$BE$51,'Occupancy Raw Data'!AV$3,FALSE))/100</f>
        <v>1.52013057671381E-2</v>
      </c>
      <c r="E126" s="90">
        <f>(VLOOKUP($A125,'Occupancy Raw Data'!$B$8:$BE$51,'Occupancy Raw Data'!AW$3,FALSE))/100</f>
        <v>-1.6997252503766699E-2</v>
      </c>
      <c r="F126" s="90">
        <f>(VLOOKUP($A125,'Occupancy Raw Data'!$B$8:$BE$51,'Occupancy Raw Data'!AX$3,FALSE))/100</f>
        <v>-4.7109888430383598E-3</v>
      </c>
      <c r="G126" s="90">
        <f>(VLOOKUP($A125,'Occupancy Raw Data'!$B$8:$BE$51,'Occupancy Raw Data'!AY$3,FALSE))/100</f>
        <v>-4.60440756239328E-3</v>
      </c>
      <c r="H126" s="91">
        <f>(VLOOKUP($A125,'Occupancy Raw Data'!$B$8:$BE$51,'Occupancy Raw Data'!BA$3,FALSE))/100</f>
        <v>1.5809113426841902E-2</v>
      </c>
      <c r="I126" s="91">
        <f>(VLOOKUP($A125,'Occupancy Raw Data'!$B$8:$BE$51,'Occupancy Raw Data'!BB$3,FALSE))/100</f>
        <v>4.8017267679541092E-2</v>
      </c>
      <c r="J126" s="90">
        <f>(VLOOKUP($A125,'Occupancy Raw Data'!$B$8:$BE$51,'Occupancy Raw Data'!BC$3,FALSE))/100</f>
        <v>3.1591434017266502E-2</v>
      </c>
      <c r="K126" s="92">
        <f>(VLOOKUP($A125,'Occupancy Raw Data'!$B$8:$BE$51,'Occupancy Raw Data'!BE$3,FALSE))/100</f>
        <v>6.0828284037696698E-3</v>
      </c>
      <c r="M126" s="89">
        <f>(VLOOKUP($A125,'ADR Raw Data'!$B$6:$BE$49,'ADR Raw Data'!AT$1,FALSE))/100</f>
        <v>1.3396629695165598E-3</v>
      </c>
      <c r="N126" s="90">
        <f>(VLOOKUP($A125,'ADR Raw Data'!$B$6:$BE$49,'ADR Raw Data'!AU$1,FALSE))/100</f>
        <v>1.7134719430843E-2</v>
      </c>
      <c r="O126" s="90">
        <f>(VLOOKUP($A125,'ADR Raw Data'!$B$6:$BE$49,'ADR Raw Data'!AV$1,FALSE))/100</f>
        <v>1.1418485662650101E-2</v>
      </c>
      <c r="P126" s="90">
        <f>(VLOOKUP($A125,'ADR Raw Data'!$B$6:$BE$49,'ADR Raw Data'!AW$1,FALSE))/100</f>
        <v>-3.66093481458258E-3</v>
      </c>
      <c r="Q126" s="90">
        <f>(VLOOKUP($A125,'ADR Raw Data'!$B$6:$BE$49,'ADR Raw Data'!AX$1,FALSE))/100</f>
        <v>4.8388560413389599E-3</v>
      </c>
      <c r="R126" s="90">
        <f>(VLOOKUP($A125,'ADR Raw Data'!$B$6:$BE$49,'ADR Raw Data'!AY$1,FALSE))/100</f>
        <v>6.3071882987305603E-3</v>
      </c>
      <c r="S126" s="91">
        <f>(VLOOKUP($A125,'ADR Raw Data'!$B$6:$BE$49,'ADR Raw Data'!BA$1,FALSE))/100</f>
        <v>1.5700201345630702E-2</v>
      </c>
      <c r="T126" s="91">
        <f>(VLOOKUP($A125,'ADR Raw Data'!$B$6:$BE$49,'ADR Raw Data'!BB$1,FALSE))/100</f>
        <v>4.1642240204564099E-2</v>
      </c>
      <c r="U126" s="90">
        <f>(VLOOKUP($A125,'ADR Raw Data'!$B$6:$BE$49,'ADR Raw Data'!BC$1,FALSE))/100</f>
        <v>2.82869032957873E-2</v>
      </c>
      <c r="V126" s="92">
        <f>(VLOOKUP($A125,'ADR Raw Data'!$B$6:$BE$49,'ADR Raw Data'!BE$1,FALSE))/100</f>
        <v>1.3550605667223098E-2</v>
      </c>
      <c r="X126" s="89">
        <f>(VLOOKUP($A125,'RevPAR Raw Data'!$B$6:$BE$49,'RevPAR Raw Data'!AT$1,FALSE))/100</f>
        <v>-9.3208848849067605E-3</v>
      </c>
      <c r="Y126" s="90">
        <f>(VLOOKUP($A125,'RevPAR Raw Data'!$B$6:$BE$49,'RevPAR Raw Data'!AU$1,FALSE))/100</f>
        <v>1.0988365380871501E-2</v>
      </c>
      <c r="Z126" s="90">
        <f>(VLOOKUP($A125,'RevPAR Raw Data'!$B$6:$BE$49,'RevPAR Raw Data'!AV$1,FALSE))/100</f>
        <v>2.6793367321743901E-2</v>
      </c>
      <c r="AA126" s="90">
        <f>(VLOOKUP($A125,'RevPAR Raw Data'!$B$6:$BE$49,'RevPAR Raw Data'!AW$1,FALSE))/100</f>
        <v>-2.0595961484905997E-2</v>
      </c>
      <c r="AB126" s="90">
        <f>(VLOOKUP($A125,'RevPAR Raw Data'!$B$6:$BE$49,'RevPAR Raw Data'!AX$1,FALSE))/100</f>
        <v>1.0507140147678199E-4</v>
      </c>
      <c r="AC126" s="90">
        <f>(VLOOKUP($A125,'RevPAR Raw Data'!$B$6:$BE$49,'RevPAR Raw Data'!AY$1,FALSE))/100</f>
        <v>1.67373987083717E-3</v>
      </c>
      <c r="AD126" s="91">
        <f>(VLOOKUP($A125,'RevPAR Raw Data'!$B$6:$BE$49,'RevPAR Raw Data'!BA$1,FALSE))/100</f>
        <v>3.1757521036370001E-2</v>
      </c>
      <c r="AE126" s="91">
        <f>(VLOOKUP($A125,'RevPAR Raw Data'!$B$6:$BE$49,'RevPAR Raw Data'!BB$1,FALSE))/100</f>
        <v>9.1659054478783503E-2</v>
      </c>
      <c r="AF126" s="90">
        <f>(VLOOKUP($A125,'RevPAR Raw Data'!$B$6:$BE$49,'RevPAR Raw Data'!BC$1,FALSE))/100</f>
        <v>6.0771961152075497E-2</v>
      </c>
      <c r="AG126" s="92">
        <f>(VLOOKUP($A125,'RevPAR Raw Data'!$B$6:$BE$49,'RevPAR Raw Data'!BE$1,FALSE))/100</f>
        <v>1.97158600800336E-2</v>
      </c>
    </row>
    <row r="127" spans="1:33" x14ac:dyDescent="0.25">
      <c r="A127" s="139"/>
      <c r="B127" s="117"/>
      <c r="C127" s="118"/>
      <c r="D127" s="118"/>
      <c r="E127" s="118"/>
      <c r="F127" s="118"/>
      <c r="G127" s="119"/>
      <c r="H127" s="99"/>
      <c r="I127" s="99"/>
      <c r="J127" s="119"/>
      <c r="K127" s="120"/>
      <c r="M127" s="121"/>
      <c r="N127" s="122"/>
      <c r="O127" s="122"/>
      <c r="P127" s="122"/>
      <c r="Q127" s="122"/>
      <c r="R127" s="123"/>
      <c r="S127" s="122"/>
      <c r="T127" s="122"/>
      <c r="U127" s="123"/>
      <c r="V127" s="124"/>
      <c r="X127" s="121"/>
      <c r="Y127" s="122"/>
      <c r="Z127" s="122"/>
      <c r="AA127" s="122"/>
      <c r="AB127" s="122"/>
      <c r="AC127" s="123"/>
      <c r="AD127" s="122"/>
      <c r="AE127" s="122"/>
      <c r="AF127" s="123"/>
      <c r="AG127" s="124"/>
    </row>
    <row r="128" spans="1:33" x14ac:dyDescent="0.25">
      <c r="A128" s="116" t="s">
        <v>105</v>
      </c>
      <c r="B128" s="117">
        <f>(VLOOKUP($A128,'Occupancy Raw Data'!$B$8:$BE$45,'Occupancy Raw Data'!AG$3,FALSE))/100</f>
        <v>0.44959946595460598</v>
      </c>
      <c r="C128" s="118">
        <f>(VLOOKUP($A128,'Occupancy Raw Data'!$B$8:$BE$45,'Occupancy Raw Data'!AH$3,FALSE))/100</f>
        <v>0.61607142857142794</v>
      </c>
      <c r="D128" s="118">
        <f>(VLOOKUP($A128,'Occupancy Raw Data'!$B$8:$BE$45,'Occupancy Raw Data'!AI$3,FALSE))/100</f>
        <v>0.70752670226969205</v>
      </c>
      <c r="E128" s="118">
        <f>(VLOOKUP($A128,'Occupancy Raw Data'!$B$8:$BE$45,'Occupancy Raw Data'!AJ$3,FALSE))/100</f>
        <v>0.70844459279038707</v>
      </c>
      <c r="F128" s="118">
        <f>(VLOOKUP($A128,'Occupancy Raw Data'!$B$8:$BE$45,'Occupancy Raw Data'!AK$3,FALSE))/100</f>
        <v>0.69175567423230899</v>
      </c>
      <c r="G128" s="119">
        <f>(VLOOKUP($A128,'Occupancy Raw Data'!$B$8:$BE$45,'Occupancy Raw Data'!AL$3,FALSE))/100</f>
        <v>0.63467957276368403</v>
      </c>
      <c r="H128" s="99">
        <f>(VLOOKUP($A128,'Occupancy Raw Data'!$B$8:$BE$45,'Occupancy Raw Data'!AN$3,FALSE))/100</f>
        <v>0.82868825100133503</v>
      </c>
      <c r="I128" s="99">
        <f>(VLOOKUP($A128,'Occupancy Raw Data'!$B$8:$BE$45,'Occupancy Raw Data'!AO$3,FALSE))/100</f>
        <v>0.81775700934579409</v>
      </c>
      <c r="J128" s="119">
        <f>(VLOOKUP($A128,'Occupancy Raw Data'!$B$8:$BE$45,'Occupancy Raw Data'!AP$3,FALSE))/100</f>
        <v>0.82322263017356401</v>
      </c>
      <c r="K128" s="120">
        <f>(VLOOKUP($A128,'Occupancy Raw Data'!$B$8:$BE$45,'Occupancy Raw Data'!AR$3,FALSE))/100</f>
        <v>0.68854901773793598</v>
      </c>
      <c r="M128" s="121">
        <f>VLOOKUP($A128,'ADR Raw Data'!$B$6:$BE$43,'ADR Raw Data'!AG$1,FALSE)</f>
        <v>166.62825538233099</v>
      </c>
      <c r="N128" s="122">
        <f>VLOOKUP($A128,'ADR Raw Data'!$B$6:$BE$43,'ADR Raw Data'!AH$1,FALSE)</f>
        <v>173.91217933089499</v>
      </c>
      <c r="O128" s="122">
        <f>VLOOKUP($A128,'ADR Raw Data'!$B$6:$BE$43,'ADR Raw Data'!AI$1,FALSE)</f>
        <v>180.229295907536</v>
      </c>
      <c r="P128" s="122">
        <f>VLOOKUP($A128,'ADR Raw Data'!$B$6:$BE$43,'ADR Raw Data'!AJ$1,FALSE)</f>
        <v>183.32340164899799</v>
      </c>
      <c r="Q128" s="122">
        <f>VLOOKUP($A128,'ADR Raw Data'!$B$6:$BE$43,'ADR Raw Data'!AK$1,FALSE)</f>
        <v>189.81650422195401</v>
      </c>
      <c r="R128" s="123">
        <f>VLOOKUP($A128,'ADR Raw Data'!$B$6:$BE$43,'ADR Raw Data'!AL$1,FALSE)</f>
        <v>179.856570076255</v>
      </c>
      <c r="S128" s="122">
        <f>VLOOKUP($A128,'ADR Raw Data'!$B$6:$BE$43,'ADR Raw Data'!AN$1,FALSE)</f>
        <v>205.338901419796</v>
      </c>
      <c r="T128" s="122">
        <f>VLOOKUP($A128,'ADR Raw Data'!$B$6:$BE$43,'ADR Raw Data'!AO$1,FALSE)</f>
        <v>205.51728163265301</v>
      </c>
      <c r="U128" s="123">
        <f>VLOOKUP($A128,'ADR Raw Data'!$B$6:$BE$43,'ADR Raw Data'!AP$1,FALSE)</f>
        <v>205.427499366479</v>
      </c>
      <c r="V128" s="124">
        <f>VLOOKUP($A128,'ADR Raw Data'!$B$6:$BE$43,'ADR Raw Data'!AR$1,FALSE)</f>
        <v>188.59152975190801</v>
      </c>
      <c r="X128" s="121">
        <f>VLOOKUP($A128,'RevPAR Raw Data'!$B$6:$BE$43,'RevPAR Raw Data'!AG$1,FALSE)</f>
        <v>74.9159746328437</v>
      </c>
      <c r="Y128" s="122">
        <f>VLOOKUP($A128,'RevPAR Raw Data'!$B$6:$BE$43,'RevPAR Raw Data'!AH$1,FALSE)</f>
        <v>107.142324766355</v>
      </c>
      <c r="Z128" s="122">
        <f>VLOOKUP($A128,'RevPAR Raw Data'!$B$6:$BE$43,'RevPAR Raw Data'!AI$1,FALSE)</f>
        <v>127.517039385847</v>
      </c>
      <c r="AA128" s="122">
        <f>VLOOKUP($A128,'RevPAR Raw Data'!$B$6:$BE$43,'RevPAR Raw Data'!AJ$1,FALSE)</f>
        <v>129.87447263017299</v>
      </c>
      <c r="AB128" s="122">
        <f>VLOOKUP($A128,'RevPAR Raw Data'!$B$6:$BE$43,'RevPAR Raw Data'!AK$1,FALSE)</f>
        <v>131.306643858477</v>
      </c>
      <c r="AC128" s="123">
        <f>VLOOKUP($A128,'RevPAR Raw Data'!$B$6:$BE$43,'RevPAR Raw Data'!AL$1,FALSE)</f>
        <v>114.151291054739</v>
      </c>
      <c r="AD128" s="122">
        <f>VLOOKUP($A128,'RevPAR Raw Data'!$B$6:$BE$43,'RevPAR Raw Data'!AN$1,FALSE)</f>
        <v>170.16193508010599</v>
      </c>
      <c r="AE128" s="122">
        <f>VLOOKUP($A128,'RevPAR Raw Data'!$B$6:$BE$43,'RevPAR Raw Data'!AO$1,FALSE)</f>
        <v>168.06319759679499</v>
      </c>
      <c r="AF128" s="123">
        <f>VLOOKUP($A128,'RevPAR Raw Data'!$B$6:$BE$43,'RevPAR Raw Data'!AP$1,FALSE)</f>
        <v>169.11256633845099</v>
      </c>
      <c r="AG128" s="124">
        <f>VLOOKUP($A128,'RevPAR Raw Data'!$B$6:$BE$43,'RevPAR Raw Data'!AR$1,FALSE)</f>
        <v>129.85451256437099</v>
      </c>
    </row>
    <row r="129" spans="1:33" x14ac:dyDescent="0.25">
      <c r="A129" s="101" t="s">
        <v>122</v>
      </c>
      <c r="B129" s="89">
        <f>(VLOOKUP($A128,'Occupancy Raw Data'!$B$8:$BE$51,'Occupancy Raw Data'!AT$3,FALSE))/100</f>
        <v>0.12884978001257</v>
      </c>
      <c r="C129" s="90">
        <f>(VLOOKUP($A128,'Occupancy Raw Data'!$B$8:$BE$51,'Occupancy Raw Data'!AU$3,FALSE))/100</f>
        <v>0.19292292777508402</v>
      </c>
      <c r="D129" s="90">
        <f>(VLOOKUP($A128,'Occupancy Raw Data'!$B$8:$BE$51,'Occupancy Raw Data'!AV$3,FALSE))/100</f>
        <v>0.105908438763532</v>
      </c>
      <c r="E129" s="90">
        <f>(VLOOKUP($A128,'Occupancy Raw Data'!$B$8:$BE$51,'Occupancy Raw Data'!AW$3,FALSE))/100</f>
        <v>0.14993904916700498</v>
      </c>
      <c r="F129" s="90">
        <f>(VLOOKUP($A128,'Occupancy Raw Data'!$B$8:$BE$51,'Occupancy Raw Data'!AX$3,FALSE))/100</f>
        <v>0.100929614873837</v>
      </c>
      <c r="G129" s="90">
        <f>(VLOOKUP($A128,'Occupancy Raw Data'!$B$8:$BE$51,'Occupancy Raw Data'!AY$3,FALSE))/100</f>
        <v>0.133802396994812</v>
      </c>
      <c r="H129" s="91">
        <f>(VLOOKUP($A128,'Occupancy Raw Data'!$B$8:$BE$51,'Occupancy Raw Data'!BA$3,FALSE))/100</f>
        <v>9.1318681318681302E-2</v>
      </c>
      <c r="I129" s="91">
        <f>(VLOOKUP($A128,'Occupancy Raw Data'!$B$8:$BE$51,'Occupancy Raw Data'!BB$3,FALSE))/100</f>
        <v>0.11974405850091401</v>
      </c>
      <c r="J129" s="90">
        <f>(VLOOKUP($A128,'Occupancy Raw Data'!$B$8:$BE$51,'Occupancy Raw Data'!BC$3,FALSE))/100</f>
        <v>0.105254313242213</v>
      </c>
      <c r="K129" s="92">
        <f>(VLOOKUP($A128,'Occupancy Raw Data'!$B$8:$BE$51,'Occupancy Raw Data'!BE$3,FALSE))/100</f>
        <v>0.12388605673814</v>
      </c>
      <c r="M129" s="89">
        <f>(VLOOKUP($A128,'ADR Raw Data'!$B$6:$BE$49,'ADR Raw Data'!AT$1,FALSE))/100</f>
        <v>2.7380788107747901E-2</v>
      </c>
      <c r="N129" s="90">
        <f>(VLOOKUP($A128,'ADR Raw Data'!$B$6:$BE$49,'ADR Raw Data'!AU$1,FALSE))/100</f>
        <v>3.18331774785513E-2</v>
      </c>
      <c r="O129" s="90">
        <f>(VLOOKUP($A128,'ADR Raw Data'!$B$6:$BE$49,'ADR Raw Data'!AV$1,FALSE))/100</f>
        <v>2.5542352519911299E-2</v>
      </c>
      <c r="P129" s="90">
        <f>(VLOOKUP($A128,'ADR Raw Data'!$B$6:$BE$49,'ADR Raw Data'!AW$1,FALSE))/100</f>
        <v>2.19612840224085E-2</v>
      </c>
      <c r="Q129" s="90">
        <f>(VLOOKUP($A128,'ADR Raw Data'!$B$6:$BE$49,'ADR Raw Data'!AX$1,FALSE))/100</f>
        <v>6.9176956630572703E-2</v>
      </c>
      <c r="R129" s="90">
        <f>(VLOOKUP($A128,'ADR Raw Data'!$B$6:$BE$49,'ADR Raw Data'!AY$1,FALSE))/100</f>
        <v>3.5506849770985199E-2</v>
      </c>
      <c r="S129" s="91">
        <f>(VLOOKUP($A128,'ADR Raw Data'!$B$6:$BE$49,'ADR Raw Data'!BA$1,FALSE))/100</f>
        <v>5.3703842964093099E-2</v>
      </c>
      <c r="T129" s="91">
        <f>(VLOOKUP($A128,'ADR Raw Data'!$B$6:$BE$49,'ADR Raw Data'!BB$1,FALSE))/100</f>
        <v>5.2025930970139002E-2</v>
      </c>
      <c r="U129" s="90">
        <f>(VLOOKUP($A128,'ADR Raw Data'!$B$6:$BE$49,'ADR Raw Data'!BC$1,FALSE))/100</f>
        <v>5.2886084956079597E-2</v>
      </c>
      <c r="V129" s="92">
        <f>(VLOOKUP($A128,'ADR Raw Data'!$B$6:$BE$49,'ADR Raw Data'!BE$1,FALSE))/100</f>
        <v>4.11965890549498E-2</v>
      </c>
      <c r="X129" s="89">
        <f>(VLOOKUP($A128,'RevPAR Raw Data'!$B$6:$BE$49,'RevPAR Raw Data'!AT$1,FALSE))/100</f>
        <v>0.15975857664457199</v>
      </c>
      <c r="Y129" s="90">
        <f>(VLOOKUP($A128,'RevPAR Raw Data'!$B$6:$BE$49,'RevPAR Raw Data'!AU$1,FALSE))/100</f>
        <v>0.23089745505318199</v>
      </c>
      <c r="Z129" s="90">
        <f>(VLOOKUP($A128,'RevPAR Raw Data'!$B$6:$BE$49,'RevPAR Raw Data'!AV$1,FALSE))/100</f>
        <v>0.134155941961174</v>
      </c>
      <c r="AA129" s="90">
        <f>(VLOOKUP($A128,'RevPAR Raw Data'!$B$6:$BE$49,'RevPAR Raw Data'!AW$1,FALSE))/100</f>
        <v>0.17519318723422</v>
      </c>
      <c r="AB129" s="90">
        <f>(VLOOKUP($A128,'RevPAR Raw Data'!$B$6:$BE$49,'RevPAR Raw Data'!AX$1,FALSE))/100</f>
        <v>0.17708857509527801</v>
      </c>
      <c r="AC129" s="90">
        <f>(VLOOKUP($A128,'RevPAR Raw Data'!$B$6:$BE$49,'RevPAR Raw Data'!AY$1,FALSE))/100</f>
        <v>0.17406014837489001</v>
      </c>
      <c r="AD129" s="91">
        <f>(VLOOKUP($A128,'RevPAR Raw Data'!$B$6:$BE$49,'RevPAR Raw Data'!BA$1,FALSE))/100</f>
        <v>0.149926688404001</v>
      </c>
      <c r="AE129" s="91">
        <f>(VLOOKUP($A128,'RevPAR Raw Data'!$B$6:$BE$49,'RevPAR Raw Data'!BB$1,FALSE))/100</f>
        <v>0.17799978559270599</v>
      </c>
      <c r="AF129" s="90">
        <f>(VLOOKUP($A128,'RevPAR Raw Data'!$B$6:$BE$49,'RevPAR Raw Data'!BC$1,FALSE))/100</f>
        <v>0.163706886750414</v>
      </c>
      <c r="AG129" s="92">
        <f>(VLOOKUP($A128,'RevPAR Raw Data'!$B$6:$BE$49,'RevPAR Raw Data'!BE$1,FALSE))/100</f>
        <v>0.17018632876216899</v>
      </c>
    </row>
    <row r="130" spans="1:33" x14ac:dyDescent="0.25">
      <c r="A130" s="139"/>
      <c r="B130" s="117"/>
      <c r="C130" s="118"/>
      <c r="D130" s="118"/>
      <c r="E130" s="118"/>
      <c r="F130" s="118"/>
      <c r="G130" s="119"/>
      <c r="H130" s="99"/>
      <c r="I130" s="99"/>
      <c r="J130" s="119"/>
      <c r="K130" s="120"/>
      <c r="M130" s="121"/>
      <c r="N130" s="122"/>
      <c r="O130" s="122"/>
      <c r="P130" s="122"/>
      <c r="Q130" s="122"/>
      <c r="R130" s="123"/>
      <c r="S130" s="122"/>
      <c r="T130" s="122"/>
      <c r="U130" s="123"/>
      <c r="V130" s="124"/>
      <c r="X130" s="121"/>
      <c r="Y130" s="122"/>
      <c r="Z130" s="122"/>
      <c r="AA130" s="122"/>
      <c r="AB130" s="122"/>
      <c r="AC130" s="123"/>
      <c r="AD130" s="122"/>
      <c r="AE130" s="122"/>
      <c r="AF130" s="123"/>
      <c r="AG130" s="124"/>
    </row>
    <row r="131" spans="1:33" x14ac:dyDescent="0.25">
      <c r="A131" s="116" t="s">
        <v>90</v>
      </c>
      <c r="B131" s="117">
        <f>(VLOOKUP($A131,'Occupancy Raw Data'!$B$8:$BE$45,'Occupancy Raw Data'!AG$3,FALSE))/100</f>
        <v>0.456356029344337</v>
      </c>
      <c r="C131" s="118">
        <f>(VLOOKUP($A131,'Occupancy Raw Data'!$B$8:$BE$45,'Occupancy Raw Data'!AH$3,FALSE))/100</f>
        <v>0.60499770747363502</v>
      </c>
      <c r="D131" s="118">
        <f>(VLOOKUP($A131,'Occupancy Raw Data'!$B$8:$BE$45,'Occupancy Raw Data'!AI$3,FALSE))/100</f>
        <v>0.679533470884915</v>
      </c>
      <c r="E131" s="118">
        <f>(VLOOKUP($A131,'Occupancy Raw Data'!$B$8:$BE$45,'Occupancy Raw Data'!AJ$3,FALSE))/100</f>
        <v>0.67039202200825299</v>
      </c>
      <c r="F131" s="118">
        <f>(VLOOKUP($A131,'Occupancy Raw Data'!$B$8:$BE$45,'Occupancy Raw Data'!AK$3,FALSE))/100</f>
        <v>0.66893053645116896</v>
      </c>
      <c r="G131" s="119">
        <f>(VLOOKUP($A131,'Occupancy Raw Data'!$B$8:$BE$45,'Occupancy Raw Data'!AL$3,FALSE))/100</f>
        <v>0.61604195323246203</v>
      </c>
      <c r="H131" s="99">
        <f>(VLOOKUP($A131,'Occupancy Raw Data'!$B$8:$BE$45,'Occupancy Raw Data'!AN$3,FALSE))/100</f>
        <v>0.77633539660706008</v>
      </c>
      <c r="I131" s="99">
        <f>(VLOOKUP($A131,'Occupancy Raw Data'!$B$8:$BE$45,'Occupancy Raw Data'!AO$3,FALSE))/100</f>
        <v>0.77438674919761497</v>
      </c>
      <c r="J131" s="119">
        <f>(VLOOKUP($A131,'Occupancy Raw Data'!$B$8:$BE$45,'Occupancy Raw Data'!AP$3,FALSE))/100</f>
        <v>0.77536107290233802</v>
      </c>
      <c r="K131" s="120">
        <f>(VLOOKUP($A131,'Occupancy Raw Data'!$B$8:$BE$45,'Occupancy Raw Data'!AR$3,FALSE))/100</f>
        <v>0.66156170170956896</v>
      </c>
      <c r="M131" s="121">
        <f>VLOOKUP($A131,'ADR Raw Data'!$B$6:$BE$43,'ADR Raw Data'!AG$1,FALSE)</f>
        <v>93.392682574568198</v>
      </c>
      <c r="N131" s="122">
        <f>VLOOKUP($A131,'ADR Raw Data'!$B$6:$BE$43,'ADR Raw Data'!AH$1,FALSE)</f>
        <v>104.796375994694</v>
      </c>
      <c r="O131" s="122">
        <f>VLOOKUP($A131,'ADR Raw Data'!$B$6:$BE$43,'ADR Raw Data'!AI$1,FALSE)</f>
        <v>110.194543921055</v>
      </c>
      <c r="P131" s="122">
        <f>VLOOKUP($A131,'ADR Raw Data'!$B$6:$BE$43,'ADR Raw Data'!AJ$1,FALSE)</f>
        <v>108.727961870565</v>
      </c>
      <c r="Q131" s="122">
        <f>VLOOKUP($A131,'ADR Raw Data'!$B$6:$BE$43,'ADR Raw Data'!AK$1,FALSE)</f>
        <v>111.541999742963</v>
      </c>
      <c r="R131" s="123">
        <f>VLOOKUP($A131,'ADR Raw Data'!$B$6:$BE$43,'ADR Raw Data'!AL$1,FALSE)</f>
        <v>106.61837822248199</v>
      </c>
      <c r="S131" s="122">
        <f>VLOOKUP($A131,'ADR Raw Data'!$B$6:$BE$43,'ADR Raw Data'!AN$1,FALSE)</f>
        <v>127.609636779742</v>
      </c>
      <c r="T131" s="122">
        <f>VLOOKUP($A131,'ADR Raw Data'!$B$6:$BE$43,'ADR Raw Data'!AO$1,FALSE)</f>
        <v>128.133965140805</v>
      </c>
      <c r="U131" s="123">
        <f>VLOOKUP($A131,'ADR Raw Data'!$B$6:$BE$43,'ADR Raw Data'!AP$1,FALSE)</f>
        <v>127.87147152308</v>
      </c>
      <c r="V131" s="124">
        <f>VLOOKUP($A131,'ADR Raw Data'!$B$6:$BE$43,'ADR Raw Data'!AR$1,FALSE)</f>
        <v>113.73522707161401</v>
      </c>
      <c r="X131" s="121">
        <f>VLOOKUP($A131,'RevPAR Raw Data'!$B$6:$BE$43,'RevPAR Raw Data'!AG$1,FALSE)</f>
        <v>42.620313789546003</v>
      </c>
      <c r="Y131" s="122">
        <f>VLOOKUP($A131,'RevPAR Raw Data'!$B$6:$BE$43,'RevPAR Raw Data'!AH$1,FALSE)</f>
        <v>63.401567228335601</v>
      </c>
      <c r="Z131" s="122">
        <f>VLOOKUP($A131,'RevPAR Raw Data'!$B$6:$BE$43,'RevPAR Raw Data'!AI$1,FALSE)</f>
        <v>74.880880903255303</v>
      </c>
      <c r="AA131" s="122">
        <f>VLOOKUP($A131,'RevPAR Raw Data'!$B$6:$BE$43,'RevPAR Raw Data'!AJ$1,FALSE)</f>
        <v>72.890358207244304</v>
      </c>
      <c r="AB131" s="122">
        <f>VLOOKUP($A131,'RevPAR Raw Data'!$B$6:$BE$43,'RevPAR Raw Data'!AK$1,FALSE)</f>
        <v>74.613849724896795</v>
      </c>
      <c r="AC131" s="123">
        <f>VLOOKUP($A131,'RevPAR Raw Data'!$B$6:$BE$43,'RevPAR Raw Data'!AL$1,FALSE)</f>
        <v>65.681393970655606</v>
      </c>
      <c r="AD131" s="122">
        <f>VLOOKUP($A131,'RevPAR Raw Data'!$B$6:$BE$43,'RevPAR Raw Data'!AN$1,FALSE)</f>
        <v>99.067877980284194</v>
      </c>
      <c r="AE131" s="122">
        <f>VLOOKUP($A131,'RevPAR Raw Data'!$B$6:$BE$43,'RevPAR Raw Data'!AO$1,FALSE)</f>
        <v>99.225244727189306</v>
      </c>
      <c r="AF131" s="123">
        <f>VLOOKUP($A131,'RevPAR Raw Data'!$B$6:$BE$43,'RevPAR Raw Data'!AP$1,FALSE)</f>
        <v>99.1465613537368</v>
      </c>
      <c r="AG131" s="124">
        <f>VLOOKUP($A131,'RevPAR Raw Data'!$B$6:$BE$43,'RevPAR Raw Data'!AR$1,FALSE)</f>
        <v>75.242870365821702</v>
      </c>
    </row>
    <row r="132" spans="1:33" x14ac:dyDescent="0.25">
      <c r="A132" s="101" t="s">
        <v>122</v>
      </c>
      <c r="B132" s="89">
        <f>(VLOOKUP($A131,'Occupancy Raw Data'!$B$8:$BE$51,'Occupancy Raw Data'!AT$3,FALSE))/100</f>
        <v>-1.8257303068824601E-2</v>
      </c>
      <c r="C132" s="90">
        <f>(VLOOKUP($A131,'Occupancy Raw Data'!$B$8:$BE$51,'Occupancy Raw Data'!AU$3,FALSE))/100</f>
        <v>6.8014038065693005E-2</v>
      </c>
      <c r="D132" s="90">
        <f>(VLOOKUP($A131,'Occupancy Raw Data'!$B$8:$BE$51,'Occupancy Raw Data'!AV$3,FALSE))/100</f>
        <v>6.3589739281671595E-2</v>
      </c>
      <c r="E132" s="90">
        <f>(VLOOKUP($A131,'Occupancy Raw Data'!$B$8:$BE$51,'Occupancy Raw Data'!AW$3,FALSE))/100</f>
        <v>4.7947361236395002E-2</v>
      </c>
      <c r="F132" s="90">
        <f>(VLOOKUP($A131,'Occupancy Raw Data'!$B$8:$BE$51,'Occupancy Raw Data'!AX$3,FALSE))/100</f>
        <v>7.4562761071703898E-2</v>
      </c>
      <c r="G132" s="90">
        <f>(VLOOKUP($A131,'Occupancy Raw Data'!$B$8:$BE$51,'Occupancy Raw Data'!AY$3,FALSE))/100</f>
        <v>5.0245386014944299E-2</v>
      </c>
      <c r="H132" s="91">
        <f>(VLOOKUP($A131,'Occupancy Raw Data'!$B$8:$BE$51,'Occupancy Raw Data'!BA$3,FALSE))/100</f>
        <v>4.7230790659478099E-2</v>
      </c>
      <c r="I132" s="91">
        <f>(VLOOKUP($A131,'Occupancy Raw Data'!$B$8:$BE$51,'Occupancy Raw Data'!BB$3,FALSE))/100</f>
        <v>4.1976380797505403E-2</v>
      </c>
      <c r="J132" s="90">
        <f>(VLOOKUP($A131,'Occupancy Raw Data'!$B$8:$BE$51,'Occupancy Raw Data'!BC$3,FALSE))/100</f>
        <v>4.4600279592547094E-2</v>
      </c>
      <c r="K132" s="92">
        <f>(VLOOKUP($A131,'Occupancy Raw Data'!$B$8:$BE$51,'Occupancy Raw Data'!BE$3,FALSE))/100</f>
        <v>4.8313904944559498E-2</v>
      </c>
      <c r="M132" s="89">
        <f>(VLOOKUP($A131,'ADR Raw Data'!$B$6:$BE$49,'ADR Raw Data'!AT$1,FALSE))/100</f>
        <v>-5.9428132181938605E-2</v>
      </c>
      <c r="N132" s="90">
        <f>(VLOOKUP($A131,'ADR Raw Data'!$B$6:$BE$49,'ADR Raw Data'!AU$1,FALSE))/100</f>
        <v>-3.4781150283876199E-3</v>
      </c>
      <c r="O132" s="90">
        <f>(VLOOKUP($A131,'ADR Raw Data'!$B$6:$BE$49,'ADR Raw Data'!AV$1,FALSE))/100</f>
        <v>5.31014386551936E-3</v>
      </c>
      <c r="P132" s="90">
        <f>(VLOOKUP($A131,'ADR Raw Data'!$B$6:$BE$49,'ADR Raw Data'!AW$1,FALSE))/100</f>
        <v>-1.1470324082127701E-2</v>
      </c>
      <c r="Q132" s="90">
        <f>(VLOOKUP($A131,'ADR Raw Data'!$B$6:$BE$49,'ADR Raw Data'!AX$1,FALSE))/100</f>
        <v>1.54038755844456E-2</v>
      </c>
      <c r="R132" s="90">
        <f>(VLOOKUP($A131,'ADR Raw Data'!$B$6:$BE$49,'ADR Raw Data'!AY$1,FALSE))/100</f>
        <v>-5.9247989584939598E-3</v>
      </c>
      <c r="S132" s="91">
        <f>(VLOOKUP($A131,'ADR Raw Data'!$B$6:$BE$49,'ADR Raw Data'!BA$1,FALSE))/100</f>
        <v>1.77767913325011E-2</v>
      </c>
      <c r="T132" s="91">
        <f>(VLOOKUP($A131,'ADR Raw Data'!$B$6:$BE$49,'ADR Raw Data'!BB$1,FALSE))/100</f>
        <v>2.7433349055714703E-2</v>
      </c>
      <c r="U132" s="90">
        <f>(VLOOKUP($A131,'ADR Raw Data'!$B$6:$BE$49,'ADR Raw Data'!BC$1,FALSE))/100</f>
        <v>2.25929752531565E-2</v>
      </c>
      <c r="V132" s="92">
        <f>(VLOOKUP($A131,'ADR Raw Data'!$B$6:$BE$49,'ADR Raw Data'!BE$1,FALSE))/100</f>
        <v>4.4103690125908597E-3</v>
      </c>
      <c r="X132" s="89">
        <f>(VLOOKUP($A131,'RevPAR Raw Data'!$B$6:$BE$49,'RevPAR Raw Data'!AT$1,FALSE))/100</f>
        <v>-7.6600437830703402E-2</v>
      </c>
      <c r="Y132" s="90">
        <f>(VLOOKUP($A131,'RevPAR Raw Data'!$B$6:$BE$49,'RevPAR Raw Data'!AU$1,FALSE))/100</f>
        <v>6.4299362389367801E-2</v>
      </c>
      <c r="Z132" s="90">
        <f>(VLOOKUP($A131,'RevPAR Raw Data'!$B$6:$BE$49,'RevPAR Raw Data'!AV$1,FALSE))/100</f>
        <v>6.9237553811147504E-2</v>
      </c>
      <c r="AA132" s="90">
        <f>(VLOOKUP($A131,'RevPAR Raw Data'!$B$6:$BE$49,'RevPAR Raw Data'!AW$1,FALSE))/100</f>
        <v>3.5927065382003E-2</v>
      </c>
      <c r="AB132" s="90">
        <f>(VLOOKUP($A131,'RevPAR Raw Data'!$B$6:$BE$49,'RevPAR Raw Data'!AX$1,FALSE))/100</f>
        <v>9.1115192150930807E-2</v>
      </c>
      <c r="AC132" s="90">
        <f>(VLOOKUP($A131,'RevPAR Raw Data'!$B$6:$BE$49,'RevPAR Raw Data'!AY$1,FALSE))/100</f>
        <v>4.4022893245719903E-2</v>
      </c>
      <c r="AD132" s="91">
        <f>(VLOOKUP($A131,'RevPAR Raw Data'!$B$6:$BE$49,'RevPAR Raw Data'!BA$1,FALSE))/100</f>
        <v>6.5847193902001805E-2</v>
      </c>
      <c r="AE132" s="91">
        <f>(VLOOKUP($A131,'RevPAR Raw Data'!$B$6:$BE$49,'RevPAR Raw Data'!BB$1,FALSE))/100</f>
        <v>7.0561282559733693E-2</v>
      </c>
      <c r="AF132" s="90">
        <f>(VLOOKUP($A131,'RevPAR Raw Data'!$B$6:$BE$49,'RevPAR Raw Data'!BC$1,FALSE))/100</f>
        <v>6.8200907858821894E-2</v>
      </c>
      <c r="AG132" s="92">
        <f>(VLOOKUP($A131,'RevPAR Raw Data'!$B$6:$BE$49,'RevPAR Raw Data'!BE$1,FALSE))/100</f>
        <v>5.2937356106395106E-2</v>
      </c>
    </row>
    <row r="133" spans="1:33" x14ac:dyDescent="0.25">
      <c r="A133" s="139"/>
      <c r="B133" s="117"/>
      <c r="C133" s="118"/>
      <c r="D133" s="118"/>
      <c r="E133" s="118"/>
      <c r="F133" s="118"/>
      <c r="G133" s="119"/>
      <c r="H133" s="99"/>
      <c r="I133" s="99"/>
      <c r="J133" s="119"/>
      <c r="K133" s="120"/>
      <c r="M133" s="121"/>
      <c r="N133" s="122"/>
      <c r="O133" s="122"/>
      <c r="P133" s="122"/>
      <c r="Q133" s="122"/>
      <c r="R133" s="123"/>
      <c r="S133" s="122"/>
      <c r="T133" s="122"/>
      <c r="U133" s="123"/>
      <c r="V133" s="124"/>
      <c r="X133" s="121"/>
      <c r="Y133" s="122"/>
      <c r="Z133" s="122"/>
      <c r="AA133" s="122"/>
      <c r="AB133" s="122"/>
      <c r="AC133" s="123"/>
      <c r="AD133" s="122"/>
      <c r="AE133" s="122"/>
      <c r="AF133" s="123"/>
      <c r="AG133" s="124"/>
    </row>
    <row r="134" spans="1:33" x14ac:dyDescent="0.25">
      <c r="A134" s="116" t="s">
        <v>44</v>
      </c>
      <c r="B134" s="117">
        <f>(VLOOKUP($A134,'Occupancy Raw Data'!$B$8:$BE$45,'Occupancy Raw Data'!AG$3,FALSE))/100</f>
        <v>0.46732630979498802</v>
      </c>
      <c r="C134" s="118">
        <f>(VLOOKUP($A134,'Occupancy Raw Data'!$B$8:$BE$45,'Occupancy Raw Data'!AH$3,FALSE))/100</f>
        <v>0.57574031890660504</v>
      </c>
      <c r="D134" s="118">
        <f>(VLOOKUP($A134,'Occupancy Raw Data'!$B$8:$BE$45,'Occupancy Raw Data'!AI$3,FALSE))/100</f>
        <v>0.61759681093394003</v>
      </c>
      <c r="E134" s="118">
        <f>(VLOOKUP($A134,'Occupancy Raw Data'!$B$8:$BE$45,'Occupancy Raw Data'!AJ$3,FALSE))/100</f>
        <v>0.61396640091116095</v>
      </c>
      <c r="F134" s="118">
        <f>(VLOOKUP($A134,'Occupancy Raw Data'!$B$8:$BE$45,'Occupancy Raw Data'!AK$3,FALSE))/100</f>
        <v>0.67596810933940699</v>
      </c>
      <c r="G134" s="119">
        <f>(VLOOKUP($A134,'Occupancy Raw Data'!$B$8:$BE$45,'Occupancy Raw Data'!AL$3,FALSE))/100</f>
        <v>0.59011958997722003</v>
      </c>
      <c r="H134" s="99">
        <f>(VLOOKUP($A134,'Occupancy Raw Data'!$B$8:$BE$45,'Occupancy Raw Data'!AN$3,FALSE))/100</f>
        <v>0.76516230068337099</v>
      </c>
      <c r="I134" s="99">
        <f>(VLOOKUP($A134,'Occupancy Raw Data'!$B$8:$BE$45,'Occupancy Raw Data'!AO$3,FALSE))/100</f>
        <v>0.79384965831434995</v>
      </c>
      <c r="J134" s="119">
        <f>(VLOOKUP($A134,'Occupancy Raw Data'!$B$8:$BE$45,'Occupancy Raw Data'!AP$3,FALSE))/100</f>
        <v>0.77950597949886102</v>
      </c>
      <c r="K134" s="120">
        <f>(VLOOKUP($A134,'Occupancy Raw Data'!$B$8:$BE$45,'Occupancy Raw Data'!AR$3,FALSE))/100</f>
        <v>0.64422998698340295</v>
      </c>
      <c r="M134" s="121">
        <f>VLOOKUP($A134,'ADR Raw Data'!$B$6:$BE$43,'ADR Raw Data'!AG$1,FALSE)</f>
        <v>81.239477319116503</v>
      </c>
      <c r="N134" s="122">
        <f>VLOOKUP($A134,'ADR Raw Data'!$B$6:$BE$43,'ADR Raw Data'!AH$1,FALSE)</f>
        <v>86.937476928783298</v>
      </c>
      <c r="O134" s="122">
        <f>VLOOKUP($A134,'ADR Raw Data'!$B$6:$BE$43,'ADR Raw Data'!AI$1,FALSE)</f>
        <v>88.387097372060794</v>
      </c>
      <c r="P134" s="122">
        <f>VLOOKUP($A134,'ADR Raw Data'!$B$6:$BE$43,'ADR Raw Data'!AJ$1,FALSE)</f>
        <v>88.190634527536204</v>
      </c>
      <c r="Q134" s="122">
        <f>VLOOKUP($A134,'ADR Raw Data'!$B$6:$BE$43,'ADR Raw Data'!AK$1,FALSE)</f>
        <v>97.466188026537395</v>
      </c>
      <c r="R134" s="123">
        <f>VLOOKUP($A134,'ADR Raw Data'!$B$6:$BE$43,'ADR Raw Data'!AL$1,FALSE)</f>
        <v>89.011268591073502</v>
      </c>
      <c r="S134" s="122">
        <f>VLOOKUP($A134,'ADR Raw Data'!$B$6:$BE$43,'ADR Raw Data'!AN$1,FALSE)</f>
        <v>112.284702232765</v>
      </c>
      <c r="T134" s="122">
        <f>VLOOKUP($A134,'ADR Raw Data'!$B$6:$BE$43,'ADR Raw Data'!AO$1,FALSE)</f>
        <v>114.1669910868</v>
      </c>
      <c r="U134" s="123">
        <f>VLOOKUP($A134,'ADR Raw Data'!$B$6:$BE$43,'ADR Raw Data'!AP$1,FALSE)</f>
        <v>113.243164645449</v>
      </c>
      <c r="V134" s="124">
        <f>VLOOKUP($A134,'ADR Raw Data'!$B$6:$BE$43,'ADR Raw Data'!AR$1,FALSE)</f>
        <v>97.388448990544703</v>
      </c>
      <c r="X134" s="121">
        <f>VLOOKUP($A134,'RevPAR Raw Data'!$B$6:$BE$43,'RevPAR Raw Data'!AG$1,FALSE)</f>
        <v>37.965345145216403</v>
      </c>
      <c r="Y134" s="122">
        <f>VLOOKUP($A134,'RevPAR Raw Data'!$B$6:$BE$43,'RevPAR Raw Data'!AH$1,FALSE)</f>
        <v>50.053410691913399</v>
      </c>
      <c r="Z134" s="122">
        <f>VLOOKUP($A134,'RevPAR Raw Data'!$B$6:$BE$43,'RevPAR Raw Data'!AI$1,FALSE)</f>
        <v>54.5875894646924</v>
      </c>
      <c r="AA134" s="122">
        <f>VLOOKUP($A134,'RevPAR Raw Data'!$B$6:$BE$43,'RevPAR Raw Data'!AJ$1,FALSE)</f>
        <v>54.146086474942997</v>
      </c>
      <c r="AB134" s="122">
        <f>VLOOKUP($A134,'RevPAR Raw Data'!$B$6:$BE$43,'RevPAR Raw Data'!AK$1,FALSE)</f>
        <v>65.884034844817705</v>
      </c>
      <c r="AC134" s="123">
        <f>VLOOKUP($A134,'RevPAR Raw Data'!$B$6:$BE$43,'RevPAR Raw Data'!AL$1,FALSE)</f>
        <v>52.527293324316602</v>
      </c>
      <c r="AD134" s="122">
        <f>VLOOKUP($A134,'RevPAR Raw Data'!$B$6:$BE$43,'RevPAR Raw Data'!AN$1,FALSE)</f>
        <v>85.916021091970293</v>
      </c>
      <c r="AE134" s="122">
        <f>VLOOKUP($A134,'RevPAR Raw Data'!$B$6:$BE$43,'RevPAR Raw Data'!AO$1,FALSE)</f>
        <v>90.631426865034101</v>
      </c>
      <c r="AF134" s="123">
        <f>VLOOKUP($A134,'RevPAR Raw Data'!$B$6:$BE$43,'RevPAR Raw Data'!AP$1,FALSE)</f>
        <v>88.273723978502204</v>
      </c>
      <c r="AG134" s="124">
        <f>VLOOKUP($A134,'RevPAR Raw Data'!$B$6:$BE$43,'RevPAR Raw Data'!AR$1,FALSE)</f>
        <v>62.740559225512499</v>
      </c>
    </row>
    <row r="135" spans="1:33" ht="16" thickBot="1" x14ac:dyDescent="0.3">
      <c r="A135" s="105" t="s">
        <v>122</v>
      </c>
      <c r="B135" s="95">
        <f>(VLOOKUP($A134,'Occupancy Raw Data'!$B$8:$BE$51,'Occupancy Raw Data'!AT$3,FALSE))/100</f>
        <v>1.35865369769955E-2</v>
      </c>
      <c r="C135" s="96">
        <f>(VLOOKUP($A134,'Occupancy Raw Data'!$B$8:$BE$51,'Occupancy Raw Data'!AU$3,FALSE))/100</f>
        <v>4.8619214313496598E-2</v>
      </c>
      <c r="D135" s="96">
        <f>(VLOOKUP($A134,'Occupancy Raw Data'!$B$8:$BE$51,'Occupancy Raw Data'!AV$3,FALSE))/100</f>
        <v>6.0895084372707207E-2</v>
      </c>
      <c r="E135" s="96">
        <f>(VLOOKUP($A134,'Occupancy Raw Data'!$B$8:$BE$51,'Occupancy Raw Data'!AW$3,FALSE))/100</f>
        <v>4.7231665857212196E-2</v>
      </c>
      <c r="F135" s="96">
        <f>(VLOOKUP($A134,'Occupancy Raw Data'!$B$8:$BE$51,'Occupancy Raw Data'!AX$3,FALSE))/100</f>
        <v>0.18036047234306998</v>
      </c>
      <c r="G135" s="96">
        <f>(VLOOKUP($A134,'Occupancy Raw Data'!$B$8:$BE$51,'Occupancy Raw Data'!AY$3,FALSE))/100</f>
        <v>7.2472767730083501E-2</v>
      </c>
      <c r="H135" s="97">
        <f>(VLOOKUP($A134,'Occupancy Raw Data'!$B$8:$BE$51,'Occupancy Raw Data'!BA$3,FALSE))/100</f>
        <v>0.133621598818814</v>
      </c>
      <c r="I135" s="97">
        <f>(VLOOKUP($A134,'Occupancy Raw Data'!$B$8:$BE$51,'Occupancy Raw Data'!BB$3,FALSE))/100</f>
        <v>0.143208610968733</v>
      </c>
      <c r="J135" s="96">
        <f>(VLOOKUP($A134,'Occupancy Raw Data'!$B$8:$BE$51,'Occupancy Raw Data'!BC$3,FALSE))/100</f>
        <v>0.138483131465405</v>
      </c>
      <c r="K135" s="98">
        <f>(VLOOKUP($A134,'Occupancy Raw Data'!$B$8:$BE$51,'Occupancy Raw Data'!BE$3,FALSE))/100</f>
        <v>9.44097018277303E-2</v>
      </c>
      <c r="M135" s="95">
        <f>(VLOOKUP($A134,'ADR Raw Data'!$B$6:$BE$49,'ADR Raw Data'!AT$1,FALSE))/100</f>
        <v>-5.5215910416895102E-2</v>
      </c>
      <c r="N135" s="96">
        <f>(VLOOKUP($A134,'ADR Raw Data'!$B$6:$BE$49,'ADR Raw Data'!AU$1,FALSE))/100</f>
        <v>-1.9614549221248501E-2</v>
      </c>
      <c r="O135" s="96">
        <f>(VLOOKUP($A134,'ADR Raw Data'!$B$6:$BE$49,'ADR Raw Data'!AV$1,FALSE))/100</f>
        <v>-1.7222840565919301E-2</v>
      </c>
      <c r="P135" s="96">
        <f>(VLOOKUP($A134,'ADR Raw Data'!$B$6:$BE$49,'ADR Raw Data'!AW$1,FALSE))/100</f>
        <v>-1.48285864399749E-2</v>
      </c>
      <c r="Q135" s="96">
        <f>(VLOOKUP($A134,'ADR Raw Data'!$B$6:$BE$49,'ADR Raw Data'!AX$1,FALSE))/100</f>
        <v>0.10970594582054501</v>
      </c>
      <c r="R135" s="96">
        <f>(VLOOKUP($A134,'ADR Raw Data'!$B$6:$BE$49,'ADR Raw Data'!AY$1,FALSE))/100</f>
        <v>5.8260751667482706E-3</v>
      </c>
      <c r="S135" s="97">
        <f>(VLOOKUP($A134,'ADR Raw Data'!$B$6:$BE$49,'ADR Raw Data'!BA$1,FALSE))/100</f>
        <v>8.5369083199428597E-2</v>
      </c>
      <c r="T135" s="97">
        <f>(VLOOKUP($A134,'ADR Raw Data'!$B$6:$BE$49,'ADR Raw Data'!BB$1,FALSE))/100</f>
        <v>9.1843711193885E-2</v>
      </c>
      <c r="U135" s="96">
        <f>(VLOOKUP($A134,'ADR Raw Data'!$B$6:$BE$49,'ADR Raw Data'!BC$1,FALSE))/100</f>
        <v>8.8707705139733403E-2</v>
      </c>
      <c r="V135" s="98">
        <f>(VLOOKUP($A134,'ADR Raw Data'!$B$6:$BE$49,'ADR Raw Data'!BE$1,FALSE))/100</f>
        <v>3.9880198138044595E-2</v>
      </c>
      <c r="X135" s="95">
        <f>(VLOOKUP($A134,'RevPAR Raw Data'!$B$6:$BE$49,'RevPAR Raw Data'!AT$1,FALSE))/100</f>
        <v>-4.2379566448497198E-2</v>
      </c>
      <c r="Y135" s="96">
        <f>(VLOOKUP($A134,'RevPAR Raw Data'!$B$6:$BE$49,'RevPAR Raw Data'!AU$1,FALSE))/100</f>
        <v>2.8051021119997598E-2</v>
      </c>
      <c r="Z135" s="96">
        <f>(VLOOKUP($A134,'RevPAR Raw Data'!$B$6:$BE$49,'RevPAR Raw Data'!AV$1,FALSE))/100</f>
        <v>4.2623457477388597E-2</v>
      </c>
      <c r="AA135" s="96">
        <f>(VLOOKUP($A134,'RevPAR Raw Data'!$B$6:$BE$49,'RevPAR Raw Data'!AW$1,FALSE))/100</f>
        <v>3.17027005773695E-2</v>
      </c>
      <c r="AB135" s="96">
        <f>(VLOOKUP($A134,'RevPAR Raw Data'!$B$6:$BE$49,'RevPAR Raw Data'!AX$1,FALSE))/100</f>
        <v>0.30985303437065304</v>
      </c>
      <c r="AC135" s="96">
        <f>(VLOOKUP($A134,'RevPAR Raw Data'!$B$6:$BE$49,'RevPAR Raw Data'!AY$1,FALSE))/100</f>
        <v>7.8721074689169501E-2</v>
      </c>
      <c r="AD135" s="97">
        <f>(VLOOKUP($A134,'RevPAR Raw Data'!$B$6:$BE$49,'RevPAR Raw Data'!BA$1,FALSE))/100</f>
        <v>0.23039783540504699</v>
      </c>
      <c r="AE135" s="97">
        <f>(VLOOKUP($A134,'RevPAR Raw Data'!$B$6:$BE$49,'RevPAR Raw Data'!BB$1,FALSE))/100</f>
        <v>0.24820513246890802</v>
      </c>
      <c r="AF135" s="96">
        <f>(VLOOKUP($A134,'RevPAR Raw Data'!$B$6:$BE$49,'RevPAR Raw Data'!BC$1,FALSE))/100</f>
        <v>0.239475357397998</v>
      </c>
      <c r="AG135" s="98">
        <f>(VLOOKUP($A134,'RevPAR Raw Data'!$B$6:$BE$49,'RevPAR Raw Data'!BE$1,FALSE))/100</f>
        <v>0.138054977580818</v>
      </c>
    </row>
    <row r="136" spans="1:33" ht="14.25" customHeight="1" x14ac:dyDescent="0.25">
      <c r="A136" s="203" t="s">
        <v>118</v>
      </c>
      <c r="B136" s="204"/>
      <c r="C136" s="204"/>
      <c r="D136" s="204"/>
      <c r="E136" s="204"/>
      <c r="F136" s="204"/>
      <c r="G136" s="204"/>
      <c r="H136" s="204"/>
      <c r="I136" s="204"/>
      <c r="J136" s="204"/>
      <c r="K136" s="204"/>
      <c r="M136" s="149"/>
      <c r="N136" s="149"/>
      <c r="O136" s="149"/>
      <c r="P136" s="149"/>
      <c r="Q136" s="149"/>
      <c r="R136" s="148"/>
      <c r="S136" s="149"/>
      <c r="T136" s="149"/>
      <c r="U136" s="149"/>
      <c r="V136" s="149"/>
      <c r="W136" s="149"/>
      <c r="X136" s="149"/>
      <c r="Y136" s="149"/>
      <c r="Z136" s="149"/>
      <c r="AA136" s="149"/>
      <c r="AB136" s="148"/>
      <c r="AC136" s="149"/>
      <c r="AD136" s="149"/>
      <c r="AE136" s="149"/>
      <c r="AF136" s="149"/>
      <c r="AG136" s="152"/>
    </row>
    <row r="137" spans="1:33" ht="16.5" customHeight="1" x14ac:dyDescent="0.25">
      <c r="A137" s="203"/>
      <c r="B137" s="204"/>
      <c r="C137" s="204"/>
      <c r="D137" s="204"/>
      <c r="E137" s="204"/>
      <c r="F137" s="204"/>
      <c r="G137" s="204"/>
      <c r="H137" s="204"/>
      <c r="I137" s="204"/>
      <c r="J137" s="204"/>
      <c r="K137" s="204"/>
      <c r="M137" s="149"/>
      <c r="N137" s="149"/>
      <c r="O137" s="149"/>
      <c r="P137" s="149"/>
      <c r="Q137" s="149"/>
      <c r="R137" s="148"/>
      <c r="S137" s="149"/>
      <c r="T137" s="149"/>
      <c r="U137" s="149"/>
      <c r="V137" s="149"/>
      <c r="W137" s="149"/>
      <c r="X137" s="149"/>
      <c r="Y137" s="149"/>
      <c r="Z137" s="149"/>
      <c r="AA137" s="149"/>
      <c r="AB137" s="148"/>
      <c r="AC137" s="149"/>
      <c r="AD137" s="149"/>
      <c r="AE137" s="149"/>
      <c r="AF137" s="149"/>
      <c r="AG137" s="152"/>
    </row>
    <row r="138" spans="1:33" ht="16" thickBot="1" x14ac:dyDescent="0.3">
      <c r="A138" s="205"/>
      <c r="B138" s="206"/>
      <c r="C138" s="206"/>
      <c r="D138" s="206"/>
      <c r="E138" s="206"/>
      <c r="F138" s="206"/>
      <c r="G138" s="206"/>
      <c r="H138" s="206"/>
      <c r="I138" s="206"/>
      <c r="J138" s="206"/>
      <c r="K138" s="206"/>
      <c r="L138" s="145"/>
      <c r="M138" s="150"/>
      <c r="N138" s="150"/>
      <c r="O138" s="150"/>
      <c r="P138" s="150"/>
      <c r="Q138" s="150"/>
      <c r="R138" s="151"/>
      <c r="S138" s="150"/>
      <c r="T138" s="150"/>
      <c r="U138" s="150"/>
      <c r="V138" s="150"/>
      <c r="W138" s="150"/>
      <c r="X138" s="150"/>
      <c r="Y138" s="150"/>
      <c r="Z138" s="150"/>
      <c r="AA138" s="150"/>
      <c r="AB138" s="151"/>
      <c r="AC138" s="150"/>
      <c r="AD138" s="150"/>
      <c r="AE138" s="150"/>
      <c r="AF138" s="150"/>
      <c r="AG138" s="153"/>
    </row>
  </sheetData>
  <sheetProtection algorithmName="SHA-512" hashValue="kdzTpmf0Vozxy87xJ4x2/e+r8ZutcCqAGGDXPO7ufiIyEXPruliE0sLs+MsfqUZq4OFsxzA9FUXh7qdwytxE2A==" saltValue="/MGz2OWfS/73D7ZeU8YUPA==" spinCount="100000" sheet="1" formatColumns="0" formatRows="0"/>
  <mergeCells count="14">
    <mergeCell ref="A136:K138"/>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O19" sqref="O19:R1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50"/>
      <c r="B1" s="51" t="s">
        <v>94</v>
      </c>
      <c r="D1" s="156"/>
      <c r="E1" s="156"/>
      <c r="F1" s="156"/>
      <c r="G1" s="156"/>
      <c r="H1" s="156"/>
      <c r="I1" s="156"/>
      <c r="J1" s="156"/>
      <c r="K1" s="156"/>
      <c r="L1" s="156"/>
      <c r="M1" s="156"/>
      <c r="N1" s="156"/>
      <c r="O1" s="156"/>
      <c r="P1" s="156"/>
      <c r="Q1" s="156"/>
      <c r="R1" s="156"/>
      <c r="S1" s="156"/>
      <c r="T1" s="156"/>
      <c r="U1" s="156"/>
      <c r="V1" s="156"/>
      <c r="W1" s="156"/>
      <c r="X1" s="156"/>
      <c r="Y1" s="157"/>
      <c r="Z1" s="157"/>
      <c r="AA1" s="157"/>
      <c r="AB1" s="157"/>
      <c r="AC1" s="157"/>
      <c r="AD1" s="157"/>
      <c r="AE1" s="157"/>
      <c r="AF1" s="157"/>
      <c r="AG1" s="157"/>
      <c r="AH1" s="157"/>
      <c r="AI1" s="157"/>
      <c r="AJ1" s="157"/>
      <c r="AK1" s="157"/>
      <c r="AL1" s="157"/>
    </row>
    <row r="2" spans="1:50" ht="15" customHeight="1" x14ac:dyDescent="0.25">
      <c r="A2" s="156"/>
      <c r="B2" t="s">
        <v>136</v>
      </c>
      <c r="C2" s="156"/>
      <c r="D2" s="156"/>
      <c r="E2" s="156"/>
      <c r="F2" s="156"/>
      <c r="G2" s="156"/>
      <c r="H2" s="156"/>
      <c r="I2" s="156"/>
      <c r="J2" s="156"/>
      <c r="K2" s="156"/>
      <c r="L2" s="156"/>
      <c r="M2" s="156"/>
      <c r="N2" s="156"/>
      <c r="O2" s="156"/>
      <c r="P2" s="156"/>
      <c r="Q2" s="156"/>
      <c r="R2" s="156"/>
      <c r="S2" s="156"/>
      <c r="T2" s="156"/>
      <c r="U2" s="156"/>
      <c r="V2" s="156"/>
      <c r="W2" s="156"/>
      <c r="X2" s="156"/>
      <c r="Y2" s="157"/>
      <c r="Z2" s="157"/>
      <c r="AA2" s="157"/>
      <c r="AB2" s="157"/>
      <c r="AC2" s="157"/>
      <c r="AD2" s="157"/>
      <c r="AE2" s="157"/>
      <c r="AF2" s="157"/>
      <c r="AG2" s="157"/>
      <c r="AH2" s="157"/>
      <c r="AI2" s="157"/>
      <c r="AJ2" s="157"/>
      <c r="AK2" s="157"/>
      <c r="AL2" s="157"/>
    </row>
    <row r="3" spans="1:50" x14ac:dyDescent="0.25">
      <c r="A3" s="156"/>
      <c r="B3" s="156"/>
      <c r="C3" s="156"/>
      <c r="D3" s="156"/>
      <c r="E3" s="156"/>
      <c r="F3" s="156"/>
      <c r="G3" s="156"/>
      <c r="H3" s="156"/>
      <c r="I3" s="156"/>
      <c r="J3" s="156"/>
      <c r="K3" s="156"/>
      <c r="L3" s="156"/>
      <c r="M3" s="156"/>
      <c r="N3" s="156"/>
      <c r="O3" s="156"/>
      <c r="P3" s="156"/>
      <c r="Q3" s="156"/>
      <c r="R3" s="156"/>
      <c r="S3" s="156"/>
      <c r="T3" s="156"/>
      <c r="U3" s="156"/>
      <c r="V3" s="156"/>
      <c r="W3" s="156"/>
      <c r="X3" s="156"/>
      <c r="Y3" s="157"/>
      <c r="Z3" s="157"/>
      <c r="AA3" s="157"/>
      <c r="AB3" s="157"/>
      <c r="AC3" s="157"/>
      <c r="AD3" s="157"/>
      <c r="AE3" s="157"/>
      <c r="AF3" s="157"/>
      <c r="AG3" s="157"/>
      <c r="AH3" s="157"/>
      <c r="AI3" s="157"/>
      <c r="AJ3" s="157"/>
      <c r="AK3" s="157"/>
      <c r="AL3" s="157"/>
    </row>
    <row r="4" spans="1:50" x14ac:dyDescent="0.25">
      <c r="A4" s="156"/>
      <c r="B4" s="156"/>
      <c r="C4" s="156"/>
      <c r="D4" s="156"/>
      <c r="E4" s="156"/>
      <c r="F4" s="156"/>
      <c r="G4" s="156"/>
      <c r="H4" s="156"/>
      <c r="I4" s="156"/>
      <c r="J4" s="156"/>
      <c r="K4" s="156"/>
      <c r="L4" s="156"/>
      <c r="M4" s="156"/>
      <c r="N4" s="156"/>
      <c r="O4" s="156"/>
      <c r="P4" s="156"/>
      <c r="Q4" s="156"/>
      <c r="R4" s="156"/>
      <c r="S4" s="156"/>
      <c r="T4" s="156"/>
      <c r="U4" s="156"/>
      <c r="V4" s="156"/>
      <c r="W4" s="156"/>
      <c r="X4" s="156"/>
      <c r="Y4" s="157"/>
      <c r="Z4" s="157"/>
      <c r="AA4" s="157"/>
      <c r="AB4" s="157"/>
      <c r="AC4" s="157"/>
      <c r="AD4" s="157"/>
      <c r="AE4" s="157"/>
      <c r="AF4" s="157"/>
      <c r="AG4" s="157"/>
      <c r="AH4" s="157"/>
      <c r="AI4" s="157"/>
      <c r="AJ4" s="157"/>
      <c r="AK4" s="157"/>
      <c r="AL4" s="157"/>
    </row>
    <row r="5" spans="1:50" x14ac:dyDescent="0.25">
      <c r="A5" s="156"/>
      <c r="B5" s="156"/>
      <c r="C5" s="156"/>
      <c r="D5" s="156"/>
      <c r="E5" s="156"/>
      <c r="F5" s="156"/>
      <c r="G5" s="156"/>
      <c r="H5" s="156"/>
      <c r="I5" s="156"/>
      <c r="J5" s="156"/>
      <c r="K5" s="156"/>
      <c r="L5" s="156"/>
      <c r="M5" s="156"/>
      <c r="N5" s="156"/>
      <c r="O5" s="156"/>
      <c r="P5" s="156"/>
      <c r="Q5" s="156"/>
      <c r="R5" s="156"/>
      <c r="S5" s="156"/>
      <c r="T5" s="156"/>
      <c r="U5" s="156"/>
      <c r="V5" s="156"/>
      <c r="W5" s="156"/>
      <c r="X5" s="156"/>
      <c r="Y5" s="157"/>
      <c r="Z5" s="157"/>
      <c r="AA5" s="157"/>
      <c r="AB5" s="157"/>
      <c r="AC5" s="157"/>
      <c r="AD5" s="157"/>
      <c r="AE5" s="157"/>
      <c r="AF5" s="157"/>
      <c r="AG5" s="157"/>
      <c r="AH5" s="157"/>
      <c r="AI5" s="157"/>
      <c r="AJ5" s="157"/>
      <c r="AK5" s="157"/>
      <c r="AL5" s="157"/>
    </row>
    <row r="6" spans="1:50" x14ac:dyDescent="0.25">
      <c r="A6" s="156"/>
      <c r="B6" s="156"/>
      <c r="C6" s="156"/>
      <c r="D6" s="156"/>
      <c r="E6" s="156"/>
      <c r="F6" s="156"/>
      <c r="G6" s="156"/>
      <c r="H6" s="156"/>
      <c r="I6" s="156"/>
      <c r="J6" s="156"/>
      <c r="K6" s="156"/>
      <c r="L6" s="156"/>
      <c r="M6" s="156"/>
      <c r="N6" s="156"/>
      <c r="O6" s="156"/>
      <c r="P6" s="156"/>
      <c r="Q6" s="156"/>
      <c r="R6" s="156"/>
      <c r="S6" s="156"/>
      <c r="T6" s="156"/>
      <c r="U6" s="156"/>
      <c r="V6" s="156"/>
      <c r="W6" s="156"/>
      <c r="X6" s="156"/>
      <c r="Y6" s="157"/>
      <c r="Z6" s="157"/>
      <c r="AA6" s="157"/>
      <c r="AB6" s="157"/>
      <c r="AC6" s="157"/>
      <c r="AD6" s="157"/>
      <c r="AE6" s="157"/>
      <c r="AF6" s="157"/>
      <c r="AG6" s="157"/>
      <c r="AH6" s="157"/>
      <c r="AI6" s="157"/>
      <c r="AJ6" s="157"/>
      <c r="AK6" s="157"/>
      <c r="AL6" s="157"/>
    </row>
    <row r="7" spans="1:50" x14ac:dyDescent="0.25">
      <c r="A7" s="156"/>
      <c r="B7" s="156"/>
      <c r="C7" s="156"/>
      <c r="D7" s="156"/>
      <c r="E7" s="156"/>
      <c r="F7" s="156"/>
      <c r="G7" s="156"/>
      <c r="H7" s="156"/>
      <c r="I7" s="156"/>
      <c r="J7" s="156"/>
      <c r="K7" s="156"/>
      <c r="L7" s="156"/>
      <c r="M7" s="156"/>
      <c r="N7" s="156"/>
      <c r="O7" s="156"/>
      <c r="P7" s="156"/>
      <c r="Q7" s="156"/>
      <c r="R7" s="156"/>
      <c r="S7" s="156"/>
      <c r="T7" s="156"/>
      <c r="U7" s="156"/>
      <c r="V7" s="156"/>
      <c r="W7" s="156"/>
      <c r="X7" s="156"/>
      <c r="Y7" s="157"/>
      <c r="Z7" s="157"/>
      <c r="AA7" s="157"/>
      <c r="AB7" s="157"/>
      <c r="AC7" s="157"/>
      <c r="AD7" s="157"/>
      <c r="AE7" s="157"/>
      <c r="AF7" s="157"/>
      <c r="AG7" s="157"/>
      <c r="AH7" s="157"/>
      <c r="AI7" s="157"/>
      <c r="AJ7" s="157"/>
      <c r="AK7" s="157"/>
      <c r="AL7" s="157"/>
    </row>
    <row r="8" spans="1:50" ht="18" customHeight="1" x14ac:dyDescent="0.35">
      <c r="A8" s="52"/>
      <c r="B8" s="156"/>
      <c r="C8" s="156"/>
      <c r="D8" s="219">
        <v>2025</v>
      </c>
      <c r="E8" s="219"/>
      <c r="F8" s="219"/>
      <c r="G8" s="219"/>
      <c r="H8" s="219"/>
      <c r="I8" s="219"/>
      <c r="J8" s="219"/>
      <c r="K8" s="52"/>
      <c r="L8" s="52"/>
      <c r="M8" s="52"/>
      <c r="N8" s="52"/>
      <c r="O8" s="156"/>
      <c r="P8" s="219">
        <v>2024</v>
      </c>
      <c r="Q8" s="219"/>
      <c r="R8" s="219"/>
      <c r="S8" s="219"/>
      <c r="T8" s="219"/>
      <c r="U8" s="219"/>
      <c r="V8" s="219"/>
      <c r="W8" s="52"/>
      <c r="X8" s="52"/>
      <c r="Y8" s="157"/>
      <c r="Z8" s="157"/>
      <c r="AA8" s="157"/>
      <c r="AB8" s="157"/>
      <c r="AC8" s="157"/>
      <c r="AD8" s="157"/>
      <c r="AE8" s="157"/>
      <c r="AF8" s="157"/>
      <c r="AG8" s="157"/>
      <c r="AH8" s="157"/>
      <c r="AI8" s="157"/>
      <c r="AJ8" s="157"/>
      <c r="AK8" s="157"/>
      <c r="AL8" s="157"/>
    </row>
    <row r="9" spans="1:50" ht="15.75" customHeight="1" x14ac:dyDescent="0.35">
      <c r="A9" s="53"/>
      <c r="B9" s="54"/>
      <c r="C9" s="54"/>
      <c r="D9" s="55" t="s">
        <v>0</v>
      </c>
      <c r="E9" s="55" t="s">
        <v>1</v>
      </c>
      <c r="F9" s="55" t="s">
        <v>95</v>
      </c>
      <c r="G9" s="55" t="s">
        <v>2</v>
      </c>
      <c r="H9" s="55" t="s">
        <v>96</v>
      </c>
      <c r="I9" s="55" t="s">
        <v>3</v>
      </c>
      <c r="J9" s="55" t="s">
        <v>4</v>
      </c>
      <c r="K9" s="53"/>
      <c r="L9" s="53"/>
      <c r="M9" s="54"/>
      <c r="N9" s="54"/>
      <c r="O9" s="54"/>
      <c r="P9" s="55" t="s">
        <v>0</v>
      </c>
      <c r="Q9" s="55" t="s">
        <v>1</v>
      </c>
      <c r="R9" s="55" t="s">
        <v>95</v>
      </c>
      <c r="S9" s="55" t="s">
        <v>2</v>
      </c>
      <c r="T9" s="55" t="s">
        <v>96</v>
      </c>
      <c r="U9" s="55" t="s">
        <v>3</v>
      </c>
      <c r="V9" s="55" t="s">
        <v>4</v>
      </c>
      <c r="W9" s="53"/>
      <c r="X9" s="53"/>
      <c r="Y9" s="56"/>
      <c r="Z9" s="56"/>
      <c r="AA9" s="56"/>
      <c r="AB9" s="56"/>
      <c r="AC9" s="56"/>
      <c r="AD9" s="56"/>
      <c r="AE9" s="56"/>
      <c r="AF9" s="56"/>
      <c r="AG9" s="56"/>
      <c r="AH9" s="56"/>
      <c r="AI9" s="56"/>
      <c r="AJ9" s="56"/>
      <c r="AK9" s="56"/>
      <c r="AL9" s="56"/>
      <c r="AM9" s="57"/>
      <c r="AN9" s="57"/>
      <c r="AO9" s="57"/>
      <c r="AP9" s="57"/>
      <c r="AQ9" s="57"/>
      <c r="AR9" s="57"/>
      <c r="AS9" s="57"/>
      <c r="AT9" s="57"/>
      <c r="AU9" s="57"/>
      <c r="AV9" s="57"/>
      <c r="AW9" s="57"/>
      <c r="AX9" s="57"/>
    </row>
    <row r="10" spans="1:50" ht="20.149999999999999" customHeight="1" x14ac:dyDescent="0.25">
      <c r="A10" s="158"/>
      <c r="B10" s="156"/>
      <c r="C10" s="58" t="s">
        <v>121</v>
      </c>
      <c r="D10" s="59">
        <v>23</v>
      </c>
      <c r="E10" s="60">
        <v>24</v>
      </c>
      <c r="F10" s="60">
        <v>25</v>
      </c>
      <c r="G10" s="60">
        <v>26</v>
      </c>
      <c r="H10" s="60">
        <v>27</v>
      </c>
      <c r="I10" s="60">
        <v>28</v>
      </c>
      <c r="J10" s="61">
        <v>29</v>
      </c>
      <c r="K10" s="158"/>
      <c r="L10" s="158"/>
      <c r="M10" s="221" t="s">
        <v>97</v>
      </c>
      <c r="N10" s="222"/>
      <c r="O10" s="58" t="s">
        <v>121</v>
      </c>
      <c r="P10" s="59">
        <v>24</v>
      </c>
      <c r="Q10" s="60">
        <v>25</v>
      </c>
      <c r="R10" s="60">
        <v>26</v>
      </c>
      <c r="S10" s="60">
        <v>27</v>
      </c>
      <c r="T10" s="60">
        <v>28</v>
      </c>
      <c r="U10" s="60">
        <v>29</v>
      </c>
      <c r="V10" s="61">
        <v>30</v>
      </c>
      <c r="W10" s="158"/>
      <c r="X10" s="158"/>
      <c r="Y10" s="157"/>
      <c r="Z10" s="157"/>
      <c r="AA10" s="157"/>
      <c r="AB10" s="157"/>
      <c r="AC10" s="157"/>
      <c r="AD10" s="157"/>
      <c r="AE10" s="157"/>
      <c r="AF10" s="157"/>
      <c r="AG10" s="157"/>
      <c r="AH10" s="157"/>
      <c r="AI10" s="157"/>
      <c r="AJ10" s="157"/>
      <c r="AK10" s="157"/>
      <c r="AL10" s="157"/>
    </row>
    <row r="11" spans="1:50" ht="20.149999999999999" customHeight="1" x14ac:dyDescent="0.25">
      <c r="A11" s="158"/>
      <c r="B11" s="156"/>
      <c r="C11" s="58" t="s">
        <v>127</v>
      </c>
      <c r="D11" s="62">
        <v>30</v>
      </c>
      <c r="E11" s="63">
        <v>31</v>
      </c>
      <c r="F11" s="63">
        <v>1</v>
      </c>
      <c r="G11" s="63">
        <v>2</v>
      </c>
      <c r="H11" s="63">
        <v>3</v>
      </c>
      <c r="I11" s="63">
        <v>4</v>
      </c>
      <c r="J11" s="64">
        <v>5</v>
      </c>
      <c r="K11" s="158"/>
      <c r="L11" s="158"/>
      <c r="M11" s="221" t="s">
        <v>97</v>
      </c>
      <c r="N11" s="222"/>
      <c r="O11" s="58" t="s">
        <v>127</v>
      </c>
      <c r="P11" s="62">
        <v>31</v>
      </c>
      <c r="Q11" s="63">
        <v>1</v>
      </c>
      <c r="R11" s="63">
        <v>2</v>
      </c>
      <c r="S11" s="63">
        <v>3</v>
      </c>
      <c r="T11" s="63">
        <v>4</v>
      </c>
      <c r="U11" s="63">
        <v>5</v>
      </c>
      <c r="V11" s="64">
        <v>6</v>
      </c>
      <c r="W11" s="158"/>
      <c r="X11" s="158"/>
      <c r="Y11" s="157"/>
      <c r="Z11" s="157"/>
      <c r="AA11" s="157"/>
      <c r="AB11" s="157"/>
      <c r="AC11" s="157"/>
      <c r="AD11" s="157"/>
      <c r="AE11" s="157"/>
      <c r="AF11" s="157"/>
      <c r="AG11" s="157"/>
      <c r="AH11" s="157"/>
      <c r="AI11" s="157"/>
      <c r="AJ11" s="157"/>
      <c r="AK11" s="157"/>
      <c r="AL11" s="157"/>
    </row>
    <row r="12" spans="1:50" ht="20.149999999999999" customHeight="1" x14ac:dyDescent="0.25">
      <c r="A12" s="158"/>
      <c r="B12" s="156"/>
      <c r="C12" s="58" t="s">
        <v>130</v>
      </c>
      <c r="D12" s="65">
        <v>6</v>
      </c>
      <c r="E12" s="66">
        <v>7</v>
      </c>
      <c r="F12" s="66">
        <v>8</v>
      </c>
      <c r="G12" s="66">
        <v>9</v>
      </c>
      <c r="H12" s="66">
        <v>10</v>
      </c>
      <c r="I12" s="66">
        <v>11</v>
      </c>
      <c r="J12" s="67">
        <v>12</v>
      </c>
      <c r="K12" s="158"/>
      <c r="L12" s="158"/>
      <c r="M12" s="221" t="s">
        <v>97</v>
      </c>
      <c r="N12" s="222"/>
      <c r="O12" s="58" t="s">
        <v>130</v>
      </c>
      <c r="P12" s="65">
        <v>7</v>
      </c>
      <c r="Q12" s="66">
        <v>8</v>
      </c>
      <c r="R12" s="66">
        <v>9</v>
      </c>
      <c r="S12" s="66">
        <v>10</v>
      </c>
      <c r="T12" s="66">
        <v>11</v>
      </c>
      <c r="U12" s="66">
        <v>12</v>
      </c>
      <c r="V12" s="67">
        <v>13</v>
      </c>
      <c r="W12" s="158"/>
      <c r="X12" s="158"/>
      <c r="Y12" s="157"/>
      <c r="Z12" s="157"/>
      <c r="AA12" s="157"/>
      <c r="AB12" s="157"/>
      <c r="AC12" s="157"/>
      <c r="AD12" s="157"/>
      <c r="AE12" s="157"/>
      <c r="AF12" s="157"/>
      <c r="AG12" s="157"/>
      <c r="AH12" s="157"/>
      <c r="AI12" s="157"/>
      <c r="AJ12" s="157"/>
      <c r="AK12" s="157"/>
      <c r="AL12" s="157"/>
    </row>
    <row r="13" spans="1:50" ht="20.149999999999999" customHeight="1" x14ac:dyDescent="0.25">
      <c r="A13" s="158"/>
      <c r="B13" s="156"/>
      <c r="C13" s="58" t="s">
        <v>130</v>
      </c>
      <c r="D13" s="79">
        <v>13</v>
      </c>
      <c r="E13" s="80">
        <v>14</v>
      </c>
      <c r="F13" s="80">
        <v>15</v>
      </c>
      <c r="G13" s="80">
        <v>16</v>
      </c>
      <c r="H13" s="80">
        <v>17</v>
      </c>
      <c r="I13" s="80">
        <v>18</v>
      </c>
      <c r="J13" s="81">
        <v>19</v>
      </c>
      <c r="K13" s="158"/>
      <c r="L13" s="158"/>
      <c r="M13" s="221" t="s">
        <v>97</v>
      </c>
      <c r="N13" s="222"/>
      <c r="O13" s="58" t="s">
        <v>130</v>
      </c>
      <c r="P13" s="79">
        <v>14</v>
      </c>
      <c r="Q13" s="80">
        <v>15</v>
      </c>
      <c r="R13" s="80">
        <v>16</v>
      </c>
      <c r="S13" s="80">
        <v>17</v>
      </c>
      <c r="T13" s="80">
        <v>18</v>
      </c>
      <c r="U13" s="80">
        <v>19</v>
      </c>
      <c r="V13" s="81">
        <v>20</v>
      </c>
      <c r="W13" s="158"/>
      <c r="X13" s="158"/>
      <c r="Y13" s="157"/>
      <c r="Z13" s="157"/>
      <c r="AA13" s="157"/>
      <c r="AB13" s="157"/>
      <c r="AC13" s="157"/>
      <c r="AD13" s="157"/>
      <c r="AE13" s="157"/>
      <c r="AF13" s="157"/>
      <c r="AG13" s="157"/>
      <c r="AH13" s="157"/>
      <c r="AI13" s="157"/>
      <c r="AJ13" s="157"/>
      <c r="AK13" s="157"/>
      <c r="AL13" s="157"/>
    </row>
    <row r="14" spans="1:50" ht="20.149999999999999" customHeight="1" x14ac:dyDescent="0.25">
      <c r="A14" s="158"/>
      <c r="B14" s="156"/>
      <c r="C14" s="58" t="s">
        <v>130</v>
      </c>
      <c r="D14" s="68">
        <v>20</v>
      </c>
      <c r="E14" s="69">
        <v>21</v>
      </c>
      <c r="F14" s="69">
        <v>22</v>
      </c>
      <c r="G14" s="69">
        <v>23</v>
      </c>
      <c r="H14" s="69">
        <v>24</v>
      </c>
      <c r="I14" s="69">
        <v>25</v>
      </c>
      <c r="J14" s="70">
        <v>26</v>
      </c>
      <c r="K14" s="158"/>
      <c r="L14" s="158"/>
      <c r="M14" s="221" t="s">
        <v>97</v>
      </c>
      <c r="N14" s="222"/>
      <c r="O14" s="58" t="s">
        <v>130</v>
      </c>
      <c r="P14" s="68">
        <v>21</v>
      </c>
      <c r="Q14" s="69">
        <v>22</v>
      </c>
      <c r="R14" s="69">
        <v>23</v>
      </c>
      <c r="S14" s="69">
        <v>24</v>
      </c>
      <c r="T14" s="69">
        <v>25</v>
      </c>
      <c r="U14" s="69">
        <v>26</v>
      </c>
      <c r="V14" s="70">
        <v>27</v>
      </c>
      <c r="W14" s="158"/>
      <c r="X14" s="158"/>
      <c r="Y14" s="157"/>
      <c r="Z14" s="157"/>
      <c r="AA14" s="157"/>
      <c r="AB14" s="157"/>
      <c r="AC14" s="157"/>
      <c r="AD14" s="157"/>
      <c r="AE14" s="157"/>
      <c r="AF14" s="157"/>
      <c r="AG14" s="157"/>
      <c r="AH14" s="157"/>
      <c r="AI14" s="157"/>
      <c r="AJ14" s="157"/>
      <c r="AK14" s="157"/>
      <c r="AL14" s="157"/>
    </row>
    <row r="15" spans="1:50" ht="20.149999999999999" customHeight="1" x14ac:dyDescent="0.25">
      <c r="A15" s="158"/>
      <c r="B15" s="156"/>
      <c r="C15" s="58" t="s">
        <v>137</v>
      </c>
      <c r="D15" s="82">
        <v>27</v>
      </c>
      <c r="E15" s="83">
        <v>28</v>
      </c>
      <c r="F15" s="83">
        <v>29</v>
      </c>
      <c r="G15" s="83">
        <v>30</v>
      </c>
      <c r="H15" s="83">
        <v>1</v>
      </c>
      <c r="I15" s="83">
        <v>2</v>
      </c>
      <c r="J15" s="84">
        <v>3</v>
      </c>
      <c r="K15" s="158"/>
      <c r="L15" s="158"/>
      <c r="M15" s="221" t="s">
        <v>97</v>
      </c>
      <c r="N15" s="222"/>
      <c r="O15" s="58" t="s">
        <v>137</v>
      </c>
      <c r="P15" s="82">
        <v>28</v>
      </c>
      <c r="Q15" s="83">
        <v>29</v>
      </c>
      <c r="R15" s="83">
        <v>30</v>
      </c>
      <c r="S15" s="83">
        <v>1</v>
      </c>
      <c r="T15" s="83">
        <v>2</v>
      </c>
      <c r="U15" s="83">
        <v>3</v>
      </c>
      <c r="V15" s="84">
        <v>4</v>
      </c>
      <c r="W15" s="158"/>
      <c r="X15" s="158"/>
      <c r="Y15" s="157"/>
      <c r="Z15" s="157"/>
      <c r="AA15" s="157"/>
      <c r="AB15" s="157"/>
      <c r="AC15" s="157"/>
      <c r="AD15" s="157"/>
      <c r="AE15" s="157"/>
      <c r="AF15" s="157"/>
      <c r="AG15" s="157"/>
      <c r="AH15" s="157"/>
      <c r="AI15" s="157"/>
      <c r="AJ15" s="157"/>
      <c r="AK15" s="157"/>
      <c r="AL15" s="157"/>
    </row>
    <row r="16" spans="1:50" x14ac:dyDescent="0.25">
      <c r="A16" s="156"/>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7"/>
      <c r="Z16" s="157"/>
      <c r="AA16" s="157"/>
      <c r="AB16" s="157"/>
      <c r="AC16" s="157"/>
      <c r="AD16" s="157"/>
      <c r="AE16" s="157"/>
      <c r="AF16" s="157"/>
      <c r="AG16" s="157"/>
      <c r="AH16" s="157"/>
      <c r="AI16" s="157"/>
      <c r="AJ16" s="157"/>
      <c r="AK16" s="157"/>
      <c r="AL16" s="157"/>
    </row>
    <row r="17" spans="1:50" x14ac:dyDescent="0.25">
      <c r="A17" s="156"/>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7"/>
      <c r="Z17" s="157"/>
      <c r="AA17" s="157"/>
      <c r="AB17" s="157"/>
      <c r="AC17" s="157"/>
      <c r="AD17" s="157"/>
      <c r="AE17" s="157"/>
      <c r="AF17" s="157"/>
      <c r="AG17" s="157"/>
      <c r="AH17" s="157"/>
      <c r="AI17" s="157"/>
      <c r="AJ17" s="157"/>
      <c r="AK17" s="157"/>
      <c r="AL17" s="157"/>
    </row>
    <row r="18" spans="1:50" ht="13" x14ac:dyDescent="0.3">
      <c r="A18" s="156"/>
      <c r="B18" s="156"/>
      <c r="C18" s="156"/>
      <c r="D18" s="223" t="s">
        <v>98</v>
      </c>
      <c r="E18" s="223"/>
      <c r="F18" s="223"/>
      <c r="G18" s="223"/>
      <c r="H18" s="223"/>
      <c r="I18" s="223"/>
      <c r="J18" s="223"/>
      <c r="K18" s="156"/>
      <c r="L18" s="156"/>
      <c r="M18" s="156"/>
      <c r="N18" s="156"/>
      <c r="O18" s="156"/>
      <c r="P18" s="223" t="s">
        <v>99</v>
      </c>
      <c r="Q18" s="223"/>
      <c r="R18" s="223"/>
      <c r="S18" s="223"/>
      <c r="T18" s="223"/>
      <c r="U18" s="223"/>
      <c r="V18" s="223"/>
      <c r="W18" s="156"/>
      <c r="X18" s="156"/>
      <c r="Y18" s="157"/>
      <c r="Z18" s="157"/>
      <c r="AA18" s="157"/>
      <c r="AB18" s="157"/>
      <c r="AC18" s="157"/>
      <c r="AD18" s="157"/>
      <c r="AE18" s="157"/>
      <c r="AF18" s="157"/>
      <c r="AG18" s="157"/>
      <c r="AH18" s="157"/>
      <c r="AI18" s="157"/>
      <c r="AJ18" s="157"/>
      <c r="AK18" s="157"/>
      <c r="AL18" s="157"/>
    </row>
    <row r="19" spans="1:50" ht="13.15" customHeight="1" x14ac:dyDescent="0.25">
      <c r="A19" s="156"/>
      <c r="B19" s="156"/>
      <c r="C19" s="220" t="s">
        <v>131</v>
      </c>
      <c r="D19" s="220"/>
      <c r="E19" s="220"/>
      <c r="F19" s="220"/>
      <c r="G19" s="156"/>
      <c r="H19" s="156" t="s">
        <v>132</v>
      </c>
      <c r="I19" s="156"/>
      <c r="J19" s="156"/>
      <c r="K19" s="156"/>
      <c r="L19" s="156"/>
      <c r="M19" s="156"/>
      <c r="N19" s="156"/>
      <c r="O19" s="220" t="s">
        <v>125</v>
      </c>
      <c r="P19" s="220"/>
      <c r="Q19" s="220"/>
      <c r="R19" s="220"/>
      <c r="S19" s="156"/>
      <c r="T19" s="156" t="s">
        <v>126</v>
      </c>
      <c r="U19" s="156"/>
      <c r="V19" s="156"/>
      <c r="W19" s="156"/>
      <c r="X19" s="156"/>
      <c r="Y19" s="157"/>
      <c r="Z19" s="157"/>
      <c r="AA19" s="157"/>
      <c r="AB19" s="157"/>
      <c r="AC19" s="157"/>
      <c r="AD19" s="157"/>
      <c r="AE19" s="157"/>
      <c r="AF19" s="157"/>
      <c r="AG19" s="157"/>
      <c r="AH19" s="157"/>
      <c r="AI19" s="157"/>
      <c r="AJ19" s="157"/>
      <c r="AK19" s="157"/>
      <c r="AL19" s="157"/>
    </row>
    <row r="20" spans="1:50" x14ac:dyDescent="0.25">
      <c r="A20" s="71"/>
      <c r="B20" s="71"/>
      <c r="C20" s="220" t="s">
        <v>133</v>
      </c>
      <c r="D20" s="220"/>
      <c r="E20" s="220"/>
      <c r="F20" s="220"/>
      <c r="G20" s="7"/>
      <c r="H20" s="7" t="s">
        <v>126</v>
      </c>
      <c r="I20" s="7"/>
      <c r="J20" s="7"/>
      <c r="K20" s="71"/>
      <c r="L20" s="71"/>
      <c r="M20" s="71"/>
      <c r="N20" s="71"/>
      <c r="O20" s="220" t="s">
        <v>128</v>
      </c>
      <c r="P20" s="220"/>
      <c r="Q20" s="220"/>
      <c r="R20" s="220"/>
      <c r="S20" s="7"/>
      <c r="T20" s="7" t="s">
        <v>129</v>
      </c>
      <c r="U20" s="7"/>
      <c r="V20" s="7"/>
      <c r="W20" s="7"/>
      <c r="X20" s="7"/>
      <c r="Y20" s="72"/>
      <c r="Z20" s="72"/>
      <c r="AA20" s="72"/>
      <c r="AB20" s="72"/>
      <c r="AC20" s="72"/>
      <c r="AD20" s="72"/>
      <c r="AE20" s="72"/>
      <c r="AF20" s="72"/>
      <c r="AG20" s="72"/>
      <c r="AH20" s="72"/>
      <c r="AI20" s="72"/>
      <c r="AJ20" s="72"/>
      <c r="AK20" s="72"/>
      <c r="AL20" s="72"/>
      <c r="AM20" s="1"/>
      <c r="AN20" s="1"/>
      <c r="AO20" s="1"/>
      <c r="AP20" s="1"/>
      <c r="AQ20" s="1"/>
      <c r="AR20" s="1"/>
      <c r="AS20" s="1"/>
      <c r="AT20" s="1"/>
      <c r="AU20" s="1"/>
      <c r="AV20" s="1"/>
      <c r="AW20" s="1"/>
      <c r="AX20" s="1"/>
    </row>
    <row r="21" spans="1:50" x14ac:dyDescent="0.25">
      <c r="A21" s="73"/>
      <c r="B21" s="73"/>
      <c r="C21" s="220" t="s">
        <v>134</v>
      </c>
      <c r="D21" s="220"/>
      <c r="E21" s="220"/>
      <c r="F21" s="220"/>
      <c r="G21" s="7"/>
      <c r="H21" s="7" t="s">
        <v>129</v>
      </c>
      <c r="I21" s="7"/>
      <c r="J21" s="7"/>
      <c r="K21" s="71"/>
      <c r="L21" s="71"/>
      <c r="M21" s="71"/>
      <c r="N21" s="71"/>
      <c r="O21" s="220" t="s">
        <v>135</v>
      </c>
      <c r="P21" s="220"/>
      <c r="Q21" s="220"/>
      <c r="R21" s="220"/>
      <c r="S21" s="74"/>
      <c r="T21" s="74" t="s">
        <v>132</v>
      </c>
      <c r="U21" s="74"/>
      <c r="V21" s="74"/>
      <c r="W21" s="74"/>
      <c r="X21" s="74"/>
      <c r="Y21" s="72"/>
      <c r="Z21" s="72"/>
      <c r="AA21" s="72"/>
      <c r="AB21" s="72"/>
      <c r="AC21" s="72"/>
      <c r="AD21" s="72"/>
      <c r="AE21" s="72"/>
      <c r="AF21" s="72"/>
      <c r="AG21" s="72"/>
      <c r="AH21" s="72"/>
      <c r="AI21" s="72"/>
      <c r="AJ21" s="72"/>
      <c r="AK21" s="72"/>
      <c r="AL21" s="72"/>
      <c r="AM21" s="1"/>
      <c r="AN21" s="1"/>
      <c r="AO21" s="1"/>
      <c r="AP21" s="1"/>
      <c r="AQ21" s="1"/>
      <c r="AR21" s="1"/>
      <c r="AS21" s="1"/>
      <c r="AT21" s="1"/>
      <c r="AU21" s="1"/>
      <c r="AV21" s="1"/>
      <c r="AW21" s="1"/>
      <c r="AX21" s="1"/>
    </row>
    <row r="22" spans="1:50" x14ac:dyDescent="0.25">
      <c r="A22" s="71"/>
      <c r="B22" s="71"/>
      <c r="C22" s="220"/>
      <c r="D22" s="220"/>
      <c r="E22" s="220"/>
      <c r="F22" s="220"/>
      <c r="G22" s="7"/>
      <c r="H22" s="7"/>
      <c r="I22" s="7"/>
      <c r="J22" s="7"/>
      <c r="K22" s="71"/>
      <c r="L22" s="71"/>
      <c r="M22" s="71"/>
      <c r="N22" s="71"/>
      <c r="O22" s="220"/>
      <c r="P22" s="220"/>
      <c r="Q22" s="220"/>
      <c r="R22" s="220"/>
      <c r="S22" s="7"/>
      <c r="T22" s="7"/>
      <c r="U22" s="7"/>
      <c r="V22" s="7"/>
      <c r="W22" s="7"/>
      <c r="X22" s="7"/>
      <c r="Y22" s="72"/>
      <c r="Z22" s="72"/>
      <c r="AA22" s="72"/>
      <c r="AB22" s="72"/>
      <c r="AC22" s="72"/>
      <c r="AD22" s="72"/>
      <c r="AE22" s="72"/>
      <c r="AF22" s="72"/>
      <c r="AG22" s="72"/>
      <c r="AH22" s="72"/>
      <c r="AI22" s="72"/>
      <c r="AJ22" s="72"/>
      <c r="AK22" s="72"/>
      <c r="AL22" s="72"/>
      <c r="AM22" s="1"/>
      <c r="AN22" s="1"/>
      <c r="AO22" s="1"/>
      <c r="AP22" s="1"/>
      <c r="AQ22" s="1"/>
      <c r="AR22" s="1"/>
      <c r="AS22" s="1"/>
      <c r="AT22" s="1"/>
      <c r="AU22" s="1"/>
      <c r="AV22" s="1"/>
      <c r="AW22" s="1"/>
      <c r="AX22" s="1"/>
    </row>
    <row r="23" spans="1:50" x14ac:dyDescent="0.25">
      <c r="A23" s="71"/>
      <c r="B23" s="71"/>
      <c r="C23" s="220"/>
      <c r="D23" s="220"/>
      <c r="E23" s="220"/>
      <c r="F23" s="220"/>
      <c r="G23" s="7"/>
      <c r="H23" s="7"/>
      <c r="I23" s="7"/>
      <c r="J23" s="71"/>
      <c r="K23" s="71"/>
      <c r="L23" s="71"/>
      <c r="M23" s="71"/>
      <c r="N23" s="71"/>
      <c r="O23" s="220"/>
      <c r="P23" s="220"/>
      <c r="Q23" s="220"/>
      <c r="R23" s="220"/>
      <c r="S23" s="7"/>
      <c r="T23" s="7"/>
      <c r="U23" s="7"/>
      <c r="V23" s="7"/>
      <c r="W23" s="7"/>
      <c r="X23" s="71"/>
      <c r="Y23" s="72"/>
      <c r="Z23" s="72"/>
      <c r="AA23" s="72"/>
      <c r="AB23" s="72"/>
      <c r="AC23" s="72"/>
      <c r="AD23" s="72"/>
      <c r="AE23" s="72"/>
      <c r="AF23" s="72"/>
      <c r="AG23" s="72"/>
      <c r="AH23" s="72"/>
      <c r="AI23" s="72"/>
      <c r="AJ23" s="72"/>
      <c r="AK23" s="72"/>
      <c r="AL23" s="72"/>
      <c r="AM23" s="1"/>
      <c r="AN23" s="1"/>
      <c r="AO23" s="1"/>
      <c r="AP23" s="1"/>
      <c r="AQ23" s="1"/>
      <c r="AR23" s="1"/>
      <c r="AS23" s="1"/>
      <c r="AT23" s="1"/>
      <c r="AU23" s="1"/>
      <c r="AV23" s="1"/>
      <c r="AW23" s="1"/>
      <c r="AX23" s="1"/>
    </row>
    <row r="24" spans="1:50" x14ac:dyDescent="0.25">
      <c r="A24" s="156"/>
      <c r="B24" s="156"/>
      <c r="C24" s="220"/>
      <c r="D24" s="220"/>
      <c r="E24" s="220"/>
      <c r="F24" s="220"/>
      <c r="G24" s="7"/>
      <c r="H24" s="7"/>
      <c r="I24" s="7"/>
      <c r="J24" s="156"/>
      <c r="K24" s="156"/>
      <c r="L24" s="156"/>
      <c r="M24" s="156"/>
      <c r="N24" s="156"/>
      <c r="O24" s="220"/>
      <c r="P24" s="220"/>
      <c r="Q24" s="220"/>
      <c r="R24" s="220"/>
      <c r="S24" s="7"/>
      <c r="T24" s="7"/>
      <c r="U24" s="7"/>
      <c r="V24" s="7"/>
      <c r="W24" s="7"/>
      <c r="X24" s="156"/>
      <c r="Y24" s="157"/>
      <c r="Z24" s="157"/>
      <c r="AA24" s="157"/>
      <c r="AB24" s="157"/>
      <c r="AC24" s="157"/>
      <c r="AD24" s="157"/>
      <c r="AE24" s="157"/>
      <c r="AF24" s="157"/>
      <c r="AG24" s="157"/>
      <c r="AH24" s="157"/>
      <c r="AI24" s="157"/>
      <c r="AJ24" s="157"/>
      <c r="AK24" s="157"/>
      <c r="AL24" s="157"/>
    </row>
    <row r="25" spans="1:50" ht="12.75" customHeight="1" x14ac:dyDescent="0.25">
      <c r="Y25" s="157"/>
      <c r="Z25" s="157"/>
      <c r="AA25" s="157"/>
      <c r="AB25" s="157"/>
      <c r="AC25" s="157"/>
      <c r="AD25" s="157"/>
      <c r="AE25" s="157"/>
      <c r="AF25" s="157"/>
      <c r="AG25" s="157"/>
      <c r="AH25" s="157"/>
      <c r="AI25" s="157"/>
      <c r="AJ25" s="157"/>
      <c r="AK25" s="157"/>
      <c r="AL25" s="157"/>
    </row>
    <row r="26" spans="1:50" x14ac:dyDescent="0.25">
      <c r="A26" s="156"/>
      <c r="B26" s="156"/>
      <c r="C26" s="220"/>
      <c r="D26" s="220"/>
      <c r="E26" s="220"/>
      <c r="F26" s="220"/>
      <c r="G26" s="7"/>
      <c r="H26" s="7"/>
      <c r="I26" s="7"/>
      <c r="J26" s="156"/>
      <c r="K26" s="156"/>
      <c r="L26" s="156"/>
      <c r="M26" s="156"/>
      <c r="N26" s="156"/>
      <c r="O26" s="220"/>
      <c r="P26" s="220"/>
      <c r="Q26" s="220"/>
      <c r="R26" s="220"/>
      <c r="S26" s="7"/>
      <c r="T26" s="7"/>
      <c r="U26" s="7"/>
      <c r="V26" s="7"/>
      <c r="W26" s="7"/>
      <c r="X26" s="156"/>
      <c r="Y26" s="157"/>
      <c r="Z26" s="157"/>
      <c r="AA26" s="157"/>
      <c r="AB26" s="157"/>
      <c r="AC26" s="157"/>
      <c r="AD26" s="157"/>
      <c r="AE26" s="157"/>
      <c r="AF26" s="157"/>
      <c r="AG26" s="157"/>
      <c r="AH26" s="157"/>
      <c r="AI26" s="157"/>
      <c r="AJ26" s="157"/>
      <c r="AK26" s="157"/>
      <c r="AL26" s="157"/>
    </row>
    <row r="27" spans="1:50" x14ac:dyDescent="0.25">
      <c r="A27" s="156"/>
      <c r="B27" s="156"/>
      <c r="C27" s="220"/>
      <c r="D27" s="224"/>
      <c r="E27" s="224"/>
      <c r="F27" s="7"/>
      <c r="G27" s="7"/>
      <c r="H27" s="7"/>
      <c r="I27" s="7"/>
      <c r="J27" s="156"/>
      <c r="K27" s="156"/>
      <c r="L27" s="156"/>
      <c r="M27" s="156"/>
      <c r="N27" s="156"/>
      <c r="O27" s="220"/>
      <c r="P27" s="224"/>
      <c r="Q27" s="224"/>
      <c r="R27" s="7"/>
      <c r="S27" s="7"/>
      <c r="T27" s="7"/>
      <c r="U27" s="7"/>
      <c r="V27" s="7"/>
      <c r="W27" s="7"/>
      <c r="X27" s="156"/>
      <c r="Y27" s="157"/>
      <c r="Z27" s="157"/>
      <c r="AA27" s="157"/>
      <c r="AB27" s="157"/>
      <c r="AC27" s="157"/>
      <c r="AD27" s="157"/>
      <c r="AE27" s="157"/>
      <c r="AF27" s="157"/>
      <c r="AG27" s="157"/>
      <c r="AH27" s="157"/>
      <c r="AI27" s="157"/>
      <c r="AJ27" s="157"/>
      <c r="AK27" s="157"/>
      <c r="AL27" s="157"/>
    </row>
    <row r="28" spans="1:50" x14ac:dyDescent="0.25">
      <c r="A28" s="156"/>
      <c r="B28" s="156"/>
      <c r="C28" s="220"/>
      <c r="D28" s="224"/>
      <c r="E28" s="224"/>
      <c r="F28" s="156"/>
      <c r="G28" s="156"/>
      <c r="H28" s="156"/>
      <c r="I28" s="156"/>
      <c r="J28" s="156"/>
      <c r="K28" s="156"/>
      <c r="L28" s="156"/>
      <c r="M28" s="156"/>
      <c r="N28" s="156"/>
      <c r="O28" s="220"/>
      <c r="P28" s="224"/>
      <c r="Q28" s="224"/>
      <c r="R28" s="156"/>
      <c r="S28" s="156"/>
      <c r="T28" s="156"/>
      <c r="U28" s="156"/>
      <c r="V28" s="156"/>
      <c r="W28" s="156"/>
      <c r="X28" s="156"/>
      <c r="Y28" s="157"/>
      <c r="Z28" s="157"/>
      <c r="AA28" s="157"/>
      <c r="AB28" s="157"/>
      <c r="AC28" s="157"/>
      <c r="AD28" s="157"/>
      <c r="AE28" s="157"/>
      <c r="AF28" s="157"/>
      <c r="AG28" s="157"/>
      <c r="AH28" s="157"/>
      <c r="AI28" s="157"/>
      <c r="AJ28" s="157"/>
      <c r="AK28" s="157"/>
      <c r="AL28" s="157"/>
    </row>
    <row r="29" spans="1:50" x14ac:dyDescent="0.25">
      <c r="A29" s="156"/>
      <c r="B29" s="156"/>
      <c r="C29" s="220"/>
      <c r="D29" s="224"/>
      <c r="E29" s="224"/>
      <c r="F29" s="156"/>
      <c r="G29" s="156"/>
      <c r="H29" s="156"/>
      <c r="I29" s="156"/>
      <c r="J29" s="156"/>
      <c r="K29" s="156"/>
      <c r="L29" s="156"/>
      <c r="M29" s="156"/>
      <c r="N29" s="156"/>
      <c r="O29" s="220"/>
      <c r="P29" s="224"/>
      <c r="Q29" s="224"/>
      <c r="R29" s="156"/>
      <c r="T29" s="156"/>
      <c r="U29" s="156"/>
      <c r="V29" s="156"/>
      <c r="W29" s="156"/>
      <c r="X29" s="156"/>
      <c r="Y29" s="157"/>
      <c r="Z29" s="157"/>
      <c r="AA29" s="157"/>
      <c r="AB29" s="157"/>
      <c r="AC29" s="157"/>
      <c r="AD29" s="157"/>
      <c r="AE29" s="157"/>
      <c r="AF29" s="157"/>
      <c r="AG29" s="157"/>
      <c r="AH29" s="157"/>
      <c r="AI29" s="157"/>
      <c r="AJ29" s="157"/>
      <c r="AK29" s="157"/>
      <c r="AL29" s="157"/>
    </row>
    <row r="30" spans="1:50" ht="13" x14ac:dyDescent="0.3">
      <c r="A30" s="156"/>
      <c r="B30" s="156"/>
      <c r="C30" s="159"/>
      <c r="D30" s="156"/>
      <c r="E30" s="156"/>
      <c r="F30" s="156"/>
      <c r="G30" s="75" t="s">
        <v>100</v>
      </c>
      <c r="H30" s="156">
        <v>30</v>
      </c>
      <c r="I30" s="156"/>
      <c r="J30" s="156"/>
      <c r="K30" s="156"/>
      <c r="L30" s="156"/>
      <c r="M30" s="156"/>
      <c r="N30" s="156"/>
      <c r="O30" s="159"/>
      <c r="P30" s="156"/>
      <c r="Q30" s="156"/>
      <c r="R30" s="156"/>
      <c r="S30" s="75" t="s">
        <v>100</v>
      </c>
      <c r="T30" s="156">
        <v>30</v>
      </c>
      <c r="U30" s="156"/>
      <c r="V30" s="156"/>
      <c r="W30" s="156"/>
      <c r="X30" s="156"/>
      <c r="Y30" s="157"/>
      <c r="Z30" s="157"/>
      <c r="AA30" s="157"/>
      <c r="AB30" s="157"/>
      <c r="AC30" s="157"/>
      <c r="AD30" s="157"/>
      <c r="AE30" s="157"/>
      <c r="AF30" s="157"/>
      <c r="AG30" s="157"/>
      <c r="AH30" s="157"/>
      <c r="AI30" s="157"/>
      <c r="AJ30" s="157"/>
      <c r="AK30" s="157"/>
      <c r="AL30" s="157"/>
    </row>
    <row r="31" spans="1:50" ht="13" x14ac:dyDescent="0.3">
      <c r="A31" s="156"/>
      <c r="B31" s="156"/>
      <c r="C31" s="159"/>
      <c r="D31" s="156"/>
      <c r="E31" s="156"/>
      <c r="F31" s="156"/>
      <c r="G31" s="75" t="s">
        <v>101</v>
      </c>
      <c r="H31" s="156">
        <v>12</v>
      </c>
      <c r="I31" s="156"/>
      <c r="J31" s="156"/>
      <c r="K31" s="156"/>
      <c r="L31" s="156"/>
      <c r="M31" s="156"/>
      <c r="N31" s="156"/>
      <c r="O31" s="159"/>
      <c r="P31" s="156"/>
      <c r="Q31" s="156"/>
      <c r="R31" s="156"/>
      <c r="S31" s="75" t="s">
        <v>101</v>
      </c>
      <c r="T31" s="156">
        <v>12</v>
      </c>
      <c r="U31" s="156"/>
      <c r="V31" s="156"/>
      <c r="W31" s="156"/>
      <c r="X31" s="156"/>
      <c r="Y31" s="157"/>
      <c r="Z31" s="157"/>
      <c r="AA31" s="157"/>
      <c r="AB31" s="157"/>
      <c r="AC31" s="157"/>
      <c r="AD31" s="157"/>
      <c r="AE31" s="157"/>
      <c r="AF31" s="157"/>
      <c r="AG31" s="157"/>
      <c r="AH31" s="157"/>
      <c r="AI31" s="157"/>
      <c r="AJ31" s="157"/>
      <c r="AK31" s="157"/>
      <c r="AL31" s="157"/>
    </row>
    <row r="32" spans="1:50" x14ac:dyDescent="0.25">
      <c r="A32" s="156"/>
      <c r="B32" s="156"/>
      <c r="C32" s="159"/>
      <c r="D32" s="156"/>
      <c r="E32" s="156"/>
      <c r="F32" s="156"/>
      <c r="G32" s="156"/>
      <c r="H32" s="156"/>
      <c r="I32" s="156"/>
      <c r="J32" s="156"/>
      <c r="K32" s="156"/>
      <c r="L32" s="156"/>
      <c r="M32" s="156"/>
      <c r="N32" s="156"/>
      <c r="O32" s="159"/>
      <c r="P32" s="156"/>
      <c r="Q32" s="156"/>
      <c r="R32" s="156"/>
      <c r="S32" s="156"/>
      <c r="T32" s="156"/>
      <c r="U32" s="156"/>
      <c r="V32" s="156"/>
      <c r="W32" s="156"/>
      <c r="X32" s="156"/>
      <c r="Y32" s="157"/>
      <c r="Z32" s="157"/>
      <c r="AA32" s="157"/>
      <c r="AB32" s="157"/>
      <c r="AC32" s="157"/>
      <c r="AD32" s="157"/>
      <c r="AE32" s="157"/>
      <c r="AF32" s="157"/>
      <c r="AG32" s="157"/>
      <c r="AH32" s="157"/>
      <c r="AI32" s="157"/>
      <c r="AJ32" s="157"/>
      <c r="AK32" s="157"/>
      <c r="AL32" s="157"/>
    </row>
    <row r="33" spans="1:38" x14ac:dyDescent="0.25">
      <c r="A33" s="156"/>
      <c r="B33" s="156"/>
      <c r="C33" s="159"/>
      <c r="D33" s="156"/>
      <c r="E33" s="156"/>
      <c r="F33" s="156"/>
      <c r="G33" s="156"/>
      <c r="H33" s="156"/>
      <c r="I33" s="156"/>
      <c r="J33" s="156"/>
      <c r="K33" s="156"/>
      <c r="L33" s="156"/>
      <c r="M33" s="156"/>
      <c r="N33" s="156"/>
      <c r="O33" s="159"/>
      <c r="P33" s="156"/>
      <c r="Q33" s="156"/>
      <c r="R33" s="156"/>
      <c r="S33" s="156"/>
      <c r="T33" s="156"/>
      <c r="U33" s="156"/>
      <c r="V33" s="156"/>
      <c r="W33" s="156"/>
      <c r="X33" s="156"/>
      <c r="Y33" s="157"/>
      <c r="Z33" s="157"/>
      <c r="AA33" s="157"/>
      <c r="AB33" s="157"/>
      <c r="AC33" s="157"/>
      <c r="AD33" s="157"/>
      <c r="AE33" s="157"/>
      <c r="AF33" s="157"/>
      <c r="AG33" s="157"/>
      <c r="AH33" s="157"/>
      <c r="AI33" s="157"/>
      <c r="AJ33" s="157"/>
      <c r="AK33" s="157"/>
      <c r="AL33" s="157"/>
    </row>
    <row r="34" spans="1:38" ht="13" x14ac:dyDescent="0.3">
      <c r="A34" s="156"/>
      <c r="B34" s="76"/>
      <c r="C34" s="77"/>
      <c r="D34" s="156"/>
      <c r="E34" s="156"/>
      <c r="F34" s="156"/>
      <c r="G34" s="156"/>
      <c r="H34" s="156"/>
      <c r="I34" s="156"/>
      <c r="J34" s="156"/>
      <c r="K34" s="156"/>
      <c r="L34" s="156"/>
      <c r="M34" s="156"/>
      <c r="N34" s="156"/>
      <c r="O34" s="159"/>
      <c r="P34" s="156"/>
      <c r="Q34" s="156"/>
      <c r="R34" s="156"/>
      <c r="S34" s="156"/>
      <c r="T34" s="156"/>
      <c r="U34" s="156"/>
      <c r="V34" s="156"/>
      <c r="W34" s="156"/>
      <c r="X34" s="156"/>
      <c r="Y34" s="157"/>
      <c r="Z34" s="157"/>
      <c r="AA34" s="157"/>
      <c r="AB34" s="157"/>
      <c r="AC34" s="157"/>
      <c r="AD34" s="157"/>
      <c r="AE34" s="157"/>
      <c r="AF34" s="157"/>
      <c r="AG34" s="157"/>
      <c r="AH34" s="157"/>
      <c r="AI34" s="157"/>
      <c r="AJ34" s="157"/>
      <c r="AK34" s="157"/>
      <c r="AL34" s="157"/>
    </row>
    <row r="35" spans="1:38" ht="13" x14ac:dyDescent="0.3">
      <c r="A35" s="156"/>
      <c r="B35" s="76"/>
      <c r="C35" s="77"/>
      <c r="D35" s="156"/>
      <c r="E35" s="156"/>
      <c r="F35" s="156"/>
      <c r="G35" s="156"/>
      <c r="H35" s="156"/>
      <c r="I35" s="156"/>
      <c r="J35" s="156"/>
      <c r="K35" s="156"/>
      <c r="L35" s="156"/>
      <c r="M35" s="156"/>
      <c r="N35" s="156"/>
      <c r="O35" s="156"/>
      <c r="P35" s="156"/>
      <c r="Q35" s="156"/>
      <c r="R35" s="156"/>
      <c r="S35" s="156"/>
      <c r="T35" s="156"/>
      <c r="U35" s="156"/>
      <c r="V35" s="156"/>
      <c r="W35" s="156"/>
      <c r="X35" s="156"/>
      <c r="Y35" s="157"/>
      <c r="Z35" s="157"/>
      <c r="AA35" s="157"/>
      <c r="AB35" s="157"/>
      <c r="AC35" s="157"/>
      <c r="AD35" s="157"/>
      <c r="AE35" s="157"/>
      <c r="AF35" s="157"/>
      <c r="AG35" s="157"/>
      <c r="AH35" s="157"/>
      <c r="AI35" s="157"/>
      <c r="AJ35" s="157"/>
      <c r="AK35" s="157"/>
      <c r="AL35" s="157"/>
    </row>
    <row r="36" spans="1:38" ht="13" x14ac:dyDescent="0.3">
      <c r="A36" s="156"/>
      <c r="B36" s="156"/>
      <c r="C36" s="77"/>
      <c r="D36" s="156"/>
      <c r="E36" s="156"/>
      <c r="F36" s="156"/>
      <c r="G36" s="156"/>
      <c r="H36" s="156"/>
      <c r="I36" s="156"/>
      <c r="J36" s="156"/>
      <c r="K36" s="156"/>
      <c r="L36" s="156"/>
      <c r="M36" s="156"/>
      <c r="N36" s="156"/>
      <c r="O36" s="156"/>
      <c r="P36" s="156"/>
      <c r="Q36" s="156"/>
      <c r="R36" s="156"/>
      <c r="S36" s="156"/>
      <c r="T36" s="156"/>
      <c r="U36" s="156"/>
      <c r="V36" s="156"/>
      <c r="W36" s="156"/>
      <c r="X36" s="156"/>
      <c r="Y36" s="157"/>
      <c r="Z36" s="157"/>
      <c r="AA36" s="157"/>
      <c r="AB36" s="157"/>
      <c r="AC36" s="157"/>
      <c r="AD36" s="157"/>
      <c r="AE36" s="157"/>
      <c r="AF36" s="157"/>
      <c r="AG36" s="157"/>
      <c r="AH36" s="157"/>
      <c r="AI36" s="157"/>
      <c r="AJ36" s="157"/>
      <c r="AK36" s="157"/>
      <c r="AL36" s="157"/>
    </row>
    <row r="37" spans="1:38" ht="13" x14ac:dyDescent="0.3">
      <c r="A37" s="156"/>
      <c r="C37" s="78" t="s">
        <v>138</v>
      </c>
      <c r="D37" s="156"/>
      <c r="E37" s="156"/>
      <c r="F37" s="156"/>
      <c r="G37" s="156"/>
      <c r="H37" s="156"/>
      <c r="I37" s="156"/>
      <c r="J37" s="156"/>
      <c r="K37" s="156"/>
      <c r="L37" s="156"/>
      <c r="M37" s="156"/>
      <c r="N37" s="156"/>
      <c r="O37" s="156"/>
      <c r="P37" s="156"/>
      <c r="Q37" s="156"/>
      <c r="R37" s="156"/>
      <c r="S37" s="156"/>
      <c r="T37" s="156"/>
      <c r="U37" s="156"/>
      <c r="V37" s="156"/>
      <c r="W37" s="156"/>
      <c r="X37" s="156"/>
      <c r="Y37" s="157"/>
      <c r="Z37" s="157"/>
      <c r="AA37" s="157"/>
      <c r="AB37" s="157"/>
      <c r="AC37" s="157"/>
      <c r="AD37" s="157"/>
      <c r="AE37" s="157"/>
      <c r="AF37" s="157"/>
      <c r="AG37" s="157"/>
      <c r="AH37" s="157"/>
      <c r="AI37" s="157"/>
      <c r="AJ37" s="157"/>
      <c r="AK37" s="157"/>
      <c r="AL37" s="157"/>
    </row>
    <row r="38" spans="1:38" x14ac:dyDescent="0.25">
      <c r="A38" s="156"/>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7"/>
      <c r="Z38" s="157"/>
      <c r="AA38" s="157"/>
      <c r="AB38" s="157"/>
      <c r="AC38" s="157"/>
      <c r="AD38" s="157"/>
      <c r="AE38" s="157"/>
      <c r="AF38" s="157"/>
      <c r="AG38" s="157"/>
      <c r="AH38" s="157"/>
      <c r="AI38" s="157"/>
      <c r="AJ38" s="157"/>
      <c r="AK38" s="157"/>
      <c r="AL38" s="157"/>
    </row>
    <row r="39" spans="1:38" x14ac:dyDescent="0.25">
      <c r="A39" s="156"/>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7"/>
      <c r="Z39" s="157"/>
      <c r="AA39" s="157"/>
      <c r="AB39" s="157"/>
      <c r="AC39" s="157"/>
      <c r="AD39" s="157"/>
      <c r="AE39" s="157"/>
      <c r="AF39" s="157"/>
      <c r="AG39" s="157"/>
      <c r="AH39" s="157"/>
      <c r="AI39" s="157"/>
      <c r="AJ39" s="157"/>
      <c r="AK39" s="157"/>
      <c r="AL39" s="157"/>
    </row>
    <row r="40" spans="1:38" x14ac:dyDescent="0.25">
      <c r="A40" s="156"/>
      <c r="B40" s="156"/>
      <c r="C40" s="156"/>
      <c r="D40" s="156"/>
      <c r="E40" s="156"/>
      <c r="F40" s="156"/>
      <c r="G40" s="156"/>
      <c r="H40" s="156"/>
      <c r="I40" s="156"/>
      <c r="J40" s="156"/>
      <c r="K40" s="156"/>
      <c r="L40" s="156"/>
      <c r="M40" s="156"/>
      <c r="N40" s="156"/>
      <c r="O40" s="156"/>
      <c r="P40" s="156"/>
      <c r="Q40" s="156"/>
      <c r="R40" s="156"/>
      <c r="S40" s="156"/>
      <c r="T40" s="156"/>
      <c r="U40" s="156"/>
      <c r="V40" s="156"/>
      <c r="W40" s="156"/>
      <c r="X40" s="156"/>
      <c r="Y40" s="157"/>
      <c r="Z40" s="157"/>
      <c r="AA40" s="157"/>
      <c r="AB40" s="157"/>
      <c r="AC40" s="157"/>
      <c r="AD40" s="157"/>
      <c r="AE40" s="157"/>
      <c r="AF40" s="157"/>
      <c r="AG40" s="157"/>
      <c r="AH40" s="157"/>
      <c r="AI40" s="157"/>
      <c r="AJ40" s="157"/>
      <c r="AK40" s="157"/>
      <c r="AL40" s="157"/>
    </row>
    <row r="41" spans="1:38" x14ac:dyDescent="0.25">
      <c r="A41" s="156"/>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7"/>
      <c r="Z41" s="157"/>
      <c r="AA41" s="157"/>
      <c r="AB41" s="157"/>
      <c r="AC41" s="157"/>
      <c r="AD41" s="157"/>
      <c r="AE41" s="157"/>
      <c r="AF41" s="157"/>
      <c r="AG41" s="157"/>
      <c r="AH41" s="157"/>
      <c r="AI41" s="157"/>
      <c r="AJ41" s="157"/>
      <c r="AK41" s="157"/>
      <c r="AL41" s="157"/>
    </row>
    <row r="42" spans="1:38" x14ac:dyDescent="0.25">
      <c r="A42" s="156"/>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7"/>
      <c r="Z42" s="157"/>
      <c r="AA42" s="157"/>
      <c r="AB42" s="157"/>
      <c r="AC42" s="157"/>
      <c r="AD42" s="157"/>
      <c r="AE42" s="157"/>
      <c r="AF42" s="157"/>
      <c r="AG42" s="157"/>
      <c r="AH42" s="157"/>
      <c r="AI42" s="157"/>
      <c r="AJ42" s="157"/>
      <c r="AK42" s="157"/>
      <c r="AL42" s="157"/>
    </row>
    <row r="43" spans="1:38" ht="12.75" customHeight="1" x14ac:dyDescent="0.25">
      <c r="A43" s="156"/>
      <c r="X43" s="156"/>
      <c r="Y43" s="157"/>
      <c r="Z43" s="157"/>
      <c r="AA43" s="157"/>
      <c r="AB43" s="157"/>
      <c r="AC43" s="157"/>
      <c r="AD43" s="157"/>
      <c r="AE43" s="157"/>
      <c r="AF43" s="157"/>
      <c r="AG43" s="157"/>
      <c r="AH43" s="157"/>
      <c r="AI43" s="157"/>
      <c r="AJ43" s="157"/>
      <c r="AK43" s="157"/>
      <c r="AL43" s="157"/>
    </row>
    <row r="44" spans="1:38" ht="41.25" customHeight="1" x14ac:dyDescent="0.25">
      <c r="A44" s="156"/>
      <c r="B44" s="225" t="s">
        <v>120</v>
      </c>
      <c r="C44" s="225"/>
      <c r="D44" s="225"/>
      <c r="E44" s="225"/>
      <c r="F44" s="225"/>
      <c r="G44" s="225"/>
      <c r="H44" s="225"/>
      <c r="I44" s="225"/>
      <c r="J44" s="225"/>
      <c r="K44" s="225"/>
      <c r="L44" s="225"/>
      <c r="M44" s="225"/>
      <c r="N44" s="225"/>
      <c r="O44" s="225"/>
      <c r="P44" s="225"/>
      <c r="Q44" s="225"/>
      <c r="R44" s="225"/>
      <c r="S44" s="225"/>
      <c r="T44" s="225"/>
      <c r="U44" s="225"/>
      <c r="V44" s="225"/>
      <c r="W44" s="225"/>
      <c r="X44" s="156"/>
      <c r="Y44" s="157"/>
      <c r="Z44" s="157"/>
      <c r="AA44" s="157"/>
      <c r="AB44" s="157"/>
      <c r="AC44" s="157"/>
      <c r="AD44" s="157"/>
      <c r="AE44" s="157"/>
      <c r="AF44" s="157"/>
      <c r="AG44" s="157"/>
      <c r="AH44" s="157"/>
      <c r="AI44" s="157"/>
      <c r="AJ44" s="157"/>
      <c r="AK44" s="157"/>
      <c r="AL44" s="157"/>
    </row>
    <row r="45" spans="1:38" x14ac:dyDescent="0.25">
      <c r="A45" s="156"/>
      <c r="B45" s="156"/>
      <c r="C45" s="156"/>
      <c r="D45" s="156"/>
      <c r="E45" s="156"/>
      <c r="F45" s="156"/>
      <c r="G45" s="156"/>
      <c r="H45" s="156"/>
      <c r="I45" s="156"/>
      <c r="J45" s="156"/>
      <c r="K45" s="156"/>
      <c r="L45" s="156"/>
      <c r="M45" s="156"/>
      <c r="N45" s="156"/>
      <c r="O45" s="156"/>
      <c r="P45" s="156"/>
      <c r="Q45" s="156"/>
      <c r="R45" s="156"/>
      <c r="S45" s="156"/>
      <c r="T45" s="156"/>
      <c r="U45" s="156"/>
      <c r="V45" s="156"/>
      <c r="W45" s="156"/>
      <c r="X45" s="156"/>
      <c r="Y45" s="157"/>
      <c r="Z45" s="157"/>
      <c r="AA45" s="157"/>
      <c r="AB45" s="157"/>
      <c r="AC45" s="157"/>
      <c r="AD45" s="157"/>
      <c r="AE45" s="157"/>
      <c r="AF45" s="157"/>
      <c r="AG45" s="157"/>
      <c r="AH45" s="157"/>
      <c r="AI45" s="157"/>
      <c r="AJ45" s="157"/>
      <c r="AK45" s="157"/>
      <c r="AL45" s="157"/>
    </row>
    <row r="46" spans="1:38" x14ac:dyDescent="0.25">
      <c r="A46" s="157"/>
      <c r="B46" s="157"/>
      <c r="C46" s="157"/>
      <c r="D46" s="157"/>
      <c r="E46" s="157"/>
      <c r="F46" s="157"/>
      <c r="G46" s="157"/>
      <c r="H46" s="157"/>
      <c r="I46" s="157"/>
      <c r="J46" s="157"/>
      <c r="K46" s="157"/>
      <c r="L46" s="157"/>
      <c r="M46" s="157"/>
      <c r="N46" s="157"/>
      <c r="O46" s="157"/>
      <c r="P46" s="157"/>
      <c r="Q46" s="157"/>
      <c r="R46" s="157"/>
      <c r="S46" s="157"/>
      <c r="T46" s="157"/>
      <c r="U46" s="157"/>
      <c r="V46" s="157"/>
      <c r="W46" s="157"/>
      <c r="X46" s="157"/>
      <c r="Y46" s="157"/>
      <c r="Z46" s="157"/>
      <c r="AA46" s="157"/>
      <c r="AB46" s="157"/>
      <c r="AC46" s="157"/>
      <c r="AD46" s="157"/>
      <c r="AE46" s="157"/>
      <c r="AF46" s="157"/>
      <c r="AG46" s="157"/>
      <c r="AH46" s="157"/>
      <c r="AI46" s="157"/>
      <c r="AJ46" s="157"/>
      <c r="AK46" s="157"/>
      <c r="AL46" s="157"/>
    </row>
    <row r="47" spans="1:38" x14ac:dyDescent="0.25">
      <c r="A47" s="157"/>
      <c r="B47" s="157"/>
      <c r="C47" s="157"/>
      <c r="D47" s="157"/>
      <c r="E47" s="157"/>
      <c r="F47" s="157"/>
      <c r="G47" s="157"/>
      <c r="H47" s="157"/>
      <c r="I47" s="157"/>
      <c r="J47" s="157"/>
      <c r="K47" s="157"/>
      <c r="L47" s="157"/>
      <c r="M47" s="157"/>
      <c r="N47" s="157"/>
      <c r="O47" s="157"/>
      <c r="P47" s="157"/>
      <c r="Q47" s="157"/>
      <c r="R47" s="157"/>
      <c r="S47" s="157"/>
      <c r="T47" s="157"/>
      <c r="U47" s="157"/>
      <c r="V47" s="157"/>
      <c r="W47" s="157"/>
      <c r="X47" s="157"/>
      <c r="Y47" s="157"/>
      <c r="Z47" s="157"/>
      <c r="AA47" s="157"/>
      <c r="AB47" s="157"/>
      <c r="AC47" s="157"/>
      <c r="AD47" s="157"/>
      <c r="AE47" s="157"/>
      <c r="AF47" s="157"/>
      <c r="AG47" s="157"/>
      <c r="AH47" s="157"/>
      <c r="AI47" s="157"/>
      <c r="AJ47" s="157"/>
      <c r="AK47" s="157"/>
      <c r="AL47" s="157"/>
    </row>
    <row r="48" spans="1:38" x14ac:dyDescent="0.25">
      <c r="A48" s="157"/>
      <c r="B48" s="157"/>
      <c r="C48" s="157"/>
      <c r="D48" s="157"/>
      <c r="E48" s="157"/>
      <c r="F48" s="157"/>
      <c r="G48" s="157"/>
      <c r="H48" s="157"/>
      <c r="I48" s="157"/>
      <c r="J48" s="157"/>
      <c r="K48" s="157"/>
      <c r="L48" s="157"/>
      <c r="M48" s="157"/>
      <c r="N48" s="157"/>
      <c r="O48" s="157"/>
      <c r="P48" s="157"/>
      <c r="Q48" s="157"/>
      <c r="R48" s="157"/>
      <c r="S48" s="157"/>
      <c r="T48" s="157"/>
      <c r="U48" s="157"/>
      <c r="V48" s="157"/>
      <c r="W48" s="157"/>
      <c r="X48" s="157"/>
      <c r="Y48" s="157"/>
      <c r="Z48" s="157"/>
      <c r="AA48" s="157"/>
      <c r="AB48" s="157"/>
      <c r="AC48" s="157"/>
      <c r="AD48" s="157"/>
      <c r="AE48" s="157"/>
      <c r="AF48" s="157"/>
      <c r="AG48" s="157"/>
      <c r="AH48" s="157"/>
      <c r="AI48" s="157"/>
      <c r="AJ48" s="157"/>
      <c r="AK48" s="157"/>
      <c r="AL48" s="157"/>
    </row>
    <row r="49" spans="1:38" x14ac:dyDescent="0.25">
      <c r="A49" s="157"/>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c r="AA49" s="157"/>
      <c r="AB49" s="157"/>
      <c r="AC49" s="157"/>
      <c r="AD49" s="157"/>
      <c r="AE49" s="157"/>
      <c r="AF49" s="157"/>
      <c r="AG49" s="157"/>
      <c r="AH49" s="157"/>
      <c r="AI49" s="157"/>
      <c r="AJ49" s="157"/>
      <c r="AK49" s="157"/>
      <c r="AL49" s="157"/>
    </row>
    <row r="50" spans="1:38" x14ac:dyDescent="0.25">
      <c r="A50" s="157"/>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row>
    <row r="51" spans="1:38" x14ac:dyDescent="0.25">
      <c r="A51" s="157"/>
      <c r="B51" s="157"/>
      <c r="C51" s="157"/>
      <c r="D51" s="157"/>
      <c r="E51" s="157"/>
      <c r="F51" s="157"/>
      <c r="G51" s="157"/>
      <c r="H51" s="157"/>
      <c r="I51" s="157"/>
      <c r="J51" s="157"/>
      <c r="K51" s="157"/>
      <c r="L51" s="157"/>
      <c r="M51" s="157"/>
      <c r="N51" s="157"/>
      <c r="O51" s="157"/>
      <c r="P51" s="157"/>
      <c r="Q51" s="157"/>
      <c r="R51" s="157"/>
      <c r="S51" s="157"/>
      <c r="T51" s="157"/>
      <c r="U51" s="157"/>
      <c r="V51" s="157"/>
      <c r="W51" s="157"/>
      <c r="X51" s="157"/>
      <c r="Y51" s="157"/>
      <c r="Z51" s="157"/>
      <c r="AA51" s="157"/>
      <c r="AB51" s="157"/>
      <c r="AC51" s="157"/>
      <c r="AD51" s="157"/>
      <c r="AE51" s="157"/>
      <c r="AF51" s="157"/>
      <c r="AG51" s="157"/>
      <c r="AH51" s="157"/>
      <c r="AI51" s="157"/>
      <c r="AJ51" s="157"/>
      <c r="AK51" s="157"/>
      <c r="AL51" s="157"/>
    </row>
    <row r="52" spans="1:38" x14ac:dyDescent="0.25">
      <c r="A52" s="157"/>
      <c r="B52" s="157"/>
      <c r="C52" s="157"/>
      <c r="D52" s="157"/>
      <c r="E52" s="157"/>
      <c r="F52" s="157"/>
      <c r="G52" s="157"/>
      <c r="H52" s="157"/>
      <c r="I52" s="157"/>
      <c r="J52" s="157"/>
      <c r="K52" s="157"/>
      <c r="L52" s="157"/>
      <c r="M52" s="157"/>
      <c r="N52" s="157"/>
      <c r="O52" s="157"/>
      <c r="P52" s="157"/>
      <c r="Q52" s="157"/>
      <c r="R52" s="157"/>
      <c r="S52" s="157"/>
      <c r="T52" s="157"/>
      <c r="U52" s="157"/>
      <c r="V52" s="157"/>
      <c r="W52" s="157"/>
      <c r="X52" s="157"/>
      <c r="Y52" s="157"/>
      <c r="Z52" s="157"/>
      <c r="AA52" s="157"/>
      <c r="AB52" s="157"/>
      <c r="AC52" s="157"/>
      <c r="AD52" s="157"/>
      <c r="AE52" s="157"/>
      <c r="AF52" s="157"/>
      <c r="AG52" s="157"/>
      <c r="AH52" s="157"/>
      <c r="AI52" s="157"/>
      <c r="AJ52" s="157"/>
      <c r="AK52" s="157"/>
      <c r="AL52" s="157"/>
    </row>
    <row r="53" spans="1:38" x14ac:dyDescent="0.25">
      <c r="A53" s="157"/>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row>
    <row r="54" spans="1:38" x14ac:dyDescent="0.25">
      <c r="A54" s="157"/>
      <c r="B54" s="157"/>
      <c r="C54" s="157"/>
      <c r="D54" s="157"/>
      <c r="E54" s="157"/>
      <c r="F54" s="157"/>
      <c r="G54" s="157"/>
      <c r="H54" s="157"/>
      <c r="I54" s="157"/>
      <c r="J54" s="157"/>
      <c r="K54" s="157"/>
      <c r="L54" s="157"/>
      <c r="M54" s="157"/>
      <c r="N54" s="157"/>
      <c r="O54" s="157"/>
      <c r="P54" s="157"/>
      <c r="Q54" s="157"/>
      <c r="R54" s="157"/>
      <c r="S54" s="157"/>
      <c r="T54" s="157"/>
      <c r="U54" s="157"/>
      <c r="V54" s="157"/>
      <c r="W54" s="157"/>
      <c r="X54" s="157"/>
      <c r="Y54" s="157"/>
      <c r="Z54" s="157"/>
      <c r="AA54" s="157"/>
      <c r="AB54" s="157"/>
      <c r="AC54" s="157"/>
      <c r="AD54" s="157"/>
      <c r="AE54" s="157"/>
      <c r="AF54" s="157"/>
      <c r="AG54" s="157"/>
      <c r="AH54" s="157"/>
      <c r="AI54" s="157"/>
      <c r="AJ54" s="157"/>
      <c r="AK54" s="157"/>
      <c r="AL54" s="157"/>
    </row>
    <row r="55" spans="1:38" x14ac:dyDescent="0.25">
      <c r="A55" s="157"/>
      <c r="B55" s="157"/>
      <c r="C55" s="157"/>
      <c r="D55" s="157"/>
      <c r="E55" s="157"/>
      <c r="F55" s="157"/>
      <c r="G55" s="157"/>
      <c r="H55" s="157"/>
      <c r="I55" s="157"/>
      <c r="J55" s="157"/>
      <c r="K55" s="157"/>
      <c r="L55" s="157"/>
      <c r="M55" s="157"/>
      <c r="N55" s="157"/>
      <c r="O55" s="157"/>
      <c r="P55" s="157"/>
      <c r="Q55" s="157"/>
      <c r="R55" s="157"/>
      <c r="S55" s="157"/>
      <c r="T55" s="157"/>
      <c r="U55" s="157"/>
      <c r="V55" s="157"/>
      <c r="W55" s="157"/>
      <c r="X55" s="157"/>
      <c r="Y55" s="157"/>
      <c r="Z55" s="157"/>
      <c r="AA55" s="157"/>
      <c r="AB55" s="157"/>
      <c r="AC55" s="157"/>
      <c r="AD55" s="157"/>
      <c r="AE55" s="157"/>
      <c r="AF55" s="157"/>
      <c r="AG55" s="157"/>
      <c r="AH55" s="157"/>
      <c r="AI55" s="157"/>
      <c r="AJ55" s="157"/>
      <c r="AK55" s="157"/>
      <c r="AL55" s="157"/>
    </row>
    <row r="56" spans="1:38" x14ac:dyDescent="0.25">
      <c r="A56" s="157"/>
      <c r="B56" s="157"/>
      <c r="C56" s="157"/>
      <c r="D56" s="157"/>
      <c r="E56" s="157"/>
      <c r="F56" s="157"/>
      <c r="G56" s="157"/>
      <c r="H56" s="157"/>
      <c r="I56" s="157"/>
      <c r="J56" s="157"/>
      <c r="K56" s="157"/>
      <c r="L56" s="157"/>
      <c r="M56" s="157"/>
      <c r="N56" s="157"/>
      <c r="O56" s="157"/>
      <c r="P56" s="157"/>
      <c r="Q56" s="157"/>
      <c r="R56" s="157"/>
      <c r="S56" s="157"/>
      <c r="T56" s="157"/>
      <c r="U56" s="157"/>
      <c r="V56" s="157"/>
      <c r="W56" s="157"/>
      <c r="X56" s="157"/>
      <c r="Y56" s="157"/>
      <c r="Z56" s="157"/>
      <c r="AA56" s="157"/>
      <c r="AB56" s="157"/>
      <c r="AC56" s="157"/>
      <c r="AD56" s="157"/>
      <c r="AE56" s="157"/>
      <c r="AF56" s="157"/>
      <c r="AG56" s="157"/>
      <c r="AH56" s="157"/>
      <c r="AI56" s="157"/>
      <c r="AJ56" s="157"/>
      <c r="AK56" s="157"/>
      <c r="AL56" s="157"/>
    </row>
    <row r="57" spans="1:38" x14ac:dyDescent="0.25">
      <c r="A57" s="157"/>
      <c r="B57" s="157"/>
      <c r="C57" s="157"/>
      <c r="D57" s="157"/>
      <c r="E57" s="157"/>
      <c r="F57" s="157"/>
      <c r="G57" s="157"/>
      <c r="H57" s="157"/>
      <c r="I57" s="157"/>
      <c r="J57" s="157"/>
      <c r="K57" s="157"/>
      <c r="L57" s="157"/>
      <c r="M57" s="157"/>
      <c r="N57" s="157"/>
      <c r="O57" s="157"/>
      <c r="P57" s="157"/>
      <c r="Q57" s="157"/>
      <c r="R57" s="157"/>
      <c r="S57" s="157"/>
      <c r="T57" s="157"/>
      <c r="U57" s="157"/>
      <c r="V57" s="157"/>
      <c r="W57" s="157"/>
      <c r="X57" s="157"/>
      <c r="Y57" s="157"/>
      <c r="Z57" s="157"/>
      <c r="AA57" s="157"/>
      <c r="AB57" s="157"/>
      <c r="AC57" s="157"/>
      <c r="AD57" s="157"/>
      <c r="AE57" s="157"/>
      <c r="AF57" s="157"/>
      <c r="AG57" s="157"/>
      <c r="AH57" s="157"/>
      <c r="AI57" s="157"/>
      <c r="AJ57" s="157"/>
      <c r="AK57" s="157"/>
      <c r="AL57" s="157"/>
    </row>
    <row r="58" spans="1:38" x14ac:dyDescent="0.25">
      <c r="A58" s="157"/>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7" zoomScale="80" zoomScaleNormal="80" workbookViewId="0">
      <selection activeCell="U43" sqref="U43"/>
    </sheetView>
  </sheetViews>
  <sheetFormatPr defaultRowHeight="12.5" x14ac:dyDescent="0.25"/>
  <cols>
    <col min="1" max="1" width="28" customWidth="1"/>
    <col min="2" max="2" width="28.1796875" customWidth="1"/>
    <col min="3" max="3" width="2.81640625" customWidth="1"/>
    <col min="4" max="5" width="5.453125" customWidth="1"/>
    <col min="6" max="6" width="4.453125" customWidth="1"/>
  </cols>
  <sheetData>
    <row r="1" spans="1:57" ht="18" x14ac:dyDescent="0.4">
      <c r="A1" s="44" t="s">
        <v>104</v>
      </c>
      <c r="B1" s="44" t="s">
        <v>139</v>
      </c>
    </row>
    <row r="2" spans="1:57" ht="72" x14ac:dyDescent="0.4">
      <c r="A2" s="45" t="s">
        <v>103</v>
      </c>
      <c r="B2" s="88" t="s">
        <v>140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38" t="s">
        <v>5</v>
      </c>
      <c r="E4" s="239"/>
      <c r="G4" s="232" t="s">
        <v>6</v>
      </c>
      <c r="H4" s="233"/>
      <c r="I4" s="233"/>
      <c r="J4" s="233"/>
      <c r="K4" s="233"/>
      <c r="L4" s="233"/>
      <c r="M4" s="233"/>
      <c r="N4" s="233"/>
      <c r="O4" s="233"/>
      <c r="P4" s="233"/>
      <c r="Q4" s="233"/>
      <c r="R4" s="233"/>
      <c r="T4" s="232" t="s">
        <v>7</v>
      </c>
      <c r="U4" s="233"/>
      <c r="V4" s="233"/>
      <c r="W4" s="233"/>
      <c r="X4" s="233"/>
      <c r="Y4" s="233"/>
      <c r="Z4" s="233"/>
      <c r="AA4" s="233"/>
      <c r="AB4" s="233"/>
      <c r="AC4" s="233"/>
      <c r="AD4" s="233"/>
      <c r="AE4" s="233"/>
      <c r="AF4" s="4"/>
      <c r="AG4" s="232" t="s">
        <v>34</v>
      </c>
      <c r="AH4" s="233"/>
      <c r="AI4" s="233"/>
      <c r="AJ4" s="233"/>
      <c r="AK4" s="233"/>
      <c r="AL4" s="233"/>
      <c r="AM4" s="233"/>
      <c r="AN4" s="233"/>
      <c r="AO4" s="233"/>
      <c r="AP4" s="233"/>
      <c r="AQ4" s="233"/>
      <c r="AR4" s="233"/>
      <c r="AT4" s="232" t="s">
        <v>35</v>
      </c>
      <c r="AU4" s="233"/>
      <c r="AV4" s="233"/>
      <c r="AW4" s="233"/>
      <c r="AX4" s="233"/>
      <c r="AY4" s="233"/>
      <c r="AZ4" s="233"/>
      <c r="BA4" s="233"/>
      <c r="BB4" s="233"/>
      <c r="BC4" s="233"/>
      <c r="BD4" s="233"/>
      <c r="BE4" s="233"/>
    </row>
    <row r="5" spans="1:57" ht="13" x14ac:dyDescent="0.25">
      <c r="A5" s="32"/>
      <c r="B5" s="32"/>
      <c r="C5" s="3"/>
      <c r="D5" s="240" t="s">
        <v>8</v>
      </c>
      <c r="E5" s="242" t="s">
        <v>9</v>
      </c>
      <c r="F5" s="5"/>
      <c r="G5" s="230" t="s">
        <v>0</v>
      </c>
      <c r="H5" s="226" t="s">
        <v>1</v>
      </c>
      <c r="I5" s="226" t="s">
        <v>10</v>
      </c>
      <c r="J5" s="226" t="s">
        <v>2</v>
      </c>
      <c r="K5" s="226" t="s">
        <v>11</v>
      </c>
      <c r="L5" s="228" t="s">
        <v>12</v>
      </c>
      <c r="M5" s="5"/>
      <c r="N5" s="230" t="s">
        <v>3</v>
      </c>
      <c r="O5" s="226" t="s">
        <v>4</v>
      </c>
      <c r="P5" s="228" t="s">
        <v>13</v>
      </c>
      <c r="Q5" s="2"/>
      <c r="R5" s="234" t="s">
        <v>14</v>
      </c>
      <c r="S5" s="2"/>
      <c r="T5" s="230" t="s">
        <v>0</v>
      </c>
      <c r="U5" s="226" t="s">
        <v>1</v>
      </c>
      <c r="V5" s="226" t="s">
        <v>10</v>
      </c>
      <c r="W5" s="226" t="s">
        <v>2</v>
      </c>
      <c r="X5" s="226" t="s">
        <v>11</v>
      </c>
      <c r="Y5" s="228" t="s">
        <v>12</v>
      </c>
      <c r="Z5" s="2"/>
      <c r="AA5" s="230" t="s">
        <v>3</v>
      </c>
      <c r="AB5" s="226" t="s">
        <v>4</v>
      </c>
      <c r="AC5" s="228" t="s">
        <v>13</v>
      </c>
      <c r="AD5" s="1"/>
      <c r="AE5" s="236" t="s">
        <v>14</v>
      </c>
      <c r="AF5" s="38"/>
      <c r="AG5" s="230" t="s">
        <v>0</v>
      </c>
      <c r="AH5" s="226" t="s">
        <v>1</v>
      </c>
      <c r="AI5" s="226" t="s">
        <v>10</v>
      </c>
      <c r="AJ5" s="226" t="s">
        <v>2</v>
      </c>
      <c r="AK5" s="226" t="s">
        <v>11</v>
      </c>
      <c r="AL5" s="228" t="s">
        <v>12</v>
      </c>
      <c r="AM5" s="5"/>
      <c r="AN5" s="230" t="s">
        <v>3</v>
      </c>
      <c r="AO5" s="226" t="s">
        <v>4</v>
      </c>
      <c r="AP5" s="228" t="s">
        <v>13</v>
      </c>
      <c r="AQ5" s="2"/>
      <c r="AR5" s="234" t="s">
        <v>14</v>
      </c>
      <c r="AS5" s="2"/>
      <c r="AT5" s="230" t="s">
        <v>0</v>
      </c>
      <c r="AU5" s="226" t="s">
        <v>1</v>
      </c>
      <c r="AV5" s="226" t="s">
        <v>10</v>
      </c>
      <c r="AW5" s="226" t="s">
        <v>2</v>
      </c>
      <c r="AX5" s="226" t="s">
        <v>11</v>
      </c>
      <c r="AY5" s="228" t="s">
        <v>12</v>
      </c>
      <c r="AZ5" s="2"/>
      <c r="BA5" s="230" t="s">
        <v>3</v>
      </c>
      <c r="BB5" s="226" t="s">
        <v>4</v>
      </c>
      <c r="BC5" s="228" t="s">
        <v>13</v>
      </c>
      <c r="BD5" s="1"/>
      <c r="BE5" s="236" t="s">
        <v>14</v>
      </c>
    </row>
    <row r="6" spans="1:57" ht="13" x14ac:dyDescent="0.25">
      <c r="A6" s="32"/>
      <c r="B6" s="32"/>
      <c r="C6" s="3"/>
      <c r="D6" s="241"/>
      <c r="E6" s="243"/>
      <c r="F6" s="5"/>
      <c r="G6" s="231"/>
      <c r="H6" s="227"/>
      <c r="I6" s="227"/>
      <c r="J6" s="227"/>
      <c r="K6" s="227"/>
      <c r="L6" s="229"/>
      <c r="M6" s="5"/>
      <c r="N6" s="231"/>
      <c r="O6" s="227"/>
      <c r="P6" s="229"/>
      <c r="Q6" s="2"/>
      <c r="R6" s="235"/>
      <c r="S6" s="2"/>
      <c r="T6" s="231"/>
      <c r="U6" s="227"/>
      <c r="V6" s="227"/>
      <c r="W6" s="227"/>
      <c r="X6" s="227"/>
      <c r="Y6" s="229"/>
      <c r="Z6" s="2"/>
      <c r="AA6" s="231"/>
      <c r="AB6" s="227"/>
      <c r="AC6" s="229"/>
      <c r="AD6" s="1"/>
      <c r="AE6" s="237"/>
      <c r="AF6" s="39"/>
      <c r="AG6" s="231"/>
      <c r="AH6" s="227"/>
      <c r="AI6" s="227"/>
      <c r="AJ6" s="227"/>
      <c r="AK6" s="227"/>
      <c r="AL6" s="229"/>
      <c r="AM6" s="5"/>
      <c r="AN6" s="231"/>
      <c r="AO6" s="227"/>
      <c r="AP6" s="229"/>
      <c r="AQ6" s="2"/>
      <c r="AR6" s="235"/>
      <c r="AS6" s="2"/>
      <c r="AT6" s="231"/>
      <c r="AU6" s="227"/>
      <c r="AV6" s="227"/>
      <c r="AW6" s="227"/>
      <c r="AX6" s="227"/>
      <c r="AY6" s="229"/>
      <c r="AZ6" s="2"/>
      <c r="BA6" s="231"/>
      <c r="BB6" s="227"/>
      <c r="BC6" s="229"/>
      <c r="BD6" s="1"/>
      <c r="BE6" s="23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60">
        <v>50.943194466549897</v>
      </c>
      <c r="H8" s="161">
        <v>61.227688933441797</v>
      </c>
      <c r="I8" s="161">
        <v>65.941851682805606</v>
      </c>
      <c r="J8" s="161">
        <v>64.986583887351301</v>
      </c>
      <c r="K8" s="161">
        <v>60.904291243507998</v>
      </c>
      <c r="L8" s="162">
        <v>60.800520029749897</v>
      </c>
      <c r="M8" s="163"/>
      <c r="N8" s="164">
        <v>65.257261911630494</v>
      </c>
      <c r="O8" s="165">
        <v>60.775881139323303</v>
      </c>
      <c r="P8" s="166">
        <v>63.016575492678903</v>
      </c>
      <c r="Q8" s="163"/>
      <c r="R8" s="167">
        <v>61.433702516068202</v>
      </c>
      <c r="S8" s="168"/>
      <c r="T8" s="160">
        <v>-1.64693615075081</v>
      </c>
      <c r="U8" s="161">
        <v>-3.1471771479196602</v>
      </c>
      <c r="V8" s="161">
        <v>-3.4378283432780901</v>
      </c>
      <c r="W8" s="161">
        <v>-5.4538205748122097</v>
      </c>
      <c r="X8" s="161">
        <v>-8.68381472865814</v>
      </c>
      <c r="Y8" s="162">
        <v>-4.6214299223244799</v>
      </c>
      <c r="Z8" s="163"/>
      <c r="AA8" s="164">
        <v>-11.4856245674353</v>
      </c>
      <c r="AB8" s="165">
        <v>-19.5351888085581</v>
      </c>
      <c r="AC8" s="166">
        <v>-15.559098804910301</v>
      </c>
      <c r="AD8" s="163"/>
      <c r="AE8" s="167">
        <v>-8.1099387183797393</v>
      </c>
      <c r="AF8" s="29"/>
      <c r="AG8" s="160">
        <v>51.067600749986603</v>
      </c>
      <c r="AH8" s="161">
        <v>60.974852545002797</v>
      </c>
      <c r="AI8" s="161">
        <v>65.7287683916866</v>
      </c>
      <c r="AJ8" s="161">
        <v>65.825323835226598</v>
      </c>
      <c r="AK8" s="161">
        <v>63.609706843978003</v>
      </c>
      <c r="AL8" s="162">
        <v>61.443175181252101</v>
      </c>
      <c r="AM8" s="163"/>
      <c r="AN8" s="164">
        <v>70.243327417259906</v>
      </c>
      <c r="AO8" s="165">
        <v>70.2086627892851</v>
      </c>
      <c r="AP8" s="166">
        <v>70.2259951838939</v>
      </c>
      <c r="AQ8" s="163"/>
      <c r="AR8" s="167">
        <v>63.953349778320202</v>
      </c>
      <c r="AS8" s="168"/>
      <c r="AT8" s="160">
        <v>-1.0478891001949999</v>
      </c>
      <c r="AU8" s="161">
        <v>-0.69311230984377104</v>
      </c>
      <c r="AV8" s="161">
        <v>-0.69164771678278003</v>
      </c>
      <c r="AW8" s="161">
        <v>-1.5515084436764</v>
      </c>
      <c r="AX8" s="161">
        <v>-2.2218526711789801</v>
      </c>
      <c r="AY8" s="162">
        <v>-1.2558835476655501</v>
      </c>
      <c r="AZ8" s="163"/>
      <c r="BA8" s="164">
        <v>-1.3237791214137999</v>
      </c>
      <c r="BB8" s="165">
        <v>-1.54746194216192</v>
      </c>
      <c r="BC8" s="166">
        <v>-1.43571943540647</v>
      </c>
      <c r="BD8" s="163"/>
      <c r="BE8" s="167">
        <v>-1.3118252447229199</v>
      </c>
    </row>
    <row r="9" spans="1:57" x14ac:dyDescent="0.25">
      <c r="A9" s="20" t="s">
        <v>18</v>
      </c>
      <c r="B9" s="3" t="str">
        <f>TRIM(A9)</f>
        <v>Virginia</v>
      </c>
      <c r="C9" s="10"/>
      <c r="D9" s="24" t="s">
        <v>16</v>
      </c>
      <c r="E9" s="27" t="s">
        <v>17</v>
      </c>
      <c r="F9" s="3"/>
      <c r="G9" s="169">
        <v>54.304427075287997</v>
      </c>
      <c r="H9" s="163">
        <v>64.784824986870106</v>
      </c>
      <c r="I9" s="163">
        <v>69.604250980876699</v>
      </c>
      <c r="J9" s="163">
        <v>67.961321017022399</v>
      </c>
      <c r="K9" s="163">
        <v>63.921653433841001</v>
      </c>
      <c r="L9" s="170">
        <v>64.115295498779602</v>
      </c>
      <c r="M9" s="163"/>
      <c r="N9" s="171">
        <v>68.019401279001499</v>
      </c>
      <c r="O9" s="172">
        <v>61.691124223794297</v>
      </c>
      <c r="P9" s="173">
        <v>64.855262751397902</v>
      </c>
      <c r="Q9" s="163"/>
      <c r="R9" s="174">
        <v>64.326714713813402</v>
      </c>
      <c r="S9" s="168"/>
      <c r="T9" s="169">
        <v>1.77990935849006</v>
      </c>
      <c r="U9" s="163">
        <v>-4.4048449958919198</v>
      </c>
      <c r="V9" s="163">
        <v>-4.1378471411963096</v>
      </c>
      <c r="W9" s="163">
        <v>-7.2758797253817802</v>
      </c>
      <c r="X9" s="163">
        <v>-11.260481487314699</v>
      </c>
      <c r="Y9" s="170">
        <v>-5.4515282668072604</v>
      </c>
      <c r="Z9" s="163"/>
      <c r="AA9" s="171">
        <v>-11.9597396970298</v>
      </c>
      <c r="AB9" s="172">
        <v>-20.633398787425701</v>
      </c>
      <c r="AC9" s="173">
        <v>-16.309717737469398</v>
      </c>
      <c r="AD9" s="163"/>
      <c r="AE9" s="174">
        <v>-8.85786356260388</v>
      </c>
      <c r="AF9" s="30"/>
      <c r="AG9" s="169">
        <v>51.559418946066998</v>
      </c>
      <c r="AH9" s="163">
        <v>62.048678720444997</v>
      </c>
      <c r="AI9" s="163">
        <v>67.103185516390994</v>
      </c>
      <c r="AJ9" s="163">
        <v>67.081144552252596</v>
      </c>
      <c r="AK9" s="163">
        <v>65.797076818490794</v>
      </c>
      <c r="AL9" s="170">
        <v>62.7184153388122</v>
      </c>
      <c r="AM9" s="163"/>
      <c r="AN9" s="171">
        <v>73.701100055620699</v>
      </c>
      <c r="AO9" s="172">
        <v>73.806625054075695</v>
      </c>
      <c r="AP9" s="173">
        <v>73.753862554848197</v>
      </c>
      <c r="AQ9" s="163"/>
      <c r="AR9" s="174">
        <v>65.871593734948902</v>
      </c>
      <c r="AS9" s="168"/>
      <c r="AT9" s="169">
        <v>1.5137899501880601</v>
      </c>
      <c r="AU9" s="163">
        <v>-0.85805624239128298</v>
      </c>
      <c r="AV9" s="163">
        <v>-1.03731700054728</v>
      </c>
      <c r="AW9" s="163">
        <v>-2.1353293007138898</v>
      </c>
      <c r="AX9" s="163">
        <v>-2.3306178728285101</v>
      </c>
      <c r="AY9" s="170">
        <v>-1.1075861813696</v>
      </c>
      <c r="AZ9" s="163"/>
      <c r="BA9" s="171">
        <v>0.68679516464989798</v>
      </c>
      <c r="BB9" s="172">
        <v>1.85891763349156</v>
      </c>
      <c r="BC9" s="173">
        <v>1.2698841382454</v>
      </c>
      <c r="BD9" s="163"/>
      <c r="BE9" s="174">
        <v>-0.35940256133381798</v>
      </c>
    </row>
    <row r="10" spans="1:57" x14ac:dyDescent="0.25">
      <c r="A10" s="21" t="s">
        <v>19</v>
      </c>
      <c r="B10" s="3" t="str">
        <f t="shared" ref="B10:B45" si="0">TRIM(A10)</f>
        <v>Norfolk/Virginia Beach, VA</v>
      </c>
      <c r="C10" s="3"/>
      <c r="D10" s="24" t="s">
        <v>16</v>
      </c>
      <c r="E10" s="27" t="s">
        <v>17</v>
      </c>
      <c r="F10" s="3"/>
      <c r="G10" s="169">
        <v>57.546952266263503</v>
      </c>
      <c r="H10" s="163">
        <v>67.601014630146807</v>
      </c>
      <c r="I10" s="163">
        <v>70.334879192395306</v>
      </c>
      <c r="J10" s="163">
        <v>70.352814573778403</v>
      </c>
      <c r="K10" s="163">
        <v>67.234620410464004</v>
      </c>
      <c r="L10" s="170">
        <v>66.614056214609604</v>
      </c>
      <c r="M10" s="163"/>
      <c r="N10" s="171">
        <v>74.880217274334399</v>
      </c>
      <c r="O10" s="172">
        <v>67.460093776422596</v>
      </c>
      <c r="P10" s="173">
        <v>71.170155525378505</v>
      </c>
      <c r="Q10" s="163"/>
      <c r="R10" s="174">
        <v>67.915798874829306</v>
      </c>
      <c r="S10" s="168"/>
      <c r="T10" s="169">
        <v>4.4148121695733504</v>
      </c>
      <c r="U10" s="163">
        <v>10.857463718731999</v>
      </c>
      <c r="V10" s="163">
        <v>9.8486977607093102</v>
      </c>
      <c r="W10" s="163">
        <v>7.1097048690216598</v>
      </c>
      <c r="X10" s="163">
        <v>-6.5903257543175098</v>
      </c>
      <c r="Y10" s="170">
        <v>4.8102930935943897</v>
      </c>
      <c r="Z10" s="163"/>
      <c r="AA10" s="171">
        <v>-7.3686531516239802</v>
      </c>
      <c r="AB10" s="172">
        <v>-18.9854629521517</v>
      </c>
      <c r="AC10" s="173">
        <v>-13.263148225154801</v>
      </c>
      <c r="AD10" s="163"/>
      <c r="AE10" s="174">
        <v>-1.3445546892999101</v>
      </c>
      <c r="AF10" s="30"/>
      <c r="AG10" s="169">
        <v>50.572010556252998</v>
      </c>
      <c r="AH10" s="163">
        <v>56.998642035409503</v>
      </c>
      <c r="AI10" s="163">
        <v>60.381383074124301</v>
      </c>
      <c r="AJ10" s="163">
        <v>61.875784672935502</v>
      </c>
      <c r="AK10" s="163">
        <v>63.8557226677598</v>
      </c>
      <c r="AL10" s="170">
        <v>58.736708601296399</v>
      </c>
      <c r="AM10" s="163"/>
      <c r="AN10" s="171">
        <v>73.689436060365296</v>
      </c>
      <c r="AO10" s="172">
        <v>73.885444156908903</v>
      </c>
      <c r="AP10" s="173">
        <v>73.787440108637099</v>
      </c>
      <c r="AQ10" s="163"/>
      <c r="AR10" s="174">
        <v>63.036917603393803</v>
      </c>
      <c r="AS10" s="168"/>
      <c r="AT10" s="169">
        <v>-0.30149706965297601</v>
      </c>
      <c r="AU10" s="163">
        <v>-1.4648005147630101</v>
      </c>
      <c r="AV10" s="163">
        <v>-1.32991538113351</v>
      </c>
      <c r="AW10" s="163">
        <v>0.25371884668259598</v>
      </c>
      <c r="AX10" s="163">
        <v>-2.8967530939797501</v>
      </c>
      <c r="AY10" s="170">
        <v>-1.19848125988015</v>
      </c>
      <c r="AZ10" s="163"/>
      <c r="BA10" s="171">
        <v>-2.0409552180324599</v>
      </c>
      <c r="BB10" s="172">
        <v>-2.47715014772246</v>
      </c>
      <c r="BC10" s="173">
        <v>-2.2598290152825902</v>
      </c>
      <c r="BD10" s="163"/>
      <c r="BE10" s="174">
        <v>-1.5559954743503801</v>
      </c>
    </row>
    <row r="11" spans="1:57" x14ac:dyDescent="0.25">
      <c r="A11" s="21" t="s">
        <v>20</v>
      </c>
      <c r="B11" s="2" t="s">
        <v>71</v>
      </c>
      <c r="C11" s="3"/>
      <c r="D11" s="24" t="s">
        <v>16</v>
      </c>
      <c r="E11" s="27" t="s">
        <v>17</v>
      </c>
      <c r="F11" s="3"/>
      <c r="G11" s="169">
        <v>52.144743106955801</v>
      </c>
      <c r="H11" s="163">
        <v>66.900402545123995</v>
      </c>
      <c r="I11" s="163">
        <v>72.432151668614395</v>
      </c>
      <c r="J11" s="163">
        <v>70.947495996190895</v>
      </c>
      <c r="K11" s="163">
        <v>64.766480543652307</v>
      </c>
      <c r="L11" s="170">
        <v>65.438254772107499</v>
      </c>
      <c r="M11" s="163"/>
      <c r="N11" s="171">
        <v>67.276977015971895</v>
      </c>
      <c r="O11" s="172">
        <v>60.472665887547002</v>
      </c>
      <c r="P11" s="173">
        <v>63.874821451759502</v>
      </c>
      <c r="Q11" s="163"/>
      <c r="R11" s="174">
        <v>64.991559537722296</v>
      </c>
      <c r="S11" s="168"/>
      <c r="T11" s="169">
        <v>6.1133535469593703</v>
      </c>
      <c r="U11" s="163">
        <v>5.78661299058765</v>
      </c>
      <c r="V11" s="163">
        <v>3.1533273463695002</v>
      </c>
      <c r="W11" s="163">
        <v>2.2451975624371099</v>
      </c>
      <c r="X11" s="163">
        <v>-1.1334506496884</v>
      </c>
      <c r="Y11" s="170">
        <v>3.0530167447228398</v>
      </c>
      <c r="Z11" s="163"/>
      <c r="AA11" s="171">
        <v>-8.5720017362861398</v>
      </c>
      <c r="AB11" s="172">
        <v>-17.436194523679202</v>
      </c>
      <c r="AC11" s="173">
        <v>-12.9938018131229</v>
      </c>
      <c r="AD11" s="163"/>
      <c r="AE11" s="174">
        <v>-2.0212727417135099</v>
      </c>
      <c r="AF11" s="30"/>
      <c r="AG11" s="169">
        <v>49.645221304027999</v>
      </c>
      <c r="AH11" s="163">
        <v>62.910483277809</v>
      </c>
      <c r="AI11" s="163">
        <v>68.804093820321896</v>
      </c>
      <c r="AJ11" s="163">
        <v>68.271810628353805</v>
      </c>
      <c r="AK11" s="163">
        <v>68.609356067162807</v>
      </c>
      <c r="AL11" s="170">
        <v>63.647555170921599</v>
      </c>
      <c r="AM11" s="163"/>
      <c r="AN11" s="171">
        <v>76.981997576596797</v>
      </c>
      <c r="AO11" s="172">
        <v>76.907348104552497</v>
      </c>
      <c r="AP11" s="173">
        <v>76.944672840574597</v>
      </c>
      <c r="AQ11" s="163"/>
      <c r="AR11" s="174">
        <v>67.446496791662</v>
      </c>
      <c r="AS11" s="168"/>
      <c r="AT11" s="169">
        <v>1.8293948827753601</v>
      </c>
      <c r="AU11" s="163">
        <v>7.4679546521269096</v>
      </c>
      <c r="AV11" s="163">
        <v>6.6514894980870203</v>
      </c>
      <c r="AW11" s="163">
        <v>5.0751387728455004</v>
      </c>
      <c r="AX11" s="163">
        <v>7.7515516488225904</v>
      </c>
      <c r="AY11" s="170">
        <v>5.9144935509263297</v>
      </c>
      <c r="AZ11" s="163"/>
      <c r="BA11" s="171">
        <v>6.0835851519262398</v>
      </c>
      <c r="BB11" s="172">
        <v>7.1645743596406897</v>
      </c>
      <c r="BC11" s="173">
        <v>6.6210777230834799</v>
      </c>
      <c r="BD11" s="163"/>
      <c r="BE11" s="174">
        <v>6.1424174236554903</v>
      </c>
    </row>
    <row r="12" spans="1:57" x14ac:dyDescent="0.25">
      <c r="A12" s="21" t="s">
        <v>21</v>
      </c>
      <c r="B12" s="3" t="str">
        <f t="shared" si="0"/>
        <v>Virginia Area</v>
      </c>
      <c r="C12" s="3"/>
      <c r="D12" s="24" t="s">
        <v>16</v>
      </c>
      <c r="E12" s="27" t="s">
        <v>17</v>
      </c>
      <c r="F12" s="3"/>
      <c r="G12" s="169">
        <v>51.435649138610501</v>
      </c>
      <c r="H12" s="163">
        <v>61.369215178470803</v>
      </c>
      <c r="I12" s="163">
        <v>66.704199977480002</v>
      </c>
      <c r="J12" s="163">
        <v>64.078369552978202</v>
      </c>
      <c r="K12" s="163">
        <v>63.895957662425403</v>
      </c>
      <c r="L12" s="170">
        <v>61.496678301993001</v>
      </c>
      <c r="M12" s="163"/>
      <c r="N12" s="171">
        <v>67.976579214052407</v>
      </c>
      <c r="O12" s="172">
        <v>58.7478887512667</v>
      </c>
      <c r="P12" s="173">
        <v>63.362233982659603</v>
      </c>
      <c r="Q12" s="163"/>
      <c r="R12" s="174">
        <v>62.029694210754897</v>
      </c>
      <c r="S12" s="168"/>
      <c r="T12" s="169">
        <v>12.8020705078362</v>
      </c>
      <c r="U12" s="163">
        <v>3.4657650837028799</v>
      </c>
      <c r="V12" s="163">
        <v>7.4663829786425797</v>
      </c>
      <c r="W12" s="163">
        <v>2.1682118115710902</v>
      </c>
      <c r="X12" s="163">
        <v>-2.9544802317366301</v>
      </c>
      <c r="Y12" s="170">
        <v>4.0407726619521602</v>
      </c>
      <c r="Z12" s="163"/>
      <c r="AA12" s="171">
        <v>-10.311742211753399</v>
      </c>
      <c r="AB12" s="172">
        <v>-22.0691633653677</v>
      </c>
      <c r="AC12" s="173">
        <v>-16.1746100702448</v>
      </c>
      <c r="AD12" s="163"/>
      <c r="AE12" s="174">
        <v>-2.8004457435874399</v>
      </c>
      <c r="AF12" s="30"/>
      <c r="AG12" s="169">
        <v>45.344140973138799</v>
      </c>
      <c r="AH12" s="163">
        <v>54.948612944348497</v>
      </c>
      <c r="AI12" s="163">
        <v>59.608004463203898</v>
      </c>
      <c r="AJ12" s="163">
        <v>59.661540368890499</v>
      </c>
      <c r="AK12" s="163">
        <v>60.669142467497998</v>
      </c>
      <c r="AL12" s="170">
        <v>56.048536672540898</v>
      </c>
      <c r="AM12" s="163"/>
      <c r="AN12" s="171">
        <v>71.8835058692258</v>
      </c>
      <c r="AO12" s="172">
        <v>69.749959143650898</v>
      </c>
      <c r="AP12" s="173">
        <v>70.816732506438299</v>
      </c>
      <c r="AQ12" s="163"/>
      <c r="AR12" s="174">
        <v>60.269169661601197</v>
      </c>
      <c r="AS12" s="168"/>
      <c r="AT12" s="169">
        <v>1.0683842037346101</v>
      </c>
      <c r="AU12" s="163">
        <v>-2.8537610070319999</v>
      </c>
      <c r="AV12" s="163">
        <v>-0.79573814685469901</v>
      </c>
      <c r="AW12" s="163">
        <v>-1.4939260630534501</v>
      </c>
      <c r="AX12" s="163">
        <v>-3.7580018238732098</v>
      </c>
      <c r="AY12" s="170">
        <v>-1.71905029602089</v>
      </c>
      <c r="AZ12" s="163"/>
      <c r="BA12" s="171">
        <v>2.5622695417650099</v>
      </c>
      <c r="BB12" s="172">
        <v>2.9453755566254101</v>
      </c>
      <c r="BC12" s="173">
        <v>2.75058002064466</v>
      </c>
      <c r="BD12" s="163"/>
      <c r="BE12" s="174">
        <v>-0.26232551485634897</v>
      </c>
    </row>
    <row r="13" spans="1:57" x14ac:dyDescent="0.25">
      <c r="A13" s="34" t="s">
        <v>22</v>
      </c>
      <c r="B13" s="2" t="s">
        <v>83</v>
      </c>
      <c r="C13" s="3"/>
      <c r="D13" s="24" t="s">
        <v>16</v>
      </c>
      <c r="E13" s="27" t="s">
        <v>17</v>
      </c>
      <c r="F13" s="3"/>
      <c r="G13" s="169">
        <v>56.236951525465301</v>
      </c>
      <c r="H13" s="163">
        <v>67.260829137353198</v>
      </c>
      <c r="I13" s="163">
        <v>72.378462780048693</v>
      </c>
      <c r="J13" s="163">
        <v>69.435428691731403</v>
      </c>
      <c r="K13" s="163">
        <v>63.251986876962697</v>
      </c>
      <c r="L13" s="170">
        <v>65.712731802312305</v>
      </c>
      <c r="M13" s="163"/>
      <c r="N13" s="171">
        <v>68.031018088036603</v>
      </c>
      <c r="O13" s="172">
        <v>64.709029982982102</v>
      </c>
      <c r="P13" s="173">
        <v>66.370024035509303</v>
      </c>
      <c r="Q13" s="163"/>
      <c r="R13" s="174">
        <v>65.900529583225705</v>
      </c>
      <c r="S13" s="168"/>
      <c r="T13" s="169">
        <v>-9.5519187385589301</v>
      </c>
      <c r="U13" s="163">
        <v>-19.087399926169599</v>
      </c>
      <c r="V13" s="163">
        <v>-20.2928775813076</v>
      </c>
      <c r="W13" s="163">
        <v>-23.625889281955399</v>
      </c>
      <c r="X13" s="163">
        <v>-23.646431838828899</v>
      </c>
      <c r="Y13" s="170">
        <v>-19.836126875824199</v>
      </c>
      <c r="Z13" s="163"/>
      <c r="AA13" s="171">
        <v>-13.440602965099</v>
      </c>
      <c r="AB13" s="172">
        <v>-16.662658176153801</v>
      </c>
      <c r="AC13" s="173">
        <v>-15.0418607169912</v>
      </c>
      <c r="AD13" s="163"/>
      <c r="AE13" s="174">
        <v>-18.512941118331799</v>
      </c>
      <c r="AF13" s="30"/>
      <c r="AG13" s="169">
        <v>59.7334708024393</v>
      </c>
      <c r="AH13" s="163">
        <v>72.882244548764902</v>
      </c>
      <c r="AI13" s="163">
        <v>79.316032355985996</v>
      </c>
      <c r="AJ13" s="163">
        <v>76.770353083614395</v>
      </c>
      <c r="AK13" s="163">
        <v>70.395634379263299</v>
      </c>
      <c r="AL13" s="170">
        <v>71.819872779118199</v>
      </c>
      <c r="AM13" s="163"/>
      <c r="AN13" s="171">
        <v>75.522782205884198</v>
      </c>
      <c r="AO13" s="172">
        <v>78.414698876572004</v>
      </c>
      <c r="AP13" s="173">
        <v>76.968740541228101</v>
      </c>
      <c r="AQ13" s="163"/>
      <c r="AR13" s="174">
        <v>73.291037779599307</v>
      </c>
      <c r="AS13" s="168"/>
      <c r="AT13" s="169">
        <v>0.83522158928892798</v>
      </c>
      <c r="AU13" s="163">
        <v>-2.8734705738790001</v>
      </c>
      <c r="AV13" s="163">
        <v>-4.2776838402006998</v>
      </c>
      <c r="AW13" s="163">
        <v>-7.33689092500481</v>
      </c>
      <c r="AX13" s="163">
        <v>-7.1716304029633804</v>
      </c>
      <c r="AY13" s="170">
        <v>-4.4512801130803803</v>
      </c>
      <c r="AZ13" s="163"/>
      <c r="BA13" s="171">
        <v>-1.07224651596792</v>
      </c>
      <c r="BB13" s="172">
        <v>2.4502041396268099</v>
      </c>
      <c r="BC13" s="173">
        <v>0.691259586191874</v>
      </c>
      <c r="BD13" s="163"/>
      <c r="BE13" s="174">
        <v>-2.9642252293407099</v>
      </c>
    </row>
    <row r="14" spans="1:57" x14ac:dyDescent="0.25">
      <c r="A14" s="21" t="s">
        <v>23</v>
      </c>
      <c r="B14" s="3" t="str">
        <f t="shared" si="0"/>
        <v>Arlington, VA</v>
      </c>
      <c r="C14" s="3"/>
      <c r="D14" s="24" t="s">
        <v>16</v>
      </c>
      <c r="E14" s="27" t="s">
        <v>17</v>
      </c>
      <c r="F14" s="3"/>
      <c r="G14" s="169">
        <v>55.7598816317903</v>
      </c>
      <c r="H14" s="163">
        <v>65.789473684210506</v>
      </c>
      <c r="I14" s="163">
        <v>70.809554005495599</v>
      </c>
      <c r="J14" s="163">
        <v>69.435637285986004</v>
      </c>
      <c r="K14" s="163">
        <v>62.682308180088697</v>
      </c>
      <c r="L14" s="170">
        <v>64.895370957514203</v>
      </c>
      <c r="M14" s="163"/>
      <c r="N14" s="171">
        <v>66.761783978017306</v>
      </c>
      <c r="O14" s="172">
        <v>61.699429296131797</v>
      </c>
      <c r="P14" s="173">
        <v>64.230606637074601</v>
      </c>
      <c r="Q14" s="163"/>
      <c r="R14" s="174">
        <v>64.705438294531504</v>
      </c>
      <c r="S14" s="168"/>
      <c r="T14" s="169">
        <v>-19.806384808530598</v>
      </c>
      <c r="U14" s="163">
        <v>-30.752434953587201</v>
      </c>
      <c r="V14" s="163">
        <v>-27.5687390584417</v>
      </c>
      <c r="W14" s="163">
        <v>-28.7862225845738</v>
      </c>
      <c r="X14" s="163">
        <v>-30.521851454549299</v>
      </c>
      <c r="Y14" s="170">
        <v>-27.897338669269502</v>
      </c>
      <c r="Z14" s="163"/>
      <c r="AA14" s="171">
        <v>-21.311539545793</v>
      </c>
      <c r="AB14" s="172">
        <v>-24.686288572026399</v>
      </c>
      <c r="AC14" s="173">
        <v>-22.969369606319699</v>
      </c>
      <c r="AD14" s="163"/>
      <c r="AE14" s="174">
        <v>-26.564918187754898</v>
      </c>
      <c r="AF14" s="30"/>
      <c r="AG14" s="169">
        <v>67.736736419361605</v>
      </c>
      <c r="AH14" s="163">
        <v>81.668780384696603</v>
      </c>
      <c r="AI14" s="163">
        <v>87.182942295497696</v>
      </c>
      <c r="AJ14" s="163">
        <v>84.432466708941007</v>
      </c>
      <c r="AK14" s="163">
        <v>78.014690340308604</v>
      </c>
      <c r="AL14" s="170">
        <v>79.807123229761103</v>
      </c>
      <c r="AM14" s="163"/>
      <c r="AN14" s="171">
        <v>79.985732403297405</v>
      </c>
      <c r="AO14" s="172">
        <v>81.283026844218895</v>
      </c>
      <c r="AP14" s="173">
        <v>80.634379623758093</v>
      </c>
      <c r="AQ14" s="163"/>
      <c r="AR14" s="174">
        <v>80.043482199474496</v>
      </c>
      <c r="AS14" s="168"/>
      <c r="AT14" s="169">
        <v>4.7265323033225402</v>
      </c>
      <c r="AU14" s="163">
        <v>-2.3641520305316099</v>
      </c>
      <c r="AV14" s="163">
        <v>-3.8104528740435399</v>
      </c>
      <c r="AW14" s="163">
        <v>-7.9117212161421904</v>
      </c>
      <c r="AX14" s="163">
        <v>-6.6347621438203301</v>
      </c>
      <c r="AY14" s="170">
        <v>-3.6628922228365801</v>
      </c>
      <c r="AZ14" s="163"/>
      <c r="BA14" s="171">
        <v>-1.7244992929029299</v>
      </c>
      <c r="BB14" s="172">
        <v>2.33098605886476</v>
      </c>
      <c r="BC14" s="173">
        <v>0.278558046220589</v>
      </c>
      <c r="BD14" s="163"/>
      <c r="BE14" s="174">
        <v>-2.56056904114523</v>
      </c>
    </row>
    <row r="15" spans="1:57" x14ac:dyDescent="0.25">
      <c r="A15" s="21" t="s">
        <v>24</v>
      </c>
      <c r="B15" s="3" t="str">
        <f t="shared" si="0"/>
        <v>Suburban Virginia Area</v>
      </c>
      <c r="C15" s="3"/>
      <c r="D15" s="24" t="s">
        <v>16</v>
      </c>
      <c r="E15" s="27" t="s">
        <v>17</v>
      </c>
      <c r="F15" s="3"/>
      <c r="G15" s="169">
        <v>51.833060556464801</v>
      </c>
      <c r="H15" s="163">
        <v>66.726677577741398</v>
      </c>
      <c r="I15" s="163">
        <v>70.409165302782299</v>
      </c>
      <c r="J15" s="163">
        <v>73.5515548281505</v>
      </c>
      <c r="K15" s="163">
        <v>60.851063829787201</v>
      </c>
      <c r="L15" s="170">
        <v>64.674304418985201</v>
      </c>
      <c r="M15" s="163"/>
      <c r="N15" s="171">
        <v>59.8690671031096</v>
      </c>
      <c r="O15" s="172">
        <v>58.346972176759401</v>
      </c>
      <c r="P15" s="173">
        <v>59.108019639934497</v>
      </c>
      <c r="Q15" s="163"/>
      <c r="R15" s="174">
        <v>63.083937339256401</v>
      </c>
      <c r="S15" s="168"/>
      <c r="T15" s="169">
        <v>-3.7543231038284501</v>
      </c>
      <c r="U15" s="163">
        <v>-7.8708344314540097</v>
      </c>
      <c r="V15" s="163">
        <v>-11.8697791896067</v>
      </c>
      <c r="W15" s="163">
        <v>-12.2939971449283</v>
      </c>
      <c r="X15" s="163">
        <v>-18.5904255319148</v>
      </c>
      <c r="Y15" s="170">
        <v>-11.3522990209054</v>
      </c>
      <c r="Z15" s="163"/>
      <c r="AA15" s="171">
        <v>-19.623151577798801</v>
      </c>
      <c r="AB15" s="172">
        <v>-26.060823087120401</v>
      </c>
      <c r="AC15" s="173">
        <v>-22.934874617041999</v>
      </c>
      <c r="AD15" s="163"/>
      <c r="AE15" s="174">
        <v>-14.781103592456599</v>
      </c>
      <c r="AF15" s="30"/>
      <c r="AG15" s="169">
        <v>50.973813420621902</v>
      </c>
      <c r="AH15" s="163">
        <v>64.922258592471294</v>
      </c>
      <c r="AI15" s="163">
        <v>71.935351882160305</v>
      </c>
      <c r="AJ15" s="163">
        <v>72.978723404255305</v>
      </c>
      <c r="AK15" s="163">
        <v>65.392798690671</v>
      </c>
      <c r="AL15" s="170">
        <v>65.240589198036005</v>
      </c>
      <c r="AM15" s="163"/>
      <c r="AN15" s="171">
        <v>67.913256955810098</v>
      </c>
      <c r="AO15" s="172">
        <v>70.126841243862501</v>
      </c>
      <c r="AP15" s="173">
        <v>69.020049099836299</v>
      </c>
      <c r="AQ15" s="163"/>
      <c r="AR15" s="174">
        <v>66.3204348842646</v>
      </c>
      <c r="AS15" s="168"/>
      <c r="AT15" s="169">
        <v>3.5545663716766001</v>
      </c>
      <c r="AU15" s="163">
        <v>-1.3088169090298201</v>
      </c>
      <c r="AV15" s="163">
        <v>-0.81346301293109802</v>
      </c>
      <c r="AW15" s="163">
        <v>-1.5316007094934001</v>
      </c>
      <c r="AX15" s="163">
        <v>0.941682699013628</v>
      </c>
      <c r="AY15" s="170">
        <v>-6.9333699365384194E-2</v>
      </c>
      <c r="AZ15" s="163"/>
      <c r="BA15" s="171">
        <v>-0.71284559200722997</v>
      </c>
      <c r="BB15" s="172">
        <v>-0.74180172361681895</v>
      </c>
      <c r="BC15" s="173">
        <v>-0.727557936225535</v>
      </c>
      <c r="BD15" s="163"/>
      <c r="BE15" s="174">
        <v>-0.265963082447007</v>
      </c>
    </row>
    <row r="16" spans="1:57" x14ac:dyDescent="0.25">
      <c r="A16" s="21" t="s">
        <v>25</v>
      </c>
      <c r="B16" s="3" t="str">
        <f t="shared" si="0"/>
        <v>Alexandria, VA</v>
      </c>
      <c r="C16" s="3"/>
      <c r="D16" s="24" t="s">
        <v>16</v>
      </c>
      <c r="E16" s="27" t="s">
        <v>17</v>
      </c>
      <c r="F16" s="3"/>
      <c r="G16" s="169">
        <v>52.861288450377202</v>
      </c>
      <c r="H16" s="163">
        <v>59.141033081834003</v>
      </c>
      <c r="I16" s="163">
        <v>62.623331398723103</v>
      </c>
      <c r="J16" s="163">
        <v>61.195589088798599</v>
      </c>
      <c r="K16" s="163">
        <v>57.318630295995298</v>
      </c>
      <c r="L16" s="170">
        <v>58.627974463145598</v>
      </c>
      <c r="M16" s="163"/>
      <c r="N16" s="171">
        <v>62.008125362739399</v>
      </c>
      <c r="O16" s="172">
        <v>61.857225769007499</v>
      </c>
      <c r="P16" s="173">
        <v>61.932675565873403</v>
      </c>
      <c r="Q16" s="163"/>
      <c r="R16" s="174">
        <v>59.572174778210702</v>
      </c>
      <c r="S16" s="168"/>
      <c r="T16" s="169">
        <v>-7.2063450422170199</v>
      </c>
      <c r="U16" s="163">
        <v>-29.115771369645099</v>
      </c>
      <c r="V16" s="163">
        <v>-32.263584694627902</v>
      </c>
      <c r="W16" s="163">
        <v>-34.1012300328903</v>
      </c>
      <c r="X16" s="163">
        <v>-30.078176897957398</v>
      </c>
      <c r="Y16" s="170">
        <v>-28.0972886299454</v>
      </c>
      <c r="Z16" s="163"/>
      <c r="AA16" s="171">
        <v>-14.4836863612617</v>
      </c>
      <c r="AB16" s="172">
        <v>-12.7680807220346</v>
      </c>
      <c r="AC16" s="173">
        <v>-13.6354475015979</v>
      </c>
      <c r="AD16" s="163"/>
      <c r="AE16" s="174">
        <v>-24.333729616385501</v>
      </c>
      <c r="AF16" s="30"/>
      <c r="AG16" s="169">
        <v>61.319057567316598</v>
      </c>
      <c r="AH16" s="163">
        <v>72.617804085422407</v>
      </c>
      <c r="AI16" s="163">
        <v>76.613277623026903</v>
      </c>
      <c r="AJ16" s="163">
        <v>73.977134234809299</v>
      </c>
      <c r="AK16" s="163">
        <v>69.279206082061407</v>
      </c>
      <c r="AL16" s="170">
        <v>70.761275795631207</v>
      </c>
      <c r="AM16" s="163"/>
      <c r="AN16" s="171">
        <v>75.651442168185199</v>
      </c>
      <c r="AO16" s="172">
        <v>79.499158493413006</v>
      </c>
      <c r="AP16" s="173">
        <v>77.575300330799095</v>
      </c>
      <c r="AQ16" s="163"/>
      <c r="AR16" s="174">
        <v>72.7080915271099</v>
      </c>
      <c r="AS16" s="168"/>
      <c r="AT16" s="169">
        <v>1.52323848849035</v>
      </c>
      <c r="AU16" s="163">
        <v>-5.6586842117297902</v>
      </c>
      <c r="AV16" s="163">
        <v>-8.02838751054494</v>
      </c>
      <c r="AW16" s="163">
        <v>-11.355614541709199</v>
      </c>
      <c r="AX16" s="163">
        <v>-9.2266061015741307</v>
      </c>
      <c r="AY16" s="170">
        <v>-7.0021210554592397</v>
      </c>
      <c r="AZ16" s="163"/>
      <c r="BA16" s="171">
        <v>1.75980278362868</v>
      </c>
      <c r="BB16" s="172">
        <v>7.6032605472322601</v>
      </c>
      <c r="BC16" s="173">
        <v>4.6724365641229904</v>
      </c>
      <c r="BD16" s="163"/>
      <c r="BE16" s="174">
        <v>-3.7289737914322001</v>
      </c>
    </row>
    <row r="17" spans="1:57" x14ac:dyDescent="0.25">
      <c r="A17" s="21" t="s">
        <v>26</v>
      </c>
      <c r="B17" s="3" t="str">
        <f t="shared" si="0"/>
        <v>Fairfax/Tysons Corner, VA</v>
      </c>
      <c r="C17" s="3"/>
      <c r="D17" s="24" t="s">
        <v>16</v>
      </c>
      <c r="E17" s="27" t="s">
        <v>17</v>
      </c>
      <c r="F17" s="3"/>
      <c r="G17" s="169">
        <v>53.419593345656097</v>
      </c>
      <c r="H17" s="163">
        <v>64.209796672828006</v>
      </c>
      <c r="I17" s="163">
        <v>70.182532347504605</v>
      </c>
      <c r="J17" s="163">
        <v>66.751386321626597</v>
      </c>
      <c r="K17" s="163">
        <v>58.7338262476894</v>
      </c>
      <c r="L17" s="170">
        <v>62.659426987060897</v>
      </c>
      <c r="M17" s="163"/>
      <c r="N17" s="171">
        <v>64.671903881700501</v>
      </c>
      <c r="O17" s="172">
        <v>65.5152495378927</v>
      </c>
      <c r="P17" s="173">
        <v>65.093576709796594</v>
      </c>
      <c r="Q17" s="163"/>
      <c r="R17" s="174">
        <v>63.354898336414003</v>
      </c>
      <c r="S17" s="168"/>
      <c r="T17" s="169">
        <v>-10.4120832704401</v>
      </c>
      <c r="U17" s="163">
        <v>-20.818959534295502</v>
      </c>
      <c r="V17" s="163">
        <v>-24.978796167667401</v>
      </c>
      <c r="W17" s="163">
        <v>-28.752706611560701</v>
      </c>
      <c r="X17" s="163">
        <v>-26.465215355540799</v>
      </c>
      <c r="Y17" s="170">
        <v>-23.179978169536099</v>
      </c>
      <c r="Z17" s="163"/>
      <c r="AA17" s="171">
        <v>-11.680410585298601</v>
      </c>
      <c r="AB17" s="172">
        <v>-11.8576106514122</v>
      </c>
      <c r="AC17" s="173">
        <v>-11.7696735311017</v>
      </c>
      <c r="AD17" s="163"/>
      <c r="AE17" s="174">
        <v>-20.148515383777202</v>
      </c>
      <c r="AF17" s="30"/>
      <c r="AG17" s="169">
        <v>54.054990757855798</v>
      </c>
      <c r="AH17" s="163">
        <v>70.737060998151506</v>
      </c>
      <c r="AI17" s="163">
        <v>79.941658964879807</v>
      </c>
      <c r="AJ17" s="163">
        <v>79.014556377079401</v>
      </c>
      <c r="AK17" s="163">
        <v>68.905961182994403</v>
      </c>
      <c r="AL17" s="170">
        <v>70.530845656192199</v>
      </c>
      <c r="AM17" s="163"/>
      <c r="AN17" s="171">
        <v>71.892329020332696</v>
      </c>
      <c r="AO17" s="172">
        <v>76.519177449168197</v>
      </c>
      <c r="AP17" s="173">
        <v>74.205753234750404</v>
      </c>
      <c r="AQ17" s="163"/>
      <c r="AR17" s="174">
        <v>71.580819250066</v>
      </c>
      <c r="AS17" s="168"/>
      <c r="AT17" s="169">
        <v>-1.14903932178315</v>
      </c>
      <c r="AU17" s="163">
        <v>-2.4687694457467901</v>
      </c>
      <c r="AV17" s="163">
        <v>-4.0421307211450896</v>
      </c>
      <c r="AW17" s="163">
        <v>-5.39910847337035</v>
      </c>
      <c r="AX17" s="163">
        <v>-7.0560708551348403</v>
      </c>
      <c r="AY17" s="170">
        <v>-4.21723267604093</v>
      </c>
      <c r="AZ17" s="163"/>
      <c r="BA17" s="171">
        <v>-2.0878421683277701</v>
      </c>
      <c r="BB17" s="172">
        <v>4.4450207320604997</v>
      </c>
      <c r="BC17" s="173">
        <v>1.1749663830505399</v>
      </c>
      <c r="BD17" s="163"/>
      <c r="BE17" s="174">
        <v>-2.6809771574506698</v>
      </c>
    </row>
    <row r="18" spans="1:57" x14ac:dyDescent="0.25">
      <c r="A18" s="21" t="s">
        <v>27</v>
      </c>
      <c r="B18" s="3" t="str">
        <f t="shared" si="0"/>
        <v>I-95 Fredericksburg, VA</v>
      </c>
      <c r="C18" s="3"/>
      <c r="D18" s="24" t="s">
        <v>16</v>
      </c>
      <c r="E18" s="27" t="s">
        <v>17</v>
      </c>
      <c r="F18" s="3"/>
      <c r="G18" s="169">
        <v>53.5212824765063</v>
      </c>
      <c r="H18" s="163">
        <v>60.685461580983898</v>
      </c>
      <c r="I18" s="163">
        <v>66.279712548369204</v>
      </c>
      <c r="J18" s="163">
        <v>65.129906025428397</v>
      </c>
      <c r="K18" s="163">
        <v>64.941956882255298</v>
      </c>
      <c r="L18" s="170">
        <v>62.111663902708599</v>
      </c>
      <c r="M18" s="163"/>
      <c r="N18" s="171">
        <v>69.806522940851195</v>
      </c>
      <c r="O18" s="172">
        <v>62.907683803206098</v>
      </c>
      <c r="P18" s="173">
        <v>66.357103372028703</v>
      </c>
      <c r="Q18" s="163"/>
      <c r="R18" s="174">
        <v>63.324646608228598</v>
      </c>
      <c r="S18" s="168"/>
      <c r="T18" s="169">
        <v>-1.7508026120400599</v>
      </c>
      <c r="U18" s="163">
        <v>-5.7887681542948197</v>
      </c>
      <c r="V18" s="163">
        <v>-6.5446029249930202</v>
      </c>
      <c r="W18" s="163">
        <v>-9.3389115030905998</v>
      </c>
      <c r="X18" s="163">
        <v>-4.6662071030432104</v>
      </c>
      <c r="Y18" s="170">
        <v>-5.8257793705271697</v>
      </c>
      <c r="Z18" s="163"/>
      <c r="AA18" s="171">
        <v>-13.7847315283068</v>
      </c>
      <c r="AB18" s="172">
        <v>-22.646779778326</v>
      </c>
      <c r="AC18" s="173">
        <v>-18.225517051741299</v>
      </c>
      <c r="AD18" s="163"/>
      <c r="AE18" s="174">
        <v>-9.9154794781290594</v>
      </c>
      <c r="AF18" s="30"/>
      <c r="AG18" s="169">
        <v>52.834723987401198</v>
      </c>
      <c r="AH18" s="163">
        <v>59.846935956235797</v>
      </c>
      <c r="AI18" s="163">
        <v>64.608837427805497</v>
      </c>
      <c r="AJ18" s="163">
        <v>66.479675021416497</v>
      </c>
      <c r="AK18" s="163">
        <v>64.625417967778404</v>
      </c>
      <c r="AL18" s="170">
        <v>61.678705049488997</v>
      </c>
      <c r="AM18" s="163"/>
      <c r="AN18" s="171">
        <v>73.5706192831679</v>
      </c>
      <c r="AO18" s="172">
        <v>73.891176389310999</v>
      </c>
      <c r="AP18" s="173">
        <v>73.730897836239507</v>
      </c>
      <c r="AQ18" s="163"/>
      <c r="AR18" s="174">
        <v>65.121998397303003</v>
      </c>
      <c r="AS18" s="168"/>
      <c r="AT18" s="169">
        <v>-0.188851471090517</v>
      </c>
      <c r="AU18" s="163">
        <v>-3.3859574606753</v>
      </c>
      <c r="AV18" s="163">
        <v>-4.7887680265689303</v>
      </c>
      <c r="AW18" s="163">
        <v>-5.2355469116272602</v>
      </c>
      <c r="AX18" s="163">
        <v>-4.0948167895601904</v>
      </c>
      <c r="AY18" s="170">
        <v>-3.7096823036432802</v>
      </c>
      <c r="AZ18" s="163"/>
      <c r="BA18" s="171">
        <v>-0.188994922382766</v>
      </c>
      <c r="BB18" s="172">
        <v>-0.27810839039657997</v>
      </c>
      <c r="BC18" s="173">
        <v>-0.23366841461222701</v>
      </c>
      <c r="BD18" s="163"/>
      <c r="BE18" s="174">
        <v>-2.6123388553689102</v>
      </c>
    </row>
    <row r="19" spans="1:57" x14ac:dyDescent="0.25">
      <c r="A19" s="21" t="s">
        <v>28</v>
      </c>
      <c r="B19" s="3" t="str">
        <f t="shared" si="0"/>
        <v>Dulles Airport Area, VA</v>
      </c>
      <c r="C19" s="3"/>
      <c r="D19" s="24" t="s">
        <v>16</v>
      </c>
      <c r="E19" s="27" t="s">
        <v>17</v>
      </c>
      <c r="F19" s="3"/>
      <c r="G19" s="169">
        <v>57.385995745074403</v>
      </c>
      <c r="H19" s="163">
        <v>72.749976875404599</v>
      </c>
      <c r="I19" s="163">
        <v>82.110813060771406</v>
      </c>
      <c r="J19" s="163">
        <v>75.006937378595794</v>
      </c>
      <c r="K19" s="163">
        <v>62.279160114697902</v>
      </c>
      <c r="L19" s="170">
        <v>69.906576634908802</v>
      </c>
      <c r="M19" s="163"/>
      <c r="N19" s="171">
        <v>57.9872352233835</v>
      </c>
      <c r="O19" s="172">
        <v>54.897789288687399</v>
      </c>
      <c r="P19" s="173">
        <v>56.442512256035499</v>
      </c>
      <c r="Q19" s="163"/>
      <c r="R19" s="174">
        <v>66.059701098087899</v>
      </c>
      <c r="S19" s="168"/>
      <c r="T19" s="169">
        <v>-13.1922561135636</v>
      </c>
      <c r="U19" s="163">
        <v>-20.475917024002801</v>
      </c>
      <c r="V19" s="163">
        <v>-15.127738867864201</v>
      </c>
      <c r="W19" s="163">
        <v>-22.134600310668802</v>
      </c>
      <c r="X19" s="163">
        <v>-26.700133311471799</v>
      </c>
      <c r="Y19" s="170">
        <v>-19.763616966595901</v>
      </c>
      <c r="Z19" s="163"/>
      <c r="AA19" s="171">
        <v>-27.295262401889801</v>
      </c>
      <c r="AB19" s="172">
        <v>-32.185083819856601</v>
      </c>
      <c r="AC19" s="173">
        <v>-29.758356250368699</v>
      </c>
      <c r="AD19" s="163"/>
      <c r="AE19" s="174">
        <v>-22.4571376764499</v>
      </c>
      <c r="AF19" s="30"/>
      <c r="AG19" s="169">
        <v>59.439459809453297</v>
      </c>
      <c r="AH19" s="163">
        <v>76.910091573397395</v>
      </c>
      <c r="AI19" s="163">
        <v>84.397835537877995</v>
      </c>
      <c r="AJ19" s="163">
        <v>81.995190084173501</v>
      </c>
      <c r="AK19" s="163">
        <v>72.740727037276798</v>
      </c>
      <c r="AL19" s="170">
        <v>75.0966608084358</v>
      </c>
      <c r="AM19" s="163"/>
      <c r="AN19" s="171">
        <v>71.984552770326502</v>
      </c>
      <c r="AO19" s="172">
        <v>73.2934048654148</v>
      </c>
      <c r="AP19" s="173">
        <v>72.638978817870594</v>
      </c>
      <c r="AQ19" s="163"/>
      <c r="AR19" s="174">
        <v>74.3944659539886</v>
      </c>
      <c r="AS19" s="168"/>
      <c r="AT19" s="169">
        <v>3.28607331952974</v>
      </c>
      <c r="AU19" s="163">
        <v>1.8159903766371801</v>
      </c>
      <c r="AV19" s="163">
        <v>-0.45904038930318602</v>
      </c>
      <c r="AW19" s="163">
        <v>-5.5023866334300102</v>
      </c>
      <c r="AX19" s="163">
        <v>-3.7277242488343001</v>
      </c>
      <c r="AY19" s="170">
        <v>-1.2407454647766301</v>
      </c>
      <c r="AZ19" s="163"/>
      <c r="BA19" s="171">
        <v>-4.6417246412688904</v>
      </c>
      <c r="BB19" s="172">
        <v>-2.4050683224449401</v>
      </c>
      <c r="BC19" s="173">
        <v>-3.5262847624576001</v>
      </c>
      <c r="BD19" s="163"/>
      <c r="BE19" s="174">
        <v>-1.8891674115950601</v>
      </c>
    </row>
    <row r="20" spans="1:57" x14ac:dyDescent="0.25">
      <c r="A20" s="21" t="s">
        <v>29</v>
      </c>
      <c r="B20" s="3" t="str">
        <f t="shared" si="0"/>
        <v>Williamsburg, VA</v>
      </c>
      <c r="C20" s="3"/>
      <c r="D20" s="24" t="s">
        <v>16</v>
      </c>
      <c r="E20" s="27" t="s">
        <v>17</v>
      </c>
      <c r="F20" s="3"/>
      <c r="G20" s="169">
        <v>57.022175290390699</v>
      </c>
      <c r="H20" s="163">
        <v>69.297782470960897</v>
      </c>
      <c r="I20" s="163">
        <v>68.994192185849997</v>
      </c>
      <c r="J20" s="163">
        <v>69.139387539598701</v>
      </c>
      <c r="K20" s="163">
        <v>67.199049630411807</v>
      </c>
      <c r="L20" s="170">
        <v>66.330517423442402</v>
      </c>
      <c r="M20" s="163"/>
      <c r="N20" s="171">
        <v>70.617740232312499</v>
      </c>
      <c r="O20" s="172">
        <v>60.005279831045399</v>
      </c>
      <c r="P20" s="173">
        <v>65.311510031678907</v>
      </c>
      <c r="Q20" s="163"/>
      <c r="R20" s="174">
        <v>66.039372454367097</v>
      </c>
      <c r="S20" s="168"/>
      <c r="T20" s="169">
        <v>34.917751383891201</v>
      </c>
      <c r="U20" s="163">
        <v>57.242369491577499</v>
      </c>
      <c r="V20" s="163">
        <v>41.053151806233402</v>
      </c>
      <c r="W20" s="163">
        <v>28.147724600323698</v>
      </c>
      <c r="X20" s="163">
        <v>13.034068510864399</v>
      </c>
      <c r="Y20" s="170">
        <v>33.380310868847701</v>
      </c>
      <c r="Z20" s="163"/>
      <c r="AA20" s="171">
        <v>-5.2477106823203297</v>
      </c>
      <c r="AB20" s="172">
        <v>-21.2437144976487</v>
      </c>
      <c r="AC20" s="173">
        <v>-13.333923292743799</v>
      </c>
      <c r="AD20" s="163"/>
      <c r="AE20" s="174">
        <v>15.7507091917788</v>
      </c>
      <c r="AF20" s="30"/>
      <c r="AG20" s="169">
        <v>44.565073917634599</v>
      </c>
      <c r="AH20" s="163">
        <v>51.319957761351603</v>
      </c>
      <c r="AI20" s="163">
        <v>51.613648363252302</v>
      </c>
      <c r="AJ20" s="163">
        <v>54.045670538542701</v>
      </c>
      <c r="AK20" s="163">
        <v>58.563225976768699</v>
      </c>
      <c r="AL20" s="170">
        <v>52.021515311510001</v>
      </c>
      <c r="AM20" s="163"/>
      <c r="AN20" s="171">
        <v>68.225316789862703</v>
      </c>
      <c r="AO20" s="172">
        <v>66.255279831045399</v>
      </c>
      <c r="AP20" s="173">
        <v>67.240298310453994</v>
      </c>
      <c r="AQ20" s="163"/>
      <c r="AR20" s="174">
        <v>56.369739025493999</v>
      </c>
      <c r="AS20" s="168"/>
      <c r="AT20" s="169">
        <v>1.9163854615665901</v>
      </c>
      <c r="AU20" s="163">
        <v>3.1801256044017099</v>
      </c>
      <c r="AV20" s="163">
        <v>0.600363159703591</v>
      </c>
      <c r="AW20" s="163">
        <v>2.2874646471708</v>
      </c>
      <c r="AX20" s="163">
        <v>-1.85938879962421</v>
      </c>
      <c r="AY20" s="170">
        <v>1.09872864354509</v>
      </c>
      <c r="AZ20" s="163"/>
      <c r="BA20" s="171">
        <v>-5.7983246239459199</v>
      </c>
      <c r="BB20" s="172">
        <v>-2.4728408247797402</v>
      </c>
      <c r="BC20" s="173">
        <v>-4.1887668966533198</v>
      </c>
      <c r="BD20" s="163"/>
      <c r="BE20" s="174">
        <v>-0.76766125187266698</v>
      </c>
    </row>
    <row r="21" spans="1:57" x14ac:dyDescent="0.25">
      <c r="A21" s="21" t="s">
        <v>30</v>
      </c>
      <c r="B21" s="3" t="str">
        <f t="shared" si="0"/>
        <v>Virginia Beach, VA</v>
      </c>
      <c r="C21" s="3"/>
      <c r="D21" s="24" t="s">
        <v>16</v>
      </c>
      <c r="E21" s="27" t="s">
        <v>17</v>
      </c>
      <c r="F21" s="3"/>
      <c r="G21" s="169">
        <v>57.7473651093282</v>
      </c>
      <c r="H21" s="163">
        <v>67.280163599182004</v>
      </c>
      <c r="I21" s="163">
        <v>71.385873839861503</v>
      </c>
      <c r="J21" s="163">
        <v>69.097058360861993</v>
      </c>
      <c r="K21" s="163">
        <v>66.446436998584204</v>
      </c>
      <c r="L21" s="170">
        <v>66.391379581563598</v>
      </c>
      <c r="M21" s="163"/>
      <c r="N21" s="171">
        <v>79.589428975931995</v>
      </c>
      <c r="O21" s="172">
        <v>75.955639452571901</v>
      </c>
      <c r="P21" s="173">
        <v>77.772534214252005</v>
      </c>
      <c r="Q21" s="163"/>
      <c r="R21" s="174">
        <v>69.643138048045998</v>
      </c>
      <c r="S21" s="168"/>
      <c r="T21" s="169">
        <v>4.8154229724109499</v>
      </c>
      <c r="U21" s="163">
        <v>12.1777010068941</v>
      </c>
      <c r="V21" s="163">
        <v>13.164047263589101</v>
      </c>
      <c r="W21" s="163">
        <v>4.6451461305113897</v>
      </c>
      <c r="X21" s="163">
        <v>-6.7624182435751203</v>
      </c>
      <c r="Y21" s="170">
        <v>5.2334390376933797</v>
      </c>
      <c r="Z21" s="163"/>
      <c r="AA21" s="171">
        <v>-2.7214820242283402</v>
      </c>
      <c r="AB21" s="172">
        <v>-11.5160972766081</v>
      </c>
      <c r="AC21" s="173">
        <v>-7.2243613237095001</v>
      </c>
      <c r="AD21" s="163"/>
      <c r="AE21" s="174">
        <v>0.91007488564901995</v>
      </c>
      <c r="AF21" s="30"/>
      <c r="AG21" s="169">
        <v>47.681689476168003</v>
      </c>
      <c r="AH21" s="163">
        <v>51.795265062136203</v>
      </c>
      <c r="AI21" s="163">
        <v>56.754365266635197</v>
      </c>
      <c r="AJ21" s="163">
        <v>59.102170835299603</v>
      </c>
      <c r="AK21" s="163">
        <v>63.673902784332199</v>
      </c>
      <c r="AL21" s="170">
        <v>55.801478684914201</v>
      </c>
      <c r="AM21" s="163"/>
      <c r="AN21" s="171">
        <v>77.499213465471101</v>
      </c>
      <c r="AO21" s="172">
        <v>80.287478370300406</v>
      </c>
      <c r="AP21" s="173">
        <v>78.893345917885696</v>
      </c>
      <c r="AQ21" s="163"/>
      <c r="AR21" s="174">
        <v>62.399155037191797</v>
      </c>
      <c r="AS21" s="168"/>
      <c r="AT21" s="169">
        <v>-3.8619234972289198</v>
      </c>
      <c r="AU21" s="163">
        <v>-5.9007681796225304</v>
      </c>
      <c r="AV21" s="163">
        <v>-3.1635779756405298</v>
      </c>
      <c r="AW21" s="163">
        <v>0.94388895938392703</v>
      </c>
      <c r="AX21" s="163">
        <v>-0.84994112725863802</v>
      </c>
      <c r="AY21" s="170">
        <v>-2.4511346601831301</v>
      </c>
      <c r="AZ21" s="163"/>
      <c r="BA21" s="171">
        <v>1.58856063694889</v>
      </c>
      <c r="BB21" s="172">
        <v>0.79517616168789895</v>
      </c>
      <c r="BC21" s="173">
        <v>1.18330389075354</v>
      </c>
      <c r="BD21" s="163"/>
      <c r="BE21" s="174">
        <v>-1.1687557731557101</v>
      </c>
    </row>
    <row r="22" spans="1:57" x14ac:dyDescent="0.25">
      <c r="A22" s="34" t="s">
        <v>31</v>
      </c>
      <c r="B22" s="3" t="str">
        <f t="shared" si="0"/>
        <v>Norfolk/Portsmouth, VA</v>
      </c>
      <c r="C22" s="3"/>
      <c r="D22" s="24" t="s">
        <v>16</v>
      </c>
      <c r="E22" s="27" t="s">
        <v>17</v>
      </c>
      <c r="F22" s="3"/>
      <c r="G22" s="169">
        <v>54.633204633204599</v>
      </c>
      <c r="H22" s="163">
        <v>60.881010881010802</v>
      </c>
      <c r="I22" s="163">
        <v>65.970515970515905</v>
      </c>
      <c r="J22" s="163">
        <v>74.499824499824399</v>
      </c>
      <c r="K22" s="163">
        <v>72.060372060372003</v>
      </c>
      <c r="L22" s="170">
        <v>65.608985608985606</v>
      </c>
      <c r="M22" s="163"/>
      <c r="N22" s="171">
        <v>70.849420849420795</v>
      </c>
      <c r="O22" s="172">
        <v>62.513162513162499</v>
      </c>
      <c r="P22" s="173">
        <v>66.681291681291597</v>
      </c>
      <c r="Q22" s="163"/>
      <c r="R22" s="174">
        <v>65.915358772501605</v>
      </c>
      <c r="S22" s="168"/>
      <c r="T22" s="169">
        <v>-24.142768579078901</v>
      </c>
      <c r="U22" s="163">
        <v>-18.625099386198698</v>
      </c>
      <c r="V22" s="163">
        <v>-8.8459844895007507</v>
      </c>
      <c r="W22" s="163">
        <v>5.8436957313361804</v>
      </c>
      <c r="X22" s="163">
        <v>-7.9219588988284197</v>
      </c>
      <c r="Y22" s="170">
        <v>-10.8224336832621</v>
      </c>
      <c r="Z22" s="163"/>
      <c r="AA22" s="171">
        <v>-14.716901918086601</v>
      </c>
      <c r="AB22" s="172">
        <v>-26.034540507403801</v>
      </c>
      <c r="AC22" s="173">
        <v>-20.424381361881299</v>
      </c>
      <c r="AD22" s="163"/>
      <c r="AE22" s="174">
        <v>-13.8277894144897</v>
      </c>
      <c r="AF22" s="30"/>
      <c r="AG22" s="169">
        <v>55.804668304668297</v>
      </c>
      <c r="AH22" s="163">
        <v>61.2407862407862</v>
      </c>
      <c r="AI22" s="163">
        <v>65.154440154440096</v>
      </c>
      <c r="AJ22" s="163">
        <v>67.949280449280394</v>
      </c>
      <c r="AK22" s="163">
        <v>67.865917865917794</v>
      </c>
      <c r="AL22" s="170">
        <v>63.603018603018597</v>
      </c>
      <c r="AM22" s="163"/>
      <c r="AN22" s="171">
        <v>73.148473148473101</v>
      </c>
      <c r="AO22" s="172">
        <v>70.529133029133007</v>
      </c>
      <c r="AP22" s="173">
        <v>71.838803088803004</v>
      </c>
      <c r="AQ22" s="163"/>
      <c r="AR22" s="174">
        <v>65.956099884671303</v>
      </c>
      <c r="AS22" s="168"/>
      <c r="AT22" s="169">
        <v>0.190443371006595</v>
      </c>
      <c r="AU22" s="163">
        <v>-1.1881259860843001</v>
      </c>
      <c r="AV22" s="163">
        <v>-1.6047337326615401</v>
      </c>
      <c r="AW22" s="163">
        <v>3.21180078921669</v>
      </c>
      <c r="AX22" s="163">
        <v>-1.14378939978939</v>
      </c>
      <c r="AY22" s="170">
        <v>-0.11421667577222799</v>
      </c>
      <c r="AZ22" s="163"/>
      <c r="BA22" s="171">
        <v>-2.4515586301488899</v>
      </c>
      <c r="BB22" s="172">
        <v>-7.1147397440650497</v>
      </c>
      <c r="BC22" s="173">
        <v>-4.79774326465642</v>
      </c>
      <c r="BD22" s="163"/>
      <c r="BE22" s="174">
        <v>-1.62036256576195</v>
      </c>
    </row>
    <row r="23" spans="1:57" x14ac:dyDescent="0.25">
      <c r="A23" s="35" t="s">
        <v>32</v>
      </c>
      <c r="B23" s="3" t="str">
        <f t="shared" si="0"/>
        <v>Newport News/Hampton, VA</v>
      </c>
      <c r="C23" s="3"/>
      <c r="D23" s="24" t="s">
        <v>16</v>
      </c>
      <c r="E23" s="27" t="s">
        <v>17</v>
      </c>
      <c r="F23" s="3"/>
      <c r="G23" s="169">
        <v>55.552411939453897</v>
      </c>
      <c r="H23" s="163">
        <v>64.860659216296497</v>
      </c>
      <c r="I23" s="163">
        <v>67.675767435280804</v>
      </c>
      <c r="J23" s="163">
        <v>64.761635309095993</v>
      </c>
      <c r="K23" s="163">
        <v>64.0967605036072</v>
      </c>
      <c r="L23" s="170">
        <v>63.389446880746902</v>
      </c>
      <c r="M23" s="163"/>
      <c r="N23" s="171">
        <v>76.248408544348507</v>
      </c>
      <c r="O23" s="172">
        <v>65.299193662469904</v>
      </c>
      <c r="P23" s="173">
        <v>70.773801103409198</v>
      </c>
      <c r="Q23" s="163"/>
      <c r="R23" s="174">
        <v>65.499262372936101</v>
      </c>
      <c r="S23" s="168"/>
      <c r="T23" s="169">
        <v>10.0616591928251</v>
      </c>
      <c r="U23" s="163">
        <v>9.9256772956125605</v>
      </c>
      <c r="V23" s="163">
        <v>4.5226130653266301</v>
      </c>
      <c r="W23" s="163">
        <v>2.1875</v>
      </c>
      <c r="X23" s="163">
        <v>-17.272229322621801</v>
      </c>
      <c r="Y23" s="170">
        <v>0.59264580433708902</v>
      </c>
      <c r="Z23" s="163"/>
      <c r="AA23" s="171">
        <v>-7.3564798899965602</v>
      </c>
      <c r="AB23" s="172">
        <v>-21.7892239918671</v>
      </c>
      <c r="AC23" s="173">
        <v>-14.6245733788395</v>
      </c>
      <c r="AD23" s="163"/>
      <c r="AE23" s="174">
        <v>-4.6538993322154498</v>
      </c>
      <c r="AF23" s="30"/>
      <c r="AG23" s="169">
        <v>52.585231291554599</v>
      </c>
      <c r="AH23" s="163">
        <v>58.781298627811502</v>
      </c>
      <c r="AI23" s="163">
        <v>61.914697977083001</v>
      </c>
      <c r="AJ23" s="163">
        <v>61.511529212052601</v>
      </c>
      <c r="AK23" s="163">
        <v>62.618475031829099</v>
      </c>
      <c r="AL23" s="170">
        <v>59.482246428066198</v>
      </c>
      <c r="AM23" s="163"/>
      <c r="AN23" s="171">
        <v>72.655255340217806</v>
      </c>
      <c r="AO23" s="172">
        <v>72.481963502617006</v>
      </c>
      <c r="AP23" s="173">
        <v>72.568609421417406</v>
      </c>
      <c r="AQ23" s="163"/>
      <c r="AR23" s="174">
        <v>63.221207283309397</v>
      </c>
      <c r="AS23" s="168"/>
      <c r="AT23" s="169">
        <v>1.2322984749455299</v>
      </c>
      <c r="AU23" s="163">
        <v>-1.62178159218703</v>
      </c>
      <c r="AV23" s="163">
        <v>-2.1025554996365199</v>
      </c>
      <c r="AW23" s="163">
        <v>-5.2255884917175202</v>
      </c>
      <c r="AX23" s="163">
        <v>-10.2266389494498</v>
      </c>
      <c r="AY23" s="170">
        <v>-3.9352988885208</v>
      </c>
      <c r="AZ23" s="163"/>
      <c r="BA23" s="171">
        <v>-4.6814828562149096</v>
      </c>
      <c r="BB23" s="172">
        <v>-5.1991303945603402</v>
      </c>
      <c r="BC23" s="173">
        <v>-4.9407023070508602</v>
      </c>
      <c r="BD23" s="163"/>
      <c r="BE23" s="174">
        <v>-4.2673643784474304</v>
      </c>
    </row>
    <row r="24" spans="1:57" x14ac:dyDescent="0.25">
      <c r="A24" s="36" t="s">
        <v>33</v>
      </c>
      <c r="B24" s="3" t="str">
        <f t="shared" si="0"/>
        <v>Chesapeake/Suffolk, VA</v>
      </c>
      <c r="C24" s="3"/>
      <c r="D24" s="25" t="s">
        <v>16</v>
      </c>
      <c r="E24" s="28" t="s">
        <v>17</v>
      </c>
      <c r="F24" s="3"/>
      <c r="G24" s="175">
        <v>62.926992632283898</v>
      </c>
      <c r="H24" s="176">
        <v>75.787006028131202</v>
      </c>
      <c r="I24" s="176">
        <v>77.109845947756099</v>
      </c>
      <c r="J24" s="176">
        <v>77.227059611520403</v>
      </c>
      <c r="K24" s="176">
        <v>68.067649028801</v>
      </c>
      <c r="L24" s="177">
        <v>72.223710649698504</v>
      </c>
      <c r="M24" s="163"/>
      <c r="N24" s="178">
        <v>72.488278633623494</v>
      </c>
      <c r="O24" s="179">
        <v>66.108506363027402</v>
      </c>
      <c r="P24" s="180">
        <v>69.298392498325498</v>
      </c>
      <c r="Q24" s="163"/>
      <c r="R24" s="181">
        <v>71.387905463592006</v>
      </c>
      <c r="S24" s="168"/>
      <c r="T24" s="175">
        <v>2.9312129836093899</v>
      </c>
      <c r="U24" s="176">
        <v>2.0614729165315802</v>
      </c>
      <c r="V24" s="176">
        <v>0.24452362758825699</v>
      </c>
      <c r="W24" s="176">
        <v>-1.66950916553726</v>
      </c>
      <c r="X24" s="176">
        <v>-11.7866326938983</v>
      </c>
      <c r="Y24" s="177">
        <v>-1.8736267691595001</v>
      </c>
      <c r="Z24" s="163"/>
      <c r="AA24" s="178">
        <v>-12.6746757293306</v>
      </c>
      <c r="AB24" s="179">
        <v>-22.636151237471299</v>
      </c>
      <c r="AC24" s="180">
        <v>-17.727612826099801</v>
      </c>
      <c r="AD24" s="163"/>
      <c r="AE24" s="181">
        <v>-6.8520101328531702</v>
      </c>
      <c r="AF24" s="31"/>
      <c r="AG24" s="175">
        <v>56.970026791694501</v>
      </c>
      <c r="AH24" s="176">
        <v>69.122572002679107</v>
      </c>
      <c r="AI24" s="176">
        <v>72.856664434025404</v>
      </c>
      <c r="AJ24" s="176">
        <v>72.350133958472796</v>
      </c>
      <c r="AK24" s="176">
        <v>68.595110515740103</v>
      </c>
      <c r="AL24" s="177">
        <v>67.978901540522401</v>
      </c>
      <c r="AM24" s="163"/>
      <c r="AN24" s="178">
        <v>74.250669792364306</v>
      </c>
      <c r="AO24" s="179">
        <v>74.799062290689804</v>
      </c>
      <c r="AP24" s="180">
        <v>74.524866041527105</v>
      </c>
      <c r="AQ24" s="163"/>
      <c r="AR24" s="181">
        <v>69.849177112237996</v>
      </c>
      <c r="AS24" s="40"/>
      <c r="AT24" s="175">
        <v>1.66662752607149</v>
      </c>
      <c r="AU24" s="176">
        <v>1.2462861953600399</v>
      </c>
      <c r="AV24" s="176">
        <v>0.57246378251822005</v>
      </c>
      <c r="AW24" s="176">
        <v>-0.103044290984267</v>
      </c>
      <c r="AX24" s="176">
        <v>-1.23051438677013</v>
      </c>
      <c r="AY24" s="177">
        <v>0.375123776887404</v>
      </c>
      <c r="AZ24" s="163"/>
      <c r="BA24" s="178">
        <v>-1.7817004452687</v>
      </c>
      <c r="BB24" s="179">
        <v>-2.2514641900417498</v>
      </c>
      <c r="BC24" s="180">
        <v>-2.0180095454924101</v>
      </c>
      <c r="BD24" s="163"/>
      <c r="BE24" s="181">
        <v>-0.366693672066708</v>
      </c>
    </row>
    <row r="25" spans="1:57" ht="13" x14ac:dyDescent="0.3">
      <c r="A25" s="35" t="s">
        <v>105</v>
      </c>
      <c r="B25" s="3" t="s">
        <v>105</v>
      </c>
      <c r="C25" s="9"/>
      <c r="D25" s="23" t="s">
        <v>16</v>
      </c>
      <c r="E25" s="26" t="s">
        <v>17</v>
      </c>
      <c r="F25" s="3"/>
      <c r="G25" s="160">
        <v>44.826435246995899</v>
      </c>
      <c r="H25" s="161">
        <v>75.834445927903801</v>
      </c>
      <c r="I25" s="161">
        <v>83.344459279038702</v>
      </c>
      <c r="J25" s="161">
        <v>79.639519359145496</v>
      </c>
      <c r="K25" s="161">
        <v>66.355140186915804</v>
      </c>
      <c r="L25" s="162">
        <v>70</v>
      </c>
      <c r="M25" s="163"/>
      <c r="N25" s="164">
        <v>74.065420560747597</v>
      </c>
      <c r="O25" s="165">
        <v>58.978638184245597</v>
      </c>
      <c r="P25" s="166">
        <v>66.522029372496604</v>
      </c>
      <c r="Q25" s="163"/>
      <c r="R25" s="167">
        <v>69.006294106427603</v>
      </c>
      <c r="S25" s="168"/>
      <c r="T25" s="160">
        <v>5.4988216810683399</v>
      </c>
      <c r="U25" s="161">
        <v>17.4767321613236</v>
      </c>
      <c r="V25" s="161">
        <v>11.1259457053849</v>
      </c>
      <c r="W25" s="161">
        <v>13.0270014211274</v>
      </c>
      <c r="X25" s="161">
        <v>-13.3391455972101</v>
      </c>
      <c r="Y25" s="162">
        <v>6.3596713662643198</v>
      </c>
      <c r="Z25" s="163"/>
      <c r="AA25" s="164">
        <v>-17.814814814814799</v>
      </c>
      <c r="AB25" s="165">
        <v>-21.917808219177999</v>
      </c>
      <c r="AC25" s="166">
        <v>-19.685673987507499</v>
      </c>
      <c r="AD25" s="163"/>
      <c r="AE25" s="167">
        <v>-2.36135474294966</v>
      </c>
      <c r="AG25" s="160">
        <v>44.9599465954606</v>
      </c>
      <c r="AH25" s="161">
        <v>61.607142857142797</v>
      </c>
      <c r="AI25" s="161">
        <v>70.752670226969201</v>
      </c>
      <c r="AJ25" s="161">
        <v>70.844459279038702</v>
      </c>
      <c r="AK25" s="161">
        <v>69.175567423230902</v>
      </c>
      <c r="AL25" s="162">
        <v>63.467957276368402</v>
      </c>
      <c r="AM25" s="163"/>
      <c r="AN25" s="164">
        <v>82.868825100133506</v>
      </c>
      <c r="AO25" s="165">
        <v>81.775700934579405</v>
      </c>
      <c r="AP25" s="166">
        <v>82.322263017356406</v>
      </c>
      <c r="AQ25" s="163"/>
      <c r="AR25" s="167">
        <v>68.8549017737936</v>
      </c>
      <c r="AS25" s="168"/>
      <c r="AT25" s="160">
        <v>12.884978001257</v>
      </c>
      <c r="AU25" s="161">
        <v>19.292292777508401</v>
      </c>
      <c r="AV25" s="161">
        <v>10.590843876353199</v>
      </c>
      <c r="AW25" s="161">
        <v>14.993904916700499</v>
      </c>
      <c r="AX25" s="161">
        <v>10.0929614873837</v>
      </c>
      <c r="AY25" s="162">
        <v>13.3802396994812</v>
      </c>
      <c r="AZ25" s="163"/>
      <c r="BA25" s="164">
        <v>9.1318681318681296</v>
      </c>
      <c r="BB25" s="165">
        <v>11.974405850091401</v>
      </c>
      <c r="BC25" s="166">
        <v>10.5254313242213</v>
      </c>
      <c r="BD25" s="163"/>
      <c r="BE25" s="167">
        <v>12.388605673814</v>
      </c>
    </row>
    <row r="26" spans="1:57" x14ac:dyDescent="0.25">
      <c r="A26" s="35" t="s">
        <v>43</v>
      </c>
      <c r="B26" s="3" t="str">
        <f t="shared" si="0"/>
        <v>Richmond North/Glen Allen, VA</v>
      </c>
      <c r="C26" s="10"/>
      <c r="D26" s="24" t="s">
        <v>16</v>
      </c>
      <c r="E26" s="27" t="s">
        <v>17</v>
      </c>
      <c r="F26" s="3"/>
      <c r="G26" s="169">
        <v>50.492893168271401</v>
      </c>
      <c r="H26" s="163">
        <v>63.801008711600097</v>
      </c>
      <c r="I26" s="163">
        <v>71.274644658413493</v>
      </c>
      <c r="J26" s="163">
        <v>70.116918844566698</v>
      </c>
      <c r="K26" s="163">
        <v>62.7808344795965</v>
      </c>
      <c r="L26" s="170">
        <v>63.693259972489599</v>
      </c>
      <c r="M26" s="163"/>
      <c r="N26" s="171">
        <v>69.096744612563</v>
      </c>
      <c r="O26" s="172">
        <v>60.018340210912399</v>
      </c>
      <c r="P26" s="173">
        <v>64.5575424117377</v>
      </c>
      <c r="Q26" s="163"/>
      <c r="R26" s="174">
        <v>63.940197812274803</v>
      </c>
      <c r="S26" s="168"/>
      <c r="T26" s="169">
        <v>18.9648578354631</v>
      </c>
      <c r="U26" s="163">
        <v>11.034830967041501</v>
      </c>
      <c r="V26" s="163">
        <v>4.3789834863889103</v>
      </c>
      <c r="W26" s="163">
        <v>2.5032020481512598</v>
      </c>
      <c r="X26" s="163">
        <v>3.2373896104625399</v>
      </c>
      <c r="Y26" s="170">
        <v>7.0816561663847404</v>
      </c>
      <c r="Z26" s="163"/>
      <c r="AA26" s="171">
        <v>-4.58505272810637</v>
      </c>
      <c r="AB26" s="172">
        <v>-19.705454208351799</v>
      </c>
      <c r="AC26" s="173">
        <v>-12.264982361582801</v>
      </c>
      <c r="AD26" s="163"/>
      <c r="AE26" s="174">
        <v>0.67738869712020799</v>
      </c>
      <c r="AG26" s="169">
        <v>45.635602934433699</v>
      </c>
      <c r="AH26" s="163">
        <v>60.499770747363499</v>
      </c>
      <c r="AI26" s="163">
        <v>67.953347088491498</v>
      </c>
      <c r="AJ26" s="163">
        <v>67.039202200825301</v>
      </c>
      <c r="AK26" s="163">
        <v>66.893053645116893</v>
      </c>
      <c r="AL26" s="170">
        <v>61.604195323246202</v>
      </c>
      <c r="AM26" s="163"/>
      <c r="AN26" s="171">
        <v>77.633539660706006</v>
      </c>
      <c r="AO26" s="172">
        <v>77.438674919761496</v>
      </c>
      <c r="AP26" s="173">
        <v>77.536107290233801</v>
      </c>
      <c r="AQ26" s="163"/>
      <c r="AR26" s="174">
        <v>66.156170170956898</v>
      </c>
      <c r="AS26" s="168"/>
      <c r="AT26" s="169">
        <v>-1.82573030688246</v>
      </c>
      <c r="AU26" s="163">
        <v>6.8014038065692999</v>
      </c>
      <c r="AV26" s="163">
        <v>6.3589739281671598</v>
      </c>
      <c r="AW26" s="163">
        <v>4.7947361236394999</v>
      </c>
      <c r="AX26" s="163">
        <v>7.4562761071703898</v>
      </c>
      <c r="AY26" s="170">
        <v>5.02453860149443</v>
      </c>
      <c r="AZ26" s="163"/>
      <c r="BA26" s="171">
        <v>4.7230790659478101</v>
      </c>
      <c r="BB26" s="172">
        <v>4.1976380797505399</v>
      </c>
      <c r="BC26" s="173">
        <v>4.4600279592547096</v>
      </c>
      <c r="BD26" s="163"/>
      <c r="BE26" s="174">
        <v>4.8313904944559498</v>
      </c>
    </row>
    <row r="27" spans="1:57" x14ac:dyDescent="0.25">
      <c r="A27" s="21" t="s">
        <v>44</v>
      </c>
      <c r="B27" s="3" t="str">
        <f t="shared" si="0"/>
        <v>Richmond West/Midlothian, VA</v>
      </c>
      <c r="C27" s="3"/>
      <c r="D27" s="24" t="s">
        <v>16</v>
      </c>
      <c r="E27" s="27" t="s">
        <v>17</v>
      </c>
      <c r="F27" s="3"/>
      <c r="G27" s="169">
        <v>48.320045558086498</v>
      </c>
      <c r="H27" s="163">
        <v>61.987471526195797</v>
      </c>
      <c r="I27" s="163">
        <v>64.550113895216398</v>
      </c>
      <c r="J27" s="163">
        <v>62.927107061503399</v>
      </c>
      <c r="K27" s="163">
        <v>60.990888382687899</v>
      </c>
      <c r="L27" s="170">
        <v>59.755125284738</v>
      </c>
      <c r="M27" s="163"/>
      <c r="N27" s="171">
        <v>61.474943052391701</v>
      </c>
      <c r="O27" s="172">
        <v>64.379271070615005</v>
      </c>
      <c r="P27" s="173">
        <v>62.927107061503399</v>
      </c>
      <c r="Q27" s="163"/>
      <c r="R27" s="174">
        <v>60.661405792385203</v>
      </c>
      <c r="S27" s="168"/>
      <c r="T27" s="169">
        <v>-4.2865200225606301</v>
      </c>
      <c r="U27" s="163">
        <v>4.6131667467563604</v>
      </c>
      <c r="V27" s="163">
        <v>3.1861629494765502</v>
      </c>
      <c r="W27" s="163">
        <v>3.9510818438381898</v>
      </c>
      <c r="X27" s="163">
        <v>4.1828793774318997</v>
      </c>
      <c r="Y27" s="170">
        <v>2.54079937457246</v>
      </c>
      <c r="Z27" s="163"/>
      <c r="AA27" s="171">
        <v>-10.3032820938928</v>
      </c>
      <c r="AB27" s="172">
        <v>-9.5238095238095202</v>
      </c>
      <c r="AC27" s="173">
        <v>-9.9062372604973508</v>
      </c>
      <c r="AD27" s="163"/>
      <c r="AE27" s="174">
        <v>-1.49283308012418</v>
      </c>
      <c r="AG27" s="169">
        <v>46.732630979498801</v>
      </c>
      <c r="AH27" s="163">
        <v>57.5740318906605</v>
      </c>
      <c r="AI27" s="163">
        <v>61.759681093394001</v>
      </c>
      <c r="AJ27" s="163">
        <v>61.396640091116097</v>
      </c>
      <c r="AK27" s="163">
        <v>67.596810933940702</v>
      </c>
      <c r="AL27" s="170">
        <v>59.011958997721997</v>
      </c>
      <c r="AM27" s="163"/>
      <c r="AN27" s="171">
        <v>76.516230068337094</v>
      </c>
      <c r="AO27" s="172">
        <v>79.384965831434997</v>
      </c>
      <c r="AP27" s="173">
        <v>77.950597949886102</v>
      </c>
      <c r="AQ27" s="163"/>
      <c r="AR27" s="174">
        <v>64.422998698340294</v>
      </c>
      <c r="AS27" s="168"/>
      <c r="AT27" s="169">
        <v>1.35865369769955</v>
      </c>
      <c r="AU27" s="163">
        <v>4.8619214313496597</v>
      </c>
      <c r="AV27" s="163">
        <v>6.0895084372707204</v>
      </c>
      <c r="AW27" s="163">
        <v>4.7231665857212199</v>
      </c>
      <c r="AX27" s="163">
        <v>18.036047234306999</v>
      </c>
      <c r="AY27" s="170">
        <v>7.24727677300835</v>
      </c>
      <c r="AZ27" s="163"/>
      <c r="BA27" s="171">
        <v>13.3621598818814</v>
      </c>
      <c r="BB27" s="172">
        <v>14.320861096873299</v>
      </c>
      <c r="BC27" s="173">
        <v>13.8483131465405</v>
      </c>
      <c r="BD27" s="163"/>
      <c r="BE27" s="174">
        <v>9.4409701827730306</v>
      </c>
    </row>
    <row r="28" spans="1:57" x14ac:dyDescent="0.25">
      <c r="A28" s="21" t="s">
        <v>45</v>
      </c>
      <c r="B28" s="3" t="str">
        <f t="shared" si="0"/>
        <v>Petersburg/Chester, VA</v>
      </c>
      <c r="C28" s="3"/>
      <c r="D28" s="24" t="s">
        <v>16</v>
      </c>
      <c r="E28" s="27" t="s">
        <v>17</v>
      </c>
      <c r="F28" s="3"/>
      <c r="G28" s="169">
        <v>58.951456310679603</v>
      </c>
      <c r="H28" s="163">
        <v>68.815533980582501</v>
      </c>
      <c r="I28" s="163">
        <v>72.349514563106695</v>
      </c>
      <c r="J28" s="163">
        <v>72.582524271844605</v>
      </c>
      <c r="K28" s="163">
        <v>68.737864077669897</v>
      </c>
      <c r="L28" s="170">
        <v>68.287378640776595</v>
      </c>
      <c r="M28" s="163"/>
      <c r="N28" s="171">
        <v>67.631067961165002</v>
      </c>
      <c r="O28" s="172">
        <v>62.174757281553298</v>
      </c>
      <c r="P28" s="173">
        <v>64.902912621359206</v>
      </c>
      <c r="Q28" s="163"/>
      <c r="R28" s="174">
        <v>67.320388349514502</v>
      </c>
      <c r="S28" s="168"/>
      <c r="T28" s="169">
        <v>-4.62176839229679</v>
      </c>
      <c r="U28" s="163">
        <v>-7.9933667317230803</v>
      </c>
      <c r="V28" s="163">
        <v>-5.8951630458443898</v>
      </c>
      <c r="W28" s="163">
        <v>-4.2321558697748296</v>
      </c>
      <c r="X28" s="163">
        <v>-3.4489135460009201</v>
      </c>
      <c r="Y28" s="170">
        <v>-5.2793826026846</v>
      </c>
      <c r="Z28" s="163"/>
      <c r="AA28" s="171">
        <v>-7.6133422749234096</v>
      </c>
      <c r="AB28" s="172">
        <v>-13.528394308207099</v>
      </c>
      <c r="AC28" s="173">
        <v>-10.544322387508799</v>
      </c>
      <c r="AD28" s="163"/>
      <c r="AE28" s="174">
        <v>-6.7904897329251099</v>
      </c>
      <c r="AG28" s="169">
        <v>57.331730769230703</v>
      </c>
      <c r="AH28" s="163">
        <v>67.783653846153797</v>
      </c>
      <c r="AI28" s="163">
        <v>71.478260869565204</v>
      </c>
      <c r="AJ28" s="163">
        <v>70.811594202898505</v>
      </c>
      <c r="AK28" s="163">
        <v>69.294685990338095</v>
      </c>
      <c r="AL28" s="170">
        <v>67.330761812921807</v>
      </c>
      <c r="AM28" s="163"/>
      <c r="AN28" s="171">
        <v>73.748792270531396</v>
      </c>
      <c r="AO28" s="172">
        <v>73.106280193236699</v>
      </c>
      <c r="AP28" s="173">
        <v>73.427536231884005</v>
      </c>
      <c r="AQ28" s="163"/>
      <c r="AR28" s="174">
        <v>69.070296347346599</v>
      </c>
      <c r="AS28" s="168"/>
      <c r="AT28" s="169">
        <v>-1.0646285420083099</v>
      </c>
      <c r="AU28" s="163">
        <v>-0.60428121590528505</v>
      </c>
      <c r="AV28" s="163">
        <v>1.52013057671381</v>
      </c>
      <c r="AW28" s="163">
        <v>-1.69972525037667</v>
      </c>
      <c r="AX28" s="163">
        <v>-0.47109888430383601</v>
      </c>
      <c r="AY28" s="170">
        <v>-0.46044075623932801</v>
      </c>
      <c r="AZ28" s="163"/>
      <c r="BA28" s="171">
        <v>1.5809113426841901</v>
      </c>
      <c r="BB28" s="172">
        <v>4.8017267679541096</v>
      </c>
      <c r="BC28" s="173">
        <v>3.15914340172665</v>
      </c>
      <c r="BD28" s="163"/>
      <c r="BE28" s="174">
        <v>0.608282840376967</v>
      </c>
    </row>
    <row r="29" spans="1:57" x14ac:dyDescent="0.25">
      <c r="A29" s="42" t="s">
        <v>93</v>
      </c>
      <c r="B29" s="37" t="s">
        <v>70</v>
      </c>
      <c r="C29" s="3"/>
      <c r="D29" s="24" t="s">
        <v>16</v>
      </c>
      <c r="E29" s="27" t="s">
        <v>17</v>
      </c>
      <c r="F29" s="3"/>
      <c r="G29" s="169">
        <v>46.781597470162097</v>
      </c>
      <c r="H29" s="163">
        <v>56.299092114658698</v>
      </c>
      <c r="I29" s="163">
        <v>59.573599918392297</v>
      </c>
      <c r="J29" s="163">
        <v>58.665714577170199</v>
      </c>
      <c r="K29" s="163">
        <v>56.605120881362801</v>
      </c>
      <c r="L29" s="170">
        <v>55.585024992349197</v>
      </c>
      <c r="M29" s="163"/>
      <c r="N29" s="171">
        <v>59.900030602876598</v>
      </c>
      <c r="O29" s="172">
        <v>52.443129654187402</v>
      </c>
      <c r="P29" s="173">
        <v>56.171580128532</v>
      </c>
      <c r="Q29" s="163"/>
      <c r="R29" s="174">
        <v>55.752612174115697</v>
      </c>
      <c r="S29" s="168"/>
      <c r="T29" s="169">
        <v>14.8371793102397</v>
      </c>
      <c r="U29" s="163">
        <v>3.4356791156430702</v>
      </c>
      <c r="V29" s="163">
        <v>3.8443775799894802</v>
      </c>
      <c r="W29" s="163">
        <v>-0.62953983589461704</v>
      </c>
      <c r="X29" s="163">
        <v>-4.6491279271160497</v>
      </c>
      <c r="Y29" s="170">
        <v>2.5792359395038602</v>
      </c>
      <c r="Z29" s="163"/>
      <c r="AA29" s="171">
        <v>-8.9329287191202393</v>
      </c>
      <c r="AB29" s="172">
        <v>-21.480042767074298</v>
      </c>
      <c r="AC29" s="173">
        <v>-15.254464278854201</v>
      </c>
      <c r="AD29" s="163"/>
      <c r="AE29" s="174">
        <v>-3.2797876970284401</v>
      </c>
      <c r="AG29" s="169">
        <v>43.2811615095505</v>
      </c>
      <c r="AH29" s="163">
        <v>52.219018689182903</v>
      </c>
      <c r="AI29" s="163">
        <v>55.210228291782997</v>
      </c>
      <c r="AJ29" s="163">
        <v>54.846396269440604</v>
      </c>
      <c r="AK29" s="163">
        <v>53.480745086986502</v>
      </c>
      <c r="AL29" s="170">
        <v>51.815134075028602</v>
      </c>
      <c r="AM29" s="163"/>
      <c r="AN29" s="171">
        <v>61.997489046606297</v>
      </c>
      <c r="AO29" s="172">
        <v>60.954674729047603</v>
      </c>
      <c r="AP29" s="173">
        <v>61.476081887827</v>
      </c>
      <c r="AQ29" s="163"/>
      <c r="AR29" s="174">
        <v>54.579107672346403</v>
      </c>
      <c r="AS29" s="168"/>
      <c r="AT29" s="169">
        <v>5.5755690550727497</v>
      </c>
      <c r="AU29" s="163">
        <v>0.10343826784521</v>
      </c>
      <c r="AV29" s="163">
        <v>1.4226532795737701</v>
      </c>
      <c r="AW29" s="163">
        <v>-0.21427983766662501</v>
      </c>
      <c r="AX29" s="163">
        <v>-2.41059411697365</v>
      </c>
      <c r="AY29" s="170">
        <v>0.63805636516627395</v>
      </c>
      <c r="AZ29" s="163"/>
      <c r="BA29" s="171">
        <v>1.62569521442536</v>
      </c>
      <c r="BB29" s="172">
        <v>1.7738722785897401</v>
      </c>
      <c r="BC29" s="173">
        <v>1.6991013978557901</v>
      </c>
      <c r="BD29" s="163"/>
      <c r="BE29" s="174">
        <v>0.97935090413733195</v>
      </c>
    </row>
    <row r="30" spans="1:57" x14ac:dyDescent="0.25">
      <c r="A30" s="21" t="s">
        <v>47</v>
      </c>
      <c r="B30" s="3" t="str">
        <f t="shared" si="0"/>
        <v>Roanoke, VA</v>
      </c>
      <c r="C30" s="3"/>
      <c r="D30" s="24" t="s">
        <v>16</v>
      </c>
      <c r="E30" s="27" t="s">
        <v>17</v>
      </c>
      <c r="F30" s="3"/>
      <c r="G30" s="169">
        <v>51.971580817051503</v>
      </c>
      <c r="H30" s="163">
        <v>67.779751332149203</v>
      </c>
      <c r="I30" s="163">
        <v>72.753108348134901</v>
      </c>
      <c r="J30" s="163">
        <v>64.706927175843603</v>
      </c>
      <c r="K30" s="163">
        <v>58.756660746003497</v>
      </c>
      <c r="L30" s="170">
        <v>63.193605683836502</v>
      </c>
      <c r="M30" s="163"/>
      <c r="N30" s="171">
        <v>59.555950266429797</v>
      </c>
      <c r="O30" s="172">
        <v>51.900532859680197</v>
      </c>
      <c r="P30" s="173">
        <v>55.728241563055001</v>
      </c>
      <c r="Q30" s="163"/>
      <c r="R30" s="174">
        <v>61.060644506470403</v>
      </c>
      <c r="S30" s="168"/>
      <c r="T30" s="169">
        <v>6.9107349940548701</v>
      </c>
      <c r="U30" s="163">
        <v>-6.4103851683084703E-2</v>
      </c>
      <c r="V30" s="163">
        <v>2.6264866858287501</v>
      </c>
      <c r="W30" s="163">
        <v>-3.2664118987387099</v>
      </c>
      <c r="X30" s="163">
        <v>-17.520770508814199</v>
      </c>
      <c r="Y30" s="170">
        <v>-2.9154458745681802</v>
      </c>
      <c r="Z30" s="163"/>
      <c r="AA30" s="171">
        <v>-29.485754884546999</v>
      </c>
      <c r="AB30" s="172">
        <v>-37.851012915020902</v>
      </c>
      <c r="AC30" s="173">
        <v>-33.644737812722397</v>
      </c>
      <c r="AD30" s="163"/>
      <c r="AE30" s="174">
        <v>-13.3761426638776</v>
      </c>
      <c r="AG30" s="169">
        <v>44.964476021314297</v>
      </c>
      <c r="AH30" s="163">
        <v>57.508880994671401</v>
      </c>
      <c r="AI30" s="163">
        <v>62.9840142095914</v>
      </c>
      <c r="AJ30" s="163">
        <v>62.6554174067495</v>
      </c>
      <c r="AK30" s="163">
        <v>62.122557726465303</v>
      </c>
      <c r="AL30" s="170">
        <v>58.047069271758403</v>
      </c>
      <c r="AM30" s="163"/>
      <c r="AN30" s="171">
        <v>75.106571936056795</v>
      </c>
      <c r="AO30" s="172">
        <v>71.585257548845405</v>
      </c>
      <c r="AP30" s="173">
        <v>73.3459147424511</v>
      </c>
      <c r="AQ30" s="163"/>
      <c r="AR30" s="174">
        <v>62.418167977670599</v>
      </c>
      <c r="AS30" s="168"/>
      <c r="AT30" s="169">
        <v>-5.3434038663267298</v>
      </c>
      <c r="AU30" s="163">
        <v>-5.8609573793227403</v>
      </c>
      <c r="AV30" s="163">
        <v>-3.84709734827908</v>
      </c>
      <c r="AW30" s="163">
        <v>-3.2973320971362501</v>
      </c>
      <c r="AX30" s="163">
        <v>-3.6513131458969501</v>
      </c>
      <c r="AY30" s="170">
        <v>-4.3279052108687202</v>
      </c>
      <c r="AZ30" s="163"/>
      <c r="BA30" s="171">
        <v>3.89884752351831</v>
      </c>
      <c r="BB30" s="172">
        <v>0.15991576811952601</v>
      </c>
      <c r="BC30" s="173">
        <v>2.04000867087872</v>
      </c>
      <c r="BD30" s="163"/>
      <c r="BE30" s="174">
        <v>-2.2804952145205699</v>
      </c>
    </row>
    <row r="31" spans="1:57" x14ac:dyDescent="0.25">
      <c r="A31" s="21" t="s">
        <v>48</v>
      </c>
      <c r="B31" s="3" t="str">
        <f t="shared" si="0"/>
        <v>Charlottesville, VA</v>
      </c>
      <c r="C31" s="3"/>
      <c r="D31" s="24" t="s">
        <v>16</v>
      </c>
      <c r="E31" s="27" t="s">
        <v>17</v>
      </c>
      <c r="F31" s="3"/>
      <c r="G31" s="169">
        <v>66.680008004802801</v>
      </c>
      <c r="H31" s="163">
        <v>72.023213928356995</v>
      </c>
      <c r="I31" s="163">
        <v>87.592555533319896</v>
      </c>
      <c r="J31" s="163">
        <v>69.681809085451206</v>
      </c>
      <c r="K31" s="163">
        <v>85.111066639983903</v>
      </c>
      <c r="L31" s="170">
        <v>76.217730638383003</v>
      </c>
      <c r="M31" s="163"/>
      <c r="N31" s="171">
        <v>91.715029017410401</v>
      </c>
      <c r="O31" s="172">
        <v>79.067440464278505</v>
      </c>
      <c r="P31" s="173">
        <v>85.391234740844496</v>
      </c>
      <c r="Q31" s="163"/>
      <c r="R31" s="174">
        <v>78.838731810514801</v>
      </c>
      <c r="S31" s="168"/>
      <c r="T31" s="169">
        <v>27.646822835485299</v>
      </c>
      <c r="U31" s="163">
        <v>6.9203840265324201</v>
      </c>
      <c r="V31" s="163">
        <v>22.6295777466479</v>
      </c>
      <c r="W31" s="163">
        <v>-2.1936053198183898</v>
      </c>
      <c r="X31" s="163">
        <v>-3.9556159895199099</v>
      </c>
      <c r="Y31" s="170">
        <v>8.6066037665583703</v>
      </c>
      <c r="Z31" s="163"/>
      <c r="AA31" s="171">
        <v>-0.142047845529747</v>
      </c>
      <c r="AB31" s="172">
        <v>-11.913254510083</v>
      </c>
      <c r="AC31" s="173">
        <v>-5.9600919228106699</v>
      </c>
      <c r="AD31" s="163"/>
      <c r="AE31" s="174">
        <v>3.6386644882726902</v>
      </c>
      <c r="AG31" s="169">
        <v>53.006804082449399</v>
      </c>
      <c r="AH31" s="163">
        <v>62.2173303982389</v>
      </c>
      <c r="AI31" s="163">
        <v>69.591755053031804</v>
      </c>
      <c r="AJ31" s="163">
        <v>65.529317590554299</v>
      </c>
      <c r="AK31" s="163">
        <v>75.035021012607501</v>
      </c>
      <c r="AL31" s="170">
        <v>65.076045627376402</v>
      </c>
      <c r="AM31" s="163"/>
      <c r="AN31" s="171">
        <v>89.923954372623498</v>
      </c>
      <c r="AO31" s="172">
        <v>90.334200520312095</v>
      </c>
      <c r="AP31" s="173">
        <v>90.129077446467804</v>
      </c>
      <c r="AQ31" s="163"/>
      <c r="AR31" s="174">
        <v>72.234054718545394</v>
      </c>
      <c r="AS31" s="168"/>
      <c r="AT31" s="169">
        <v>6.4268741794933302</v>
      </c>
      <c r="AU31" s="163">
        <v>-1.89191181482979</v>
      </c>
      <c r="AV31" s="163">
        <v>1.8431157393404101</v>
      </c>
      <c r="AW31" s="163">
        <v>-3.7782426376825402</v>
      </c>
      <c r="AX31" s="163">
        <v>-4.8227199443450903</v>
      </c>
      <c r="AY31" s="170">
        <v>-0.94813082147267902</v>
      </c>
      <c r="AZ31" s="163"/>
      <c r="BA31" s="171">
        <v>6.7891289958733401</v>
      </c>
      <c r="BB31" s="172">
        <v>12.184071864438399</v>
      </c>
      <c r="BC31" s="173">
        <v>9.4262773352110205</v>
      </c>
      <c r="BD31" s="163"/>
      <c r="BE31" s="174">
        <v>2.5167757749559301</v>
      </c>
    </row>
    <row r="32" spans="1:57" x14ac:dyDescent="0.25">
      <c r="A32" s="21" t="s">
        <v>49</v>
      </c>
      <c r="B32" t="s">
        <v>72</v>
      </c>
      <c r="C32" s="3"/>
      <c r="D32" s="24" t="s">
        <v>16</v>
      </c>
      <c r="E32" s="27" t="s">
        <v>17</v>
      </c>
      <c r="F32" s="3"/>
      <c r="G32" s="169">
        <v>70.5263157894736</v>
      </c>
      <c r="H32" s="163">
        <v>62.821052631578901</v>
      </c>
      <c r="I32" s="163">
        <v>66.807017543859601</v>
      </c>
      <c r="J32" s="163">
        <v>67.101754385964895</v>
      </c>
      <c r="K32" s="163">
        <v>62.035087719298197</v>
      </c>
      <c r="L32" s="170">
        <v>65.858245614034999</v>
      </c>
      <c r="M32" s="163"/>
      <c r="N32" s="171">
        <v>61.3894736842105</v>
      </c>
      <c r="O32" s="172">
        <v>49.571929824561401</v>
      </c>
      <c r="P32" s="173">
        <v>55.480701754385898</v>
      </c>
      <c r="Q32" s="163"/>
      <c r="R32" s="174">
        <v>62.893233082706701</v>
      </c>
      <c r="S32" s="168"/>
      <c r="T32" s="169">
        <v>66.736768314055297</v>
      </c>
      <c r="U32" s="163">
        <v>7.5997968511934904</v>
      </c>
      <c r="V32" s="163">
        <v>2.27265849599031</v>
      </c>
      <c r="W32" s="163">
        <v>-2.6873073890919499</v>
      </c>
      <c r="X32" s="163">
        <v>1.5105935629953</v>
      </c>
      <c r="Y32" s="170">
        <v>11.2202971123351</v>
      </c>
      <c r="Z32" s="163"/>
      <c r="AA32" s="171">
        <v>1.86273062730627</v>
      </c>
      <c r="AB32" s="172">
        <v>-15.0932791603182</v>
      </c>
      <c r="AC32" s="173">
        <v>-6.48073639052022</v>
      </c>
      <c r="AD32" s="163"/>
      <c r="AE32" s="174">
        <v>6.1560790762520998</v>
      </c>
      <c r="AG32" s="169">
        <v>54.9859649122807</v>
      </c>
      <c r="AH32" s="163">
        <v>62.2491228070175</v>
      </c>
      <c r="AI32" s="163">
        <v>66.901754385964907</v>
      </c>
      <c r="AJ32" s="163">
        <v>67.322807017543795</v>
      </c>
      <c r="AK32" s="163">
        <v>66.729824561403504</v>
      </c>
      <c r="AL32" s="170">
        <v>63.6378947368421</v>
      </c>
      <c r="AM32" s="163"/>
      <c r="AN32" s="171">
        <v>72.796491228070096</v>
      </c>
      <c r="AO32" s="172">
        <v>69.087719298245602</v>
      </c>
      <c r="AP32" s="173">
        <v>70.942105263157799</v>
      </c>
      <c r="AQ32" s="163"/>
      <c r="AR32" s="174">
        <v>65.7248120300751</v>
      </c>
      <c r="AS32" s="168"/>
      <c r="AT32" s="169">
        <v>33.783148465446203</v>
      </c>
      <c r="AU32" s="163">
        <v>10.996056660718599</v>
      </c>
      <c r="AV32" s="163">
        <v>9.6870037271106693</v>
      </c>
      <c r="AW32" s="163">
        <v>9.3210552713411499</v>
      </c>
      <c r="AX32" s="163">
        <v>16.190427019468601</v>
      </c>
      <c r="AY32" s="170">
        <v>14.790896691894201</v>
      </c>
      <c r="AZ32" s="163"/>
      <c r="BA32" s="171">
        <v>16.099150755650101</v>
      </c>
      <c r="BB32" s="172">
        <v>16.477327167822601</v>
      </c>
      <c r="BC32" s="173">
        <v>16.2829890643985</v>
      </c>
      <c r="BD32" s="163"/>
      <c r="BE32" s="174">
        <v>15.246950030638899</v>
      </c>
    </row>
    <row r="33" spans="1:57" x14ac:dyDescent="0.25">
      <c r="A33" s="21" t="s">
        <v>50</v>
      </c>
      <c r="B33" s="3" t="str">
        <f t="shared" si="0"/>
        <v>Staunton &amp; Harrisonburg, VA</v>
      </c>
      <c r="C33" s="3"/>
      <c r="D33" s="24" t="s">
        <v>16</v>
      </c>
      <c r="E33" s="27" t="s">
        <v>17</v>
      </c>
      <c r="F33" s="3"/>
      <c r="G33" s="169">
        <v>51.217329036877899</v>
      </c>
      <c r="H33" s="163">
        <v>63.3548156104547</v>
      </c>
      <c r="I33" s="163">
        <v>68.796992481203006</v>
      </c>
      <c r="J33" s="163">
        <v>73.272466881489393</v>
      </c>
      <c r="K33" s="163">
        <v>73.4156820622986</v>
      </c>
      <c r="L33" s="170">
        <v>66.011457214464698</v>
      </c>
      <c r="M33" s="163"/>
      <c r="N33" s="171">
        <v>80.307912638739694</v>
      </c>
      <c r="O33" s="172">
        <v>65.592552810597894</v>
      </c>
      <c r="P33" s="173">
        <v>72.950232724668794</v>
      </c>
      <c r="Q33" s="163"/>
      <c r="R33" s="174">
        <v>67.993964503094404</v>
      </c>
      <c r="S33" s="168"/>
      <c r="T33" s="169">
        <v>20.369345682628801</v>
      </c>
      <c r="U33" s="163">
        <v>23.30891961268</v>
      </c>
      <c r="V33" s="163">
        <v>28.011464850062499</v>
      </c>
      <c r="W33" s="163">
        <v>26.087351330119201</v>
      </c>
      <c r="X33" s="163">
        <v>13.246731667368801</v>
      </c>
      <c r="Y33" s="170">
        <v>21.966771585457899</v>
      </c>
      <c r="Z33" s="163"/>
      <c r="AA33" s="171">
        <v>-1.93759366395746</v>
      </c>
      <c r="AB33" s="172">
        <v>-18.661155919525001</v>
      </c>
      <c r="AC33" s="173">
        <v>-10.2348833110289</v>
      </c>
      <c r="AD33" s="163"/>
      <c r="AE33" s="174">
        <v>9.8833292469903906</v>
      </c>
      <c r="AG33" s="169">
        <v>45.023272466881401</v>
      </c>
      <c r="AH33" s="163">
        <v>55.585392051557399</v>
      </c>
      <c r="AI33" s="163">
        <v>59.783387039026103</v>
      </c>
      <c r="AJ33" s="163">
        <v>61.877909058360103</v>
      </c>
      <c r="AK33" s="163">
        <v>65.1405298961689</v>
      </c>
      <c r="AL33" s="170">
        <v>57.482098102398801</v>
      </c>
      <c r="AM33" s="163"/>
      <c r="AN33" s="171">
        <v>73.800572860723193</v>
      </c>
      <c r="AO33" s="172">
        <v>71.083959899749303</v>
      </c>
      <c r="AP33" s="173">
        <v>72.442266380236305</v>
      </c>
      <c r="AQ33" s="163"/>
      <c r="AR33" s="174">
        <v>61.756431896066601</v>
      </c>
      <c r="AS33" s="168"/>
      <c r="AT33" s="169">
        <v>4.7214218286228196</v>
      </c>
      <c r="AU33" s="163">
        <v>4.9497309267614096</v>
      </c>
      <c r="AV33" s="163">
        <v>6.0284050264957703</v>
      </c>
      <c r="AW33" s="163">
        <v>5.1430183893140402</v>
      </c>
      <c r="AX33" s="163">
        <v>-0.138718204472845</v>
      </c>
      <c r="AY33" s="170">
        <v>3.97461559515247</v>
      </c>
      <c r="AZ33" s="163"/>
      <c r="BA33" s="171">
        <v>1.9109487120317901</v>
      </c>
      <c r="BB33" s="172">
        <v>3.26036214365257</v>
      </c>
      <c r="BC33" s="173">
        <v>2.56856910202263</v>
      </c>
      <c r="BD33" s="163"/>
      <c r="BE33" s="174">
        <v>3.49910110955613</v>
      </c>
    </row>
    <row r="34" spans="1:57" x14ac:dyDescent="0.25">
      <c r="A34" s="21" t="s">
        <v>51</v>
      </c>
      <c r="B34" s="3" t="str">
        <f t="shared" si="0"/>
        <v>Blacksburg &amp; Wytheville, VA</v>
      </c>
      <c r="C34" s="3"/>
      <c r="D34" s="24" t="s">
        <v>16</v>
      </c>
      <c r="E34" s="27" t="s">
        <v>17</v>
      </c>
      <c r="F34" s="3"/>
      <c r="G34" s="169">
        <v>56.739000597252598</v>
      </c>
      <c r="H34" s="163">
        <v>55.743579534142903</v>
      </c>
      <c r="I34" s="163">
        <v>60.521600637069398</v>
      </c>
      <c r="J34" s="163">
        <v>63.229145928727803</v>
      </c>
      <c r="K34" s="163">
        <v>63.8861238303802</v>
      </c>
      <c r="L34" s="170">
        <v>60.023890105514603</v>
      </c>
      <c r="M34" s="163"/>
      <c r="N34" s="171">
        <v>67.768265976508005</v>
      </c>
      <c r="O34" s="172">
        <v>57.634879554051302</v>
      </c>
      <c r="P34" s="173">
        <v>62.7015727652797</v>
      </c>
      <c r="Q34" s="163"/>
      <c r="R34" s="174">
        <v>60.788942294018902</v>
      </c>
      <c r="S34" s="168"/>
      <c r="T34" s="169">
        <v>23.279855626775799</v>
      </c>
      <c r="U34" s="163">
        <v>5.60366856289333</v>
      </c>
      <c r="V34" s="163">
        <v>15.6067371476489</v>
      </c>
      <c r="W34" s="163">
        <v>12.537253005920601</v>
      </c>
      <c r="X34" s="163">
        <v>15.0210899972333</v>
      </c>
      <c r="Y34" s="170">
        <v>14.1618168493893</v>
      </c>
      <c r="Z34" s="163"/>
      <c r="AA34" s="171">
        <v>2.9354470297217898</v>
      </c>
      <c r="AB34" s="172">
        <v>-15.580446130372801</v>
      </c>
      <c r="AC34" s="173">
        <v>-6.4906836242343102</v>
      </c>
      <c r="AD34" s="163"/>
      <c r="AE34" s="174">
        <v>7.1852978510923302</v>
      </c>
      <c r="AG34" s="169">
        <v>48.617534192659598</v>
      </c>
      <c r="AH34" s="163">
        <v>52.095837843156502</v>
      </c>
      <c r="AI34" s="163">
        <v>56.558958879706999</v>
      </c>
      <c r="AJ34" s="163">
        <v>58.7906378346281</v>
      </c>
      <c r="AK34" s="163">
        <v>61.759612054035301</v>
      </c>
      <c r="AL34" s="170">
        <v>55.552483733054203</v>
      </c>
      <c r="AM34" s="163"/>
      <c r="AN34" s="171">
        <v>77.905883517244703</v>
      </c>
      <c r="AO34" s="172">
        <v>74.996288782225704</v>
      </c>
      <c r="AP34" s="173">
        <v>76.451086149735204</v>
      </c>
      <c r="AQ34" s="163"/>
      <c r="AR34" s="174">
        <v>61.513652370904097</v>
      </c>
      <c r="AS34" s="168"/>
      <c r="AT34" s="169">
        <v>6.9113493458506996</v>
      </c>
      <c r="AU34" s="163">
        <v>-1.3473697787696399</v>
      </c>
      <c r="AV34" s="163">
        <v>3.8798076837253102</v>
      </c>
      <c r="AW34" s="163">
        <v>3.63045842155059</v>
      </c>
      <c r="AX34" s="163">
        <v>3.0540410207631901</v>
      </c>
      <c r="AY34" s="170">
        <v>3.11591170780508</v>
      </c>
      <c r="AZ34" s="163"/>
      <c r="BA34" s="171">
        <v>7.9526079936757998</v>
      </c>
      <c r="BB34" s="172">
        <v>7.41221148530341</v>
      </c>
      <c r="BC34" s="173">
        <v>7.6868736039596399</v>
      </c>
      <c r="BD34" s="163"/>
      <c r="BE34" s="174">
        <v>4.6798182359784404</v>
      </c>
    </row>
    <row r="35" spans="1:57" x14ac:dyDescent="0.25">
      <c r="A35" s="21" t="s">
        <v>52</v>
      </c>
      <c r="B35" s="3" t="str">
        <f t="shared" si="0"/>
        <v>Lynchburg, VA</v>
      </c>
      <c r="C35" s="3"/>
      <c r="D35" s="24" t="s">
        <v>16</v>
      </c>
      <c r="E35" s="27" t="s">
        <v>17</v>
      </c>
      <c r="F35" s="3"/>
      <c r="G35" s="169">
        <v>42.8400239664469</v>
      </c>
      <c r="H35" s="163">
        <v>59.4367884961054</v>
      </c>
      <c r="I35" s="163">
        <v>62.702216896345099</v>
      </c>
      <c r="J35" s="163">
        <v>58.178550029957997</v>
      </c>
      <c r="K35" s="163">
        <v>53.295386458957402</v>
      </c>
      <c r="L35" s="170">
        <v>55.290593169562598</v>
      </c>
      <c r="M35" s="163"/>
      <c r="N35" s="171">
        <v>56.4709406830437</v>
      </c>
      <c r="O35" s="172">
        <v>51.9772318753744</v>
      </c>
      <c r="P35" s="173">
        <v>54.224086279209097</v>
      </c>
      <c r="Q35" s="163"/>
      <c r="R35" s="174">
        <v>54.985876915175801</v>
      </c>
      <c r="S35" s="168"/>
      <c r="T35" s="169">
        <v>-0.17292409537821801</v>
      </c>
      <c r="U35" s="163">
        <v>-11.551750696326099</v>
      </c>
      <c r="V35" s="163">
        <v>-14.226109519003</v>
      </c>
      <c r="W35" s="163">
        <v>-18.177767726997999</v>
      </c>
      <c r="X35" s="163">
        <v>-17.047898492349901</v>
      </c>
      <c r="Y35" s="170">
        <v>-13.219965463385501</v>
      </c>
      <c r="Z35" s="163"/>
      <c r="AA35" s="171">
        <v>-20.3727914859378</v>
      </c>
      <c r="AB35" s="172">
        <v>-26.100552757607801</v>
      </c>
      <c r="AC35" s="173">
        <v>-23.2248301779032</v>
      </c>
      <c r="AD35" s="163"/>
      <c r="AE35" s="174">
        <v>-16.2933946225785</v>
      </c>
      <c r="AG35" s="169">
        <v>39.423789068286098</v>
      </c>
      <c r="AH35" s="163">
        <v>53.303214338616499</v>
      </c>
      <c r="AI35" s="163">
        <v>59.290980859462202</v>
      </c>
      <c r="AJ35" s="163">
        <v>58.166381172264799</v>
      </c>
      <c r="AK35" s="163">
        <v>58.300439413122803</v>
      </c>
      <c r="AL35" s="170">
        <v>53.680612320725203</v>
      </c>
      <c r="AM35" s="163"/>
      <c r="AN35" s="171">
        <v>69.360244283905502</v>
      </c>
      <c r="AO35" s="172">
        <v>62.448797199672299</v>
      </c>
      <c r="AP35" s="173">
        <v>65.9045207417889</v>
      </c>
      <c r="AQ35" s="163"/>
      <c r="AR35" s="174">
        <v>57.1675926024283</v>
      </c>
      <c r="AS35" s="168"/>
      <c r="AT35" s="169">
        <v>-0.85381844674530805</v>
      </c>
      <c r="AU35" s="163">
        <v>-7.0390798855276797</v>
      </c>
      <c r="AV35" s="163">
        <v>-6.6213697720499596</v>
      </c>
      <c r="AW35" s="163">
        <v>-8.3370531895954798</v>
      </c>
      <c r="AX35" s="163">
        <v>-7.5547992147752803</v>
      </c>
      <c r="AY35" s="170">
        <v>-6.5187195506855904</v>
      </c>
      <c r="AZ35" s="163"/>
      <c r="BA35" s="171">
        <v>3.2154046914660501</v>
      </c>
      <c r="BB35" s="172">
        <v>3.3558571816504599</v>
      </c>
      <c r="BC35" s="173">
        <v>3.2819009866503102</v>
      </c>
      <c r="BD35" s="163"/>
      <c r="BE35" s="174">
        <v>-3.5123410184267501</v>
      </c>
    </row>
    <row r="36" spans="1:57" x14ac:dyDescent="0.25">
      <c r="A36" s="21" t="s">
        <v>73</v>
      </c>
      <c r="B36" s="3" t="str">
        <f t="shared" si="0"/>
        <v>Central Virginia</v>
      </c>
      <c r="C36" s="3"/>
      <c r="D36" s="24" t="s">
        <v>16</v>
      </c>
      <c r="E36" s="27" t="s">
        <v>17</v>
      </c>
      <c r="F36" s="3"/>
      <c r="G36" s="169">
        <v>53.0283171274423</v>
      </c>
      <c r="H36" s="163">
        <v>66.571158594202402</v>
      </c>
      <c r="I36" s="163">
        <v>73.197793153899994</v>
      </c>
      <c r="J36" s="163">
        <v>69.003566312067505</v>
      </c>
      <c r="K36" s="163">
        <v>66.473618435090003</v>
      </c>
      <c r="L36" s="170">
        <v>65.654890724540394</v>
      </c>
      <c r="M36" s="163"/>
      <c r="N36" s="171">
        <v>69.975919773219104</v>
      </c>
      <c r="O36" s="172">
        <v>62.3677873624531</v>
      </c>
      <c r="P36" s="173">
        <v>66.171853567836095</v>
      </c>
      <c r="Q36" s="163"/>
      <c r="R36" s="174">
        <v>65.8025943940535</v>
      </c>
      <c r="S36" s="168"/>
      <c r="T36" s="169">
        <v>8.7049903929970505</v>
      </c>
      <c r="U36" s="163">
        <v>3.7639073827446401</v>
      </c>
      <c r="V36" s="163">
        <v>3.8007555479845201</v>
      </c>
      <c r="W36" s="163">
        <v>-1.363984405724</v>
      </c>
      <c r="X36" s="163">
        <v>-4.0365727815248897</v>
      </c>
      <c r="Y36" s="170">
        <v>1.73269160660132</v>
      </c>
      <c r="Z36" s="163"/>
      <c r="AA36" s="171">
        <v>-8.1984148546062503</v>
      </c>
      <c r="AB36" s="172">
        <v>-17.679669724894101</v>
      </c>
      <c r="AC36" s="173">
        <v>-12.924605217022901</v>
      </c>
      <c r="AD36" s="163"/>
      <c r="AE36" s="174">
        <v>-2.96050963097569</v>
      </c>
      <c r="AG36" s="169">
        <v>48.838058713418199</v>
      </c>
      <c r="AH36" s="163">
        <v>61.6133254196533</v>
      </c>
      <c r="AI36" s="163">
        <v>67.573844642598701</v>
      </c>
      <c r="AJ36" s="163">
        <v>66.376796143858996</v>
      </c>
      <c r="AK36" s="163">
        <v>68.030733382575704</v>
      </c>
      <c r="AL36" s="170">
        <v>62.484451245042202</v>
      </c>
      <c r="AM36" s="163"/>
      <c r="AN36" s="171">
        <v>77.843180554815206</v>
      </c>
      <c r="AO36" s="172">
        <v>77.162416332249407</v>
      </c>
      <c r="AP36" s="173">
        <v>77.502798443532299</v>
      </c>
      <c r="AQ36" s="163"/>
      <c r="AR36" s="174">
        <v>66.774520882570101</v>
      </c>
      <c r="AS36" s="168"/>
      <c r="AT36" s="169">
        <v>2.1983822338708201</v>
      </c>
      <c r="AU36" s="163">
        <v>3.9842852882770301</v>
      </c>
      <c r="AV36" s="163">
        <v>4.0396712638038501</v>
      </c>
      <c r="AW36" s="163">
        <v>1.65774059294631</v>
      </c>
      <c r="AX36" s="163">
        <v>3.0948614982701401</v>
      </c>
      <c r="AY36" s="170">
        <v>3.0131498187071601</v>
      </c>
      <c r="AZ36" s="163"/>
      <c r="BA36" s="171">
        <v>5.6146230394307901</v>
      </c>
      <c r="BB36" s="172">
        <v>7.2997476352389796</v>
      </c>
      <c r="BC36" s="173">
        <v>6.4468167608431104</v>
      </c>
      <c r="BD36" s="163"/>
      <c r="BE36" s="174">
        <v>4.1249232648863803</v>
      </c>
    </row>
    <row r="37" spans="1:57" x14ac:dyDescent="0.25">
      <c r="A37" s="21" t="s">
        <v>74</v>
      </c>
      <c r="B37" s="3" t="str">
        <f t="shared" si="0"/>
        <v>Chesapeake Bay</v>
      </c>
      <c r="C37" s="3"/>
      <c r="D37" s="24" t="s">
        <v>16</v>
      </c>
      <c r="E37" s="27" t="s">
        <v>17</v>
      </c>
      <c r="F37" s="3"/>
      <c r="G37" s="169">
        <v>52.853792025019501</v>
      </c>
      <c r="H37" s="163">
        <v>66.458170445660599</v>
      </c>
      <c r="I37" s="163">
        <v>67.474589523064793</v>
      </c>
      <c r="J37" s="163">
        <v>65.129007036747396</v>
      </c>
      <c r="K37" s="163">
        <v>58.639562157935799</v>
      </c>
      <c r="L37" s="170">
        <v>62.111024237685598</v>
      </c>
      <c r="M37" s="163"/>
      <c r="N37" s="171">
        <v>57.544956997654403</v>
      </c>
      <c r="O37" s="172">
        <v>54.417513682564497</v>
      </c>
      <c r="P37" s="173">
        <v>55.9812353401094</v>
      </c>
      <c r="Q37" s="163"/>
      <c r="R37" s="174">
        <v>60.359655981235299</v>
      </c>
      <c r="S37" s="168"/>
      <c r="T37" s="169">
        <v>0.44576523031203502</v>
      </c>
      <c r="U37" s="163">
        <v>-7.2052401746724799</v>
      </c>
      <c r="V37" s="163">
        <v>-9.0621707060063201</v>
      </c>
      <c r="W37" s="163">
        <v>-9.7508125677139699</v>
      </c>
      <c r="X37" s="163">
        <v>-16.4810690423162</v>
      </c>
      <c r="Y37" s="170">
        <v>-8.8781830695113495</v>
      </c>
      <c r="Z37" s="163"/>
      <c r="AA37" s="171">
        <v>-22.3628691983122</v>
      </c>
      <c r="AB37" s="172">
        <v>-28.615384615384599</v>
      </c>
      <c r="AC37" s="173">
        <v>-25.5330213208528</v>
      </c>
      <c r="AD37" s="163"/>
      <c r="AE37" s="174">
        <v>-13.976440624005001</v>
      </c>
      <c r="AG37" s="169">
        <v>46.618451915559</v>
      </c>
      <c r="AH37" s="163">
        <v>58.756841282251699</v>
      </c>
      <c r="AI37" s="163">
        <v>63.115715402658303</v>
      </c>
      <c r="AJ37" s="163">
        <v>61.161063330727103</v>
      </c>
      <c r="AK37" s="163">
        <v>56.059421422986702</v>
      </c>
      <c r="AL37" s="170">
        <v>57.142298670836503</v>
      </c>
      <c r="AM37" s="163"/>
      <c r="AN37" s="171">
        <v>62.627052384675501</v>
      </c>
      <c r="AO37" s="172">
        <v>62.451133698201701</v>
      </c>
      <c r="AP37" s="173">
        <v>62.539093041438598</v>
      </c>
      <c r="AQ37" s="163"/>
      <c r="AR37" s="174">
        <v>58.684239919580001</v>
      </c>
      <c r="AS37" s="168"/>
      <c r="AT37" s="169">
        <v>-1.1194029850746201</v>
      </c>
      <c r="AU37" s="163">
        <v>-6.848466067555</v>
      </c>
      <c r="AV37" s="163">
        <v>-4.0701128936422997</v>
      </c>
      <c r="AW37" s="163">
        <v>-6.2331435421036803</v>
      </c>
      <c r="AX37" s="163">
        <v>-12.400733048258999</v>
      </c>
      <c r="AY37" s="170">
        <v>-6.3972848360655696</v>
      </c>
      <c r="AZ37" s="163"/>
      <c r="BA37" s="171">
        <v>-8.5094231867504195</v>
      </c>
      <c r="BB37" s="172">
        <v>-7.2838073128264602</v>
      </c>
      <c r="BC37" s="173">
        <v>-7.9015544041450703</v>
      </c>
      <c r="BD37" s="163"/>
      <c r="BE37" s="174">
        <v>-6.8604857294805797</v>
      </c>
    </row>
    <row r="38" spans="1:57" x14ac:dyDescent="0.25">
      <c r="A38" s="21" t="s">
        <v>75</v>
      </c>
      <c r="B38" s="3" t="str">
        <f t="shared" si="0"/>
        <v>Coastal Virginia - Eastern Shore</v>
      </c>
      <c r="C38" s="3"/>
      <c r="D38" s="24" t="s">
        <v>16</v>
      </c>
      <c r="E38" s="27" t="s">
        <v>17</v>
      </c>
      <c r="F38" s="3"/>
      <c r="G38" s="169">
        <v>43.659043659043597</v>
      </c>
      <c r="H38" s="163">
        <v>55.786555786555702</v>
      </c>
      <c r="I38" s="163">
        <v>58.558558558558502</v>
      </c>
      <c r="J38" s="163">
        <v>58.905058905058901</v>
      </c>
      <c r="K38" s="163">
        <v>60.914760914760897</v>
      </c>
      <c r="L38" s="170">
        <v>55.564795564795503</v>
      </c>
      <c r="M38" s="163"/>
      <c r="N38" s="171">
        <v>67.013167013167006</v>
      </c>
      <c r="O38" s="172">
        <v>56.063756063756003</v>
      </c>
      <c r="P38" s="173">
        <v>61.538461538461497</v>
      </c>
      <c r="Q38" s="163"/>
      <c r="R38" s="174">
        <v>57.271557271557199</v>
      </c>
      <c r="S38" s="168"/>
      <c r="T38" s="169">
        <v>12.37200371326</v>
      </c>
      <c r="U38" s="163">
        <v>6.1134486479530299</v>
      </c>
      <c r="V38" s="163">
        <v>3.5878352097721899</v>
      </c>
      <c r="W38" s="163">
        <v>1.70850717547756</v>
      </c>
      <c r="X38" s="163">
        <v>8.5156022876351898</v>
      </c>
      <c r="Y38" s="170">
        <v>6.0375504484265798</v>
      </c>
      <c r="Z38" s="163"/>
      <c r="AA38" s="171">
        <v>-1.07890828436105</v>
      </c>
      <c r="AB38" s="172">
        <v>-16.345812802505701</v>
      </c>
      <c r="AC38" s="173">
        <v>-8.6712602131104308</v>
      </c>
      <c r="AD38" s="163"/>
      <c r="AE38" s="174">
        <v>1.0416900691214901</v>
      </c>
      <c r="AG38" s="169">
        <v>37.254901960784302</v>
      </c>
      <c r="AH38" s="163">
        <v>47.593582887700499</v>
      </c>
      <c r="AI38" s="163">
        <v>51.063082059392002</v>
      </c>
      <c r="AJ38" s="163">
        <v>52.152521525215199</v>
      </c>
      <c r="AK38" s="163">
        <v>50.7995079950799</v>
      </c>
      <c r="AL38" s="170">
        <v>47.8033435832184</v>
      </c>
      <c r="AM38" s="163"/>
      <c r="AN38" s="171">
        <v>61.078896503250697</v>
      </c>
      <c r="AO38" s="172">
        <v>57.986294148655702</v>
      </c>
      <c r="AP38" s="173">
        <v>59.532595325953203</v>
      </c>
      <c r="AQ38" s="163"/>
      <c r="AR38" s="174">
        <v>51.1682419659735</v>
      </c>
      <c r="AS38" s="168"/>
      <c r="AT38" s="169">
        <v>-8.3075765752506108</v>
      </c>
      <c r="AU38" s="163">
        <v>-6.1771313287933101</v>
      </c>
      <c r="AV38" s="163">
        <v>-4.7066687581589202</v>
      </c>
      <c r="AW38" s="163">
        <v>-3.5460475161165799</v>
      </c>
      <c r="AX38" s="163">
        <v>-5.2871747165586296</v>
      </c>
      <c r="AY38" s="170">
        <v>-5.4455378597268602</v>
      </c>
      <c r="AZ38" s="163"/>
      <c r="BA38" s="171">
        <v>-2.0018670477475902</v>
      </c>
      <c r="BB38" s="172">
        <v>-4.6890115682946396</v>
      </c>
      <c r="BC38" s="173">
        <v>-3.3292121494969802</v>
      </c>
      <c r="BD38" s="163"/>
      <c r="BE38" s="174">
        <v>-4.7375505889143996</v>
      </c>
    </row>
    <row r="39" spans="1:57" x14ac:dyDescent="0.25">
      <c r="A39" s="21" t="s">
        <v>76</v>
      </c>
      <c r="B39" s="3" t="str">
        <f t="shared" si="0"/>
        <v>Coastal Virginia - Hampton Roads</v>
      </c>
      <c r="C39" s="3"/>
      <c r="D39" s="24" t="s">
        <v>16</v>
      </c>
      <c r="E39" s="27" t="s">
        <v>17</v>
      </c>
      <c r="F39" s="3"/>
      <c r="G39" s="169">
        <v>57.459749552772799</v>
      </c>
      <c r="H39" s="163">
        <v>67.3805264502938</v>
      </c>
      <c r="I39" s="163">
        <v>70.178890876565205</v>
      </c>
      <c r="J39" s="163">
        <v>70.242780475338606</v>
      </c>
      <c r="K39" s="163">
        <v>67.109634551495006</v>
      </c>
      <c r="L39" s="170">
        <v>66.474316381293093</v>
      </c>
      <c r="M39" s="163"/>
      <c r="N39" s="171">
        <v>74.812164579606403</v>
      </c>
      <c r="O39" s="172">
        <v>67.372859698441005</v>
      </c>
      <c r="P39" s="173">
        <v>71.092512139023697</v>
      </c>
      <c r="Q39" s="163"/>
      <c r="R39" s="174">
        <v>67.793800883501802</v>
      </c>
      <c r="S39" s="168"/>
      <c r="T39" s="169">
        <v>4.5562802439160199</v>
      </c>
      <c r="U39" s="163">
        <v>10.7965310243574</v>
      </c>
      <c r="V39" s="163">
        <v>9.8805906448488301</v>
      </c>
      <c r="W39" s="163">
        <v>7.1986447671765896</v>
      </c>
      <c r="X39" s="163">
        <v>-6.4620229694491096</v>
      </c>
      <c r="Y39" s="170">
        <v>4.8787019200271997</v>
      </c>
      <c r="Z39" s="163"/>
      <c r="AA39" s="171">
        <v>-7.2098104866250097</v>
      </c>
      <c r="AB39" s="172">
        <v>-18.900346048826599</v>
      </c>
      <c r="AC39" s="173">
        <v>-13.1425285963445</v>
      </c>
      <c r="AD39" s="163"/>
      <c r="AE39" s="174">
        <v>-1.25946333053062</v>
      </c>
      <c r="AG39" s="169">
        <v>50.562228469205202</v>
      </c>
      <c r="AH39" s="163">
        <v>56.909021211346698</v>
      </c>
      <c r="AI39" s="163">
        <v>60.288142090467602</v>
      </c>
      <c r="AJ39" s="163">
        <v>61.790825453616101</v>
      </c>
      <c r="AK39" s="163">
        <v>63.7630973677485</v>
      </c>
      <c r="AL39" s="170">
        <v>58.662662918476798</v>
      </c>
      <c r="AM39" s="163"/>
      <c r="AN39" s="171">
        <v>73.570789675440807</v>
      </c>
      <c r="AO39" s="172">
        <v>73.777153079478595</v>
      </c>
      <c r="AP39" s="173">
        <v>73.673971377459694</v>
      </c>
      <c r="AQ39" s="163"/>
      <c r="AR39" s="174">
        <v>62.951608192471902</v>
      </c>
      <c r="AS39" s="168"/>
      <c r="AT39" s="169">
        <v>-0.18350102813520699</v>
      </c>
      <c r="AU39" s="163">
        <v>-1.4793488120932201</v>
      </c>
      <c r="AV39" s="163">
        <v>-1.30645307186388</v>
      </c>
      <c r="AW39" s="163">
        <v>0.34132921132816602</v>
      </c>
      <c r="AX39" s="163">
        <v>-2.7784773887968699</v>
      </c>
      <c r="AY39" s="170">
        <v>-1.13176632272453</v>
      </c>
      <c r="AZ39" s="163"/>
      <c r="BA39" s="171">
        <v>-1.96505171772946</v>
      </c>
      <c r="BB39" s="172">
        <v>-2.3666416768671499</v>
      </c>
      <c r="BC39" s="173">
        <v>-2.1665400241825599</v>
      </c>
      <c r="BD39" s="163"/>
      <c r="BE39" s="174">
        <v>-1.48020045904696</v>
      </c>
    </row>
    <row r="40" spans="1:57" x14ac:dyDescent="0.25">
      <c r="A40" s="20" t="s">
        <v>77</v>
      </c>
      <c r="B40" s="3" t="str">
        <f t="shared" si="0"/>
        <v>Northern Virginia</v>
      </c>
      <c r="C40" s="3"/>
      <c r="D40" s="24" t="s">
        <v>16</v>
      </c>
      <c r="E40" s="27" t="s">
        <v>17</v>
      </c>
      <c r="F40" s="3"/>
      <c r="G40" s="169">
        <v>54.264542701848697</v>
      </c>
      <c r="H40" s="163">
        <v>64.924488913129295</v>
      </c>
      <c r="I40" s="163">
        <v>70.636249083146794</v>
      </c>
      <c r="J40" s="163">
        <v>68.298508585507093</v>
      </c>
      <c r="K40" s="163">
        <v>61.112260442722501</v>
      </c>
      <c r="L40" s="170">
        <v>63.847209945270897</v>
      </c>
      <c r="M40" s="163"/>
      <c r="N40" s="171">
        <v>63.451881664817201</v>
      </c>
      <c r="O40" s="172">
        <v>60.664648022418199</v>
      </c>
      <c r="P40" s="173">
        <v>62.0582648436177</v>
      </c>
      <c r="Q40" s="163"/>
      <c r="R40" s="174">
        <v>63.336082773370002</v>
      </c>
      <c r="S40" s="168"/>
      <c r="T40" s="169">
        <v>-10.543765395676401</v>
      </c>
      <c r="U40" s="163">
        <v>-20.949472280349301</v>
      </c>
      <c r="V40" s="163">
        <v>-20.773244491008601</v>
      </c>
      <c r="W40" s="163">
        <v>-23.8571593214239</v>
      </c>
      <c r="X40" s="163">
        <v>-23.972529855045298</v>
      </c>
      <c r="Y40" s="170">
        <v>-20.5934905140276</v>
      </c>
      <c r="Z40" s="163"/>
      <c r="AA40" s="171">
        <v>-18.5264387388176</v>
      </c>
      <c r="AB40" s="172">
        <v>-22.292167669511301</v>
      </c>
      <c r="AC40" s="173">
        <v>-20.411564321209799</v>
      </c>
      <c r="AD40" s="163"/>
      <c r="AE40" s="174">
        <v>-20.542644167181699</v>
      </c>
      <c r="AG40" s="169">
        <v>58.092072476986502</v>
      </c>
      <c r="AH40" s="163">
        <v>71.481697398237898</v>
      </c>
      <c r="AI40" s="163">
        <v>77.763464115282403</v>
      </c>
      <c r="AJ40" s="163">
        <v>76.6475624491638</v>
      </c>
      <c r="AK40" s="163">
        <v>70.0549618464171</v>
      </c>
      <c r="AL40" s="170">
        <v>70.807862828342607</v>
      </c>
      <c r="AM40" s="163"/>
      <c r="AN40" s="171">
        <v>73.658747584546703</v>
      </c>
      <c r="AO40" s="172">
        <v>75.8454674107751</v>
      </c>
      <c r="AP40" s="173">
        <v>74.752107497660901</v>
      </c>
      <c r="AQ40" s="163"/>
      <c r="AR40" s="174">
        <v>71.934774738711397</v>
      </c>
      <c r="AS40" s="168"/>
      <c r="AT40" s="169">
        <v>1.86465858132343</v>
      </c>
      <c r="AU40" s="163">
        <v>-2.3558810026693502</v>
      </c>
      <c r="AV40" s="163">
        <v>-3.8744997517426598</v>
      </c>
      <c r="AW40" s="163">
        <v>-6.6529683375483897</v>
      </c>
      <c r="AX40" s="163">
        <v>-5.4969083997181896</v>
      </c>
      <c r="AY40" s="170">
        <v>-3.629352867962</v>
      </c>
      <c r="AZ40" s="163"/>
      <c r="BA40" s="171">
        <v>-1.5258290899932101</v>
      </c>
      <c r="BB40" s="172">
        <v>1.7165651987947099</v>
      </c>
      <c r="BC40" s="173">
        <v>9.2822092244710205E-2</v>
      </c>
      <c r="BD40" s="163"/>
      <c r="BE40" s="174">
        <v>-2.5534594488940598</v>
      </c>
    </row>
    <row r="41" spans="1:57" x14ac:dyDescent="0.25">
      <c r="A41" s="22" t="s">
        <v>78</v>
      </c>
      <c r="B41" s="3" t="str">
        <f t="shared" si="0"/>
        <v>Shenandoah Valley</v>
      </c>
      <c r="C41" s="3"/>
      <c r="D41" s="25" t="s">
        <v>16</v>
      </c>
      <c r="E41" s="28" t="s">
        <v>17</v>
      </c>
      <c r="F41" s="3"/>
      <c r="G41" s="175">
        <v>49.299046038987903</v>
      </c>
      <c r="H41" s="176">
        <v>59.958523434259597</v>
      </c>
      <c r="I41" s="176">
        <v>64.214019079220193</v>
      </c>
      <c r="J41" s="176">
        <v>67.382828701783396</v>
      </c>
      <c r="K41" s="176">
        <v>68.054749066777205</v>
      </c>
      <c r="L41" s="177">
        <v>61.781833264205702</v>
      </c>
      <c r="M41" s="163"/>
      <c r="N41" s="178">
        <v>74.458730817088295</v>
      </c>
      <c r="O41" s="179">
        <v>61.592700124429598</v>
      </c>
      <c r="P41" s="180">
        <v>68.025715470758996</v>
      </c>
      <c r="Q41" s="163"/>
      <c r="R41" s="181">
        <v>63.565799608935201</v>
      </c>
      <c r="S41" s="168"/>
      <c r="T41" s="175">
        <v>8.66005104973096</v>
      </c>
      <c r="U41" s="176">
        <v>9.6865031643446695</v>
      </c>
      <c r="V41" s="176">
        <v>12.2733904281809</v>
      </c>
      <c r="W41" s="176">
        <v>13.3783551746168</v>
      </c>
      <c r="X41" s="176">
        <v>5.0850570152501504</v>
      </c>
      <c r="Y41" s="177">
        <v>9.7675267020676095</v>
      </c>
      <c r="Z41" s="163"/>
      <c r="AA41" s="178">
        <v>-7.7728840730417996</v>
      </c>
      <c r="AB41" s="179">
        <v>-21.088072730854599</v>
      </c>
      <c r="AC41" s="180">
        <v>-14.3180427789141</v>
      </c>
      <c r="AD41" s="163"/>
      <c r="AE41" s="181">
        <v>1.0796650891675099</v>
      </c>
      <c r="AG41" s="175">
        <v>43.2684272104295</v>
      </c>
      <c r="AH41" s="176">
        <v>52.371302022396698</v>
      </c>
      <c r="AI41" s="176">
        <v>56.623371216851901</v>
      </c>
      <c r="AJ41" s="176">
        <v>58.409308521710102</v>
      </c>
      <c r="AK41" s="176">
        <v>59.803921568627402</v>
      </c>
      <c r="AL41" s="177">
        <v>54.104580286340799</v>
      </c>
      <c r="AM41" s="163"/>
      <c r="AN41" s="178">
        <v>70.565338662003995</v>
      </c>
      <c r="AO41" s="179">
        <v>67.617917655384801</v>
      </c>
      <c r="AP41" s="180">
        <v>69.091628158694405</v>
      </c>
      <c r="AQ41" s="163"/>
      <c r="AR41" s="181">
        <v>58.391131696920198</v>
      </c>
      <c r="AS41" s="40"/>
      <c r="AT41" s="175">
        <v>-3.2277786309046399</v>
      </c>
      <c r="AU41" s="176">
        <v>-3.8432845265819302</v>
      </c>
      <c r="AV41" s="176">
        <v>-2.51804370380205</v>
      </c>
      <c r="AW41" s="176">
        <v>-1.46163898402796</v>
      </c>
      <c r="AX41" s="176">
        <v>-6.2787255062865404</v>
      </c>
      <c r="AY41" s="177">
        <v>-3.5183788973324801</v>
      </c>
      <c r="AZ41" s="163"/>
      <c r="BA41" s="178">
        <v>-1.65223716312293</v>
      </c>
      <c r="BB41" s="179">
        <v>-0.85432748929578495</v>
      </c>
      <c r="BC41" s="180">
        <v>-1.2634029309741399</v>
      </c>
      <c r="BD41" s="163"/>
      <c r="BE41" s="181">
        <v>-2.7632458148299999</v>
      </c>
    </row>
    <row r="42" spans="1:57" ht="13" x14ac:dyDescent="0.3">
      <c r="A42" s="19" t="s">
        <v>79</v>
      </c>
      <c r="B42" s="3" t="str">
        <f t="shared" si="0"/>
        <v>Southern Virginia</v>
      </c>
      <c r="C42" s="9"/>
      <c r="D42" s="23" t="s">
        <v>16</v>
      </c>
      <c r="E42" s="26" t="s">
        <v>17</v>
      </c>
      <c r="F42" s="3"/>
      <c r="G42" s="160">
        <v>50.410837219631297</v>
      </c>
      <c r="H42" s="161">
        <v>62.691538974017298</v>
      </c>
      <c r="I42" s="161">
        <v>66.688874083944</v>
      </c>
      <c r="J42" s="161">
        <v>63.824117255163202</v>
      </c>
      <c r="K42" s="161">
        <v>59.604707972462798</v>
      </c>
      <c r="L42" s="162">
        <v>60.644015101043699</v>
      </c>
      <c r="M42" s="163"/>
      <c r="N42" s="164">
        <v>61.492338441039301</v>
      </c>
      <c r="O42" s="165">
        <v>56.540084388185598</v>
      </c>
      <c r="P42" s="166">
        <v>59.0162114146124</v>
      </c>
      <c r="Q42" s="163"/>
      <c r="R42" s="167">
        <v>60.178928333491903</v>
      </c>
      <c r="S42" s="168"/>
      <c r="T42" s="160">
        <v>9.3989641139223501</v>
      </c>
      <c r="U42" s="161">
        <v>-1.1964646580415099</v>
      </c>
      <c r="V42" s="161">
        <v>1.4261348081405201</v>
      </c>
      <c r="W42" s="161">
        <v>-2.5481220405034599</v>
      </c>
      <c r="X42" s="161">
        <v>-5.9918341493182004</v>
      </c>
      <c r="Y42" s="162">
        <v>-0.31505466489953299</v>
      </c>
      <c r="Z42" s="163"/>
      <c r="AA42" s="164">
        <v>-12.651763334835699</v>
      </c>
      <c r="AB42" s="165">
        <v>-22.051534144443</v>
      </c>
      <c r="AC42" s="166">
        <v>-17.421888445968399</v>
      </c>
      <c r="AD42" s="163"/>
      <c r="AE42" s="167">
        <v>-5.7838167215451097</v>
      </c>
      <c r="AF42" s="29"/>
      <c r="AG42" s="160">
        <v>47.945813901843202</v>
      </c>
      <c r="AH42" s="161">
        <v>59.576948700865998</v>
      </c>
      <c r="AI42" s="161">
        <v>63.957361758827403</v>
      </c>
      <c r="AJ42" s="161">
        <v>64.096158116810997</v>
      </c>
      <c r="AK42" s="161">
        <v>59.943371085942701</v>
      </c>
      <c r="AL42" s="162">
        <v>59.103930712858002</v>
      </c>
      <c r="AM42" s="163"/>
      <c r="AN42" s="164">
        <v>65.706195869420299</v>
      </c>
      <c r="AO42" s="165">
        <v>67.493892960248701</v>
      </c>
      <c r="AP42" s="166">
        <v>66.6000444148345</v>
      </c>
      <c r="AQ42" s="163"/>
      <c r="AR42" s="167">
        <v>61.245677484851299</v>
      </c>
      <c r="AS42" s="168"/>
      <c r="AT42" s="160">
        <v>2.2908061709538399</v>
      </c>
      <c r="AU42" s="161">
        <v>-1.25559713425171</v>
      </c>
      <c r="AV42" s="161">
        <v>0.251443691511334</v>
      </c>
      <c r="AW42" s="161">
        <v>1.3923630069123301</v>
      </c>
      <c r="AX42" s="161">
        <v>-1.10997741267657</v>
      </c>
      <c r="AY42" s="162">
        <v>0.23198440954437999</v>
      </c>
      <c r="AZ42" s="163"/>
      <c r="BA42" s="164">
        <v>1.8218968365699599</v>
      </c>
      <c r="BB42" s="165">
        <v>1.2319281790897101</v>
      </c>
      <c r="BC42" s="166">
        <v>1.52209659871904</v>
      </c>
      <c r="BD42" s="163"/>
      <c r="BE42" s="167">
        <v>0.62928785477459503</v>
      </c>
    </row>
    <row r="43" spans="1:57" x14ac:dyDescent="0.25">
      <c r="A43" s="20" t="s">
        <v>80</v>
      </c>
      <c r="B43" s="3" t="str">
        <f t="shared" si="0"/>
        <v>Southwest Virginia - Blue Ridge Highlands</v>
      </c>
      <c r="C43" s="10"/>
      <c r="D43" s="24" t="s">
        <v>16</v>
      </c>
      <c r="E43" s="27" t="s">
        <v>17</v>
      </c>
      <c r="F43" s="3"/>
      <c r="G43" s="169">
        <v>60.6521986137938</v>
      </c>
      <c r="H43" s="163">
        <v>56.027724122258803</v>
      </c>
      <c r="I43" s="163">
        <v>59.731848653561997</v>
      </c>
      <c r="J43" s="163">
        <v>62.992841722531502</v>
      </c>
      <c r="K43" s="163">
        <v>62.947392341779299</v>
      </c>
      <c r="L43" s="170">
        <v>60.470401090785103</v>
      </c>
      <c r="M43" s="163"/>
      <c r="N43" s="171">
        <v>65.503920009089796</v>
      </c>
      <c r="O43" s="172">
        <v>56.504942620156797</v>
      </c>
      <c r="P43" s="173">
        <v>61.004431314623297</v>
      </c>
      <c r="Q43" s="163"/>
      <c r="R43" s="174">
        <v>60.622981154738902</v>
      </c>
      <c r="S43" s="168"/>
      <c r="T43" s="169">
        <v>33.498697375058903</v>
      </c>
      <c r="U43" s="163">
        <v>3.0421905725665099</v>
      </c>
      <c r="V43" s="163">
        <v>8.4013293051416191</v>
      </c>
      <c r="W43" s="163">
        <v>7.74929871884411</v>
      </c>
      <c r="X43" s="163">
        <v>9.8763627755114491</v>
      </c>
      <c r="Y43" s="170">
        <v>11.7089129727936</v>
      </c>
      <c r="Z43" s="163"/>
      <c r="AA43" s="171">
        <v>1.54032798019228</v>
      </c>
      <c r="AB43" s="172">
        <v>-14.241418114956399</v>
      </c>
      <c r="AC43" s="173">
        <v>-6.4339406162297301</v>
      </c>
      <c r="AD43" s="163"/>
      <c r="AE43" s="174">
        <v>5.8100253250292004</v>
      </c>
      <c r="AF43" s="30"/>
      <c r="AG43" s="169">
        <v>50.073367571533304</v>
      </c>
      <c r="AH43" s="163">
        <v>53.183023872679001</v>
      </c>
      <c r="AI43" s="163">
        <v>57.552164434755497</v>
      </c>
      <c r="AJ43" s="163">
        <v>59.862404801676</v>
      </c>
      <c r="AK43" s="163">
        <v>63.087115313835902</v>
      </c>
      <c r="AL43" s="170">
        <v>56.744835698007698</v>
      </c>
      <c r="AM43" s="163"/>
      <c r="AN43" s="171">
        <v>75.532969055236194</v>
      </c>
      <c r="AO43" s="172">
        <v>72.5064409274935</v>
      </c>
      <c r="AP43" s="173">
        <v>74.019704991364904</v>
      </c>
      <c r="AQ43" s="163"/>
      <c r="AR43" s="174">
        <v>61.675845822507497</v>
      </c>
      <c r="AS43" s="168"/>
      <c r="AT43" s="169">
        <v>13.2389884338901</v>
      </c>
      <c r="AU43" s="163">
        <v>1.4012224656902299</v>
      </c>
      <c r="AV43" s="163">
        <v>4.5295198910530798</v>
      </c>
      <c r="AW43" s="163">
        <v>5.0107624756819202</v>
      </c>
      <c r="AX43" s="163">
        <v>7.67088103982194</v>
      </c>
      <c r="AY43" s="170">
        <v>6.1401169638406001</v>
      </c>
      <c r="AZ43" s="163"/>
      <c r="BA43" s="171">
        <v>9.3792778718104</v>
      </c>
      <c r="BB43" s="172">
        <v>8.8509637350044095</v>
      </c>
      <c r="BC43" s="173">
        <v>9.1198819862641507</v>
      </c>
      <c r="BD43" s="163"/>
      <c r="BE43" s="174">
        <v>7.1367317700683399</v>
      </c>
    </row>
    <row r="44" spans="1:57" x14ac:dyDescent="0.25">
      <c r="A44" s="21" t="s">
        <v>81</v>
      </c>
      <c r="B44" s="3" t="str">
        <f t="shared" si="0"/>
        <v>Southwest Virginia - Heart of Appalachia</v>
      </c>
      <c r="C44" s="3"/>
      <c r="D44" s="24" t="s">
        <v>16</v>
      </c>
      <c r="E44" s="27" t="s">
        <v>17</v>
      </c>
      <c r="F44" s="3"/>
      <c r="G44" s="169">
        <v>48.2558139534883</v>
      </c>
      <c r="H44" s="163">
        <v>54.780361757105901</v>
      </c>
      <c r="I44" s="163">
        <v>60.981912144702797</v>
      </c>
      <c r="J44" s="163">
        <v>59.496124031007703</v>
      </c>
      <c r="K44" s="163">
        <v>51.227390180878501</v>
      </c>
      <c r="L44" s="170">
        <v>54.948320413436598</v>
      </c>
      <c r="M44" s="163"/>
      <c r="N44" s="171">
        <v>48.578811369508998</v>
      </c>
      <c r="O44" s="172">
        <v>43.992248062015499</v>
      </c>
      <c r="P44" s="173">
        <v>46.285529715762202</v>
      </c>
      <c r="Q44" s="163"/>
      <c r="R44" s="174">
        <v>52.473237356958201</v>
      </c>
      <c r="S44" s="168"/>
      <c r="T44" s="169">
        <v>35.326086956521699</v>
      </c>
      <c r="U44" s="163">
        <v>13.3689839572192</v>
      </c>
      <c r="V44" s="163">
        <v>17.412935323383</v>
      </c>
      <c r="W44" s="163">
        <v>11.907654921020599</v>
      </c>
      <c r="X44" s="163">
        <v>4.3421052631578902</v>
      </c>
      <c r="Y44" s="170">
        <v>15.351234065636</v>
      </c>
      <c r="Z44" s="163"/>
      <c r="AA44" s="171">
        <v>-5.1702395964691004</v>
      </c>
      <c r="AB44" s="172">
        <v>-18.3453237410071</v>
      </c>
      <c r="AC44" s="173">
        <v>-11.9237861094038</v>
      </c>
      <c r="AD44" s="163"/>
      <c r="AE44" s="174">
        <v>7.00037636432066</v>
      </c>
      <c r="AF44" s="30"/>
      <c r="AG44" s="169">
        <v>42.831065383338803</v>
      </c>
      <c r="AH44" s="163">
        <v>54.264852306671003</v>
      </c>
      <c r="AI44" s="163">
        <v>58.585693239482701</v>
      </c>
      <c r="AJ44" s="163">
        <v>57.014241283352398</v>
      </c>
      <c r="AK44" s="163">
        <v>52.414470453429303</v>
      </c>
      <c r="AL44" s="170">
        <v>53.046512393429602</v>
      </c>
      <c r="AM44" s="163"/>
      <c r="AN44" s="171">
        <v>57.177934195449303</v>
      </c>
      <c r="AO44" s="172">
        <v>54.149615321656498</v>
      </c>
      <c r="AP44" s="173">
        <v>55.663774758552897</v>
      </c>
      <c r="AQ44" s="163"/>
      <c r="AR44" s="174">
        <v>53.797215766368502</v>
      </c>
      <c r="AS44" s="168"/>
      <c r="AT44" s="169">
        <v>4.9819813427827002</v>
      </c>
      <c r="AU44" s="163">
        <v>-1.0464457937174201</v>
      </c>
      <c r="AV44" s="163">
        <v>3.0820243248242001</v>
      </c>
      <c r="AW44" s="163">
        <v>1.0561883519249899</v>
      </c>
      <c r="AX44" s="163">
        <v>0.93519862533596199</v>
      </c>
      <c r="AY44" s="170">
        <v>1.56064487698711</v>
      </c>
      <c r="AZ44" s="163"/>
      <c r="BA44" s="171">
        <v>6.3290340913519803</v>
      </c>
      <c r="BB44" s="172">
        <v>2.92534340848376</v>
      </c>
      <c r="BC44" s="173">
        <v>4.6458085020123301</v>
      </c>
      <c r="BD44" s="163"/>
      <c r="BE44" s="174">
        <v>2.4569208543986401</v>
      </c>
    </row>
    <row r="45" spans="1:57" x14ac:dyDescent="0.25">
      <c r="A45" s="22" t="s">
        <v>82</v>
      </c>
      <c r="B45" s="3" t="str">
        <f t="shared" si="0"/>
        <v>Virginia Mountains</v>
      </c>
      <c r="C45" s="3"/>
      <c r="D45" s="25" t="s">
        <v>16</v>
      </c>
      <c r="E45" s="28" t="s">
        <v>17</v>
      </c>
      <c r="F45" s="3"/>
      <c r="G45" s="169">
        <v>49.596719070403203</v>
      </c>
      <c r="H45" s="163">
        <v>64.593301435406602</v>
      </c>
      <c r="I45" s="163">
        <v>69.391660970608299</v>
      </c>
      <c r="J45" s="163">
        <v>61.763499658236498</v>
      </c>
      <c r="K45" s="163">
        <v>56.500341763499598</v>
      </c>
      <c r="L45" s="170">
        <v>60.3691045796308</v>
      </c>
      <c r="M45" s="163"/>
      <c r="N45" s="171">
        <v>58.127136021872801</v>
      </c>
      <c r="O45" s="172">
        <v>50.9227614490772</v>
      </c>
      <c r="P45" s="173">
        <v>54.524948735475</v>
      </c>
      <c r="Q45" s="163"/>
      <c r="R45" s="174">
        <v>58.699345767014897</v>
      </c>
      <c r="S45" s="168"/>
      <c r="T45" s="169">
        <v>8.6787347806480692</v>
      </c>
      <c r="U45" s="163">
        <v>1.01608027493936</v>
      </c>
      <c r="V45" s="163">
        <v>3.6532507739938</v>
      </c>
      <c r="W45" s="163">
        <v>-3.2191638834504199</v>
      </c>
      <c r="X45" s="163">
        <v>-17.259928963513001</v>
      </c>
      <c r="Y45" s="170">
        <v>-2.1982810970687199</v>
      </c>
      <c r="Z45" s="163"/>
      <c r="AA45" s="171">
        <v>-27.859892365228401</v>
      </c>
      <c r="AB45" s="172">
        <v>-35.584191002147598</v>
      </c>
      <c r="AC45" s="173">
        <v>-31.685214260390701</v>
      </c>
      <c r="AD45" s="163"/>
      <c r="AE45" s="174">
        <v>-12.2503249056674</v>
      </c>
      <c r="AF45" s="31"/>
      <c r="AG45" s="169">
        <v>44.524673191431098</v>
      </c>
      <c r="AH45" s="163">
        <v>55.687495722400897</v>
      </c>
      <c r="AI45" s="163">
        <v>59.912451694538397</v>
      </c>
      <c r="AJ45" s="163">
        <v>59.474710167230903</v>
      </c>
      <c r="AK45" s="163">
        <v>59.368694641086101</v>
      </c>
      <c r="AL45" s="170">
        <v>55.7950837056243</v>
      </c>
      <c r="AM45" s="163"/>
      <c r="AN45" s="171">
        <v>71.081700352245093</v>
      </c>
      <c r="AO45" s="172">
        <v>68.157723744058003</v>
      </c>
      <c r="AP45" s="173">
        <v>69.619712048151499</v>
      </c>
      <c r="AQ45" s="163"/>
      <c r="AR45" s="174">
        <v>59.745710948990698</v>
      </c>
      <c r="AS45" s="168"/>
      <c r="AT45" s="169">
        <v>7.8297689051426797E-2</v>
      </c>
      <c r="AU45" s="163">
        <v>-3.0428227972471</v>
      </c>
      <c r="AV45" s="163">
        <v>-2.2416379545788798</v>
      </c>
      <c r="AW45" s="163">
        <v>-1.7184875432920901</v>
      </c>
      <c r="AX45" s="163">
        <v>-2.4060848754319899</v>
      </c>
      <c r="AY45" s="170">
        <v>-1.9623850990463201</v>
      </c>
      <c r="AZ45" s="163"/>
      <c r="BA45" s="171">
        <v>3.8063930139023499</v>
      </c>
      <c r="BB45" s="172">
        <v>1.4766006005907899</v>
      </c>
      <c r="BC45" s="173">
        <v>2.6527412685582101</v>
      </c>
      <c r="BD45" s="163"/>
      <c r="BE45" s="174">
        <v>-0.47147344453207601</v>
      </c>
    </row>
    <row r="46" spans="1:57" x14ac:dyDescent="0.25">
      <c r="A46" s="48" t="s">
        <v>106</v>
      </c>
      <c r="B46" s="3" t="s">
        <v>112</v>
      </c>
      <c r="D46" s="25" t="s">
        <v>16</v>
      </c>
      <c r="E46" s="28" t="s">
        <v>17</v>
      </c>
      <c r="G46" s="169">
        <v>48.507980569049202</v>
      </c>
      <c r="H46" s="163">
        <v>61.901457321304598</v>
      </c>
      <c r="I46" s="163">
        <v>64.920194309507195</v>
      </c>
      <c r="J46" s="163">
        <v>70.818875780707799</v>
      </c>
      <c r="K46" s="163">
        <v>68.598195697432303</v>
      </c>
      <c r="L46" s="170">
        <v>62.949340735600202</v>
      </c>
      <c r="M46" s="163"/>
      <c r="N46" s="171">
        <v>68.736988202636994</v>
      </c>
      <c r="O46" s="172">
        <v>66.030534351144993</v>
      </c>
      <c r="P46" s="173">
        <v>67.383761276890993</v>
      </c>
      <c r="Q46" s="163"/>
      <c r="R46" s="174">
        <v>64.216318033111904</v>
      </c>
      <c r="S46" s="168"/>
      <c r="T46" s="169">
        <v>2.6789511891703399</v>
      </c>
      <c r="U46" s="163">
        <v>-4.5325034261244399</v>
      </c>
      <c r="V46" s="163">
        <v>-13.229846984965</v>
      </c>
      <c r="W46" s="163">
        <v>-12.3981949498964</v>
      </c>
      <c r="X46" s="163">
        <v>-10.9902884453279</v>
      </c>
      <c r="Y46" s="170">
        <v>-8.7191502329188797</v>
      </c>
      <c r="Z46" s="163"/>
      <c r="AA46" s="171">
        <v>-2.25018602349446</v>
      </c>
      <c r="AB46" s="172">
        <v>-6.6768447837150102</v>
      </c>
      <c r="AC46" s="173">
        <v>-4.4703466671235903</v>
      </c>
      <c r="AD46" s="163"/>
      <c r="AE46" s="174">
        <v>-7.4855345011727801</v>
      </c>
      <c r="AG46" s="169">
        <v>48.490631505898598</v>
      </c>
      <c r="AH46" s="163">
        <v>64.599236641221296</v>
      </c>
      <c r="AI46" s="163">
        <v>71.426092990978404</v>
      </c>
      <c r="AJ46" s="163">
        <v>70.020818875780705</v>
      </c>
      <c r="AK46" s="163">
        <v>67.670020818875699</v>
      </c>
      <c r="AL46" s="170">
        <v>64.441360166550993</v>
      </c>
      <c r="AM46" s="163"/>
      <c r="AN46" s="171">
        <v>72.258848022206806</v>
      </c>
      <c r="AO46" s="172">
        <v>75.242886884108202</v>
      </c>
      <c r="AP46" s="173">
        <v>73.750867453157497</v>
      </c>
      <c r="AQ46" s="163"/>
      <c r="AR46" s="174">
        <v>67.1012193912957</v>
      </c>
      <c r="AS46" s="168"/>
      <c r="AT46" s="169">
        <v>12.6576863479509</v>
      </c>
      <c r="AU46" s="163">
        <v>11.4288819797878</v>
      </c>
      <c r="AV46" s="163">
        <v>6.4631218405282302</v>
      </c>
      <c r="AW46" s="163">
        <v>2.0909280897508902</v>
      </c>
      <c r="AX46" s="163">
        <v>4.3056920452022602</v>
      </c>
      <c r="AY46" s="170">
        <v>6.8433680968654302</v>
      </c>
      <c r="AZ46" s="163"/>
      <c r="BA46" s="171">
        <v>9.0311443466750294</v>
      </c>
      <c r="BB46" s="172">
        <v>12.0158791371248</v>
      </c>
      <c r="BC46" s="173">
        <v>10.533554864198001</v>
      </c>
      <c r="BD46" s="163"/>
      <c r="BE46" s="174">
        <v>7.9753711316103999</v>
      </c>
    </row>
    <row r="47" spans="1:57" x14ac:dyDescent="0.25">
      <c r="A47" s="48" t="s">
        <v>107</v>
      </c>
      <c r="B47" s="3" t="s">
        <v>113</v>
      </c>
      <c r="D47" s="25" t="s">
        <v>16</v>
      </c>
      <c r="E47" s="28" t="s">
        <v>17</v>
      </c>
      <c r="G47" s="169">
        <v>52.807802889689498</v>
      </c>
      <c r="H47" s="163">
        <v>67.707537212941702</v>
      </c>
      <c r="I47" s="163">
        <v>74.749790734068398</v>
      </c>
      <c r="J47" s="163">
        <v>69.909378753138895</v>
      </c>
      <c r="K47" s="163">
        <v>63.198311314917902</v>
      </c>
      <c r="L47" s="170">
        <v>65.674564180951293</v>
      </c>
      <c r="M47" s="163"/>
      <c r="N47" s="171">
        <v>70.014921570768195</v>
      </c>
      <c r="O47" s="172">
        <v>65.636714342904895</v>
      </c>
      <c r="P47" s="173">
        <v>67.825817956836602</v>
      </c>
      <c r="Q47" s="163"/>
      <c r="R47" s="174">
        <v>66.289208116918502</v>
      </c>
      <c r="S47" s="168"/>
      <c r="T47" s="169">
        <v>-5.4403704829841697</v>
      </c>
      <c r="U47" s="163">
        <v>-15.6213708571838</v>
      </c>
      <c r="V47" s="163">
        <v>-13.534182356383701</v>
      </c>
      <c r="W47" s="163">
        <v>-17.864931955042898</v>
      </c>
      <c r="X47" s="163">
        <v>-22.571947606678801</v>
      </c>
      <c r="Y47" s="170">
        <v>-15.6451964130984</v>
      </c>
      <c r="Z47" s="163"/>
      <c r="AA47" s="171">
        <v>-13.3107258953669</v>
      </c>
      <c r="AB47" s="172">
        <v>-16.7595336867419</v>
      </c>
      <c r="AC47" s="173">
        <v>-15.0144580967376</v>
      </c>
      <c r="AD47" s="163"/>
      <c r="AE47" s="174">
        <v>-15.461778631113299</v>
      </c>
      <c r="AG47" s="169">
        <v>54.096279927680399</v>
      </c>
      <c r="AH47" s="163">
        <v>68.719981006994502</v>
      </c>
      <c r="AI47" s="163">
        <v>76.029750890977198</v>
      </c>
      <c r="AJ47" s="163">
        <v>74.644292732725006</v>
      </c>
      <c r="AK47" s="163">
        <v>70.176190172361899</v>
      </c>
      <c r="AL47" s="170">
        <v>68.738564035018896</v>
      </c>
      <c r="AM47" s="163"/>
      <c r="AN47" s="171">
        <v>77.466252244533294</v>
      </c>
      <c r="AO47" s="172">
        <v>79.299249847326095</v>
      </c>
      <c r="AP47" s="173">
        <v>78.382751045929695</v>
      </c>
      <c r="AQ47" s="163"/>
      <c r="AR47" s="174">
        <v>71.495460425778006</v>
      </c>
      <c r="AS47" s="168"/>
      <c r="AT47" s="169">
        <v>4.6117232240701203</v>
      </c>
      <c r="AU47" s="163">
        <v>-0.45016450014147102</v>
      </c>
      <c r="AV47" s="163">
        <v>-1.89548197412187</v>
      </c>
      <c r="AW47" s="163">
        <v>-3.6843515088774499</v>
      </c>
      <c r="AX47" s="163">
        <v>-4.1525197474919899</v>
      </c>
      <c r="AY47" s="170">
        <v>-1.5171458346830999</v>
      </c>
      <c r="AZ47" s="163"/>
      <c r="BA47" s="171">
        <v>1.1695579329554699</v>
      </c>
      <c r="BB47" s="172">
        <v>5.0618876715818404</v>
      </c>
      <c r="BC47" s="173">
        <v>3.1017443242916598</v>
      </c>
      <c r="BD47" s="163"/>
      <c r="BE47" s="174">
        <v>-0.11407341718142</v>
      </c>
    </row>
    <row r="48" spans="1:57" x14ac:dyDescent="0.25">
      <c r="A48" s="48" t="s">
        <v>108</v>
      </c>
      <c r="B48" s="3" t="s">
        <v>114</v>
      </c>
      <c r="D48" s="25" t="s">
        <v>16</v>
      </c>
      <c r="E48" s="28" t="s">
        <v>17</v>
      </c>
      <c r="G48" s="169">
        <v>57.3094729344729</v>
      </c>
      <c r="H48" s="163">
        <v>70.765075973409296</v>
      </c>
      <c r="I48" s="163">
        <v>76.842948717948701</v>
      </c>
      <c r="J48" s="163">
        <v>74.804131054131005</v>
      </c>
      <c r="K48" s="163">
        <v>67.693494776828103</v>
      </c>
      <c r="L48" s="170">
        <v>69.483024691357997</v>
      </c>
      <c r="M48" s="163"/>
      <c r="N48" s="171">
        <v>72.1747388414055</v>
      </c>
      <c r="O48" s="172">
        <v>64.417141500474798</v>
      </c>
      <c r="P48" s="173">
        <v>68.295940170940099</v>
      </c>
      <c r="Q48" s="163"/>
      <c r="R48" s="174">
        <v>69.143857685524296</v>
      </c>
      <c r="S48" s="168"/>
      <c r="T48" s="169">
        <v>-1.39649178859069</v>
      </c>
      <c r="U48" s="163">
        <v>-7.7213597471258799</v>
      </c>
      <c r="V48" s="163">
        <v>-7.8268844049533497</v>
      </c>
      <c r="W48" s="163">
        <v>-10.4573778367439</v>
      </c>
      <c r="X48" s="163">
        <v>-16.1304960858198</v>
      </c>
      <c r="Y48" s="170">
        <v>-9.1555677034743397</v>
      </c>
      <c r="Z48" s="163"/>
      <c r="AA48" s="171">
        <v>-14.473825774251701</v>
      </c>
      <c r="AB48" s="172">
        <v>-24.568304291563098</v>
      </c>
      <c r="AC48" s="173">
        <v>-19.551056811878201</v>
      </c>
      <c r="AD48" s="163"/>
      <c r="AE48" s="174">
        <v>-12.3518176654851</v>
      </c>
      <c r="AG48" s="169">
        <v>53.676885182657202</v>
      </c>
      <c r="AH48" s="163">
        <v>68.162596076802004</v>
      </c>
      <c r="AI48" s="163">
        <v>74.781137786746498</v>
      </c>
      <c r="AJ48" s="163">
        <v>74.352677577789905</v>
      </c>
      <c r="AK48" s="163">
        <v>71.227723947590903</v>
      </c>
      <c r="AL48" s="170">
        <v>68.440178295861898</v>
      </c>
      <c r="AM48" s="163"/>
      <c r="AN48" s="171">
        <v>79.552030626326101</v>
      </c>
      <c r="AO48" s="172">
        <v>79.375454424049906</v>
      </c>
      <c r="AP48" s="173">
        <v>79.463742525187996</v>
      </c>
      <c r="AQ48" s="163"/>
      <c r="AR48" s="174">
        <v>71.589748046651394</v>
      </c>
      <c r="AS48" s="168"/>
      <c r="AT48" s="169">
        <v>-1.23262185077025</v>
      </c>
      <c r="AU48" s="163">
        <v>-2.1996622369447398</v>
      </c>
      <c r="AV48" s="163">
        <v>-2.5927517364477599</v>
      </c>
      <c r="AW48" s="163">
        <v>-3.50584049736905</v>
      </c>
      <c r="AX48" s="163">
        <v>-3.7730293911322401</v>
      </c>
      <c r="AY48" s="170">
        <v>-2.7530853858068798</v>
      </c>
      <c r="AZ48" s="163"/>
      <c r="BA48" s="171">
        <v>-0.604997966314611</v>
      </c>
      <c r="BB48" s="172">
        <v>1.9009361899892E-2</v>
      </c>
      <c r="BC48" s="173">
        <v>-0.29431727236164701</v>
      </c>
      <c r="BD48" s="163"/>
      <c r="BE48" s="174">
        <v>-1.9865753859969499</v>
      </c>
    </row>
    <row r="49" spans="1:57" x14ac:dyDescent="0.25">
      <c r="A49" s="48" t="s">
        <v>109</v>
      </c>
      <c r="B49" s="3" t="s">
        <v>115</v>
      </c>
      <c r="D49" s="25" t="s">
        <v>16</v>
      </c>
      <c r="E49" s="28" t="s">
        <v>17</v>
      </c>
      <c r="G49" s="169">
        <v>56.057366613015503</v>
      </c>
      <c r="H49" s="163">
        <v>69.217094674129697</v>
      </c>
      <c r="I49" s="163">
        <v>75.215605256203901</v>
      </c>
      <c r="J49" s="163">
        <v>73.214500204194294</v>
      </c>
      <c r="K49" s="163">
        <v>69.399668484397097</v>
      </c>
      <c r="L49" s="170">
        <v>68.620847046388107</v>
      </c>
      <c r="M49" s="163"/>
      <c r="N49" s="171">
        <v>72.849352583659595</v>
      </c>
      <c r="O49" s="172">
        <v>62.509909433780898</v>
      </c>
      <c r="P49" s="173">
        <v>67.679631008720307</v>
      </c>
      <c r="Q49" s="163"/>
      <c r="R49" s="174">
        <v>68.351928178483007</v>
      </c>
      <c r="S49" s="168"/>
      <c r="T49" s="169">
        <v>6.1172147070070197</v>
      </c>
      <c r="U49" s="163">
        <v>0.73470289437238201</v>
      </c>
      <c r="V49" s="163">
        <v>0.274240082265439</v>
      </c>
      <c r="W49" s="163">
        <v>-4.2291583397454504</v>
      </c>
      <c r="X49" s="163">
        <v>-8.3291036545905204</v>
      </c>
      <c r="Y49" s="170">
        <v>-1.60499901223279</v>
      </c>
      <c r="Z49" s="163"/>
      <c r="AA49" s="171">
        <v>-12.441244487081599</v>
      </c>
      <c r="AB49" s="172">
        <v>-25.2463391815477</v>
      </c>
      <c r="AC49" s="173">
        <v>-18.859936859961799</v>
      </c>
      <c r="AD49" s="163"/>
      <c r="AE49" s="174">
        <v>-7.1886506177993796</v>
      </c>
      <c r="AG49" s="169">
        <v>50.237940731126898</v>
      </c>
      <c r="AH49" s="163">
        <v>62.9942077054341</v>
      </c>
      <c r="AI49" s="163">
        <v>68.951390056947801</v>
      </c>
      <c r="AJ49" s="163">
        <v>69.068529687387297</v>
      </c>
      <c r="AK49" s="163">
        <v>68.5819496840233</v>
      </c>
      <c r="AL49" s="170">
        <v>63.9675101530771</v>
      </c>
      <c r="AM49" s="163"/>
      <c r="AN49" s="171">
        <v>77.227455126510804</v>
      </c>
      <c r="AO49" s="172">
        <v>76.149169810413994</v>
      </c>
      <c r="AP49" s="173">
        <v>76.688312468462399</v>
      </c>
      <c r="AQ49" s="163"/>
      <c r="AR49" s="174">
        <v>67.602274638773196</v>
      </c>
      <c r="AS49" s="168"/>
      <c r="AT49" s="169">
        <v>-1.16182628659744</v>
      </c>
      <c r="AU49" s="163">
        <v>-3.2074426030718701</v>
      </c>
      <c r="AV49" s="163">
        <v>-2.88541692907887</v>
      </c>
      <c r="AW49" s="163">
        <v>-3.78929957197834</v>
      </c>
      <c r="AX49" s="163">
        <v>-4.4242299518939303</v>
      </c>
      <c r="AY49" s="170">
        <v>-3.2168732986298201</v>
      </c>
      <c r="AZ49" s="163"/>
      <c r="BA49" s="171">
        <v>-0.95198053470709898</v>
      </c>
      <c r="BB49" s="172">
        <v>-0.22182279836767099</v>
      </c>
      <c r="BC49" s="173">
        <v>-0.59080887786580705</v>
      </c>
      <c r="BD49" s="163"/>
      <c r="BE49" s="174">
        <v>-2.3812173588336498</v>
      </c>
    </row>
    <row r="50" spans="1:57" x14ac:dyDescent="0.25">
      <c r="A50" s="48" t="s">
        <v>110</v>
      </c>
      <c r="B50" s="3" t="s">
        <v>116</v>
      </c>
      <c r="D50" s="25" t="s">
        <v>16</v>
      </c>
      <c r="E50" s="28" t="s">
        <v>17</v>
      </c>
      <c r="G50" s="169">
        <v>54.923020189914197</v>
      </c>
      <c r="H50" s="163">
        <v>62.270673919055902</v>
      </c>
      <c r="I50" s="163">
        <v>65.2991610583571</v>
      </c>
      <c r="J50" s="163">
        <v>65.068682585046503</v>
      </c>
      <c r="K50" s="163">
        <v>62.146215543468202</v>
      </c>
      <c r="L50" s="170">
        <v>61.941550659168399</v>
      </c>
      <c r="M50" s="163"/>
      <c r="N50" s="171">
        <v>64.331151470452596</v>
      </c>
      <c r="O50" s="172">
        <v>58.937955194984703</v>
      </c>
      <c r="P50" s="173">
        <v>61.634553332718703</v>
      </c>
      <c r="Q50" s="163"/>
      <c r="R50" s="174">
        <v>61.853837137325598</v>
      </c>
      <c r="S50" s="168"/>
      <c r="T50" s="169">
        <v>4.1645146654339502</v>
      </c>
      <c r="U50" s="163">
        <v>-0.64431303452639199</v>
      </c>
      <c r="V50" s="163">
        <v>-0.98254360857232903</v>
      </c>
      <c r="W50" s="163">
        <v>-4.2318607357713303</v>
      </c>
      <c r="X50" s="163">
        <v>-8.0954797274323607</v>
      </c>
      <c r="Y50" s="170">
        <v>-2.2736317322931399</v>
      </c>
      <c r="Z50" s="163"/>
      <c r="AA50" s="171">
        <v>-14.4229151502322</v>
      </c>
      <c r="AB50" s="172">
        <v>-22.8029471036931</v>
      </c>
      <c r="AC50" s="173">
        <v>-18.645397998777401</v>
      </c>
      <c r="AD50" s="163"/>
      <c r="AE50" s="174">
        <v>-7.5692820437698103</v>
      </c>
      <c r="AG50" s="169">
        <v>52.062211186978402</v>
      </c>
      <c r="AH50" s="163">
        <v>59.179943444375397</v>
      </c>
      <c r="AI50" s="163">
        <v>62.3341198135466</v>
      </c>
      <c r="AJ50" s="163">
        <v>63.140933417736001</v>
      </c>
      <c r="AK50" s="163">
        <v>63.310122575818603</v>
      </c>
      <c r="AL50" s="170">
        <v>60.003267049049398</v>
      </c>
      <c r="AM50" s="163"/>
      <c r="AN50" s="171">
        <v>70.672728319042406</v>
      </c>
      <c r="AO50" s="172">
        <v>70.221557230822299</v>
      </c>
      <c r="AP50" s="173">
        <v>70.447142774932303</v>
      </c>
      <c r="AQ50" s="163"/>
      <c r="AR50" s="174">
        <v>62.986162360107301</v>
      </c>
      <c r="AS50" s="168"/>
      <c r="AT50" s="169">
        <v>1.8718608164110999</v>
      </c>
      <c r="AU50" s="163">
        <v>-0.62231576944049705</v>
      </c>
      <c r="AV50" s="163">
        <v>-0.83698017082490095</v>
      </c>
      <c r="AW50" s="163">
        <v>-2.39496482363114</v>
      </c>
      <c r="AX50" s="163">
        <v>-1.7771085950204899</v>
      </c>
      <c r="AY50" s="170">
        <v>-0.87536836109549698</v>
      </c>
      <c r="AZ50" s="163"/>
      <c r="BA50" s="171">
        <v>-2.2845918392657101E-2</v>
      </c>
      <c r="BB50" s="172">
        <v>0.30176788919974601</v>
      </c>
      <c r="BC50" s="173">
        <v>0.13867818254978301</v>
      </c>
      <c r="BD50" s="163"/>
      <c r="BE50" s="174">
        <v>-0.55549492287776403</v>
      </c>
    </row>
    <row r="51" spans="1:57" x14ac:dyDescent="0.25">
      <c r="A51" s="49" t="s">
        <v>111</v>
      </c>
      <c r="B51" s="3" t="s">
        <v>117</v>
      </c>
      <c r="D51" s="25" t="s">
        <v>16</v>
      </c>
      <c r="E51" s="28" t="s">
        <v>17</v>
      </c>
      <c r="G51" s="175">
        <v>50.538164727726297</v>
      </c>
      <c r="H51" s="176">
        <v>53.079578751922</v>
      </c>
      <c r="I51" s="176">
        <v>54.7506455075575</v>
      </c>
      <c r="J51" s="176">
        <v>54.956627694449999</v>
      </c>
      <c r="K51" s="176">
        <v>54.9218138037076</v>
      </c>
      <c r="L51" s="177">
        <v>53.649366097072701</v>
      </c>
      <c r="M51" s="163"/>
      <c r="N51" s="178">
        <v>58.794859148800299</v>
      </c>
      <c r="O51" s="179">
        <v>56.262148597290299</v>
      </c>
      <c r="P51" s="180">
        <v>57.528503873045302</v>
      </c>
      <c r="Q51" s="163"/>
      <c r="R51" s="181">
        <v>54.757691175921998</v>
      </c>
      <c r="S51" s="168"/>
      <c r="T51" s="175">
        <v>4.4844444864933699</v>
      </c>
      <c r="U51" s="176">
        <v>2.2754295194991498</v>
      </c>
      <c r="V51" s="176">
        <v>3.7174777326030899</v>
      </c>
      <c r="W51" s="176">
        <v>2.8844703550028901</v>
      </c>
      <c r="X51" s="176">
        <v>0.97439276302261302</v>
      </c>
      <c r="Y51" s="177">
        <v>2.8302706835715998</v>
      </c>
      <c r="Z51" s="163"/>
      <c r="AA51" s="178">
        <v>-6.1988134974471301</v>
      </c>
      <c r="AB51" s="179">
        <v>-12.238830091302299</v>
      </c>
      <c r="AC51" s="180">
        <v>-9.2528346035317792</v>
      </c>
      <c r="AD51" s="163"/>
      <c r="AE51" s="181">
        <v>-1.12172341111787</v>
      </c>
      <c r="AG51" s="175">
        <v>49.008328013464102</v>
      </c>
      <c r="AH51" s="176">
        <v>51.225988044802897</v>
      </c>
      <c r="AI51" s="176">
        <v>52.905078992035499</v>
      </c>
      <c r="AJ51" s="176">
        <v>53.790747269008101</v>
      </c>
      <c r="AK51" s="176">
        <v>55.050702876789799</v>
      </c>
      <c r="AL51" s="177">
        <v>52.396261617161002</v>
      </c>
      <c r="AM51" s="163"/>
      <c r="AN51" s="178">
        <v>62.755509132320697</v>
      </c>
      <c r="AO51" s="179">
        <v>63.301707504606</v>
      </c>
      <c r="AP51" s="180">
        <v>63.028608318463299</v>
      </c>
      <c r="AQ51" s="163"/>
      <c r="AR51" s="181">
        <v>55.434163103648999</v>
      </c>
      <c r="AS51" s="168"/>
      <c r="AT51" s="175">
        <v>4.1512402332325102</v>
      </c>
      <c r="AU51" s="176">
        <v>2.1495169092353801</v>
      </c>
      <c r="AV51" s="176">
        <v>3.4396610931553799</v>
      </c>
      <c r="AW51" s="176">
        <v>3.2601130741994302</v>
      </c>
      <c r="AX51" s="176">
        <v>3.1314669773337398</v>
      </c>
      <c r="AY51" s="177">
        <v>3.2137544886738798</v>
      </c>
      <c r="AZ51" s="163"/>
      <c r="BA51" s="178">
        <v>3.5286897567155102</v>
      </c>
      <c r="BB51" s="179">
        <v>3.7956873106037801</v>
      </c>
      <c r="BC51" s="180">
        <v>3.6625950550487301</v>
      </c>
      <c r="BD51" s="163"/>
      <c r="BE51" s="181">
        <v>3.35854464008343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U43" sqref="U43"/>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36</v>
      </c>
      <c r="H2" s="233"/>
      <c r="I2" s="233"/>
      <c r="J2" s="233"/>
      <c r="K2" s="233"/>
      <c r="L2" s="233"/>
      <c r="M2" s="233"/>
      <c r="N2" s="233"/>
      <c r="O2" s="233"/>
      <c r="P2" s="233"/>
      <c r="Q2" s="233"/>
      <c r="R2" s="233"/>
      <c r="T2" s="232" t="s">
        <v>37</v>
      </c>
      <c r="U2" s="233"/>
      <c r="V2" s="233"/>
      <c r="W2" s="233"/>
      <c r="X2" s="233"/>
      <c r="Y2" s="233"/>
      <c r="Z2" s="233"/>
      <c r="AA2" s="233"/>
      <c r="AB2" s="233"/>
      <c r="AC2" s="233"/>
      <c r="AD2" s="233"/>
      <c r="AE2" s="233"/>
      <c r="AF2" s="4"/>
      <c r="AG2" s="232" t="s">
        <v>38</v>
      </c>
      <c r="AH2" s="233"/>
      <c r="AI2" s="233"/>
      <c r="AJ2" s="233"/>
      <c r="AK2" s="233"/>
      <c r="AL2" s="233"/>
      <c r="AM2" s="233"/>
      <c r="AN2" s="233"/>
      <c r="AO2" s="233"/>
      <c r="AP2" s="233"/>
      <c r="AQ2" s="233"/>
      <c r="AR2" s="233"/>
      <c r="AT2" s="232" t="s">
        <v>39</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31"/>
      <c r="H4" s="227"/>
      <c r="I4" s="227"/>
      <c r="J4" s="227"/>
      <c r="K4" s="227"/>
      <c r="L4" s="229"/>
      <c r="M4" s="5"/>
      <c r="N4" s="231"/>
      <c r="O4" s="227"/>
      <c r="P4" s="229"/>
      <c r="Q4" s="2"/>
      <c r="R4" s="235"/>
      <c r="S4" s="2"/>
      <c r="T4" s="231"/>
      <c r="U4" s="227"/>
      <c r="V4" s="227"/>
      <c r="W4" s="227"/>
      <c r="X4" s="227"/>
      <c r="Y4" s="229"/>
      <c r="Z4" s="2"/>
      <c r="AA4" s="231"/>
      <c r="AB4" s="227"/>
      <c r="AC4" s="229"/>
      <c r="AD4" s="1"/>
      <c r="AE4" s="237"/>
      <c r="AF4" s="39"/>
      <c r="AG4" s="231"/>
      <c r="AH4" s="227"/>
      <c r="AI4" s="227"/>
      <c r="AJ4" s="227"/>
      <c r="AK4" s="227"/>
      <c r="AL4" s="229"/>
      <c r="AM4" s="5"/>
      <c r="AN4" s="231"/>
      <c r="AO4" s="227"/>
      <c r="AP4" s="229"/>
      <c r="AQ4" s="2"/>
      <c r="AR4" s="235"/>
      <c r="AS4" s="2"/>
      <c r="AT4" s="231"/>
      <c r="AU4" s="227"/>
      <c r="AV4" s="227"/>
      <c r="AW4" s="227"/>
      <c r="AX4" s="227"/>
      <c r="AY4" s="229"/>
      <c r="AZ4" s="2"/>
      <c r="BA4" s="231"/>
      <c r="BB4" s="227"/>
      <c r="BC4" s="229"/>
      <c r="BD4" s="1"/>
      <c r="BE4" s="23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148.07331846711801</v>
      </c>
      <c r="H6" s="183">
        <v>153.626679885367</v>
      </c>
      <c r="I6" s="183">
        <v>159.00329517048101</v>
      </c>
      <c r="J6" s="183">
        <v>157.06320657568801</v>
      </c>
      <c r="K6" s="183">
        <v>154.056127674001</v>
      </c>
      <c r="L6" s="184">
        <v>154.682870113842</v>
      </c>
      <c r="M6" s="185"/>
      <c r="N6" s="186">
        <v>166.73744908713499</v>
      </c>
      <c r="O6" s="187">
        <v>165.181852608372</v>
      </c>
      <c r="P6" s="188">
        <v>165.98730852043099</v>
      </c>
      <c r="Q6" s="185"/>
      <c r="R6" s="189">
        <v>157.99605268725099</v>
      </c>
      <c r="S6" s="168"/>
      <c r="T6" s="160">
        <v>-2.1831012400176202</v>
      </c>
      <c r="U6" s="161">
        <v>-1.47385754338867</v>
      </c>
      <c r="V6" s="161">
        <v>-0.92574135355978804</v>
      </c>
      <c r="W6" s="161">
        <v>-0.63688123827323995</v>
      </c>
      <c r="X6" s="161">
        <v>-0.85796690032975198</v>
      </c>
      <c r="Y6" s="162">
        <v>-1.17009991516114</v>
      </c>
      <c r="Z6" s="163"/>
      <c r="AA6" s="164">
        <v>-0.20467060222130001</v>
      </c>
      <c r="AB6" s="165">
        <v>-1.7576962112158401</v>
      </c>
      <c r="AC6" s="166">
        <v>-0.97091291824892401</v>
      </c>
      <c r="AD6" s="163"/>
      <c r="AE6" s="167">
        <v>-1.2861947806631899</v>
      </c>
      <c r="AF6" s="29"/>
      <c r="AG6" s="182">
        <v>148.74551141316999</v>
      </c>
      <c r="AH6" s="183">
        <v>156.07820932258701</v>
      </c>
      <c r="AI6" s="183">
        <v>162.06060095251999</v>
      </c>
      <c r="AJ6" s="183">
        <v>159.921717831374</v>
      </c>
      <c r="AK6" s="183">
        <v>155.89743608591101</v>
      </c>
      <c r="AL6" s="184">
        <v>156.92671449046401</v>
      </c>
      <c r="AM6" s="185"/>
      <c r="AN6" s="186">
        <v>168.30275423267699</v>
      </c>
      <c r="AO6" s="187">
        <v>169.67059683977001</v>
      </c>
      <c r="AP6" s="188">
        <v>168.98650355793799</v>
      </c>
      <c r="AQ6" s="185"/>
      <c r="AR6" s="189">
        <v>160.71152608090901</v>
      </c>
      <c r="AS6" s="168"/>
      <c r="AT6" s="160">
        <v>-2.03762005006128</v>
      </c>
      <c r="AU6" s="161">
        <v>0.61555958920199005</v>
      </c>
      <c r="AV6" s="161">
        <v>2.5797984792027999</v>
      </c>
      <c r="AW6" s="161">
        <v>1.7227852072123799</v>
      </c>
      <c r="AX6" s="161">
        <v>0.41510809255498499</v>
      </c>
      <c r="AY6" s="162">
        <v>0.81103549989938395</v>
      </c>
      <c r="AZ6" s="163"/>
      <c r="BA6" s="164">
        <v>0.89130541212944903</v>
      </c>
      <c r="BB6" s="165">
        <v>0.65399350875009299</v>
      </c>
      <c r="BC6" s="166">
        <v>0.77146122521002303</v>
      </c>
      <c r="BD6" s="163"/>
      <c r="BE6" s="167">
        <v>0.79531848920668602</v>
      </c>
    </row>
    <row r="7" spans="1:57" x14ac:dyDescent="0.25">
      <c r="A7" s="20" t="s">
        <v>18</v>
      </c>
      <c r="B7" s="3" t="str">
        <f>TRIM(A7)</f>
        <v>Virginia</v>
      </c>
      <c r="C7" s="10"/>
      <c r="D7" s="24" t="s">
        <v>16</v>
      </c>
      <c r="E7" s="27" t="s">
        <v>17</v>
      </c>
      <c r="F7" s="3"/>
      <c r="G7" s="190">
        <v>120.22245426959</v>
      </c>
      <c r="H7" s="185">
        <v>128.851288136498</v>
      </c>
      <c r="I7" s="185">
        <v>133.65853717943</v>
      </c>
      <c r="J7" s="185">
        <v>131.381008101498</v>
      </c>
      <c r="K7" s="185">
        <v>125.455245800065</v>
      </c>
      <c r="L7" s="191">
        <v>128.292493422018</v>
      </c>
      <c r="M7" s="185"/>
      <c r="N7" s="192">
        <v>134.89507305106901</v>
      </c>
      <c r="O7" s="193">
        <v>130.63892769119801</v>
      </c>
      <c r="P7" s="194">
        <v>132.870824123755</v>
      </c>
      <c r="Q7" s="185"/>
      <c r="R7" s="195">
        <v>129.61133602084001</v>
      </c>
      <c r="S7" s="168"/>
      <c r="T7" s="169">
        <v>-1.86560688146744</v>
      </c>
      <c r="U7" s="163">
        <v>-6.6547237247193802</v>
      </c>
      <c r="V7" s="163">
        <v>-8.5113858928216199</v>
      </c>
      <c r="W7" s="163">
        <v>-9.9087700866410202</v>
      </c>
      <c r="X7" s="163">
        <v>-9.8205926820000506</v>
      </c>
      <c r="Y7" s="170">
        <v>-7.8576599426661096</v>
      </c>
      <c r="Z7" s="163"/>
      <c r="AA7" s="171">
        <v>-7.1025342975715304</v>
      </c>
      <c r="AB7" s="172">
        <v>-9.7462720625829906</v>
      </c>
      <c r="AC7" s="173">
        <v>-8.3502390400309796</v>
      </c>
      <c r="AD7" s="163"/>
      <c r="AE7" s="174">
        <v>-8.0997702548189103</v>
      </c>
      <c r="AF7" s="30"/>
      <c r="AG7" s="190">
        <v>119.51890767921201</v>
      </c>
      <c r="AH7" s="185">
        <v>132.18987053624099</v>
      </c>
      <c r="AI7" s="185">
        <v>138.198179435669</v>
      </c>
      <c r="AJ7" s="185">
        <v>135.352901290029</v>
      </c>
      <c r="AK7" s="185">
        <v>129.13616900003501</v>
      </c>
      <c r="AL7" s="191">
        <v>131.42851941731001</v>
      </c>
      <c r="AM7" s="185"/>
      <c r="AN7" s="192">
        <v>140.22206370405601</v>
      </c>
      <c r="AO7" s="193">
        <v>141.542557183079</v>
      </c>
      <c r="AP7" s="194">
        <v>140.882782775007</v>
      </c>
      <c r="AQ7" s="185"/>
      <c r="AR7" s="195">
        <v>134.45315389850299</v>
      </c>
      <c r="AS7" s="168"/>
      <c r="AT7" s="169">
        <v>8.0297935326238704E-2</v>
      </c>
      <c r="AU7" s="163">
        <v>0.32362560629842002</v>
      </c>
      <c r="AV7" s="163">
        <v>-0.11218631966095</v>
      </c>
      <c r="AW7" s="163">
        <v>-1.83227565668899</v>
      </c>
      <c r="AX7" s="163">
        <v>-2.0526626769034202</v>
      </c>
      <c r="AY7" s="170">
        <v>-0.83589291862431403</v>
      </c>
      <c r="AZ7" s="163"/>
      <c r="BA7" s="171">
        <v>0.442377583163786</v>
      </c>
      <c r="BB7" s="172">
        <v>1.4877335182846601</v>
      </c>
      <c r="BC7" s="173">
        <v>0.96488670347848904</v>
      </c>
      <c r="BD7" s="163"/>
      <c r="BE7" s="174">
        <v>-0.212832335656338</v>
      </c>
    </row>
    <row r="8" spans="1:57" x14ac:dyDescent="0.25">
      <c r="A8" s="21" t="s">
        <v>19</v>
      </c>
      <c r="B8" s="3" t="str">
        <f t="shared" ref="B8:B43" si="0">TRIM(A8)</f>
        <v>Norfolk/Virginia Beach, VA</v>
      </c>
      <c r="C8" s="3"/>
      <c r="D8" s="24" t="s">
        <v>16</v>
      </c>
      <c r="E8" s="27" t="s">
        <v>17</v>
      </c>
      <c r="F8" s="3"/>
      <c r="G8" s="190">
        <v>116.42822371772</v>
      </c>
      <c r="H8" s="185">
        <v>123.100349253335</v>
      </c>
      <c r="I8" s="185">
        <v>126.920366758952</v>
      </c>
      <c r="J8" s="185">
        <v>130.143256584601</v>
      </c>
      <c r="K8" s="185">
        <v>129.519708753477</v>
      </c>
      <c r="L8" s="191">
        <v>125.53770730956801</v>
      </c>
      <c r="M8" s="185"/>
      <c r="N8" s="192">
        <v>146.558294230966</v>
      </c>
      <c r="O8" s="193">
        <v>141.20258224011499</v>
      </c>
      <c r="P8" s="194">
        <v>144.020033421535</v>
      </c>
      <c r="Q8" s="185"/>
      <c r="R8" s="195">
        <v>131.071408264707</v>
      </c>
      <c r="S8" s="168"/>
      <c r="T8" s="169">
        <v>7.61243696449234</v>
      </c>
      <c r="U8" s="163">
        <v>11.968459828070101</v>
      </c>
      <c r="V8" s="163">
        <v>11.2200849284127</v>
      </c>
      <c r="W8" s="163">
        <v>11.5672690967245</v>
      </c>
      <c r="X8" s="163">
        <v>3.4828446005220801</v>
      </c>
      <c r="Y8" s="170">
        <v>8.8668197165618707</v>
      </c>
      <c r="Z8" s="163"/>
      <c r="AA8" s="171">
        <v>-3.7896796970991198</v>
      </c>
      <c r="AB8" s="172">
        <v>-8.7244834011619492</v>
      </c>
      <c r="AC8" s="173">
        <v>-6.1959039524538202</v>
      </c>
      <c r="AD8" s="163"/>
      <c r="AE8" s="174">
        <v>2.1372683338312601</v>
      </c>
      <c r="AF8" s="30"/>
      <c r="AG8" s="190">
        <v>106.032448076655</v>
      </c>
      <c r="AH8" s="185">
        <v>110.09004022857999</v>
      </c>
      <c r="AI8" s="185">
        <v>113.65892031188601</v>
      </c>
      <c r="AJ8" s="185">
        <v>114.73869958384201</v>
      </c>
      <c r="AK8" s="185">
        <v>116.61720896688701</v>
      </c>
      <c r="AL8" s="191">
        <v>112.52371368893699</v>
      </c>
      <c r="AM8" s="185"/>
      <c r="AN8" s="192">
        <v>139.527945710659</v>
      </c>
      <c r="AO8" s="193">
        <v>141.59899671166099</v>
      </c>
      <c r="AP8" s="194">
        <v>140.56484659009999</v>
      </c>
      <c r="AQ8" s="185"/>
      <c r="AR8" s="195">
        <v>121.901816431573</v>
      </c>
      <c r="AS8" s="168"/>
      <c r="AT8" s="169">
        <v>-1.4775599911659101</v>
      </c>
      <c r="AU8" s="163">
        <v>-1.3354608100773999</v>
      </c>
      <c r="AV8" s="163">
        <v>-0.81418231092292703</v>
      </c>
      <c r="AW8" s="163">
        <v>-0.198632840238577</v>
      </c>
      <c r="AX8" s="163">
        <v>-3.0865825474948099</v>
      </c>
      <c r="AY8" s="170">
        <v>-1.4369042383066599</v>
      </c>
      <c r="AZ8" s="163"/>
      <c r="BA8" s="171">
        <v>-3.1972563164690602</v>
      </c>
      <c r="BB8" s="172">
        <v>-2.8119054226652498</v>
      </c>
      <c r="BC8" s="173">
        <v>-3.0044527908813801</v>
      </c>
      <c r="BD8" s="163"/>
      <c r="BE8" s="174">
        <v>-2.10564676274769</v>
      </c>
    </row>
    <row r="9" spans="1:57" ht="16" x14ac:dyDescent="0.45">
      <c r="A9" s="21" t="s">
        <v>20</v>
      </c>
      <c r="B9" s="46" t="s">
        <v>71</v>
      </c>
      <c r="C9" s="3"/>
      <c r="D9" s="24" t="s">
        <v>16</v>
      </c>
      <c r="E9" s="27" t="s">
        <v>17</v>
      </c>
      <c r="F9" s="3"/>
      <c r="G9" s="190">
        <v>100.722686029716</v>
      </c>
      <c r="H9" s="185">
        <v>110.47803297748401</v>
      </c>
      <c r="I9" s="185">
        <v>115.52630655551501</v>
      </c>
      <c r="J9" s="185">
        <v>114.442965883716</v>
      </c>
      <c r="K9" s="185">
        <v>107.369661271135</v>
      </c>
      <c r="L9" s="191">
        <v>110.285335365321</v>
      </c>
      <c r="M9" s="185"/>
      <c r="N9" s="192">
        <v>112.597571446953</v>
      </c>
      <c r="O9" s="193">
        <v>107.15140710042201</v>
      </c>
      <c r="P9" s="194">
        <v>110.01952841363401</v>
      </c>
      <c r="Q9" s="185"/>
      <c r="R9" s="195">
        <v>110.210695468341</v>
      </c>
      <c r="S9" s="168"/>
      <c r="T9" s="169">
        <v>-1.18287251893002</v>
      </c>
      <c r="U9" s="163">
        <v>0.231153755731522</v>
      </c>
      <c r="V9" s="163">
        <v>0.174886344133695</v>
      </c>
      <c r="W9" s="163">
        <v>-1.62568688582725</v>
      </c>
      <c r="X9" s="163">
        <v>-6.21752556929306</v>
      </c>
      <c r="Y9" s="170">
        <v>-1.7792428570113801</v>
      </c>
      <c r="Z9" s="163"/>
      <c r="AA9" s="171">
        <v>-11.4437556854344</v>
      </c>
      <c r="AB9" s="172">
        <v>-14.3175025557355</v>
      </c>
      <c r="AC9" s="173">
        <v>-12.755375845969301</v>
      </c>
      <c r="AD9" s="163"/>
      <c r="AE9" s="174">
        <v>-5.5232192590646196</v>
      </c>
      <c r="AF9" s="30"/>
      <c r="AG9" s="190">
        <v>100.17255389995201</v>
      </c>
      <c r="AH9" s="185">
        <v>109.339912286372</v>
      </c>
      <c r="AI9" s="185">
        <v>113.292766628929</v>
      </c>
      <c r="AJ9" s="185">
        <v>113.217975724586</v>
      </c>
      <c r="AK9" s="185">
        <v>116.176148138511</v>
      </c>
      <c r="AL9" s="191">
        <v>111.069760524034</v>
      </c>
      <c r="AM9" s="185"/>
      <c r="AN9" s="192">
        <v>129.27993523806799</v>
      </c>
      <c r="AO9" s="193">
        <v>129.917025588363</v>
      </c>
      <c r="AP9" s="194">
        <v>129.598325891608</v>
      </c>
      <c r="AQ9" s="185"/>
      <c r="AR9" s="195">
        <v>117.108774880734</v>
      </c>
      <c r="AS9" s="168"/>
      <c r="AT9" s="169">
        <v>-2.0228243928907399</v>
      </c>
      <c r="AU9" s="163">
        <v>2.0762350549723099</v>
      </c>
      <c r="AV9" s="163">
        <v>1.25811546885063</v>
      </c>
      <c r="AW9" s="163">
        <v>0.69520354561014397</v>
      </c>
      <c r="AX9" s="163">
        <v>3.7696376599789301</v>
      </c>
      <c r="AY9" s="170">
        <v>1.40898185730273</v>
      </c>
      <c r="AZ9" s="163"/>
      <c r="BA9" s="171">
        <v>3.7105713605401101</v>
      </c>
      <c r="BB9" s="172">
        <v>4.8984643503093599</v>
      </c>
      <c r="BC9" s="173">
        <v>4.30059630118408</v>
      </c>
      <c r="BD9" s="163"/>
      <c r="BE9" s="174">
        <v>2.451600382903</v>
      </c>
    </row>
    <row r="10" spans="1:57" x14ac:dyDescent="0.25">
      <c r="A10" s="21" t="s">
        <v>21</v>
      </c>
      <c r="B10" s="3" t="str">
        <f t="shared" si="0"/>
        <v>Virginia Area</v>
      </c>
      <c r="C10" s="3"/>
      <c r="D10" s="24" t="s">
        <v>16</v>
      </c>
      <c r="E10" s="27" t="s">
        <v>17</v>
      </c>
      <c r="F10" s="3"/>
      <c r="G10" s="190">
        <v>112.816839316987</v>
      </c>
      <c r="H10" s="185">
        <v>116.18534329015399</v>
      </c>
      <c r="I10" s="185">
        <v>119.08410229574601</v>
      </c>
      <c r="J10" s="185">
        <v>113.371936458845</v>
      </c>
      <c r="K10" s="185">
        <v>119.616271455256</v>
      </c>
      <c r="L10" s="191">
        <v>116.377360588261</v>
      </c>
      <c r="M10" s="185"/>
      <c r="N10" s="192">
        <v>141.728424051681</v>
      </c>
      <c r="O10" s="193">
        <v>137.47104113159801</v>
      </c>
      <c r="P10" s="194">
        <v>139.75475422945601</v>
      </c>
      <c r="Q10" s="185"/>
      <c r="R10" s="195">
        <v>123.200101602613</v>
      </c>
      <c r="S10" s="168"/>
      <c r="T10" s="169">
        <v>8.0497851609134692</v>
      </c>
      <c r="U10" s="163">
        <v>4.8732988025515702</v>
      </c>
      <c r="V10" s="163">
        <v>6.4127518897253797</v>
      </c>
      <c r="W10" s="163">
        <v>1.32326643387419</v>
      </c>
      <c r="X10" s="163">
        <v>-2.55969876777429</v>
      </c>
      <c r="Y10" s="170">
        <v>3.0434797860994398</v>
      </c>
      <c r="Z10" s="163"/>
      <c r="AA10" s="171">
        <v>-4.8390001541695096</v>
      </c>
      <c r="AB10" s="172">
        <v>-7.2581285438989802</v>
      </c>
      <c r="AC10" s="173">
        <v>-5.9419603298271504</v>
      </c>
      <c r="AD10" s="163"/>
      <c r="AE10" s="174">
        <v>-1.4418047362106401</v>
      </c>
      <c r="AF10" s="30"/>
      <c r="AG10" s="190">
        <v>105.802702302611</v>
      </c>
      <c r="AH10" s="185">
        <v>108.920511630771</v>
      </c>
      <c r="AI10" s="185">
        <v>110.80825592058601</v>
      </c>
      <c r="AJ10" s="185">
        <v>109.667344667989</v>
      </c>
      <c r="AK10" s="185">
        <v>115.76723039625401</v>
      </c>
      <c r="AL10" s="191">
        <v>110.459859687308</v>
      </c>
      <c r="AM10" s="185"/>
      <c r="AN10" s="192">
        <v>144.85415230718499</v>
      </c>
      <c r="AO10" s="193">
        <v>146.42900268235101</v>
      </c>
      <c r="AP10" s="194">
        <v>145.62971583177401</v>
      </c>
      <c r="AQ10" s="185"/>
      <c r="AR10" s="195">
        <v>122.270172880975</v>
      </c>
      <c r="AS10" s="168"/>
      <c r="AT10" s="169">
        <v>2.0730351406235301</v>
      </c>
      <c r="AU10" s="163">
        <v>1.70409468351126</v>
      </c>
      <c r="AV10" s="163">
        <v>1.51149789224855</v>
      </c>
      <c r="AW10" s="163">
        <v>0.39549787437278999</v>
      </c>
      <c r="AX10" s="163">
        <v>-0.281713529467226</v>
      </c>
      <c r="AY10" s="170">
        <v>0.93671016693485198</v>
      </c>
      <c r="AZ10" s="163"/>
      <c r="BA10" s="171">
        <v>2.1183972756887601</v>
      </c>
      <c r="BB10" s="172">
        <v>3.1217086833557799</v>
      </c>
      <c r="BC10" s="173">
        <v>2.6128550651026998</v>
      </c>
      <c r="BD10" s="163"/>
      <c r="BE10" s="174">
        <v>1.8709516423861501</v>
      </c>
    </row>
    <row r="11" spans="1:57" x14ac:dyDescent="0.25">
      <c r="A11" s="34" t="s">
        <v>22</v>
      </c>
      <c r="B11" s="3" t="str">
        <f t="shared" si="0"/>
        <v>Washington, DC</v>
      </c>
      <c r="C11" s="3"/>
      <c r="D11" s="24" t="s">
        <v>16</v>
      </c>
      <c r="E11" s="27" t="s">
        <v>17</v>
      </c>
      <c r="F11" s="3"/>
      <c r="G11" s="190">
        <v>168.2400517868</v>
      </c>
      <c r="H11" s="185">
        <v>191.82589441285401</v>
      </c>
      <c r="I11" s="185">
        <v>199.287274875772</v>
      </c>
      <c r="J11" s="185">
        <v>191.57551803423601</v>
      </c>
      <c r="K11" s="185">
        <v>165.57088952375599</v>
      </c>
      <c r="L11" s="191">
        <v>184.32531183588</v>
      </c>
      <c r="M11" s="185"/>
      <c r="N11" s="192">
        <v>160.53809706784901</v>
      </c>
      <c r="O11" s="193">
        <v>158.14981075548599</v>
      </c>
      <c r="P11" s="194">
        <v>159.37383885911399</v>
      </c>
      <c r="Q11" s="185"/>
      <c r="R11" s="195">
        <v>177.145530551821</v>
      </c>
      <c r="S11" s="168"/>
      <c r="T11" s="169">
        <v>-16.3132422932247</v>
      </c>
      <c r="U11" s="163">
        <v>-20.351486037197301</v>
      </c>
      <c r="V11" s="163">
        <v>-24.860187221070198</v>
      </c>
      <c r="W11" s="163">
        <v>-27.451807425700402</v>
      </c>
      <c r="X11" s="163">
        <v>-28.142734848760501</v>
      </c>
      <c r="Y11" s="170">
        <v>-24.223566941433301</v>
      </c>
      <c r="Z11" s="163"/>
      <c r="AA11" s="171">
        <v>-17.6805248495229</v>
      </c>
      <c r="AB11" s="172">
        <v>-14.228712189982099</v>
      </c>
      <c r="AC11" s="173">
        <v>-16.001509757823701</v>
      </c>
      <c r="AD11" s="163"/>
      <c r="AE11" s="174">
        <v>-22.467533072924098</v>
      </c>
      <c r="AF11" s="30"/>
      <c r="AG11" s="190">
        <v>185.18614672733401</v>
      </c>
      <c r="AH11" s="185">
        <v>216.924561508061</v>
      </c>
      <c r="AI11" s="185">
        <v>234.352004430015</v>
      </c>
      <c r="AJ11" s="185">
        <v>223.712610137822</v>
      </c>
      <c r="AK11" s="185">
        <v>195.14292959694899</v>
      </c>
      <c r="AL11" s="191">
        <v>212.67619017135999</v>
      </c>
      <c r="AM11" s="185"/>
      <c r="AN11" s="192">
        <v>181.367041861248</v>
      </c>
      <c r="AO11" s="193">
        <v>184.88360814851401</v>
      </c>
      <c r="AP11" s="194">
        <v>183.15835665058</v>
      </c>
      <c r="AQ11" s="185"/>
      <c r="AR11" s="195">
        <v>203.818966047093</v>
      </c>
      <c r="AS11" s="168"/>
      <c r="AT11" s="169">
        <v>-1.74387516994574</v>
      </c>
      <c r="AU11" s="163">
        <v>-0.89485888025257099</v>
      </c>
      <c r="AV11" s="163">
        <v>-1.44743292759193</v>
      </c>
      <c r="AW11" s="163">
        <v>-4.9677025449896197</v>
      </c>
      <c r="AX11" s="163">
        <v>-6.3731974459220897</v>
      </c>
      <c r="AY11" s="170">
        <v>-3.2384983277234398</v>
      </c>
      <c r="AZ11" s="163"/>
      <c r="BA11" s="171">
        <v>-2.20787231019297</v>
      </c>
      <c r="BB11" s="172">
        <v>1.4366025734561401</v>
      </c>
      <c r="BC11" s="173">
        <v>-0.38238869382023699</v>
      </c>
      <c r="BD11" s="163"/>
      <c r="BE11" s="174">
        <v>-2.66675232073232</v>
      </c>
    </row>
    <row r="12" spans="1:57" x14ac:dyDescent="0.25">
      <c r="A12" s="21" t="s">
        <v>23</v>
      </c>
      <c r="B12" s="3" t="str">
        <f t="shared" si="0"/>
        <v>Arlington, VA</v>
      </c>
      <c r="C12" s="3"/>
      <c r="D12" s="24" t="s">
        <v>16</v>
      </c>
      <c r="E12" s="27" t="s">
        <v>17</v>
      </c>
      <c r="F12" s="3"/>
      <c r="G12" s="190">
        <v>181.23393290371399</v>
      </c>
      <c r="H12" s="185">
        <v>209.485638554216</v>
      </c>
      <c r="I12" s="185">
        <v>215.26725970149201</v>
      </c>
      <c r="J12" s="185">
        <v>213.64043226788399</v>
      </c>
      <c r="K12" s="185">
        <v>171.886745911313</v>
      </c>
      <c r="L12" s="191">
        <v>199.518171454628</v>
      </c>
      <c r="M12" s="185"/>
      <c r="N12" s="192">
        <v>147.038062371378</v>
      </c>
      <c r="O12" s="193">
        <v>141.21128982528199</v>
      </c>
      <c r="P12" s="194">
        <v>144.23948580830901</v>
      </c>
      <c r="Q12" s="185"/>
      <c r="R12" s="195">
        <v>183.840162633875</v>
      </c>
      <c r="S12" s="168"/>
      <c r="T12" s="169">
        <v>-16.463475449929401</v>
      </c>
      <c r="U12" s="163">
        <v>-17.2737966435757</v>
      </c>
      <c r="V12" s="163">
        <v>-21.578163314215399</v>
      </c>
      <c r="W12" s="163">
        <v>-21.517366068322001</v>
      </c>
      <c r="X12" s="163">
        <v>-26.0232219922902</v>
      </c>
      <c r="Y12" s="170">
        <v>-20.880202496952599</v>
      </c>
      <c r="Z12" s="163"/>
      <c r="AA12" s="171">
        <v>-18.097468853743901</v>
      </c>
      <c r="AB12" s="172">
        <v>-19.2952782525931</v>
      </c>
      <c r="AC12" s="173">
        <v>-18.642209895953101</v>
      </c>
      <c r="AD12" s="163"/>
      <c r="AE12" s="174">
        <v>-20.7331747051356</v>
      </c>
      <c r="AF12" s="30"/>
      <c r="AG12" s="190">
        <v>202.39943363108</v>
      </c>
      <c r="AH12" s="185">
        <v>240.14249725008</v>
      </c>
      <c r="AI12" s="185">
        <v>253.681187077613</v>
      </c>
      <c r="AJ12" s="185">
        <v>244.51967173613701</v>
      </c>
      <c r="AK12" s="185">
        <v>209.64029430690499</v>
      </c>
      <c r="AL12" s="191">
        <v>231.65630383971001</v>
      </c>
      <c r="AM12" s="185"/>
      <c r="AN12" s="192">
        <v>177.26975952168499</v>
      </c>
      <c r="AO12" s="193">
        <v>180.07610746326799</v>
      </c>
      <c r="AP12" s="194">
        <v>178.68422104625</v>
      </c>
      <c r="AQ12" s="185"/>
      <c r="AR12" s="195">
        <v>216.409694243247</v>
      </c>
      <c r="AS12" s="168"/>
      <c r="AT12" s="169">
        <v>-0.16299205040238199</v>
      </c>
      <c r="AU12" s="163">
        <v>1.2539259023054301</v>
      </c>
      <c r="AV12" s="163">
        <v>-6.6950538420424005E-2</v>
      </c>
      <c r="AW12" s="163">
        <v>-2.7585135432119601</v>
      </c>
      <c r="AX12" s="163">
        <v>-3.3724223460543601</v>
      </c>
      <c r="AY12" s="170">
        <v>-1.22388658690607</v>
      </c>
      <c r="AZ12" s="163"/>
      <c r="BA12" s="171">
        <v>0.953060510651906</v>
      </c>
      <c r="BB12" s="172">
        <v>4.3647734167141099</v>
      </c>
      <c r="BC12" s="173">
        <v>2.6394988840977498</v>
      </c>
      <c r="BD12" s="163"/>
      <c r="BE12" s="174">
        <v>-0.55789865014004103</v>
      </c>
    </row>
    <row r="13" spans="1:57" x14ac:dyDescent="0.25">
      <c r="A13" s="21" t="s">
        <v>24</v>
      </c>
      <c r="B13" s="3" t="str">
        <f t="shared" si="0"/>
        <v>Suburban Virginia Area</v>
      </c>
      <c r="C13" s="3"/>
      <c r="D13" s="24" t="s">
        <v>16</v>
      </c>
      <c r="E13" s="27" t="s">
        <v>17</v>
      </c>
      <c r="F13" s="3"/>
      <c r="G13" s="190">
        <v>137.20664351120899</v>
      </c>
      <c r="H13" s="185">
        <v>147.835572725042</v>
      </c>
      <c r="I13" s="185">
        <v>152.527575546257</v>
      </c>
      <c r="J13" s="185">
        <v>146.55070983533599</v>
      </c>
      <c r="K13" s="185">
        <v>147.44182087143599</v>
      </c>
      <c r="L13" s="191">
        <v>146.787138374329</v>
      </c>
      <c r="M13" s="185"/>
      <c r="N13" s="192">
        <v>156.09777200656001</v>
      </c>
      <c r="O13" s="193">
        <v>156.89040392706801</v>
      </c>
      <c r="P13" s="194">
        <v>156.48898518620999</v>
      </c>
      <c r="Q13" s="185"/>
      <c r="R13" s="195">
        <v>149.384389755754</v>
      </c>
      <c r="S13" s="168"/>
      <c r="T13" s="169">
        <v>1.3277093865817701E-2</v>
      </c>
      <c r="U13" s="163">
        <v>-5.2392322884329197</v>
      </c>
      <c r="V13" s="163">
        <v>-9.7792100477559103</v>
      </c>
      <c r="W13" s="163">
        <v>-14.913121238094901</v>
      </c>
      <c r="X13" s="163">
        <v>-10.4027233165416</v>
      </c>
      <c r="Y13" s="170">
        <v>-9.1505163610595108</v>
      </c>
      <c r="Z13" s="163"/>
      <c r="AA13" s="171">
        <v>-2.6704756660590401</v>
      </c>
      <c r="AB13" s="172">
        <v>-3.1996021799471999</v>
      </c>
      <c r="AC13" s="173">
        <v>-2.9543200844451598</v>
      </c>
      <c r="AD13" s="163"/>
      <c r="AE13" s="174">
        <v>-7.4889762371491599</v>
      </c>
      <c r="AF13" s="30"/>
      <c r="AG13" s="190">
        <v>139.96433536683199</v>
      </c>
      <c r="AH13" s="185">
        <v>154.20810298102899</v>
      </c>
      <c r="AI13" s="185">
        <v>156.22035777259501</v>
      </c>
      <c r="AJ13" s="185">
        <v>153.692340771473</v>
      </c>
      <c r="AK13" s="185">
        <v>148.02158177950099</v>
      </c>
      <c r="AL13" s="191">
        <v>151.070484170387</v>
      </c>
      <c r="AM13" s="185"/>
      <c r="AN13" s="192">
        <v>158.01080913363</v>
      </c>
      <c r="AO13" s="193">
        <v>159.1944979287</v>
      </c>
      <c r="AP13" s="194">
        <v>158.61214423333399</v>
      </c>
      <c r="AQ13" s="185"/>
      <c r="AR13" s="195">
        <v>153.312955024193</v>
      </c>
      <c r="AS13" s="168"/>
      <c r="AT13" s="169">
        <v>5.3360888664225001</v>
      </c>
      <c r="AU13" s="163">
        <v>4.24945595101903</v>
      </c>
      <c r="AV13" s="163">
        <v>-0.50983256617735795</v>
      </c>
      <c r="AW13" s="163">
        <v>-1.9948349778229699</v>
      </c>
      <c r="AX13" s="163">
        <v>-0.81329376941881304</v>
      </c>
      <c r="AY13" s="170">
        <v>0.74355940059818804</v>
      </c>
      <c r="AZ13" s="163"/>
      <c r="BA13" s="171">
        <v>2.6152069524094199</v>
      </c>
      <c r="BB13" s="172">
        <v>1.7533881746550899</v>
      </c>
      <c r="BC13" s="173">
        <v>2.17384543300706</v>
      </c>
      <c r="BD13" s="163"/>
      <c r="BE13" s="174">
        <v>1.1743878119751201</v>
      </c>
    </row>
    <row r="14" spans="1:57" x14ac:dyDescent="0.25">
      <c r="A14" s="21" t="s">
        <v>25</v>
      </c>
      <c r="B14" s="3" t="str">
        <f t="shared" si="0"/>
        <v>Alexandria, VA</v>
      </c>
      <c r="C14" s="3"/>
      <c r="D14" s="24" t="s">
        <v>16</v>
      </c>
      <c r="E14" s="27" t="s">
        <v>17</v>
      </c>
      <c r="F14" s="3"/>
      <c r="G14" s="190">
        <v>135.28242424242401</v>
      </c>
      <c r="H14" s="185">
        <v>148.10343473994101</v>
      </c>
      <c r="I14" s="185">
        <v>153.087128822984</v>
      </c>
      <c r="J14" s="185">
        <v>149.885929438543</v>
      </c>
      <c r="K14" s="185">
        <v>140.59724382341</v>
      </c>
      <c r="L14" s="191">
        <v>145.76051437396001</v>
      </c>
      <c r="M14" s="185"/>
      <c r="N14" s="192">
        <v>134.97157993260899</v>
      </c>
      <c r="O14" s="193">
        <v>132.26621692625201</v>
      </c>
      <c r="P14" s="194">
        <v>133.620546340549</v>
      </c>
      <c r="Q14" s="185"/>
      <c r="R14" s="195">
        <v>142.15451301322099</v>
      </c>
      <c r="S14" s="168"/>
      <c r="T14" s="169">
        <v>-16.827712481205999</v>
      </c>
      <c r="U14" s="163">
        <v>-22.698857308001301</v>
      </c>
      <c r="V14" s="163">
        <v>-24.64187222484</v>
      </c>
      <c r="W14" s="163">
        <v>-25.908221575448</v>
      </c>
      <c r="X14" s="163">
        <v>-23.8221083783382</v>
      </c>
      <c r="Y14" s="170">
        <v>-23.7630815786661</v>
      </c>
      <c r="Z14" s="163"/>
      <c r="AA14" s="171">
        <v>-14.5984465684227</v>
      </c>
      <c r="AB14" s="172">
        <v>-13.269262463637199</v>
      </c>
      <c r="AC14" s="173">
        <v>-13.961769298831401</v>
      </c>
      <c r="AD14" s="163"/>
      <c r="AE14" s="174">
        <v>-21.830408465018898</v>
      </c>
      <c r="AF14" s="30"/>
      <c r="AG14" s="190">
        <v>152.94796716036501</v>
      </c>
      <c r="AH14" s="185">
        <v>177.181291405282</v>
      </c>
      <c r="AI14" s="185">
        <v>184.591847447356</v>
      </c>
      <c r="AJ14" s="185">
        <v>172.09109633639201</v>
      </c>
      <c r="AK14" s="185">
        <v>159.753308900523</v>
      </c>
      <c r="AL14" s="191">
        <v>170.10923515373099</v>
      </c>
      <c r="AM14" s="185"/>
      <c r="AN14" s="192">
        <v>150.322691879866</v>
      </c>
      <c r="AO14" s="193">
        <v>152.737421980508</v>
      </c>
      <c r="AP14" s="194">
        <v>151.55999943891601</v>
      </c>
      <c r="AQ14" s="185"/>
      <c r="AR14" s="195">
        <v>164.45481736136</v>
      </c>
      <c r="AS14" s="168"/>
      <c r="AT14" s="169">
        <v>-5.4437543931021404</v>
      </c>
      <c r="AU14" s="163">
        <v>-5.0627113694718098</v>
      </c>
      <c r="AV14" s="163">
        <v>-4.6708501408955998</v>
      </c>
      <c r="AW14" s="163">
        <v>-9.5002465280757793</v>
      </c>
      <c r="AX14" s="163">
        <v>-7.6140371517248999</v>
      </c>
      <c r="AY14" s="170">
        <v>-6.6550492845078004</v>
      </c>
      <c r="AZ14" s="163"/>
      <c r="BA14" s="171">
        <v>-3.9771806936402299</v>
      </c>
      <c r="BB14" s="172">
        <v>-0.30843769877948501</v>
      </c>
      <c r="BC14" s="173">
        <v>-2.14653287183148</v>
      </c>
      <c r="BD14" s="163"/>
      <c r="BE14" s="174">
        <v>-5.7935264929097698</v>
      </c>
    </row>
    <row r="15" spans="1:57" x14ac:dyDescent="0.25">
      <c r="A15" s="21" t="s">
        <v>26</v>
      </c>
      <c r="B15" s="3" t="str">
        <f t="shared" si="0"/>
        <v>Fairfax/Tysons Corner, VA</v>
      </c>
      <c r="C15" s="3"/>
      <c r="D15" s="24" t="s">
        <v>16</v>
      </c>
      <c r="E15" s="27" t="s">
        <v>17</v>
      </c>
      <c r="F15" s="3"/>
      <c r="G15" s="190">
        <v>140.71912197231799</v>
      </c>
      <c r="H15" s="185">
        <v>167.13373695573901</v>
      </c>
      <c r="I15" s="185">
        <v>179.35783209876499</v>
      </c>
      <c r="J15" s="185">
        <v>174.58368120456899</v>
      </c>
      <c r="K15" s="185">
        <v>146.66454563335901</v>
      </c>
      <c r="L15" s="191">
        <v>163.11812456211501</v>
      </c>
      <c r="M15" s="185"/>
      <c r="N15" s="192">
        <v>133.60029832082799</v>
      </c>
      <c r="O15" s="193">
        <v>130.97191853288601</v>
      </c>
      <c r="P15" s="194">
        <v>132.27759517259699</v>
      </c>
      <c r="Q15" s="185"/>
      <c r="R15" s="195">
        <v>154.064724393039</v>
      </c>
      <c r="S15" s="168"/>
      <c r="T15" s="169">
        <v>-12.4881220148376</v>
      </c>
      <c r="U15" s="163">
        <v>-13.275423576055401</v>
      </c>
      <c r="V15" s="163">
        <v>-15.835630172337</v>
      </c>
      <c r="W15" s="163">
        <v>-17.024005681417901</v>
      </c>
      <c r="X15" s="163">
        <v>-16.358076371391501</v>
      </c>
      <c r="Y15" s="170">
        <v>-15.6525850876513</v>
      </c>
      <c r="Z15" s="163"/>
      <c r="AA15" s="171">
        <v>-7.0921633736558496</v>
      </c>
      <c r="AB15" s="172">
        <v>-6.34679336653583</v>
      </c>
      <c r="AC15" s="173">
        <v>-6.7209508023594804</v>
      </c>
      <c r="AD15" s="163"/>
      <c r="AE15" s="174">
        <v>-14.2583309314834</v>
      </c>
      <c r="AF15" s="30"/>
      <c r="AG15" s="190">
        <v>145.282085915793</v>
      </c>
      <c r="AH15" s="185">
        <v>180.712659643965</v>
      </c>
      <c r="AI15" s="185">
        <v>201.720345026915</v>
      </c>
      <c r="AJ15" s="185">
        <v>195.36903574822699</v>
      </c>
      <c r="AK15" s="185">
        <v>159.31372537513599</v>
      </c>
      <c r="AL15" s="191">
        <v>179.146657739777</v>
      </c>
      <c r="AM15" s="185"/>
      <c r="AN15" s="192">
        <v>138.365555198457</v>
      </c>
      <c r="AO15" s="193">
        <v>138.239634256812</v>
      </c>
      <c r="AP15" s="194">
        <v>138.30063188417</v>
      </c>
      <c r="AQ15" s="185"/>
      <c r="AR15" s="195">
        <v>167.048404336874</v>
      </c>
      <c r="AS15" s="168"/>
      <c r="AT15" s="169">
        <v>0.17706601878403899</v>
      </c>
      <c r="AU15" s="163">
        <v>2.5264162633034601</v>
      </c>
      <c r="AV15" s="163">
        <v>4.8744504830937796</v>
      </c>
      <c r="AW15" s="163">
        <v>2.3964609742646998</v>
      </c>
      <c r="AX15" s="163">
        <v>-3.76957113231542</v>
      </c>
      <c r="AY15" s="170">
        <v>1.55567994295881</v>
      </c>
      <c r="AZ15" s="163"/>
      <c r="BA15" s="171">
        <v>-1.48434690068954</v>
      </c>
      <c r="BB15" s="172">
        <v>0.45543391817419299</v>
      </c>
      <c r="BC15" s="173">
        <v>-0.52689111384029697</v>
      </c>
      <c r="BD15" s="163"/>
      <c r="BE15" s="174">
        <v>0.77983261079108201</v>
      </c>
    </row>
    <row r="16" spans="1:57" x14ac:dyDescent="0.25">
      <c r="A16" s="21" t="s">
        <v>27</v>
      </c>
      <c r="B16" s="3" t="str">
        <f t="shared" si="0"/>
        <v>I-95 Fredericksburg, VA</v>
      </c>
      <c r="C16" s="3"/>
      <c r="D16" s="24" t="s">
        <v>16</v>
      </c>
      <c r="E16" s="27" t="s">
        <v>17</v>
      </c>
      <c r="F16" s="3"/>
      <c r="G16" s="190">
        <v>95.9416959305928</v>
      </c>
      <c r="H16" s="185">
        <v>97.561246128620795</v>
      </c>
      <c r="I16" s="185">
        <v>101.491651376146</v>
      </c>
      <c r="J16" s="185">
        <v>99.045360719741893</v>
      </c>
      <c r="K16" s="185">
        <v>98.993857677902596</v>
      </c>
      <c r="L16" s="191">
        <v>98.731791384834395</v>
      </c>
      <c r="M16" s="185"/>
      <c r="N16" s="192">
        <v>108.05039277795299</v>
      </c>
      <c r="O16" s="193">
        <v>103.349641476274</v>
      </c>
      <c r="P16" s="194">
        <v>105.822195934688</v>
      </c>
      <c r="Q16" s="185"/>
      <c r="R16" s="195">
        <v>100.85463311218599</v>
      </c>
      <c r="S16" s="168"/>
      <c r="T16" s="169">
        <v>0.267961229266721</v>
      </c>
      <c r="U16" s="163">
        <v>-3.72848052985707</v>
      </c>
      <c r="V16" s="163">
        <v>-3.27696646164233</v>
      </c>
      <c r="W16" s="163">
        <v>-5.6955349967557201</v>
      </c>
      <c r="X16" s="163">
        <v>-5.2848098988855501</v>
      </c>
      <c r="Y16" s="170">
        <v>-3.8053849546926002</v>
      </c>
      <c r="Z16" s="163"/>
      <c r="AA16" s="171">
        <v>-7.96573418853127</v>
      </c>
      <c r="AB16" s="172">
        <v>-13.538107101336999</v>
      </c>
      <c r="AC16" s="173">
        <v>-10.675599695235</v>
      </c>
      <c r="AD16" s="163"/>
      <c r="AE16" s="174">
        <v>-6.4942404178876902</v>
      </c>
      <c r="AF16" s="30"/>
      <c r="AG16" s="190">
        <v>95.685729749516199</v>
      </c>
      <c r="AH16" s="185">
        <v>98.895706107751195</v>
      </c>
      <c r="AI16" s="185">
        <v>101.809659538066</v>
      </c>
      <c r="AJ16" s="185">
        <v>102.34233071455201</v>
      </c>
      <c r="AK16" s="185">
        <v>101.803970324125</v>
      </c>
      <c r="AL16" s="191">
        <v>100.30844875321399</v>
      </c>
      <c r="AM16" s="185"/>
      <c r="AN16" s="192">
        <v>114.291648198925</v>
      </c>
      <c r="AO16" s="193">
        <v>114.475483002356</v>
      </c>
      <c r="AP16" s="194">
        <v>114.38376541359</v>
      </c>
      <c r="AQ16" s="185"/>
      <c r="AR16" s="195">
        <v>104.86134685910601</v>
      </c>
      <c r="AS16" s="168"/>
      <c r="AT16" s="169">
        <v>0.77670131587188596</v>
      </c>
      <c r="AU16" s="163">
        <v>-0.78254511005588101</v>
      </c>
      <c r="AV16" s="163">
        <v>-0.87790659490322498</v>
      </c>
      <c r="AW16" s="163">
        <v>-1.1907414923630599</v>
      </c>
      <c r="AX16" s="163">
        <v>-0.27317147282413101</v>
      </c>
      <c r="AY16" s="170">
        <v>-0.58453392919728497</v>
      </c>
      <c r="AZ16" s="163"/>
      <c r="BA16" s="171">
        <v>1.58640124199413</v>
      </c>
      <c r="BB16" s="172">
        <v>0.768578696072307</v>
      </c>
      <c r="BC16" s="173">
        <v>1.1744009551638499</v>
      </c>
      <c r="BD16" s="163"/>
      <c r="BE16" s="174">
        <v>0.118410390743159</v>
      </c>
    </row>
    <row r="17" spans="1:57" x14ac:dyDescent="0.25">
      <c r="A17" s="21" t="s">
        <v>28</v>
      </c>
      <c r="B17" s="3" t="str">
        <f t="shared" si="0"/>
        <v>Dulles Airport Area, VA</v>
      </c>
      <c r="C17" s="3"/>
      <c r="D17" s="24" t="s">
        <v>16</v>
      </c>
      <c r="E17" s="27" t="s">
        <v>17</v>
      </c>
      <c r="F17" s="3"/>
      <c r="G17" s="190">
        <v>114.605726950354</v>
      </c>
      <c r="H17" s="185">
        <v>140.638457724094</v>
      </c>
      <c r="I17" s="185">
        <v>149.175219105553</v>
      </c>
      <c r="J17" s="185">
        <v>142.28591441608</v>
      </c>
      <c r="K17" s="185">
        <v>119.664616070102</v>
      </c>
      <c r="L17" s="191">
        <v>134.98629617868099</v>
      </c>
      <c r="M17" s="185"/>
      <c r="N17" s="192">
        <v>107.17972084861999</v>
      </c>
      <c r="O17" s="193">
        <v>106.934028643639</v>
      </c>
      <c r="P17" s="194">
        <v>107.060236807604</v>
      </c>
      <c r="Q17" s="185"/>
      <c r="R17" s="195">
        <v>128.169012842054</v>
      </c>
      <c r="S17" s="168"/>
      <c r="T17" s="169">
        <v>-3.9167657529056901</v>
      </c>
      <c r="U17" s="163">
        <v>-6.5320053068605901</v>
      </c>
      <c r="V17" s="163">
        <v>-10.2259624177455</v>
      </c>
      <c r="W17" s="163">
        <v>-11.4037482741749</v>
      </c>
      <c r="X17" s="163">
        <v>-12.436945880617699</v>
      </c>
      <c r="Y17" s="170">
        <v>-9.2644064325450497</v>
      </c>
      <c r="Z17" s="163"/>
      <c r="AA17" s="171">
        <v>-8.6684329110585292</v>
      </c>
      <c r="AB17" s="172">
        <v>-8.1685506420876806</v>
      </c>
      <c r="AC17" s="173">
        <v>-8.4139441458077808</v>
      </c>
      <c r="AD17" s="163"/>
      <c r="AE17" s="174">
        <v>-8.56777246763086</v>
      </c>
      <c r="AF17" s="30"/>
      <c r="AG17" s="190">
        <v>115.511416511048</v>
      </c>
      <c r="AH17" s="185">
        <v>145.08222195495901</v>
      </c>
      <c r="AI17" s="185">
        <v>157.47927857084099</v>
      </c>
      <c r="AJ17" s="185">
        <v>153.57842828134599</v>
      </c>
      <c r="AK17" s="185">
        <v>131.703499491353</v>
      </c>
      <c r="AL17" s="191">
        <v>142.45116514959199</v>
      </c>
      <c r="AM17" s="185"/>
      <c r="AN17" s="192">
        <v>115.566403996273</v>
      </c>
      <c r="AO17" s="193">
        <v>113.289321028553</v>
      </c>
      <c r="AP17" s="194">
        <v>114.417605055392</v>
      </c>
      <c r="AQ17" s="185"/>
      <c r="AR17" s="195">
        <v>134.63057891277799</v>
      </c>
      <c r="AS17" s="168"/>
      <c r="AT17" s="169">
        <v>1.5848575754608401</v>
      </c>
      <c r="AU17" s="163">
        <v>5.8572011381561504</v>
      </c>
      <c r="AV17" s="163">
        <v>5.6574949343075698</v>
      </c>
      <c r="AW17" s="163">
        <v>4.3158535902572996</v>
      </c>
      <c r="AX17" s="163">
        <v>1.7356582525079001</v>
      </c>
      <c r="AY17" s="170">
        <v>3.9741202232177102</v>
      </c>
      <c r="AZ17" s="163"/>
      <c r="BA17" s="171">
        <v>2.1029001048795299</v>
      </c>
      <c r="BB17" s="172">
        <v>0.71627388309373596</v>
      </c>
      <c r="BC17" s="173">
        <v>1.40183947880738</v>
      </c>
      <c r="BD17" s="163"/>
      <c r="BE17" s="174">
        <v>3.4433958410930798</v>
      </c>
    </row>
    <row r="18" spans="1:57" x14ac:dyDescent="0.25">
      <c r="A18" s="21" t="s">
        <v>29</v>
      </c>
      <c r="B18" s="3" t="str">
        <f t="shared" si="0"/>
        <v>Williamsburg, VA</v>
      </c>
      <c r="C18" s="3"/>
      <c r="D18" s="24" t="s">
        <v>16</v>
      </c>
      <c r="E18" s="27" t="s">
        <v>17</v>
      </c>
      <c r="F18" s="3"/>
      <c r="G18" s="190">
        <v>157.580157407407</v>
      </c>
      <c r="H18" s="185">
        <v>172.85282095238</v>
      </c>
      <c r="I18" s="185">
        <v>175.65972068107899</v>
      </c>
      <c r="J18" s="185">
        <v>177.16009736540599</v>
      </c>
      <c r="K18" s="185">
        <v>181.46024749558001</v>
      </c>
      <c r="L18" s="191">
        <v>173.45282416620199</v>
      </c>
      <c r="M18" s="185"/>
      <c r="N18" s="192">
        <v>197.850629906542</v>
      </c>
      <c r="O18" s="193">
        <v>186.10339639243199</v>
      </c>
      <c r="P18" s="194">
        <v>192.454214834276</v>
      </c>
      <c r="Q18" s="185"/>
      <c r="R18" s="195">
        <v>178.82195677003</v>
      </c>
      <c r="S18" s="168"/>
      <c r="T18" s="169">
        <v>27.599838389052699</v>
      </c>
      <c r="U18" s="163">
        <v>49.025780675011802</v>
      </c>
      <c r="V18" s="163">
        <v>45.015846642669302</v>
      </c>
      <c r="W18" s="163">
        <v>41.810122720239697</v>
      </c>
      <c r="X18" s="163">
        <v>40.8439669552154</v>
      </c>
      <c r="Y18" s="170">
        <v>40.689159749251402</v>
      </c>
      <c r="Z18" s="163"/>
      <c r="AA18" s="171">
        <v>20.0061382146684</v>
      </c>
      <c r="AB18" s="172">
        <v>6.2661953267905899</v>
      </c>
      <c r="AC18" s="173">
        <v>13.171840616195601</v>
      </c>
      <c r="AD18" s="163"/>
      <c r="AE18" s="174">
        <v>26.8803689417973</v>
      </c>
      <c r="AF18" s="30"/>
      <c r="AG18" s="190">
        <v>135.71064198445001</v>
      </c>
      <c r="AH18" s="185">
        <v>141.03504308127501</v>
      </c>
      <c r="AI18" s="185">
        <v>142.10139888753901</v>
      </c>
      <c r="AJ18" s="185">
        <v>141.92072169984101</v>
      </c>
      <c r="AK18" s="185">
        <v>148.13298191243501</v>
      </c>
      <c r="AL18" s="191">
        <v>142.11652436471499</v>
      </c>
      <c r="AM18" s="185"/>
      <c r="AN18" s="192">
        <v>179.50738186215199</v>
      </c>
      <c r="AO18" s="193">
        <v>185.27822691503101</v>
      </c>
      <c r="AP18" s="194">
        <v>182.35053517532401</v>
      </c>
      <c r="AQ18" s="185"/>
      <c r="AR18" s="195">
        <v>155.82877968823101</v>
      </c>
      <c r="AS18" s="168"/>
      <c r="AT18" s="169">
        <v>-2.0390470489502599</v>
      </c>
      <c r="AU18" s="163">
        <v>-1.21539912228286</v>
      </c>
      <c r="AV18" s="163">
        <v>-2.1381894495594</v>
      </c>
      <c r="AW18" s="163">
        <v>-1.2930943503672401</v>
      </c>
      <c r="AX18" s="163">
        <v>-2.5959117229883302</v>
      </c>
      <c r="AY18" s="170">
        <v>-1.92306162942645</v>
      </c>
      <c r="AZ18" s="163"/>
      <c r="BA18" s="171">
        <v>1.4336333443692699</v>
      </c>
      <c r="BB18" s="172">
        <v>4.1132481886556898</v>
      </c>
      <c r="BC18" s="173">
        <v>2.7625026861951998</v>
      </c>
      <c r="BD18" s="163"/>
      <c r="BE18" s="174">
        <v>-0.35952249547196202</v>
      </c>
    </row>
    <row r="19" spans="1:57" x14ac:dyDescent="0.25">
      <c r="A19" s="21" t="s">
        <v>30</v>
      </c>
      <c r="B19" s="3" t="str">
        <f t="shared" si="0"/>
        <v>Virginia Beach, VA</v>
      </c>
      <c r="C19" s="3"/>
      <c r="D19" s="24" t="s">
        <v>16</v>
      </c>
      <c r="E19" s="27" t="s">
        <v>17</v>
      </c>
      <c r="F19" s="3"/>
      <c r="G19" s="190">
        <v>131.65108029147299</v>
      </c>
      <c r="H19" s="185">
        <v>132.599490963292</v>
      </c>
      <c r="I19" s="185">
        <v>138.60830228073999</v>
      </c>
      <c r="J19" s="185">
        <v>136.84158939100701</v>
      </c>
      <c r="K19" s="185">
        <v>135.51964183238599</v>
      </c>
      <c r="L19" s="191">
        <v>135.19418376258699</v>
      </c>
      <c r="M19" s="185"/>
      <c r="N19" s="192">
        <v>168.96560414072499</v>
      </c>
      <c r="O19" s="193">
        <v>169.14933204929</v>
      </c>
      <c r="P19" s="194">
        <v>169.05532200141499</v>
      </c>
      <c r="Q19" s="185"/>
      <c r="R19" s="195">
        <v>145.99810544521699</v>
      </c>
      <c r="S19" s="168"/>
      <c r="T19" s="169">
        <v>11.439628091163399</v>
      </c>
      <c r="U19" s="163">
        <v>9.8746639157634508</v>
      </c>
      <c r="V19" s="163">
        <v>12.1157242340291</v>
      </c>
      <c r="W19" s="163">
        <v>8.5025375097305709</v>
      </c>
      <c r="X19" s="163">
        <v>5.6005420329207301</v>
      </c>
      <c r="Y19" s="170">
        <v>9.2979041254224697</v>
      </c>
      <c r="Z19" s="163"/>
      <c r="AA19" s="171">
        <v>3.3357779524143401</v>
      </c>
      <c r="AB19" s="172">
        <v>0.48316969106075702</v>
      </c>
      <c r="AC19" s="173">
        <v>1.8518910658638199</v>
      </c>
      <c r="AD19" s="163"/>
      <c r="AE19" s="174">
        <v>5.5135668589224096</v>
      </c>
      <c r="AF19" s="30"/>
      <c r="AG19" s="190">
        <v>118.81935501257701</v>
      </c>
      <c r="AH19" s="185">
        <v>119.947676656163</v>
      </c>
      <c r="AI19" s="185">
        <v>124.923962488306</v>
      </c>
      <c r="AJ19" s="185">
        <v>124.686643394217</v>
      </c>
      <c r="AK19" s="185">
        <v>127.858580970909</v>
      </c>
      <c r="AL19" s="191">
        <v>123.57635123403701</v>
      </c>
      <c r="AM19" s="185"/>
      <c r="AN19" s="192">
        <v>162.62737505391601</v>
      </c>
      <c r="AO19" s="193">
        <v>166.97169607895901</v>
      </c>
      <c r="AP19" s="194">
        <v>164.83792003888101</v>
      </c>
      <c r="AQ19" s="185"/>
      <c r="AR19" s="195">
        <v>138.481604444574</v>
      </c>
      <c r="AS19" s="168"/>
      <c r="AT19" s="169">
        <v>1.57402828050096</v>
      </c>
      <c r="AU19" s="163">
        <v>2.1470865986201602E-2</v>
      </c>
      <c r="AV19" s="163">
        <v>2.1394400464123202</v>
      </c>
      <c r="AW19" s="163">
        <v>3.0183294443501798</v>
      </c>
      <c r="AX19" s="163">
        <v>2.4125456006268302</v>
      </c>
      <c r="AY19" s="170">
        <v>1.93250366202644</v>
      </c>
      <c r="AZ19" s="163"/>
      <c r="BA19" s="171">
        <v>2.0229850452715299</v>
      </c>
      <c r="BB19" s="172">
        <v>2.2081409282660198</v>
      </c>
      <c r="BC19" s="173">
        <v>2.1134241864096599</v>
      </c>
      <c r="BD19" s="163"/>
      <c r="BE19" s="174">
        <v>2.2644671335524502</v>
      </c>
    </row>
    <row r="20" spans="1:57" x14ac:dyDescent="0.25">
      <c r="A20" s="34" t="s">
        <v>31</v>
      </c>
      <c r="B20" s="3" t="str">
        <f t="shared" si="0"/>
        <v>Norfolk/Portsmouth, VA</v>
      </c>
      <c r="C20" s="3"/>
      <c r="D20" s="24" t="s">
        <v>16</v>
      </c>
      <c r="E20" s="27" t="s">
        <v>17</v>
      </c>
      <c r="F20" s="3"/>
      <c r="G20" s="190">
        <v>104.931702858978</v>
      </c>
      <c r="H20" s="185">
        <v>113.369562928797</v>
      </c>
      <c r="I20" s="185">
        <v>119.51064783187</v>
      </c>
      <c r="J20" s="185">
        <v>142.66260492343901</v>
      </c>
      <c r="K20" s="185">
        <v>138.653877764247</v>
      </c>
      <c r="L20" s="191">
        <v>125.405922854697</v>
      </c>
      <c r="M20" s="185"/>
      <c r="N20" s="192">
        <v>131.658946395838</v>
      </c>
      <c r="O20" s="193">
        <v>117.94622389107199</v>
      </c>
      <c r="P20" s="194">
        <v>125.23116411369899</v>
      </c>
      <c r="Q20" s="185"/>
      <c r="R20" s="195">
        <v>125.355411589517</v>
      </c>
      <c r="S20" s="168"/>
      <c r="T20" s="169">
        <v>-8.1749462938108497</v>
      </c>
      <c r="U20" s="163">
        <v>-2.9330624489331698</v>
      </c>
      <c r="V20" s="163">
        <v>-4.4662902248699199</v>
      </c>
      <c r="W20" s="163">
        <v>8.81469452464545</v>
      </c>
      <c r="X20" s="163">
        <v>-0.36709055779908001</v>
      </c>
      <c r="Y20" s="170">
        <v>-2.1025250022101899E-2</v>
      </c>
      <c r="Z20" s="163"/>
      <c r="AA20" s="171">
        <v>-16.267917179134599</v>
      </c>
      <c r="AB20" s="172">
        <v>-21.395050271668602</v>
      </c>
      <c r="AC20" s="173">
        <v>-18.476165581559702</v>
      </c>
      <c r="AD20" s="163"/>
      <c r="AE20" s="174">
        <v>-6.6272563776096503</v>
      </c>
      <c r="AF20" s="30"/>
      <c r="AG20" s="190">
        <v>105.112366593285</v>
      </c>
      <c r="AH20" s="185">
        <v>110.989320246453</v>
      </c>
      <c r="AI20" s="185">
        <v>117.15063274073999</v>
      </c>
      <c r="AJ20" s="185">
        <v>124.28571505779</v>
      </c>
      <c r="AK20" s="185">
        <v>121.182710137057</v>
      </c>
      <c r="AL20" s="191">
        <v>116.23668011920201</v>
      </c>
      <c r="AM20" s="185"/>
      <c r="AN20" s="192">
        <v>128.12168988123801</v>
      </c>
      <c r="AO20" s="193">
        <v>123.01850968584699</v>
      </c>
      <c r="AP20" s="194">
        <v>125.61661700003</v>
      </c>
      <c r="AQ20" s="185"/>
      <c r="AR20" s="195">
        <v>119.155692872687</v>
      </c>
      <c r="AS20" s="168"/>
      <c r="AT20" s="169">
        <v>0.58388656457369004</v>
      </c>
      <c r="AU20" s="163">
        <v>2.11575203303686</v>
      </c>
      <c r="AV20" s="163">
        <v>2.3554332203675798</v>
      </c>
      <c r="AW20" s="163">
        <v>5.6272193079343298</v>
      </c>
      <c r="AX20" s="163">
        <v>1.3497117117561099</v>
      </c>
      <c r="AY20" s="170">
        <v>2.5396331288780001</v>
      </c>
      <c r="AZ20" s="163"/>
      <c r="BA20" s="171">
        <v>-4.6637609925592702</v>
      </c>
      <c r="BB20" s="172">
        <v>-8.3371544073665405</v>
      </c>
      <c r="BC20" s="173">
        <v>-6.4641821423287498</v>
      </c>
      <c r="BD20" s="163"/>
      <c r="BE20" s="174">
        <v>-0.77948701077762705</v>
      </c>
    </row>
    <row r="21" spans="1:57" x14ac:dyDescent="0.25">
      <c r="A21" s="35" t="s">
        <v>32</v>
      </c>
      <c r="B21" s="3" t="str">
        <f t="shared" si="0"/>
        <v>Newport News/Hampton, VA</v>
      </c>
      <c r="C21" s="3"/>
      <c r="D21" s="24" t="s">
        <v>16</v>
      </c>
      <c r="E21" s="27" t="s">
        <v>17</v>
      </c>
      <c r="F21" s="3"/>
      <c r="G21" s="190">
        <v>77.577115176979802</v>
      </c>
      <c r="H21" s="185">
        <v>83.1292727808069</v>
      </c>
      <c r="I21" s="185">
        <v>85.992669314381203</v>
      </c>
      <c r="J21" s="185">
        <v>85.220225666229695</v>
      </c>
      <c r="K21" s="185">
        <v>85.120379938203399</v>
      </c>
      <c r="L21" s="191">
        <v>83.5974385896005</v>
      </c>
      <c r="M21" s="185"/>
      <c r="N21" s="192">
        <v>101.63651038961</v>
      </c>
      <c r="O21" s="193">
        <v>93.7080941507798</v>
      </c>
      <c r="P21" s="194">
        <v>97.978947991205203</v>
      </c>
      <c r="Q21" s="185"/>
      <c r="R21" s="195">
        <v>88.037331930517396</v>
      </c>
      <c r="S21" s="168"/>
      <c r="T21" s="169">
        <v>-7.0079706067009999</v>
      </c>
      <c r="U21" s="163">
        <v>-7.1526832619927001</v>
      </c>
      <c r="V21" s="163">
        <v>-8.2596750351682307</v>
      </c>
      <c r="W21" s="163">
        <v>-9.2883967225712301</v>
      </c>
      <c r="X21" s="163">
        <v>-31.229627374866901</v>
      </c>
      <c r="Y21" s="170">
        <v>-15.3234963101104</v>
      </c>
      <c r="Z21" s="163"/>
      <c r="AA21" s="171">
        <v>-28.684527600638901</v>
      </c>
      <c r="AB21" s="172">
        <v>-33.167335714652303</v>
      </c>
      <c r="AC21" s="173">
        <v>-30.686702292353601</v>
      </c>
      <c r="AD21" s="163"/>
      <c r="AE21" s="174">
        <v>-22.381983634277201</v>
      </c>
      <c r="AF21" s="30"/>
      <c r="AG21" s="190">
        <v>76.5548850090792</v>
      </c>
      <c r="AH21" s="185">
        <v>82.060726123578604</v>
      </c>
      <c r="AI21" s="185">
        <v>85.137493025646805</v>
      </c>
      <c r="AJ21" s="185">
        <v>83.866894118323401</v>
      </c>
      <c r="AK21" s="185">
        <v>83.829431418728106</v>
      </c>
      <c r="AL21" s="191">
        <v>82.473706318968695</v>
      </c>
      <c r="AM21" s="185"/>
      <c r="AN21" s="192">
        <v>97.614874469431399</v>
      </c>
      <c r="AO21" s="193">
        <v>97.555965572090699</v>
      </c>
      <c r="AP21" s="194">
        <v>97.585455188966506</v>
      </c>
      <c r="AQ21" s="185"/>
      <c r="AR21" s="195">
        <v>87.429722316697905</v>
      </c>
      <c r="AS21" s="168"/>
      <c r="AT21" s="169">
        <v>-7.64317453011589</v>
      </c>
      <c r="AU21" s="163">
        <v>-5.8747560215427601</v>
      </c>
      <c r="AV21" s="163">
        <v>-5.5142248260430096</v>
      </c>
      <c r="AW21" s="163">
        <v>-9.8015496767057595</v>
      </c>
      <c r="AX21" s="163">
        <v>-19.169433096137102</v>
      </c>
      <c r="AY21" s="170">
        <v>-10.353417805148601</v>
      </c>
      <c r="AZ21" s="163"/>
      <c r="BA21" s="171">
        <v>-18.514476261540999</v>
      </c>
      <c r="BB21" s="172">
        <v>-18.917750282432198</v>
      </c>
      <c r="BC21" s="173">
        <v>-18.716794056955301</v>
      </c>
      <c r="BD21" s="163"/>
      <c r="BE21" s="174">
        <v>-13.662905656802399</v>
      </c>
    </row>
    <row r="22" spans="1:57" x14ac:dyDescent="0.25">
      <c r="A22" s="36" t="s">
        <v>33</v>
      </c>
      <c r="B22" s="3" t="str">
        <f t="shared" si="0"/>
        <v>Chesapeake/Suffolk, VA</v>
      </c>
      <c r="C22" s="3"/>
      <c r="D22" s="25" t="s">
        <v>16</v>
      </c>
      <c r="E22" s="28" t="s">
        <v>17</v>
      </c>
      <c r="F22" s="3"/>
      <c r="G22" s="196">
        <v>89.502839515699804</v>
      </c>
      <c r="H22" s="197">
        <v>95.386550927971697</v>
      </c>
      <c r="I22" s="197">
        <v>97.129038262757803</v>
      </c>
      <c r="J22" s="197">
        <v>97.054344210754493</v>
      </c>
      <c r="K22" s="197">
        <v>92.263065092250898</v>
      </c>
      <c r="L22" s="198">
        <v>94.501271292775598</v>
      </c>
      <c r="M22" s="185"/>
      <c r="N22" s="199">
        <v>100.61778078078</v>
      </c>
      <c r="O22" s="200">
        <v>97.6546697315096</v>
      </c>
      <c r="P22" s="201">
        <v>99.204422991422007</v>
      </c>
      <c r="Q22" s="185"/>
      <c r="R22" s="202">
        <v>95.805697342760396</v>
      </c>
      <c r="S22" s="168"/>
      <c r="T22" s="175">
        <v>-3.2793938769626201</v>
      </c>
      <c r="U22" s="176">
        <v>-3.8523056021508002</v>
      </c>
      <c r="V22" s="176">
        <v>-4.7152804351679398</v>
      </c>
      <c r="W22" s="176">
        <v>-4.2481477102016401</v>
      </c>
      <c r="X22" s="176">
        <v>-10.2707606814485</v>
      </c>
      <c r="Y22" s="177">
        <v>-5.3923377313548304</v>
      </c>
      <c r="Z22" s="163"/>
      <c r="AA22" s="178">
        <v>-16.474223015081801</v>
      </c>
      <c r="AB22" s="179">
        <v>-20.2864874640238</v>
      </c>
      <c r="AC22" s="180">
        <v>-18.3502095355121</v>
      </c>
      <c r="AD22" s="163"/>
      <c r="AE22" s="181">
        <v>-10.1884545163576</v>
      </c>
      <c r="AF22" s="31"/>
      <c r="AG22" s="196">
        <v>86.863566206187002</v>
      </c>
      <c r="AH22" s="197">
        <v>92.672791787790601</v>
      </c>
      <c r="AI22" s="197">
        <v>95.126455257412005</v>
      </c>
      <c r="AJ22" s="197">
        <v>94.192855603772401</v>
      </c>
      <c r="AK22" s="197">
        <v>91.3879087391675</v>
      </c>
      <c r="AL22" s="198">
        <v>92.289302581471503</v>
      </c>
      <c r="AM22" s="185"/>
      <c r="AN22" s="199">
        <v>100.864957698596</v>
      </c>
      <c r="AO22" s="200">
        <v>101.77131483657899</v>
      </c>
      <c r="AP22" s="201">
        <v>101.319803628703</v>
      </c>
      <c r="AQ22" s="185"/>
      <c r="AR22" s="202">
        <v>95.042159967122998</v>
      </c>
      <c r="AS22" s="168"/>
      <c r="AT22" s="175">
        <v>-2.09502327541338</v>
      </c>
      <c r="AU22" s="176">
        <v>-2.9997039324335102</v>
      </c>
      <c r="AV22" s="176">
        <v>-3.4843209936156301</v>
      </c>
      <c r="AW22" s="176">
        <v>-4.0562088970815502</v>
      </c>
      <c r="AX22" s="176">
        <v>-5.1871385214046297</v>
      </c>
      <c r="AY22" s="177">
        <v>-3.6597497388406302</v>
      </c>
      <c r="AZ22" s="163"/>
      <c r="BA22" s="178">
        <v>-6.95668680830026</v>
      </c>
      <c r="BB22" s="179">
        <v>-7.3232035914682001</v>
      </c>
      <c r="BC22" s="180">
        <v>-7.1432355652673198</v>
      </c>
      <c r="BD22" s="163"/>
      <c r="BE22" s="181">
        <v>-4.8852952942429804</v>
      </c>
    </row>
    <row r="23" spans="1:57" ht="13" x14ac:dyDescent="0.3">
      <c r="A23" s="35" t="s">
        <v>105</v>
      </c>
      <c r="B23" s="3" t="s">
        <v>105</v>
      </c>
      <c r="C23" s="9"/>
      <c r="D23" s="23" t="s">
        <v>16</v>
      </c>
      <c r="E23" s="26" t="s">
        <v>17</v>
      </c>
      <c r="F23" s="3"/>
      <c r="G23" s="182">
        <v>169.09667907669299</v>
      </c>
      <c r="H23" s="183">
        <v>169.55642165492901</v>
      </c>
      <c r="I23" s="183">
        <v>184.823404084901</v>
      </c>
      <c r="J23" s="183">
        <v>184.923403185247</v>
      </c>
      <c r="K23" s="183">
        <v>173.696876257545</v>
      </c>
      <c r="L23" s="184">
        <v>177.41461949265599</v>
      </c>
      <c r="M23" s="185"/>
      <c r="N23" s="186">
        <v>171.230428120775</v>
      </c>
      <c r="O23" s="187">
        <v>155.06874929258601</v>
      </c>
      <c r="P23" s="188">
        <v>164.06593075765099</v>
      </c>
      <c r="Q23" s="185"/>
      <c r="R23" s="189">
        <v>173.73801133222699</v>
      </c>
      <c r="S23" s="168"/>
      <c r="T23" s="160">
        <v>3.95109773482754</v>
      </c>
      <c r="U23" s="161">
        <v>-3.3883820918142602</v>
      </c>
      <c r="V23" s="161">
        <v>0.27802196278737801</v>
      </c>
      <c r="W23" s="161">
        <v>-3.2200249765794502</v>
      </c>
      <c r="X23" s="161">
        <v>-8.3714325147317794</v>
      </c>
      <c r="Y23" s="162">
        <v>-2.7652862362339898</v>
      </c>
      <c r="Z23" s="163"/>
      <c r="AA23" s="164">
        <v>-19.679389679118401</v>
      </c>
      <c r="AB23" s="165">
        <v>-25.544242606652698</v>
      </c>
      <c r="AC23" s="166">
        <v>-22.2226268080192</v>
      </c>
      <c r="AD23" s="163"/>
      <c r="AE23" s="167">
        <v>-9.5102097889295205</v>
      </c>
      <c r="AF23" s="29"/>
      <c r="AG23" s="182">
        <v>166.62825538233099</v>
      </c>
      <c r="AH23" s="183">
        <v>173.91217933089499</v>
      </c>
      <c r="AI23" s="183">
        <v>180.229295907536</v>
      </c>
      <c r="AJ23" s="183">
        <v>183.32340164899799</v>
      </c>
      <c r="AK23" s="183">
        <v>189.81650422195401</v>
      </c>
      <c r="AL23" s="184">
        <v>179.856570076255</v>
      </c>
      <c r="AM23" s="185"/>
      <c r="AN23" s="186">
        <v>205.338901419796</v>
      </c>
      <c r="AO23" s="187">
        <v>205.51728163265301</v>
      </c>
      <c r="AP23" s="188">
        <v>205.427499366479</v>
      </c>
      <c r="AQ23" s="185"/>
      <c r="AR23" s="189">
        <v>188.59152975190801</v>
      </c>
      <c r="AS23" s="168"/>
      <c r="AT23" s="160">
        <v>2.7380788107747902</v>
      </c>
      <c r="AU23" s="161">
        <v>3.18331774785513</v>
      </c>
      <c r="AV23" s="161">
        <v>2.55423525199113</v>
      </c>
      <c r="AW23" s="161">
        <v>2.1961284022408498</v>
      </c>
      <c r="AX23" s="161">
        <v>6.9176956630572697</v>
      </c>
      <c r="AY23" s="162">
        <v>3.5506849770985198</v>
      </c>
      <c r="AZ23" s="163"/>
      <c r="BA23" s="164">
        <v>5.37038429640931</v>
      </c>
      <c r="BB23" s="165">
        <v>5.2025930970139003</v>
      </c>
      <c r="BC23" s="166">
        <v>5.28860849560796</v>
      </c>
      <c r="BD23" s="163"/>
      <c r="BE23" s="167">
        <v>4.1196589054949797</v>
      </c>
    </row>
    <row r="24" spans="1:57" x14ac:dyDescent="0.25">
      <c r="A24" s="35" t="s">
        <v>43</v>
      </c>
      <c r="B24" s="3" t="str">
        <f t="shared" si="0"/>
        <v>Richmond North/Glen Allen, VA</v>
      </c>
      <c r="C24" s="10"/>
      <c r="D24" s="24" t="s">
        <v>16</v>
      </c>
      <c r="E24" s="27" t="s">
        <v>17</v>
      </c>
      <c r="F24" s="3"/>
      <c r="G24" s="190">
        <v>95.004424517593606</v>
      </c>
      <c r="H24" s="185">
        <v>105.395512037369</v>
      </c>
      <c r="I24" s="185">
        <v>111.084282727565</v>
      </c>
      <c r="J24" s="185">
        <v>110.108373385646</v>
      </c>
      <c r="K24" s="185">
        <v>101.398092021179</v>
      </c>
      <c r="L24" s="191">
        <v>105.270786092214</v>
      </c>
      <c r="M24" s="185"/>
      <c r="N24" s="192">
        <v>109.579238553417</v>
      </c>
      <c r="O24" s="193">
        <v>104.505150878533</v>
      </c>
      <c r="P24" s="194">
        <v>107.220580610795</v>
      </c>
      <c r="Q24" s="185"/>
      <c r="R24" s="195">
        <v>105.83324890516499</v>
      </c>
      <c r="S24" s="168"/>
      <c r="T24" s="169">
        <v>-1.8219886330000901</v>
      </c>
      <c r="U24" s="163">
        <v>-0.31866475644513098</v>
      </c>
      <c r="V24" s="163">
        <v>-0.43356399128080098</v>
      </c>
      <c r="W24" s="163">
        <v>-2.4115358678935399</v>
      </c>
      <c r="X24" s="163">
        <v>-4.5579908803710598</v>
      </c>
      <c r="Y24" s="170">
        <v>-2.1001728079814499</v>
      </c>
      <c r="Z24" s="163"/>
      <c r="AA24" s="171">
        <v>-8.9311979650466409</v>
      </c>
      <c r="AB24" s="172">
        <v>-14.007712887734</v>
      </c>
      <c r="AC24" s="173">
        <v>-11.341545454255201</v>
      </c>
      <c r="AD24" s="163"/>
      <c r="AE24" s="174">
        <v>-5.4784820816041702</v>
      </c>
      <c r="AF24" s="30"/>
      <c r="AG24" s="190">
        <v>93.392682574568198</v>
      </c>
      <c r="AH24" s="185">
        <v>104.796375994694</v>
      </c>
      <c r="AI24" s="185">
        <v>110.194543921055</v>
      </c>
      <c r="AJ24" s="185">
        <v>108.727961870565</v>
      </c>
      <c r="AK24" s="185">
        <v>111.541999742963</v>
      </c>
      <c r="AL24" s="191">
        <v>106.61837822248199</v>
      </c>
      <c r="AM24" s="185"/>
      <c r="AN24" s="192">
        <v>127.609636779742</v>
      </c>
      <c r="AO24" s="193">
        <v>128.133965140805</v>
      </c>
      <c r="AP24" s="194">
        <v>127.87147152308</v>
      </c>
      <c r="AQ24" s="185"/>
      <c r="AR24" s="195">
        <v>113.73522707161401</v>
      </c>
      <c r="AS24" s="168"/>
      <c r="AT24" s="169">
        <v>-5.9428132181938604</v>
      </c>
      <c r="AU24" s="163">
        <v>-0.347811502838762</v>
      </c>
      <c r="AV24" s="163">
        <v>0.531014386551936</v>
      </c>
      <c r="AW24" s="163">
        <v>-1.1470324082127701</v>
      </c>
      <c r="AX24" s="163">
        <v>1.5403875584445601</v>
      </c>
      <c r="AY24" s="170">
        <v>-0.59247989584939598</v>
      </c>
      <c r="AZ24" s="163"/>
      <c r="BA24" s="171">
        <v>1.7776791332501101</v>
      </c>
      <c r="BB24" s="172">
        <v>2.7433349055714702</v>
      </c>
      <c r="BC24" s="173">
        <v>2.2592975253156502</v>
      </c>
      <c r="BD24" s="163"/>
      <c r="BE24" s="174">
        <v>0.44103690125908601</v>
      </c>
    </row>
    <row r="25" spans="1:57" x14ac:dyDescent="0.25">
      <c r="A25" s="35" t="s">
        <v>44</v>
      </c>
      <c r="B25" s="3" t="str">
        <f t="shared" si="0"/>
        <v>Richmond West/Midlothian, VA</v>
      </c>
      <c r="C25" s="3"/>
      <c r="D25" s="24" t="s">
        <v>16</v>
      </c>
      <c r="E25" s="27" t="s">
        <v>17</v>
      </c>
      <c r="F25" s="3"/>
      <c r="G25" s="190">
        <v>82.204236652916904</v>
      </c>
      <c r="H25" s="185">
        <v>90.336741157556204</v>
      </c>
      <c r="I25" s="185">
        <v>91.016446669607404</v>
      </c>
      <c r="J25" s="185">
        <v>88.418943891402705</v>
      </c>
      <c r="K25" s="185">
        <v>85.100766713352002</v>
      </c>
      <c r="L25" s="191">
        <v>87.695574954731697</v>
      </c>
      <c r="M25" s="185"/>
      <c r="N25" s="192">
        <v>94.442229597035606</v>
      </c>
      <c r="O25" s="193">
        <v>96.468046085802698</v>
      </c>
      <c r="P25" s="194">
        <v>95.478512647058807</v>
      </c>
      <c r="Q25" s="185"/>
      <c r="R25" s="195">
        <v>90.002326419902005</v>
      </c>
      <c r="S25" s="168"/>
      <c r="T25" s="169">
        <v>-8.7248708160586794</v>
      </c>
      <c r="U25" s="163">
        <v>0.452928478680096</v>
      </c>
      <c r="V25" s="163">
        <v>-0.81758748928353098</v>
      </c>
      <c r="W25" s="163">
        <v>-1.8385152666100499</v>
      </c>
      <c r="X25" s="163">
        <v>-1.1925362422250201</v>
      </c>
      <c r="Y25" s="170">
        <v>-2.1400036440260699</v>
      </c>
      <c r="Z25" s="163"/>
      <c r="AA25" s="171">
        <v>-6.6208045180200097</v>
      </c>
      <c r="AB25" s="172">
        <v>-6.4244747633853896</v>
      </c>
      <c r="AC25" s="173">
        <v>-6.51557199798446</v>
      </c>
      <c r="AD25" s="163"/>
      <c r="AE25" s="174">
        <v>-3.9160427694361402</v>
      </c>
      <c r="AF25" s="30"/>
      <c r="AG25" s="190">
        <v>81.239477319116503</v>
      </c>
      <c r="AH25" s="185">
        <v>86.937476928783298</v>
      </c>
      <c r="AI25" s="185">
        <v>88.387097372060794</v>
      </c>
      <c r="AJ25" s="185">
        <v>88.190634527536204</v>
      </c>
      <c r="AK25" s="185">
        <v>97.466188026537395</v>
      </c>
      <c r="AL25" s="191">
        <v>89.011268591073502</v>
      </c>
      <c r="AM25" s="185"/>
      <c r="AN25" s="192">
        <v>112.284702232765</v>
      </c>
      <c r="AO25" s="193">
        <v>114.1669910868</v>
      </c>
      <c r="AP25" s="194">
        <v>113.243164645449</v>
      </c>
      <c r="AQ25" s="185"/>
      <c r="AR25" s="195">
        <v>97.388448990544703</v>
      </c>
      <c r="AS25" s="168"/>
      <c r="AT25" s="169">
        <v>-5.5215910416895104</v>
      </c>
      <c r="AU25" s="163">
        <v>-1.9614549221248501</v>
      </c>
      <c r="AV25" s="163">
        <v>-1.72228405659193</v>
      </c>
      <c r="AW25" s="163">
        <v>-1.48285864399749</v>
      </c>
      <c r="AX25" s="163">
        <v>10.970594582054501</v>
      </c>
      <c r="AY25" s="170">
        <v>0.58260751667482702</v>
      </c>
      <c r="AZ25" s="163"/>
      <c r="BA25" s="171">
        <v>8.5369083199428601</v>
      </c>
      <c r="BB25" s="172">
        <v>9.1843711193884996</v>
      </c>
      <c r="BC25" s="173">
        <v>8.8707705139733406</v>
      </c>
      <c r="BD25" s="163"/>
      <c r="BE25" s="174">
        <v>3.9880198138044598</v>
      </c>
    </row>
    <row r="26" spans="1:57" x14ac:dyDescent="0.25">
      <c r="A26" s="35" t="s">
        <v>45</v>
      </c>
      <c r="B26" s="3" t="str">
        <f t="shared" si="0"/>
        <v>Petersburg/Chester, VA</v>
      </c>
      <c r="C26" s="3"/>
      <c r="D26" s="24" t="s">
        <v>16</v>
      </c>
      <c r="E26" s="27" t="s">
        <v>17</v>
      </c>
      <c r="F26" s="3"/>
      <c r="G26" s="190">
        <v>90.858715085638906</v>
      </c>
      <c r="H26" s="185">
        <v>96.354616873589094</v>
      </c>
      <c r="I26" s="185">
        <v>97.354320799785199</v>
      </c>
      <c r="J26" s="185">
        <v>97.222110165863995</v>
      </c>
      <c r="K26" s="185">
        <v>94.621748389830501</v>
      </c>
      <c r="L26" s="191">
        <v>95.453096997270194</v>
      </c>
      <c r="M26" s="185"/>
      <c r="N26" s="192">
        <v>98.466884668389298</v>
      </c>
      <c r="O26" s="193">
        <v>95.531935165521503</v>
      </c>
      <c r="P26" s="194">
        <v>97.061094345549705</v>
      </c>
      <c r="Q26" s="185"/>
      <c r="R26" s="195">
        <v>95.896026754295605</v>
      </c>
      <c r="S26" s="168"/>
      <c r="T26" s="169">
        <v>-0.64030394014411796</v>
      </c>
      <c r="U26" s="163">
        <v>-0.69134922103506702</v>
      </c>
      <c r="V26" s="163">
        <v>-0.87303288852489003</v>
      </c>
      <c r="W26" s="163">
        <v>-0.53407475116742298</v>
      </c>
      <c r="X26" s="163">
        <v>-3.8187235243228002</v>
      </c>
      <c r="Y26" s="170">
        <v>-1.3300803975281501</v>
      </c>
      <c r="Z26" s="163"/>
      <c r="AA26" s="171">
        <v>-4.1775192324728696</v>
      </c>
      <c r="AB26" s="172">
        <v>-5.40013884541737</v>
      </c>
      <c r="AC26" s="173">
        <v>-4.7304016842128602</v>
      </c>
      <c r="AD26" s="163"/>
      <c r="AE26" s="174">
        <v>-2.3613619718425101</v>
      </c>
      <c r="AF26" s="30"/>
      <c r="AG26" s="190">
        <v>90.130365643605799</v>
      </c>
      <c r="AH26" s="185">
        <v>96.224777289169396</v>
      </c>
      <c r="AI26" s="185">
        <v>97.769910955663605</v>
      </c>
      <c r="AJ26" s="185">
        <v>97.636432344112407</v>
      </c>
      <c r="AK26" s="185">
        <v>97.024683142777405</v>
      </c>
      <c r="AL26" s="191">
        <v>95.972017818166094</v>
      </c>
      <c r="AM26" s="185"/>
      <c r="AN26" s="192">
        <v>102.78287485261301</v>
      </c>
      <c r="AO26" s="193">
        <v>103.05463248529701</v>
      </c>
      <c r="AP26" s="194">
        <v>102.918159179578</v>
      </c>
      <c r="AQ26" s="185"/>
      <c r="AR26" s="195">
        <v>98.078919078835696</v>
      </c>
      <c r="AS26" s="168"/>
      <c r="AT26" s="169">
        <v>0.13396629695165599</v>
      </c>
      <c r="AU26" s="163">
        <v>1.7134719430843</v>
      </c>
      <c r="AV26" s="163">
        <v>1.14184856626501</v>
      </c>
      <c r="AW26" s="163">
        <v>-0.36609348145825799</v>
      </c>
      <c r="AX26" s="163">
        <v>0.48388560413389597</v>
      </c>
      <c r="AY26" s="170">
        <v>0.63071882987305605</v>
      </c>
      <c r="AZ26" s="163"/>
      <c r="BA26" s="171">
        <v>1.57002013456307</v>
      </c>
      <c r="BB26" s="172">
        <v>4.1642240204564098</v>
      </c>
      <c r="BC26" s="173">
        <v>2.82869032957873</v>
      </c>
      <c r="BD26" s="163"/>
      <c r="BE26" s="174">
        <v>1.3550605667223099</v>
      </c>
    </row>
    <row r="27" spans="1:57" x14ac:dyDescent="0.25">
      <c r="A27" s="35" t="s">
        <v>93</v>
      </c>
      <c r="B27" s="3" t="s">
        <v>70</v>
      </c>
      <c r="C27" s="3"/>
      <c r="D27" s="24" t="s">
        <v>16</v>
      </c>
      <c r="E27" s="27" t="s">
        <v>17</v>
      </c>
      <c r="F27" s="3"/>
      <c r="G27" s="190">
        <v>106.295717400784</v>
      </c>
      <c r="H27" s="185">
        <v>115.35060337017499</v>
      </c>
      <c r="I27" s="185">
        <v>113.640051369863</v>
      </c>
      <c r="J27" s="185">
        <v>112.085028690662</v>
      </c>
      <c r="K27" s="185">
        <v>114.864705352315</v>
      </c>
      <c r="L27" s="191">
        <v>112.671510001835</v>
      </c>
      <c r="M27" s="185"/>
      <c r="N27" s="192">
        <v>137.64916212534001</v>
      </c>
      <c r="O27" s="193">
        <v>133.58291188484699</v>
      </c>
      <c r="P27" s="194">
        <v>135.750987923363</v>
      </c>
      <c r="Q27" s="185"/>
      <c r="R27" s="195">
        <v>119.315199958178</v>
      </c>
      <c r="S27" s="168"/>
      <c r="T27" s="169">
        <v>10.597055989357701</v>
      </c>
      <c r="U27" s="163">
        <v>11.9320551987656</v>
      </c>
      <c r="V27" s="163">
        <v>10.536178892066401</v>
      </c>
      <c r="W27" s="163">
        <v>8.7203918693971403</v>
      </c>
      <c r="X27" s="163">
        <v>5.8326659511626398</v>
      </c>
      <c r="Y27" s="170">
        <v>9.2120594053107805</v>
      </c>
      <c r="Z27" s="163"/>
      <c r="AA27" s="171">
        <v>9.6391338502910404</v>
      </c>
      <c r="AB27" s="172">
        <v>4.6037626322518399</v>
      </c>
      <c r="AC27" s="173">
        <v>7.1996062715924101</v>
      </c>
      <c r="AD27" s="163"/>
      <c r="AE27" s="174">
        <v>7.6102669228243496</v>
      </c>
      <c r="AF27" s="30"/>
      <c r="AG27" s="190">
        <v>102.691665377981</v>
      </c>
      <c r="AH27" s="185">
        <v>105.77343751540501</v>
      </c>
      <c r="AI27" s="185">
        <v>103.54816781139699</v>
      </c>
      <c r="AJ27" s="185">
        <v>103.378326637391</v>
      </c>
      <c r="AK27" s="185">
        <v>106.353747424902</v>
      </c>
      <c r="AL27" s="191">
        <v>104.39696110973399</v>
      </c>
      <c r="AM27" s="185"/>
      <c r="AN27" s="192">
        <v>128.53058065049299</v>
      </c>
      <c r="AO27" s="193">
        <v>129.32358007566199</v>
      </c>
      <c r="AP27" s="194">
        <v>128.92371746514601</v>
      </c>
      <c r="AQ27" s="185"/>
      <c r="AR27" s="195">
        <v>112.300726133555</v>
      </c>
      <c r="AS27" s="168"/>
      <c r="AT27" s="169">
        <v>4.9795320722302296</v>
      </c>
      <c r="AU27" s="163">
        <v>4.5642242566627296</v>
      </c>
      <c r="AV27" s="163">
        <v>2.1693732528470502</v>
      </c>
      <c r="AW27" s="163">
        <v>1.4283650120487901</v>
      </c>
      <c r="AX27" s="163">
        <v>0.82644295994198003</v>
      </c>
      <c r="AY27" s="170">
        <v>2.5965720971230799</v>
      </c>
      <c r="AZ27" s="163"/>
      <c r="BA27" s="171">
        <v>3.6643266249639899</v>
      </c>
      <c r="BB27" s="172">
        <v>3.2076813389686101</v>
      </c>
      <c r="BC27" s="173">
        <v>3.4371324214805501</v>
      </c>
      <c r="BD27" s="163"/>
      <c r="BE27" s="174">
        <v>2.9577748027567798</v>
      </c>
    </row>
    <row r="28" spans="1:57" x14ac:dyDescent="0.25">
      <c r="A28" s="35" t="s">
        <v>47</v>
      </c>
      <c r="B28" s="3" t="str">
        <f t="shared" si="0"/>
        <v>Roanoke, VA</v>
      </c>
      <c r="C28" s="3"/>
      <c r="D28" s="24" t="s">
        <v>16</v>
      </c>
      <c r="E28" s="27" t="s">
        <v>17</v>
      </c>
      <c r="F28" s="3"/>
      <c r="G28" s="190">
        <v>100.150861244019</v>
      </c>
      <c r="H28" s="185">
        <v>113.81642295597401</v>
      </c>
      <c r="I28" s="185">
        <v>116.92713623046799</v>
      </c>
      <c r="J28" s="185">
        <v>104.696867965962</v>
      </c>
      <c r="K28" s="185">
        <v>97.672989721886296</v>
      </c>
      <c r="L28" s="191">
        <v>107.41533419528901</v>
      </c>
      <c r="M28" s="185"/>
      <c r="N28" s="192">
        <v>102.11743215031299</v>
      </c>
      <c r="O28" s="193">
        <v>99.614045174537907</v>
      </c>
      <c r="P28" s="194">
        <v>100.95171155378399</v>
      </c>
      <c r="Q28" s="185"/>
      <c r="R28" s="195">
        <v>105.72986078789801</v>
      </c>
      <c r="S28" s="168"/>
      <c r="T28" s="169">
        <v>4.9990111135547002</v>
      </c>
      <c r="U28" s="163">
        <v>3.0423468027829501</v>
      </c>
      <c r="V28" s="163">
        <v>3.65149683831411</v>
      </c>
      <c r="W28" s="163">
        <v>-1.80722772546388</v>
      </c>
      <c r="X28" s="163">
        <v>-12.476555163108801</v>
      </c>
      <c r="Y28" s="170">
        <v>-0.70576994877580501</v>
      </c>
      <c r="Z28" s="163"/>
      <c r="AA28" s="171">
        <v>-21.038546039628599</v>
      </c>
      <c r="AB28" s="172">
        <v>-20.5047217204446</v>
      </c>
      <c r="AC28" s="173">
        <v>-20.715390479614399</v>
      </c>
      <c r="AD28" s="163"/>
      <c r="AE28" s="174">
        <v>-7.8185706366565704</v>
      </c>
      <c r="AF28" s="30"/>
      <c r="AG28" s="190">
        <v>94.779159589176302</v>
      </c>
      <c r="AH28" s="185">
        <v>105.17584124778</v>
      </c>
      <c r="AI28" s="185">
        <v>109.679299210377</v>
      </c>
      <c r="AJ28" s="185">
        <v>107.10301063075801</v>
      </c>
      <c r="AK28" s="185">
        <v>102.782617583988</v>
      </c>
      <c r="AL28" s="191">
        <v>104.446222824008</v>
      </c>
      <c r="AM28" s="185"/>
      <c r="AN28" s="192">
        <v>117.64743703440899</v>
      </c>
      <c r="AO28" s="193">
        <v>118.382775882389</v>
      </c>
      <c r="AP28" s="194">
        <v>118.00628061147199</v>
      </c>
      <c r="AQ28" s="185"/>
      <c r="AR28" s="195">
        <v>108.998811435424</v>
      </c>
      <c r="AS28" s="168"/>
      <c r="AT28" s="169">
        <v>1.2459885173363301</v>
      </c>
      <c r="AU28" s="163">
        <v>1.2264891313022599</v>
      </c>
      <c r="AV28" s="163">
        <v>3.3939114178596599</v>
      </c>
      <c r="AW28" s="163">
        <v>3.5969912055849802</v>
      </c>
      <c r="AX28" s="163">
        <v>-1.0014622046833701</v>
      </c>
      <c r="AY28" s="170">
        <v>1.76637788497921</v>
      </c>
      <c r="AZ28" s="163"/>
      <c r="BA28" s="171">
        <v>1.22729014952013</v>
      </c>
      <c r="BB28" s="172">
        <v>2.7038067464262201</v>
      </c>
      <c r="BC28" s="173">
        <v>1.9524872454687701</v>
      </c>
      <c r="BD28" s="163"/>
      <c r="BE28" s="174">
        <v>2.0116038240079099</v>
      </c>
    </row>
    <row r="29" spans="1:57" x14ac:dyDescent="0.25">
      <c r="A29" s="35" t="s">
        <v>48</v>
      </c>
      <c r="B29" s="3" t="str">
        <f t="shared" si="0"/>
        <v>Charlottesville, VA</v>
      </c>
      <c r="C29" s="3"/>
      <c r="D29" s="24" t="s">
        <v>16</v>
      </c>
      <c r="E29" s="27" t="s">
        <v>17</v>
      </c>
      <c r="F29" s="3"/>
      <c r="G29" s="190">
        <v>163.74794117646999</v>
      </c>
      <c r="H29" s="185">
        <v>154.685626562934</v>
      </c>
      <c r="I29" s="185">
        <v>160.26018277358901</v>
      </c>
      <c r="J29" s="185">
        <v>153.438268236645</v>
      </c>
      <c r="K29" s="185">
        <v>182.84422995532501</v>
      </c>
      <c r="L29" s="191">
        <v>163.613353463214</v>
      </c>
      <c r="M29" s="185"/>
      <c r="N29" s="192">
        <v>243.73948941741199</v>
      </c>
      <c r="O29" s="193">
        <v>234.056314856998</v>
      </c>
      <c r="P29" s="194">
        <v>239.25645418326599</v>
      </c>
      <c r="Q29" s="185"/>
      <c r="R29" s="195">
        <v>187.02192660550401</v>
      </c>
      <c r="S29" s="168"/>
      <c r="T29" s="169">
        <v>10.1385871461022</v>
      </c>
      <c r="U29" s="163">
        <v>0.30747858835457698</v>
      </c>
      <c r="V29" s="163">
        <v>2.9802454591303098</v>
      </c>
      <c r="W29" s="163">
        <v>-5.8153706047046798</v>
      </c>
      <c r="X29" s="163">
        <v>-9.1333847464683906</v>
      </c>
      <c r="Y29" s="170">
        <v>-2.2115278277902601</v>
      </c>
      <c r="Z29" s="163"/>
      <c r="AA29" s="171">
        <v>-15.532950739971399</v>
      </c>
      <c r="AB29" s="172">
        <v>-17.487308926408499</v>
      </c>
      <c r="AC29" s="173">
        <v>-16.384661901039198</v>
      </c>
      <c r="AD29" s="163"/>
      <c r="AE29" s="174">
        <v>-10.015894717700199</v>
      </c>
      <c r="AF29" s="30"/>
      <c r="AG29" s="190">
        <v>149.09215667767799</v>
      </c>
      <c r="AH29" s="185">
        <v>146.140399646188</v>
      </c>
      <c r="AI29" s="185">
        <v>149.54763120057501</v>
      </c>
      <c r="AJ29" s="185">
        <v>147.20724080012201</v>
      </c>
      <c r="AK29" s="185">
        <v>169.01377316975501</v>
      </c>
      <c r="AL29" s="191">
        <v>152.83961391208001</v>
      </c>
      <c r="AM29" s="185"/>
      <c r="AN29" s="192">
        <v>238.76899354623299</v>
      </c>
      <c r="AO29" s="193">
        <v>244.25505095259101</v>
      </c>
      <c r="AP29" s="194">
        <v>241.51826505689701</v>
      </c>
      <c r="AQ29" s="185"/>
      <c r="AR29" s="195">
        <v>184.453214798104</v>
      </c>
      <c r="AS29" s="168"/>
      <c r="AT29" s="169">
        <v>5.7878340848857004</v>
      </c>
      <c r="AU29" s="163">
        <v>2.1184279904162402</v>
      </c>
      <c r="AV29" s="163">
        <v>1.5761326515205101</v>
      </c>
      <c r="AW29" s="163">
        <v>-0.74889922283570398</v>
      </c>
      <c r="AX29" s="163">
        <v>-1.4512203356384501</v>
      </c>
      <c r="AY29" s="170">
        <v>0.86410829249854904</v>
      </c>
      <c r="AZ29" s="163"/>
      <c r="BA29" s="171">
        <v>-1.41364418523966</v>
      </c>
      <c r="BB29" s="172">
        <v>0.50752755790494497</v>
      </c>
      <c r="BC29" s="173">
        <v>-0.44504075483544497</v>
      </c>
      <c r="BD29" s="163"/>
      <c r="BE29" s="174">
        <v>1.3782446205560901</v>
      </c>
    </row>
    <row r="30" spans="1:57" x14ac:dyDescent="0.25">
      <c r="A30" s="21" t="s">
        <v>49</v>
      </c>
      <c r="B30" t="s">
        <v>72</v>
      </c>
      <c r="C30" s="3"/>
      <c r="D30" s="24" t="s">
        <v>16</v>
      </c>
      <c r="E30" s="27" t="s">
        <v>17</v>
      </c>
      <c r="F30" s="3"/>
      <c r="G30" s="190">
        <v>154.58866268656701</v>
      </c>
      <c r="H30" s="185">
        <v>109.51832439678201</v>
      </c>
      <c r="I30" s="185">
        <v>109.527292016806</v>
      </c>
      <c r="J30" s="185">
        <v>111.344791884542</v>
      </c>
      <c r="K30" s="185">
        <v>108.67784389140201</v>
      </c>
      <c r="L30" s="191">
        <v>119.386986616656</v>
      </c>
      <c r="M30" s="185"/>
      <c r="N30" s="192">
        <v>116.636502057613</v>
      </c>
      <c r="O30" s="193">
        <v>113.586279728199</v>
      </c>
      <c r="P30" s="194">
        <v>115.273817353908</v>
      </c>
      <c r="Q30" s="185"/>
      <c r="R30" s="195">
        <v>118.350302218821</v>
      </c>
      <c r="S30" s="168"/>
      <c r="T30" s="169">
        <v>71.676784969960394</v>
      </c>
      <c r="U30" s="163">
        <v>8.3944953338107293</v>
      </c>
      <c r="V30" s="163">
        <v>2.5945851711585002</v>
      </c>
      <c r="W30" s="163">
        <v>2.4820247539015501</v>
      </c>
      <c r="X30" s="163">
        <v>3.3816725374368102</v>
      </c>
      <c r="Y30" s="170">
        <v>15.522884950769001</v>
      </c>
      <c r="Z30" s="163"/>
      <c r="AA30" s="171">
        <v>8.6790015056014695</v>
      </c>
      <c r="AB30" s="172">
        <v>2.8827696784731902</v>
      </c>
      <c r="AC30" s="173">
        <v>5.9128583214621697</v>
      </c>
      <c r="AD30" s="163"/>
      <c r="AE30" s="174">
        <v>12.804226548728501</v>
      </c>
      <c r="AF30" s="30"/>
      <c r="AG30" s="190">
        <v>117.504418990491</v>
      </c>
      <c r="AH30" s="185">
        <v>108.00202130657701</v>
      </c>
      <c r="AI30" s="185">
        <v>111.01184979283499</v>
      </c>
      <c r="AJ30" s="185">
        <v>112.37653619638201</v>
      </c>
      <c r="AK30" s="185">
        <v>114.734210221895</v>
      </c>
      <c r="AL30" s="191">
        <v>112.614379162807</v>
      </c>
      <c r="AM30" s="185"/>
      <c r="AN30" s="192">
        <v>138.814462331903</v>
      </c>
      <c r="AO30" s="193">
        <v>143.58444692737399</v>
      </c>
      <c r="AP30" s="194">
        <v>141.137112298142</v>
      </c>
      <c r="AQ30" s="185"/>
      <c r="AR30" s="195">
        <v>121.41063422335</v>
      </c>
      <c r="AS30" s="168"/>
      <c r="AT30" s="169">
        <v>29.352998509704602</v>
      </c>
      <c r="AU30" s="163">
        <v>7.4656440906678796</v>
      </c>
      <c r="AV30" s="163">
        <v>7.9479560552181399</v>
      </c>
      <c r="AW30" s="163">
        <v>8.1240570542827903</v>
      </c>
      <c r="AX30" s="163">
        <v>12.400705563021001</v>
      </c>
      <c r="AY30" s="170">
        <v>11.8634957839084</v>
      </c>
      <c r="AZ30" s="163"/>
      <c r="BA30" s="171">
        <v>26.522286343134301</v>
      </c>
      <c r="BB30" s="172">
        <v>31.011086287779001</v>
      </c>
      <c r="BC30" s="173">
        <v>28.706696921178199</v>
      </c>
      <c r="BD30" s="163"/>
      <c r="BE30" s="174">
        <v>17.397967845638401</v>
      </c>
    </row>
    <row r="31" spans="1:57" x14ac:dyDescent="0.25">
      <c r="A31" s="21" t="s">
        <v>50</v>
      </c>
      <c r="B31" s="3" t="str">
        <f t="shared" si="0"/>
        <v>Staunton &amp; Harrisonburg, VA</v>
      </c>
      <c r="C31" s="3"/>
      <c r="D31" s="24" t="s">
        <v>16</v>
      </c>
      <c r="E31" s="27" t="s">
        <v>17</v>
      </c>
      <c r="F31" s="3"/>
      <c r="G31" s="190">
        <v>96.855365256903099</v>
      </c>
      <c r="H31" s="185">
        <v>99.684043515117196</v>
      </c>
      <c r="I31" s="185">
        <v>101.738600052042</v>
      </c>
      <c r="J31" s="185">
        <v>100.818277547031</v>
      </c>
      <c r="K31" s="185">
        <v>105.001914167276</v>
      </c>
      <c r="L31" s="191">
        <v>101.108018115745</v>
      </c>
      <c r="M31" s="185"/>
      <c r="N31" s="192">
        <v>118.91193267944701</v>
      </c>
      <c r="O31" s="193">
        <v>116.259197598253</v>
      </c>
      <c r="P31" s="194">
        <v>117.719341104294</v>
      </c>
      <c r="Q31" s="185"/>
      <c r="R31" s="195">
        <v>106.200066197765</v>
      </c>
      <c r="S31" s="168"/>
      <c r="T31" s="169">
        <v>1.78028447397992</v>
      </c>
      <c r="U31" s="163">
        <v>4.9015635509981603</v>
      </c>
      <c r="V31" s="163">
        <v>6.5195012313512404</v>
      </c>
      <c r="W31" s="163">
        <v>3.67739990749434</v>
      </c>
      <c r="X31" s="163">
        <v>1.8229482790213201</v>
      </c>
      <c r="Y31" s="170">
        <v>3.6375992333985798</v>
      </c>
      <c r="Z31" s="163"/>
      <c r="AA31" s="171">
        <v>-5.28197540083415</v>
      </c>
      <c r="AB31" s="172">
        <v>-6.3246935081199203</v>
      </c>
      <c r="AC31" s="173">
        <v>-5.6973477918120397</v>
      </c>
      <c r="AD31" s="163"/>
      <c r="AE31" s="174">
        <v>-1.4776894389869799</v>
      </c>
      <c r="AF31" s="30"/>
      <c r="AG31" s="190">
        <v>92.864909542743504</v>
      </c>
      <c r="AH31" s="185">
        <v>95.394301127214106</v>
      </c>
      <c r="AI31" s="185">
        <v>97.006715825722395</v>
      </c>
      <c r="AJ31" s="185">
        <v>97.434762765803498</v>
      </c>
      <c r="AK31" s="185">
        <v>103.359132256956</v>
      </c>
      <c r="AL31" s="191">
        <v>97.577961662436294</v>
      </c>
      <c r="AM31" s="185"/>
      <c r="AN31" s="192">
        <v>117.811823529411</v>
      </c>
      <c r="AO31" s="193">
        <v>116.932007177485</v>
      </c>
      <c r="AP31" s="194">
        <v>117.380163716677</v>
      </c>
      <c r="AQ31" s="185"/>
      <c r="AR31" s="195">
        <v>104.214708878582</v>
      </c>
      <c r="AS31" s="168"/>
      <c r="AT31" s="169">
        <v>-3.5952116367951499</v>
      </c>
      <c r="AU31" s="163">
        <v>-1.6238178330147499</v>
      </c>
      <c r="AV31" s="163">
        <v>-1.06758762699881</v>
      </c>
      <c r="AW31" s="163">
        <v>-1.9336924516904801</v>
      </c>
      <c r="AX31" s="163">
        <v>-2.3356688590710499</v>
      </c>
      <c r="AY31" s="170">
        <v>-2.1185937712182401</v>
      </c>
      <c r="AZ31" s="163"/>
      <c r="BA31" s="171">
        <v>-1.8650636178787601</v>
      </c>
      <c r="BB31" s="172">
        <v>-0.57700109106355002</v>
      </c>
      <c r="BC31" s="173">
        <v>-1.2463815882559</v>
      </c>
      <c r="BD31" s="163"/>
      <c r="BE31" s="174">
        <v>-1.84507742975377</v>
      </c>
    </row>
    <row r="32" spans="1:57" x14ac:dyDescent="0.25">
      <c r="A32" s="21" t="s">
        <v>51</v>
      </c>
      <c r="B32" s="3" t="str">
        <f t="shared" si="0"/>
        <v>Blacksburg &amp; Wytheville, VA</v>
      </c>
      <c r="C32" s="3"/>
      <c r="D32" s="24" t="s">
        <v>16</v>
      </c>
      <c r="E32" s="27" t="s">
        <v>17</v>
      </c>
      <c r="F32" s="3"/>
      <c r="G32" s="190">
        <v>106.962343859649</v>
      </c>
      <c r="H32" s="185">
        <v>104.309867857142</v>
      </c>
      <c r="I32" s="185">
        <v>111.17595065789401</v>
      </c>
      <c r="J32" s="185">
        <v>109.518057304785</v>
      </c>
      <c r="K32" s="185">
        <v>114.849404799002</v>
      </c>
      <c r="L32" s="191">
        <v>109.536735655058</v>
      </c>
      <c r="M32" s="185"/>
      <c r="N32" s="192">
        <v>131.76191539365399</v>
      </c>
      <c r="O32" s="193">
        <v>125.07754404145</v>
      </c>
      <c r="P32" s="194">
        <v>128.689799968248</v>
      </c>
      <c r="Q32" s="185"/>
      <c r="R32" s="195">
        <v>115.181217366894</v>
      </c>
      <c r="S32" s="168"/>
      <c r="T32" s="169">
        <v>10.132347805578901</v>
      </c>
      <c r="U32" s="163">
        <v>5.1995777601726498</v>
      </c>
      <c r="V32" s="163">
        <v>12.515428158733</v>
      </c>
      <c r="W32" s="163">
        <v>9.6989702653953405</v>
      </c>
      <c r="X32" s="163">
        <v>6.4247009870673599</v>
      </c>
      <c r="Y32" s="170">
        <v>8.7467390320378406</v>
      </c>
      <c r="Z32" s="163"/>
      <c r="AA32" s="171">
        <v>-0.41343309067949102</v>
      </c>
      <c r="AB32" s="172">
        <v>-8.6093558279794706</v>
      </c>
      <c r="AC32" s="173">
        <v>-4.4093812837572699</v>
      </c>
      <c r="AD32" s="163"/>
      <c r="AE32" s="174">
        <v>2.6772958509798102</v>
      </c>
      <c r="AF32" s="30"/>
      <c r="AG32" s="190">
        <v>97.687839506172807</v>
      </c>
      <c r="AH32" s="185">
        <v>96.884827651336195</v>
      </c>
      <c r="AI32" s="185">
        <v>101.57129396325401</v>
      </c>
      <c r="AJ32" s="185">
        <v>103.005333726117</v>
      </c>
      <c r="AK32" s="185">
        <v>108.70316320807601</v>
      </c>
      <c r="AL32" s="191">
        <v>101.89209800401601</v>
      </c>
      <c r="AM32" s="185"/>
      <c r="AN32" s="192">
        <v>156.969510289634</v>
      </c>
      <c r="AO32" s="193">
        <v>159.28913631565001</v>
      </c>
      <c r="AP32" s="194">
        <v>158.107253074433</v>
      </c>
      <c r="AQ32" s="185"/>
      <c r="AR32" s="195">
        <v>121.820832578043</v>
      </c>
      <c r="AS32" s="168"/>
      <c r="AT32" s="169">
        <v>0.48659309389418098</v>
      </c>
      <c r="AU32" s="163">
        <v>-2.3334408811173701</v>
      </c>
      <c r="AV32" s="163">
        <v>2.69787876516668</v>
      </c>
      <c r="AW32" s="163">
        <v>2.1929026951797499</v>
      </c>
      <c r="AX32" s="163">
        <v>3.1265836720208702</v>
      </c>
      <c r="AY32" s="170">
        <v>1.36469085951505</v>
      </c>
      <c r="AZ32" s="163"/>
      <c r="BA32" s="171">
        <v>5.2118554613063699</v>
      </c>
      <c r="BB32" s="172">
        <v>4.4096781325710204</v>
      </c>
      <c r="BC32" s="173">
        <v>4.8109882750316801</v>
      </c>
      <c r="BD32" s="163"/>
      <c r="BE32" s="174">
        <v>3.3368000185737601</v>
      </c>
    </row>
    <row r="33" spans="1:64" x14ac:dyDescent="0.25">
      <c r="A33" s="21" t="s">
        <v>52</v>
      </c>
      <c r="B33" s="3" t="str">
        <f t="shared" si="0"/>
        <v>Lynchburg, VA</v>
      </c>
      <c r="C33" s="3"/>
      <c r="D33" s="24" t="s">
        <v>16</v>
      </c>
      <c r="E33" s="27" t="s">
        <v>17</v>
      </c>
      <c r="F33" s="3"/>
      <c r="G33" s="190">
        <v>104.46386713286699</v>
      </c>
      <c r="H33" s="185">
        <v>109.52095262096699</v>
      </c>
      <c r="I33" s="185">
        <v>111.912446249402</v>
      </c>
      <c r="J33" s="185">
        <v>105.940154479917</v>
      </c>
      <c r="K33" s="185">
        <v>106.08833052276501</v>
      </c>
      <c r="L33" s="191">
        <v>107.864387732986</v>
      </c>
      <c r="M33" s="185"/>
      <c r="N33" s="192">
        <v>123.07359681697601</v>
      </c>
      <c r="O33" s="193">
        <v>119.080426512968</v>
      </c>
      <c r="P33" s="194">
        <v>121.159743093922</v>
      </c>
      <c r="Q33" s="185"/>
      <c r="R33" s="195">
        <v>111.61043275217899</v>
      </c>
      <c r="S33" s="168"/>
      <c r="T33" s="169">
        <v>7.5941160064236399</v>
      </c>
      <c r="U33" s="163">
        <v>2.9147971783919999</v>
      </c>
      <c r="V33" s="163">
        <v>2.7611032976689698</v>
      </c>
      <c r="W33" s="163">
        <v>-1.7661252374021701</v>
      </c>
      <c r="X33" s="163">
        <v>-4.0468723823195996</v>
      </c>
      <c r="Y33" s="170">
        <v>0.91451338493784196</v>
      </c>
      <c r="Z33" s="163"/>
      <c r="AA33" s="171">
        <v>-6.8004441789405696</v>
      </c>
      <c r="AB33" s="172">
        <v>-12.9820793793922</v>
      </c>
      <c r="AC33" s="173">
        <v>-9.8781685769316994</v>
      </c>
      <c r="AD33" s="163"/>
      <c r="AE33" s="174">
        <v>-3.2427793203365201</v>
      </c>
      <c r="AF33" s="30"/>
      <c r="AG33" s="190">
        <v>99.734566973511093</v>
      </c>
      <c r="AH33" s="185">
        <v>108.727062664999</v>
      </c>
      <c r="AI33" s="185">
        <v>107.784833563622</v>
      </c>
      <c r="AJ33" s="185">
        <v>106.628916773367</v>
      </c>
      <c r="AK33" s="185">
        <v>116.097660960654</v>
      </c>
      <c r="AL33" s="191">
        <v>108.33785985215501</v>
      </c>
      <c r="AM33" s="185"/>
      <c r="AN33" s="192">
        <v>135.65294749275199</v>
      </c>
      <c r="AO33" s="193">
        <v>130.53082528324299</v>
      </c>
      <c r="AP33" s="194">
        <v>133.226176404113</v>
      </c>
      <c r="AQ33" s="185"/>
      <c r="AR33" s="195">
        <v>116.522512031514</v>
      </c>
      <c r="AS33" s="168"/>
      <c r="AT33" s="169">
        <v>4.0292016501620198</v>
      </c>
      <c r="AU33" s="163">
        <v>6.4804465514089502</v>
      </c>
      <c r="AV33" s="163">
        <v>1.8339040129853399</v>
      </c>
      <c r="AW33" s="163">
        <v>0.31887531074317998</v>
      </c>
      <c r="AX33" s="163">
        <v>1.8272549136917</v>
      </c>
      <c r="AY33" s="170">
        <v>2.5826549473133702</v>
      </c>
      <c r="AZ33" s="163"/>
      <c r="BA33" s="171">
        <v>1.91431230804752</v>
      </c>
      <c r="BB33" s="172">
        <v>0.476426890908767</v>
      </c>
      <c r="BC33" s="173">
        <v>1.24093317232016</v>
      </c>
      <c r="BD33" s="163"/>
      <c r="BE33" s="174">
        <v>2.5676123063190901</v>
      </c>
    </row>
    <row r="34" spans="1:64" x14ac:dyDescent="0.25">
      <c r="A34" s="21" t="s">
        <v>73</v>
      </c>
      <c r="B34" s="3" t="str">
        <f t="shared" si="0"/>
        <v>Central Virginia</v>
      </c>
      <c r="C34" s="3"/>
      <c r="D34" s="24" t="s">
        <v>16</v>
      </c>
      <c r="E34" s="27" t="s">
        <v>17</v>
      </c>
      <c r="F34" s="3"/>
      <c r="G34" s="190">
        <v>113.121222049778</v>
      </c>
      <c r="H34" s="185">
        <v>117.926398351648</v>
      </c>
      <c r="I34" s="185">
        <v>123.314439910052</v>
      </c>
      <c r="J34" s="185">
        <v>119.774721265129</v>
      </c>
      <c r="K34" s="185">
        <v>122.23387701760799</v>
      </c>
      <c r="L34" s="191">
        <v>119.612356240192</v>
      </c>
      <c r="M34" s="185"/>
      <c r="N34" s="192">
        <v>140.53425491135599</v>
      </c>
      <c r="O34" s="193">
        <v>133.46659645178599</v>
      </c>
      <c r="P34" s="194">
        <v>137.20357731816199</v>
      </c>
      <c r="Q34" s="185"/>
      <c r="R34" s="195">
        <v>124.666623763359</v>
      </c>
      <c r="S34" s="168"/>
      <c r="T34" s="169">
        <v>4.0716134519101397</v>
      </c>
      <c r="U34" s="163">
        <v>1.34989736823582</v>
      </c>
      <c r="V34" s="163">
        <v>2.65892170194922</v>
      </c>
      <c r="W34" s="163">
        <v>-1.86318222943606</v>
      </c>
      <c r="X34" s="163">
        <v>-6.18413817585198</v>
      </c>
      <c r="Y34" s="170">
        <v>-0.527111123278728</v>
      </c>
      <c r="Z34" s="163"/>
      <c r="AA34" s="171">
        <v>-10.2339052308324</v>
      </c>
      <c r="AB34" s="172">
        <v>-13.482850108128099</v>
      </c>
      <c r="AC34" s="173">
        <v>-11.717671185953</v>
      </c>
      <c r="AD34" s="163"/>
      <c r="AE34" s="174">
        <v>-5.2014855290506299</v>
      </c>
      <c r="AF34" s="30"/>
      <c r="AG34" s="190">
        <v>108.381347106665</v>
      </c>
      <c r="AH34" s="185">
        <v>114.918382136814</v>
      </c>
      <c r="AI34" s="185">
        <v>118.212535158891</v>
      </c>
      <c r="AJ34" s="185">
        <v>117.526891749265</v>
      </c>
      <c r="AK34" s="185">
        <v>124.634697671815</v>
      </c>
      <c r="AL34" s="191">
        <v>117.27753173116</v>
      </c>
      <c r="AM34" s="185"/>
      <c r="AN34" s="192">
        <v>148.83124009547399</v>
      </c>
      <c r="AO34" s="193">
        <v>150.068471756207</v>
      </c>
      <c r="AP34" s="194">
        <v>149.44713904636501</v>
      </c>
      <c r="AQ34" s="185"/>
      <c r="AR34" s="195">
        <v>127.94335945885599</v>
      </c>
      <c r="AS34" s="168"/>
      <c r="AT34" s="169">
        <v>0.77333566399139897</v>
      </c>
      <c r="AU34" s="163">
        <v>2.5725054516136101</v>
      </c>
      <c r="AV34" s="163">
        <v>1.58493859187062</v>
      </c>
      <c r="AW34" s="163">
        <v>0.36528060886799901</v>
      </c>
      <c r="AX34" s="163">
        <v>1.8103047385540501</v>
      </c>
      <c r="AY34" s="170">
        <v>1.4448404928218599</v>
      </c>
      <c r="AZ34" s="163"/>
      <c r="BA34" s="171">
        <v>2.3843096051892299</v>
      </c>
      <c r="BB34" s="172">
        <v>4.0389790060901296</v>
      </c>
      <c r="BC34" s="173">
        <v>3.2016372238595499</v>
      </c>
      <c r="BD34" s="163"/>
      <c r="BE34" s="174">
        <v>2.2879537964724901</v>
      </c>
    </row>
    <row r="35" spans="1:64" x14ac:dyDescent="0.25">
      <c r="A35" s="21" t="s">
        <v>74</v>
      </c>
      <c r="B35" s="3" t="str">
        <f t="shared" si="0"/>
        <v>Chesapeake Bay</v>
      </c>
      <c r="C35" s="3"/>
      <c r="D35" s="24" t="s">
        <v>16</v>
      </c>
      <c r="E35" s="27" t="s">
        <v>17</v>
      </c>
      <c r="F35" s="3"/>
      <c r="G35" s="190">
        <v>108.992292899408</v>
      </c>
      <c r="H35" s="185">
        <v>110.949752941176</v>
      </c>
      <c r="I35" s="185">
        <v>110.97441483198099</v>
      </c>
      <c r="J35" s="185">
        <v>112.586146458583</v>
      </c>
      <c r="K35" s="185">
        <v>117.576133333333</v>
      </c>
      <c r="L35" s="191">
        <v>112.216354481369</v>
      </c>
      <c r="M35" s="185"/>
      <c r="N35" s="192">
        <v>141.75413043478201</v>
      </c>
      <c r="O35" s="193">
        <v>136.97229885057399</v>
      </c>
      <c r="P35" s="194">
        <v>139.43</v>
      </c>
      <c r="Q35" s="185"/>
      <c r="R35" s="195">
        <v>119.427668393782</v>
      </c>
      <c r="S35" s="168"/>
      <c r="T35" s="169">
        <v>8.0048429754440793</v>
      </c>
      <c r="U35" s="163">
        <v>3.0211298227927101</v>
      </c>
      <c r="V35" s="163">
        <v>5.9488127248272198</v>
      </c>
      <c r="W35" s="163">
        <v>8.7506648572491397</v>
      </c>
      <c r="X35" s="163">
        <v>7.6378294566056697</v>
      </c>
      <c r="Y35" s="170">
        <v>6.4267166786535599</v>
      </c>
      <c r="Z35" s="163"/>
      <c r="AA35" s="171">
        <v>7.6019605361067697</v>
      </c>
      <c r="AB35" s="172">
        <v>4.3174574272610799</v>
      </c>
      <c r="AC35" s="173">
        <v>6.0156776929754203</v>
      </c>
      <c r="AD35" s="163"/>
      <c r="AE35" s="174">
        <v>5.2941319330478196</v>
      </c>
      <c r="AF35" s="30"/>
      <c r="AG35" s="190">
        <v>101.87208385744201</v>
      </c>
      <c r="AH35" s="185">
        <v>103.507947438456</v>
      </c>
      <c r="AI35" s="185">
        <v>105.53457417157</v>
      </c>
      <c r="AJ35" s="185">
        <v>105.220840524129</v>
      </c>
      <c r="AK35" s="185">
        <v>105.94415969316501</v>
      </c>
      <c r="AL35" s="191">
        <v>104.533406991858</v>
      </c>
      <c r="AM35" s="185"/>
      <c r="AN35" s="192">
        <v>129.86801498127301</v>
      </c>
      <c r="AO35" s="193">
        <v>130.46138967136099</v>
      </c>
      <c r="AP35" s="194">
        <v>130.16428504453799</v>
      </c>
      <c r="AQ35" s="185"/>
      <c r="AR35" s="195">
        <v>112.337555671869</v>
      </c>
      <c r="AS35" s="168"/>
      <c r="AT35" s="169">
        <v>3.2010584831142399</v>
      </c>
      <c r="AU35" s="163">
        <v>1.1529212379398199</v>
      </c>
      <c r="AV35" s="163">
        <v>3.1134603204221198</v>
      </c>
      <c r="AW35" s="163">
        <v>4.9465799189450701</v>
      </c>
      <c r="AX35" s="163">
        <v>-2.87519938561607</v>
      </c>
      <c r="AY35" s="170">
        <v>1.73771630955432</v>
      </c>
      <c r="AZ35" s="163"/>
      <c r="BA35" s="171">
        <v>1.67080925761918</v>
      </c>
      <c r="BB35" s="172">
        <v>1.3276702662658799</v>
      </c>
      <c r="BC35" s="173">
        <v>1.5014808408436</v>
      </c>
      <c r="BD35" s="163"/>
      <c r="BE35" s="174">
        <v>1.5736060776221099</v>
      </c>
    </row>
    <row r="36" spans="1:64" x14ac:dyDescent="0.25">
      <c r="A36" s="21" t="s">
        <v>75</v>
      </c>
      <c r="B36" s="3" t="str">
        <f t="shared" si="0"/>
        <v>Coastal Virginia - Eastern Shore</v>
      </c>
      <c r="C36" s="3"/>
      <c r="D36" s="24" t="s">
        <v>16</v>
      </c>
      <c r="E36" s="27" t="s">
        <v>17</v>
      </c>
      <c r="F36" s="3"/>
      <c r="G36" s="190">
        <v>105.04985714285699</v>
      </c>
      <c r="H36" s="185">
        <v>107.24021118012401</v>
      </c>
      <c r="I36" s="185">
        <v>107.335053254437</v>
      </c>
      <c r="J36" s="185">
        <v>108.517905882352</v>
      </c>
      <c r="K36" s="185">
        <v>111.95976109215</v>
      </c>
      <c r="L36" s="191">
        <v>108.221688700424</v>
      </c>
      <c r="M36" s="185"/>
      <c r="N36" s="192">
        <v>127.85184074457</v>
      </c>
      <c r="O36" s="193">
        <v>125.793868974042</v>
      </c>
      <c r="P36" s="194">
        <v>126.91439752252199</v>
      </c>
      <c r="Q36" s="185"/>
      <c r="R36" s="195">
        <v>113.960366464995</v>
      </c>
      <c r="S36" s="168"/>
      <c r="T36" s="169">
        <v>9.4458645704192197</v>
      </c>
      <c r="U36" s="163">
        <v>7.48451255338703</v>
      </c>
      <c r="V36" s="163">
        <v>6.0388673008975902</v>
      </c>
      <c r="W36" s="163">
        <v>5.8854583182721703</v>
      </c>
      <c r="X36" s="163">
        <v>9.1269611095703702</v>
      </c>
      <c r="Y36" s="170">
        <v>7.43927811654686</v>
      </c>
      <c r="Z36" s="163"/>
      <c r="AA36" s="171">
        <v>2.0148948614387998</v>
      </c>
      <c r="AB36" s="172">
        <v>1.8589099310891299</v>
      </c>
      <c r="AC36" s="173">
        <v>2.00701952042626</v>
      </c>
      <c r="AD36" s="163"/>
      <c r="AE36" s="174">
        <v>4.7677769643192303</v>
      </c>
      <c r="AF36" s="30"/>
      <c r="AG36" s="190">
        <v>99.754956937798994</v>
      </c>
      <c r="AH36" s="185">
        <v>101.01770411984999</v>
      </c>
      <c r="AI36" s="185">
        <v>102.162794218857</v>
      </c>
      <c r="AJ36" s="185">
        <v>103.445872641509</v>
      </c>
      <c r="AK36" s="185">
        <v>104.00610515392501</v>
      </c>
      <c r="AL36" s="191">
        <v>102.24023733826201</v>
      </c>
      <c r="AM36" s="185"/>
      <c r="AN36" s="192">
        <v>121.81919735327899</v>
      </c>
      <c r="AO36" s="193">
        <v>123.60304242424201</v>
      </c>
      <c r="AP36" s="194">
        <v>122.687953069657</v>
      </c>
      <c r="AQ36" s="185"/>
      <c r="AR36" s="195">
        <v>109.06520762524001</v>
      </c>
      <c r="AS36" s="168"/>
      <c r="AT36" s="169">
        <v>-2.1177212676203001</v>
      </c>
      <c r="AU36" s="163">
        <v>-2.6721193011470099</v>
      </c>
      <c r="AV36" s="163">
        <v>-1.38844888301625</v>
      </c>
      <c r="AW36" s="163">
        <v>-1.1927505133770999</v>
      </c>
      <c r="AX36" s="163">
        <v>-1.2979504448161501</v>
      </c>
      <c r="AY36" s="170">
        <v>-1.6757277486347899</v>
      </c>
      <c r="AZ36" s="163"/>
      <c r="BA36" s="171">
        <v>-1.5107869288043401</v>
      </c>
      <c r="BB36" s="172">
        <v>-0.87142872881474798</v>
      </c>
      <c r="BC36" s="173">
        <v>-1.20366044665424</v>
      </c>
      <c r="BD36" s="163"/>
      <c r="BE36" s="174">
        <v>-1.39890117920686</v>
      </c>
    </row>
    <row r="37" spans="1:64" x14ac:dyDescent="0.25">
      <c r="A37" s="21" t="s">
        <v>76</v>
      </c>
      <c r="B37" s="3" t="str">
        <f t="shared" si="0"/>
        <v>Coastal Virginia - Hampton Roads</v>
      </c>
      <c r="C37" s="3"/>
      <c r="D37" s="24" t="s">
        <v>16</v>
      </c>
      <c r="E37" s="27" t="s">
        <v>17</v>
      </c>
      <c r="F37" s="3"/>
      <c r="G37" s="190">
        <v>116.177536470378</v>
      </c>
      <c r="H37" s="185">
        <v>122.88416255783901</v>
      </c>
      <c r="I37" s="185">
        <v>126.649975965915</v>
      </c>
      <c r="J37" s="185">
        <v>129.867193116495</v>
      </c>
      <c r="K37" s="185">
        <v>129.303227341964</v>
      </c>
      <c r="L37" s="191">
        <v>125.291733393819</v>
      </c>
      <c r="M37" s="185"/>
      <c r="N37" s="192">
        <v>146.28037849286</v>
      </c>
      <c r="O37" s="193">
        <v>140.91713044797601</v>
      </c>
      <c r="P37" s="194">
        <v>143.73906051728099</v>
      </c>
      <c r="Q37" s="185"/>
      <c r="R37" s="195">
        <v>130.81885833683299</v>
      </c>
      <c r="S37" s="168"/>
      <c r="T37" s="169">
        <v>7.6309817616893199</v>
      </c>
      <c r="U37" s="163">
        <v>12.0767819844732</v>
      </c>
      <c r="V37" s="163">
        <v>11.257577771684501</v>
      </c>
      <c r="W37" s="163">
        <v>11.6064662589362</v>
      </c>
      <c r="X37" s="163">
        <v>3.5676630319635598</v>
      </c>
      <c r="Y37" s="170">
        <v>8.9263361169271498</v>
      </c>
      <c r="Z37" s="163"/>
      <c r="AA37" s="171">
        <v>-3.7149022386851702</v>
      </c>
      <c r="AB37" s="172">
        <v>-8.7429062353191807</v>
      </c>
      <c r="AC37" s="173">
        <v>-6.1691927229847803</v>
      </c>
      <c r="AD37" s="163"/>
      <c r="AE37" s="174">
        <v>2.1833292877305199</v>
      </c>
      <c r="AF37" s="30"/>
      <c r="AG37" s="190">
        <v>105.771519585544</v>
      </c>
      <c r="AH37" s="185">
        <v>109.802257112064</v>
      </c>
      <c r="AI37" s="185">
        <v>113.32939149878599</v>
      </c>
      <c r="AJ37" s="185">
        <v>114.438753347464</v>
      </c>
      <c r="AK37" s="185">
        <v>116.392188433097</v>
      </c>
      <c r="AL37" s="191">
        <v>112.241725877489</v>
      </c>
      <c r="AM37" s="185"/>
      <c r="AN37" s="192">
        <v>139.25324672392301</v>
      </c>
      <c r="AO37" s="193">
        <v>141.30304747306701</v>
      </c>
      <c r="AP37" s="194">
        <v>140.27958248962599</v>
      </c>
      <c r="AQ37" s="185"/>
      <c r="AR37" s="195">
        <v>121.617000926458</v>
      </c>
      <c r="AS37" s="168"/>
      <c r="AT37" s="169">
        <v>-1.4509480858367301</v>
      </c>
      <c r="AU37" s="163">
        <v>-1.3017645968796101</v>
      </c>
      <c r="AV37" s="163">
        <v>-0.79185243578833198</v>
      </c>
      <c r="AW37" s="163">
        <v>-0.21124804358628099</v>
      </c>
      <c r="AX37" s="163">
        <v>-3.0327467276718001</v>
      </c>
      <c r="AY37" s="170">
        <v>-1.4115114745278901</v>
      </c>
      <c r="AZ37" s="163"/>
      <c r="BA37" s="171">
        <v>-3.1600615267777101</v>
      </c>
      <c r="BB37" s="172">
        <v>-2.8152188698099998</v>
      </c>
      <c r="BC37" s="173">
        <v>-2.9875462669994599</v>
      </c>
      <c r="BD37" s="163"/>
      <c r="BE37" s="174">
        <v>-2.0823044574173801</v>
      </c>
    </row>
    <row r="38" spans="1:64" x14ac:dyDescent="0.25">
      <c r="A38" s="20" t="s">
        <v>77</v>
      </c>
      <c r="B38" s="3" t="str">
        <f t="shared" si="0"/>
        <v>Northern Virginia</v>
      </c>
      <c r="C38" s="3"/>
      <c r="D38" s="24" t="s">
        <v>16</v>
      </c>
      <c r="E38" s="27" t="s">
        <v>17</v>
      </c>
      <c r="F38" s="3"/>
      <c r="G38" s="190">
        <v>133.19825078847899</v>
      </c>
      <c r="H38" s="185">
        <v>151.91440022015499</v>
      </c>
      <c r="I38" s="185">
        <v>158.648141807337</v>
      </c>
      <c r="J38" s="185">
        <v>154.472591766487</v>
      </c>
      <c r="K38" s="185">
        <v>135.62481196528501</v>
      </c>
      <c r="L38" s="191">
        <v>147.651880570987</v>
      </c>
      <c r="M38" s="185"/>
      <c r="N38" s="192">
        <v>128.577813148378</v>
      </c>
      <c r="O38" s="193">
        <v>126.11284195188399</v>
      </c>
      <c r="P38" s="194">
        <v>127.373004970148</v>
      </c>
      <c r="Q38" s="185"/>
      <c r="R38" s="195">
        <v>141.974810486351</v>
      </c>
      <c r="S38" s="168"/>
      <c r="T38" s="169">
        <v>-12.030976684403299</v>
      </c>
      <c r="U38" s="163">
        <v>-15.6293292354898</v>
      </c>
      <c r="V38" s="163">
        <v>-18.4115417734319</v>
      </c>
      <c r="W38" s="163">
        <v>-19.672020553909501</v>
      </c>
      <c r="X38" s="163">
        <v>-19.769071052648201</v>
      </c>
      <c r="Y38" s="170">
        <v>-17.722884836992101</v>
      </c>
      <c r="Z38" s="163"/>
      <c r="AA38" s="171">
        <v>-11.075987786633799</v>
      </c>
      <c r="AB38" s="172">
        <v>-11.4130487840727</v>
      </c>
      <c r="AC38" s="173">
        <v>-11.2230872539503</v>
      </c>
      <c r="AD38" s="163"/>
      <c r="AE38" s="174">
        <v>-16.189798720905198</v>
      </c>
      <c r="AF38" s="30"/>
      <c r="AG38" s="190">
        <v>143.44932350299001</v>
      </c>
      <c r="AH38" s="185">
        <v>169.31202600579999</v>
      </c>
      <c r="AI38" s="185">
        <v>179.86702168695001</v>
      </c>
      <c r="AJ38" s="185">
        <v>173.24260863431101</v>
      </c>
      <c r="AK38" s="185">
        <v>152.66811888430999</v>
      </c>
      <c r="AL38" s="191">
        <v>164.94423301298301</v>
      </c>
      <c r="AM38" s="185"/>
      <c r="AN38" s="192">
        <v>140.82652568824301</v>
      </c>
      <c r="AO38" s="193">
        <v>141.56955497836501</v>
      </c>
      <c r="AP38" s="194">
        <v>141.203474283378</v>
      </c>
      <c r="AQ38" s="185"/>
      <c r="AR38" s="195">
        <v>157.895593996728</v>
      </c>
      <c r="AS38" s="168"/>
      <c r="AT38" s="169">
        <v>-0.61970877186559903</v>
      </c>
      <c r="AU38" s="163">
        <v>0.36456414383459501</v>
      </c>
      <c r="AV38" s="163">
        <v>9.2025777686386603E-2</v>
      </c>
      <c r="AW38" s="163">
        <v>-2.5190480333490401</v>
      </c>
      <c r="AX38" s="163">
        <v>-3.6970735998148498</v>
      </c>
      <c r="AY38" s="170">
        <v>-1.41082952296816</v>
      </c>
      <c r="AZ38" s="163"/>
      <c r="BA38" s="171">
        <v>-0.19135042567237501</v>
      </c>
      <c r="BB38" s="172">
        <v>1.3444921775466601</v>
      </c>
      <c r="BC38" s="173">
        <v>0.57580821383817404</v>
      </c>
      <c r="BD38" s="163"/>
      <c r="BE38" s="174">
        <v>-1.0222282547941399</v>
      </c>
    </row>
    <row r="39" spans="1:64" x14ac:dyDescent="0.25">
      <c r="A39" s="22" t="s">
        <v>78</v>
      </c>
      <c r="B39" s="3" t="str">
        <f t="shared" si="0"/>
        <v>Shenandoah Valley</v>
      </c>
      <c r="C39" s="3"/>
      <c r="D39" s="25" t="s">
        <v>16</v>
      </c>
      <c r="E39" s="28" t="s">
        <v>17</v>
      </c>
      <c r="F39" s="3"/>
      <c r="G39" s="196">
        <v>98.783163385495499</v>
      </c>
      <c r="H39" s="197">
        <v>101.428386828998</v>
      </c>
      <c r="I39" s="197">
        <v>103.07490375920401</v>
      </c>
      <c r="J39" s="197">
        <v>101.40655792195</v>
      </c>
      <c r="K39" s="197">
        <v>102.715912969283</v>
      </c>
      <c r="L39" s="198">
        <v>101.62738983323899</v>
      </c>
      <c r="M39" s="185"/>
      <c r="N39" s="199">
        <v>115.2555692959</v>
      </c>
      <c r="O39" s="200">
        <v>112.06017373737301</v>
      </c>
      <c r="P39" s="201">
        <v>113.808961648679</v>
      </c>
      <c r="Q39" s="185"/>
      <c r="R39" s="202">
        <v>105.352034862043</v>
      </c>
      <c r="S39" s="168"/>
      <c r="T39" s="175">
        <v>3.0281714381504901</v>
      </c>
      <c r="U39" s="176">
        <v>4.0409503120094801</v>
      </c>
      <c r="V39" s="176">
        <v>4.5084333059747497</v>
      </c>
      <c r="W39" s="176">
        <v>1.68091143022314</v>
      </c>
      <c r="X39" s="176">
        <v>0.29722615255353801</v>
      </c>
      <c r="Y39" s="177">
        <v>2.5843158944649698</v>
      </c>
      <c r="Z39" s="163"/>
      <c r="AA39" s="178">
        <v>-5.3790008533144604</v>
      </c>
      <c r="AB39" s="179">
        <v>-7.78827852584865</v>
      </c>
      <c r="AC39" s="180">
        <v>-6.4598914105969296</v>
      </c>
      <c r="AD39" s="163"/>
      <c r="AE39" s="181">
        <v>-1.7419098763955101</v>
      </c>
      <c r="AF39" s="31"/>
      <c r="AG39" s="196">
        <v>92.275458232737805</v>
      </c>
      <c r="AH39" s="197">
        <v>95.650999720748302</v>
      </c>
      <c r="AI39" s="197">
        <v>97.726691908980598</v>
      </c>
      <c r="AJ39" s="197">
        <v>97.731474644524397</v>
      </c>
      <c r="AK39" s="197">
        <v>100.71759005951699</v>
      </c>
      <c r="AL39" s="198">
        <v>97.119005178312705</v>
      </c>
      <c r="AM39" s="185"/>
      <c r="AN39" s="199">
        <v>116.27062004070601</v>
      </c>
      <c r="AO39" s="200">
        <v>114.66512113283</v>
      </c>
      <c r="AP39" s="201">
        <v>115.484993070828</v>
      </c>
      <c r="AQ39" s="185"/>
      <c r="AR39" s="202">
        <v>103.334629686273</v>
      </c>
      <c r="AS39" s="168"/>
      <c r="AT39" s="175">
        <v>-2.6752112128101202</v>
      </c>
      <c r="AU39" s="176">
        <v>-1.3381536008905</v>
      </c>
      <c r="AV39" s="176">
        <v>-1.1691502510690599</v>
      </c>
      <c r="AW39" s="176">
        <v>-1.7007824200514099</v>
      </c>
      <c r="AX39" s="176">
        <v>-2.0572047208139299</v>
      </c>
      <c r="AY39" s="177">
        <v>-1.77419704464883</v>
      </c>
      <c r="AZ39" s="163"/>
      <c r="BA39" s="178">
        <v>-0.64758763334810499</v>
      </c>
      <c r="BB39" s="179">
        <v>-1.2081781562131699</v>
      </c>
      <c r="BC39" s="180">
        <v>-0.92239859050845097</v>
      </c>
      <c r="BD39" s="163"/>
      <c r="BE39" s="181">
        <v>-1.3651234501629099</v>
      </c>
    </row>
    <row r="40" spans="1:64" ht="13" x14ac:dyDescent="0.3">
      <c r="A40" s="19" t="s">
        <v>79</v>
      </c>
      <c r="B40" s="3" t="str">
        <f t="shared" si="0"/>
        <v>Southern Virginia</v>
      </c>
      <c r="C40" s="9"/>
      <c r="D40" s="23" t="s">
        <v>16</v>
      </c>
      <c r="E40" s="26" t="s">
        <v>17</v>
      </c>
      <c r="F40" s="3"/>
      <c r="G40" s="182">
        <v>98.052951541850206</v>
      </c>
      <c r="H40" s="183">
        <v>107.823368756641</v>
      </c>
      <c r="I40" s="183">
        <v>112.065964035964</v>
      </c>
      <c r="J40" s="183">
        <v>107.146471816283</v>
      </c>
      <c r="K40" s="183">
        <v>105.31487332339699</v>
      </c>
      <c r="L40" s="184">
        <v>106.496538743225</v>
      </c>
      <c r="M40" s="185"/>
      <c r="N40" s="186">
        <v>112.729830263633</v>
      </c>
      <c r="O40" s="187">
        <v>110.990113904163</v>
      </c>
      <c r="P40" s="188">
        <v>111.896468485418</v>
      </c>
      <c r="Q40" s="185"/>
      <c r="R40" s="189">
        <v>108.009566661394</v>
      </c>
      <c r="S40" s="168"/>
      <c r="T40" s="160">
        <v>1.6018047586300399</v>
      </c>
      <c r="U40" s="161">
        <v>0.47683906558057798</v>
      </c>
      <c r="V40" s="161">
        <v>2.2034214387789302</v>
      </c>
      <c r="W40" s="161">
        <v>-0.14991396185566899</v>
      </c>
      <c r="X40" s="161">
        <v>1.5043417103513801</v>
      </c>
      <c r="Y40" s="162">
        <v>1.00410275443618</v>
      </c>
      <c r="Z40" s="163"/>
      <c r="AA40" s="164">
        <v>1.46771568485544</v>
      </c>
      <c r="AB40" s="165">
        <v>-1.34957881821551</v>
      </c>
      <c r="AC40" s="166">
        <v>7.3407587001376506E-2</v>
      </c>
      <c r="AD40" s="163"/>
      <c r="AE40" s="167">
        <v>0.49616237107745997</v>
      </c>
      <c r="AF40" s="29"/>
      <c r="AG40" s="182">
        <v>104.411257526632</v>
      </c>
      <c r="AH40" s="183">
        <v>107.125218525766</v>
      </c>
      <c r="AI40" s="183">
        <v>109.783203993055</v>
      </c>
      <c r="AJ40" s="183">
        <v>109.455093980077</v>
      </c>
      <c r="AK40" s="183">
        <v>110.662775771047</v>
      </c>
      <c r="AL40" s="184">
        <v>108.483043078021</v>
      </c>
      <c r="AM40" s="185"/>
      <c r="AN40" s="186">
        <v>124.14923024926</v>
      </c>
      <c r="AO40" s="187">
        <v>127.67744427079001</v>
      </c>
      <c r="AP40" s="188">
        <v>125.937013587862</v>
      </c>
      <c r="AQ40" s="185"/>
      <c r="AR40" s="189">
        <v>113.905864078424</v>
      </c>
      <c r="AS40" s="168"/>
      <c r="AT40" s="160">
        <v>-3.7965399747181397E-2</v>
      </c>
      <c r="AU40" s="161">
        <v>2.2373285197742301</v>
      </c>
      <c r="AV40" s="161">
        <v>1.3986020028539901</v>
      </c>
      <c r="AW40" s="161">
        <v>1.044701302822</v>
      </c>
      <c r="AX40" s="161">
        <v>2.61338137827553</v>
      </c>
      <c r="AY40" s="162">
        <v>1.50689503956059</v>
      </c>
      <c r="AZ40" s="163"/>
      <c r="BA40" s="164">
        <v>6.1307548983371598</v>
      </c>
      <c r="BB40" s="165">
        <v>6.1454310835627997</v>
      </c>
      <c r="BC40" s="166">
        <v>6.1339963886303197</v>
      </c>
      <c r="BD40" s="163"/>
      <c r="BE40" s="167">
        <v>3.08019466520014</v>
      </c>
      <c r="BF40" s="41"/>
      <c r="BG40" s="41"/>
      <c r="BH40" s="41"/>
      <c r="BI40" s="41"/>
      <c r="BJ40" s="41"/>
      <c r="BK40" s="41"/>
      <c r="BL40" s="41"/>
    </row>
    <row r="41" spans="1:64" x14ac:dyDescent="0.25">
      <c r="A41" s="20" t="s">
        <v>80</v>
      </c>
      <c r="B41" s="3" t="str">
        <f t="shared" si="0"/>
        <v>Southwest Virginia - Blue Ridge Highlands</v>
      </c>
      <c r="C41" s="10"/>
      <c r="D41" s="24" t="s">
        <v>16</v>
      </c>
      <c r="E41" s="27" t="s">
        <v>17</v>
      </c>
      <c r="F41" s="3"/>
      <c r="G41" s="190">
        <v>134.10222555264099</v>
      </c>
      <c r="H41" s="185">
        <v>111.293717298722</v>
      </c>
      <c r="I41" s="185">
        <v>114.04554308540899</v>
      </c>
      <c r="J41" s="185">
        <v>113.405961399711</v>
      </c>
      <c r="K41" s="185">
        <v>117.498815884476</v>
      </c>
      <c r="L41" s="191">
        <v>118.144701615933</v>
      </c>
      <c r="M41" s="185"/>
      <c r="N41" s="192">
        <v>137.61419947961801</v>
      </c>
      <c r="O41" s="193">
        <v>135.066631811783</v>
      </c>
      <c r="P41" s="194">
        <v>136.434365803687</v>
      </c>
      <c r="Q41" s="185"/>
      <c r="R41" s="195">
        <v>123.40320043911299</v>
      </c>
      <c r="S41" s="168"/>
      <c r="T41" s="169">
        <v>32.400974267441498</v>
      </c>
      <c r="U41" s="163">
        <v>6.5330319188332799</v>
      </c>
      <c r="V41" s="163">
        <v>8.7606328364046195</v>
      </c>
      <c r="W41" s="163">
        <v>7.2101365967666</v>
      </c>
      <c r="X41" s="163">
        <v>2.7120251814167702</v>
      </c>
      <c r="Y41" s="170">
        <v>11.040158896678699</v>
      </c>
      <c r="Z41" s="163"/>
      <c r="AA41" s="171">
        <v>1.7731749382119599</v>
      </c>
      <c r="AB41" s="172">
        <v>-1.0978735762868701</v>
      </c>
      <c r="AC41" s="173">
        <v>0.39439175308442698</v>
      </c>
      <c r="AD41" s="163"/>
      <c r="AE41" s="174">
        <v>6.39147413713067</v>
      </c>
      <c r="AF41" s="30"/>
      <c r="AG41" s="190">
        <v>109.762898281205</v>
      </c>
      <c r="AH41" s="185">
        <v>103.791454342866</v>
      </c>
      <c r="AI41" s="185">
        <v>107.14297077921999</v>
      </c>
      <c r="AJ41" s="185">
        <v>108.398298808172</v>
      </c>
      <c r="AK41" s="185">
        <v>114.80077188888301</v>
      </c>
      <c r="AL41" s="191">
        <v>108.94178909185101</v>
      </c>
      <c r="AM41" s="185"/>
      <c r="AN41" s="192">
        <v>156.672688256681</v>
      </c>
      <c r="AO41" s="193">
        <v>160.43325068332601</v>
      </c>
      <c r="AP41" s="194">
        <v>158.514528868404</v>
      </c>
      <c r="AQ41" s="185"/>
      <c r="AR41" s="195">
        <v>125.924080230089</v>
      </c>
      <c r="AS41" s="168"/>
      <c r="AT41" s="169">
        <v>8.3900004969482094</v>
      </c>
      <c r="AU41" s="163">
        <v>0.27518742079608799</v>
      </c>
      <c r="AV41" s="163">
        <v>2.42799195448913</v>
      </c>
      <c r="AW41" s="163">
        <v>2.7032652101163102</v>
      </c>
      <c r="AX41" s="163">
        <v>3.8452442561733702</v>
      </c>
      <c r="AY41" s="170">
        <v>3.4197476433099299</v>
      </c>
      <c r="AZ41" s="163"/>
      <c r="BA41" s="171">
        <v>8.6312195521068293</v>
      </c>
      <c r="BB41" s="172">
        <v>10.3518263486724</v>
      </c>
      <c r="BC41" s="173">
        <v>9.4763163447778194</v>
      </c>
      <c r="BD41" s="163"/>
      <c r="BE41" s="174">
        <v>6.1579468244853901</v>
      </c>
      <c r="BF41" s="41"/>
      <c r="BG41" s="41"/>
      <c r="BH41" s="41"/>
      <c r="BI41" s="41"/>
      <c r="BJ41" s="41"/>
      <c r="BK41" s="41"/>
      <c r="BL41" s="41"/>
    </row>
    <row r="42" spans="1:64" x14ac:dyDescent="0.25">
      <c r="A42" s="21" t="s">
        <v>81</v>
      </c>
      <c r="B42" s="3" t="str">
        <f t="shared" si="0"/>
        <v>Southwest Virginia - Heart of Appalachia</v>
      </c>
      <c r="C42" s="3"/>
      <c r="D42" s="24" t="s">
        <v>16</v>
      </c>
      <c r="E42" s="27" t="s">
        <v>17</v>
      </c>
      <c r="F42" s="3"/>
      <c r="G42" s="190">
        <v>86.537657295849996</v>
      </c>
      <c r="H42" s="185">
        <v>84.099257075471598</v>
      </c>
      <c r="I42" s="185">
        <v>89.904502118644004</v>
      </c>
      <c r="J42" s="185">
        <v>88.894723127035803</v>
      </c>
      <c r="K42" s="185">
        <v>86.214930643127303</v>
      </c>
      <c r="L42" s="191">
        <v>87.249031272043197</v>
      </c>
      <c r="M42" s="185"/>
      <c r="N42" s="192">
        <v>89.629122340425496</v>
      </c>
      <c r="O42" s="193">
        <v>87.290646108663694</v>
      </c>
      <c r="P42" s="194">
        <v>88.517815771109497</v>
      </c>
      <c r="Q42" s="185"/>
      <c r="R42" s="195">
        <v>87.568793527963393</v>
      </c>
      <c r="S42" s="168"/>
      <c r="T42" s="169">
        <v>3.8053365323426598</v>
      </c>
      <c r="U42" s="163">
        <v>-2.4222561078490998</v>
      </c>
      <c r="V42" s="163">
        <v>3.0350799767623</v>
      </c>
      <c r="W42" s="163">
        <v>0.32000104974919202</v>
      </c>
      <c r="X42" s="163">
        <v>-2.4546653395648801</v>
      </c>
      <c r="Y42" s="170">
        <v>0.29572933304127103</v>
      </c>
      <c r="Z42" s="163"/>
      <c r="AA42" s="171">
        <v>-1.8125608219743601</v>
      </c>
      <c r="AB42" s="172">
        <v>-5.4037808983920597</v>
      </c>
      <c r="AC42" s="173">
        <v>-3.5679198396089999</v>
      </c>
      <c r="AD42" s="163"/>
      <c r="AE42" s="174">
        <v>-1.0094246409909899</v>
      </c>
      <c r="AF42" s="30"/>
      <c r="AG42" s="190">
        <v>85.802386671832593</v>
      </c>
      <c r="AH42" s="185">
        <v>88.657256880733897</v>
      </c>
      <c r="AI42" s="185">
        <v>89.421464096116196</v>
      </c>
      <c r="AJ42" s="185">
        <v>89.113913293137998</v>
      </c>
      <c r="AK42" s="185">
        <v>87.877270455965004</v>
      </c>
      <c r="AL42" s="191">
        <v>88.313458889233601</v>
      </c>
      <c r="AM42" s="185"/>
      <c r="AN42" s="192">
        <v>95.610309189808106</v>
      </c>
      <c r="AO42" s="193">
        <v>95.3725967351874</v>
      </c>
      <c r="AP42" s="194">
        <v>95.494686075577107</v>
      </c>
      <c r="AQ42" s="185"/>
      <c r="AR42" s="195">
        <v>90.444700209460606</v>
      </c>
      <c r="AS42" s="168"/>
      <c r="AT42" s="169">
        <v>2.9776173555617298</v>
      </c>
      <c r="AU42" s="163">
        <v>1.0885841352694301</v>
      </c>
      <c r="AV42" s="163">
        <v>4.0011833100098301E-2</v>
      </c>
      <c r="AW42" s="163">
        <v>-1.1898072554919401</v>
      </c>
      <c r="AX42" s="163">
        <v>-5.8053274053889402E-2</v>
      </c>
      <c r="AY42" s="170">
        <v>0.36993421609303401</v>
      </c>
      <c r="AZ42" s="163"/>
      <c r="BA42" s="171">
        <v>3.22356067296663</v>
      </c>
      <c r="BB42" s="172">
        <v>2.7113765281361601</v>
      </c>
      <c r="BC42" s="173">
        <v>2.9720363884598502</v>
      </c>
      <c r="BD42" s="163"/>
      <c r="BE42" s="174">
        <v>1.20388366412717</v>
      </c>
      <c r="BF42" s="41"/>
      <c r="BG42" s="41"/>
      <c r="BH42" s="41"/>
      <c r="BI42" s="41"/>
      <c r="BJ42" s="41"/>
      <c r="BK42" s="41"/>
      <c r="BL42" s="41"/>
    </row>
    <row r="43" spans="1:64" x14ac:dyDescent="0.25">
      <c r="A43" s="22" t="s">
        <v>82</v>
      </c>
      <c r="B43" s="3" t="str">
        <f t="shared" si="0"/>
        <v>Virginia Mountains</v>
      </c>
      <c r="C43" s="3"/>
      <c r="D43" s="25" t="s">
        <v>16</v>
      </c>
      <c r="E43" s="28" t="s">
        <v>17</v>
      </c>
      <c r="F43" s="3"/>
      <c r="G43" s="190">
        <v>115.202907938257</v>
      </c>
      <c r="H43" s="185">
        <v>130.75557460317401</v>
      </c>
      <c r="I43" s="185">
        <v>130.220565405831</v>
      </c>
      <c r="J43" s="185">
        <v>119.44964586099999</v>
      </c>
      <c r="K43" s="185">
        <v>117.537894991531</v>
      </c>
      <c r="L43" s="191">
        <v>123.28955842391299</v>
      </c>
      <c r="M43" s="185"/>
      <c r="N43" s="192">
        <v>135.22884289746</v>
      </c>
      <c r="O43" s="193">
        <v>132.390080536912</v>
      </c>
      <c r="P43" s="194">
        <v>133.90323304500399</v>
      </c>
      <c r="Q43" s="185"/>
      <c r="R43" s="195">
        <v>126.10638253984</v>
      </c>
      <c r="S43" s="168"/>
      <c r="T43" s="169">
        <v>11.8665630046131</v>
      </c>
      <c r="U43" s="163">
        <v>10.524100579486401</v>
      </c>
      <c r="V43" s="163">
        <v>8.5749999635731893</v>
      </c>
      <c r="W43" s="163">
        <v>3.8729374418654099</v>
      </c>
      <c r="X43" s="163">
        <v>-5.4831227196986001</v>
      </c>
      <c r="Y43" s="170">
        <v>5.3326546785879598</v>
      </c>
      <c r="Z43" s="163"/>
      <c r="AA43" s="171">
        <v>-5.4584913520508804</v>
      </c>
      <c r="AB43" s="172">
        <v>-6.8687746821601801</v>
      </c>
      <c r="AC43" s="173">
        <v>-6.0984610875719998</v>
      </c>
      <c r="AD43" s="163"/>
      <c r="AE43" s="174">
        <v>0.27673023161726801</v>
      </c>
      <c r="AF43" s="31"/>
      <c r="AG43" s="190">
        <v>108.99146952578501</v>
      </c>
      <c r="AH43" s="185">
        <v>116.958273213298</v>
      </c>
      <c r="AI43" s="185">
        <v>117.552258690564</v>
      </c>
      <c r="AJ43" s="185">
        <v>114.881282847449</v>
      </c>
      <c r="AK43" s="185">
        <v>114.711114631336</v>
      </c>
      <c r="AL43" s="191">
        <v>114.89360852931701</v>
      </c>
      <c r="AM43" s="185"/>
      <c r="AN43" s="192">
        <v>136.63338417127699</v>
      </c>
      <c r="AO43" s="193">
        <v>138.35999347717001</v>
      </c>
      <c r="AP43" s="194">
        <v>137.47855974456499</v>
      </c>
      <c r="AQ43" s="185"/>
      <c r="AR43" s="195">
        <v>122.414290703285</v>
      </c>
      <c r="AS43" s="168"/>
      <c r="AT43" s="169">
        <v>6.16753962941001</v>
      </c>
      <c r="AU43" s="163">
        <v>4.2358939299502296</v>
      </c>
      <c r="AV43" s="163">
        <v>3.9373682334887001</v>
      </c>
      <c r="AW43" s="163">
        <v>3.7046845840124001</v>
      </c>
      <c r="AX43" s="163">
        <v>0.183012637049525</v>
      </c>
      <c r="AY43" s="170">
        <v>3.4213112346534298</v>
      </c>
      <c r="AZ43" s="163"/>
      <c r="BA43" s="171">
        <v>3.1301844304401101</v>
      </c>
      <c r="BB43" s="172">
        <v>4.1532408097042</v>
      </c>
      <c r="BC43" s="173">
        <v>3.6300780155688002</v>
      </c>
      <c r="BD43" s="163"/>
      <c r="BE43" s="174">
        <v>3.69197829538356</v>
      </c>
      <c r="BF43" s="41"/>
      <c r="BG43" s="41"/>
      <c r="BH43" s="41"/>
      <c r="BI43" s="41"/>
      <c r="BJ43" s="41"/>
      <c r="BK43" s="41"/>
      <c r="BL43" s="41"/>
    </row>
    <row r="44" spans="1:64" x14ac:dyDescent="0.25">
      <c r="A44" s="48" t="s">
        <v>106</v>
      </c>
      <c r="B44" s="3" t="s">
        <v>112</v>
      </c>
      <c r="D44" s="25" t="s">
        <v>16</v>
      </c>
      <c r="E44" s="28" t="s">
        <v>17</v>
      </c>
      <c r="G44" s="190">
        <v>330.87430615164499</v>
      </c>
      <c r="H44" s="185">
        <v>310.55543721972998</v>
      </c>
      <c r="I44" s="185">
        <v>316.79999465526402</v>
      </c>
      <c r="J44" s="185">
        <v>295.63125428711402</v>
      </c>
      <c r="K44" s="185">
        <v>301.29891249367699</v>
      </c>
      <c r="L44" s="191">
        <v>309.59952706426998</v>
      </c>
      <c r="M44" s="185"/>
      <c r="N44" s="192">
        <v>373.76031297324499</v>
      </c>
      <c r="O44" s="193">
        <v>380.52700472937403</v>
      </c>
      <c r="P44" s="194">
        <v>377.07571318228599</v>
      </c>
      <c r="Q44" s="185"/>
      <c r="R44" s="195">
        <v>329.82936163643302</v>
      </c>
      <c r="S44" s="168"/>
      <c r="T44" s="169">
        <v>4.4774245220326296</v>
      </c>
      <c r="U44" s="163">
        <v>-6.41782206941736</v>
      </c>
      <c r="V44" s="163">
        <v>-6.9575697868651298</v>
      </c>
      <c r="W44" s="163">
        <v>-13.4872825207507</v>
      </c>
      <c r="X44" s="163">
        <v>-10.742508366011601</v>
      </c>
      <c r="Y44" s="170">
        <v>-7.6482466794625497</v>
      </c>
      <c r="Z44" s="163"/>
      <c r="AA44" s="171">
        <v>-2.4688235713063098</v>
      </c>
      <c r="AB44" s="172">
        <v>-4.2575877552908601</v>
      </c>
      <c r="AC44" s="173">
        <v>-3.4023458693041002</v>
      </c>
      <c r="AD44" s="163"/>
      <c r="AE44" s="174">
        <v>-6.0964053577344304</v>
      </c>
      <c r="AG44" s="190">
        <v>302.46951878354201</v>
      </c>
      <c r="AH44" s="185">
        <v>308.21633006579799</v>
      </c>
      <c r="AI44" s="185">
        <v>304.79215205246498</v>
      </c>
      <c r="AJ44" s="185">
        <v>299.99687809712498</v>
      </c>
      <c r="AK44" s="185">
        <v>303.61304191770199</v>
      </c>
      <c r="AL44" s="191">
        <v>303.83939101873699</v>
      </c>
      <c r="AM44" s="185"/>
      <c r="AN44" s="192">
        <v>362.34746338535399</v>
      </c>
      <c r="AO44" s="193">
        <v>370.19871339635603</v>
      </c>
      <c r="AP44" s="194">
        <v>366.35250588096898</v>
      </c>
      <c r="AQ44" s="185"/>
      <c r="AR44" s="195">
        <v>323.47027314028202</v>
      </c>
      <c r="AS44" s="168"/>
      <c r="AT44" s="169">
        <v>0.45320732892682303</v>
      </c>
      <c r="AU44" s="163">
        <v>1.47003502090934</v>
      </c>
      <c r="AV44" s="163">
        <v>-1.75195378128432</v>
      </c>
      <c r="AW44" s="163">
        <v>-2.87856926717593</v>
      </c>
      <c r="AX44" s="163">
        <v>-5.3792577474741696</v>
      </c>
      <c r="AY44" s="170">
        <v>-1.8816163707853499</v>
      </c>
      <c r="AZ44" s="163"/>
      <c r="BA44" s="171">
        <v>-3.1986611033501702</v>
      </c>
      <c r="BB44" s="172">
        <v>-3.56596184993295</v>
      </c>
      <c r="BC44" s="173">
        <v>-3.37188546564101</v>
      </c>
      <c r="BD44" s="163"/>
      <c r="BE44" s="174">
        <v>-2.2680201721576201</v>
      </c>
    </row>
    <row r="45" spans="1:64" x14ac:dyDescent="0.25">
      <c r="A45" s="48" t="s">
        <v>107</v>
      </c>
      <c r="B45" s="3" t="s">
        <v>113</v>
      </c>
      <c r="D45" s="25" t="s">
        <v>16</v>
      </c>
      <c r="E45" s="28" t="s">
        <v>17</v>
      </c>
      <c r="G45" s="190">
        <v>185.67870640937201</v>
      </c>
      <c r="H45" s="185">
        <v>202.87245807353199</v>
      </c>
      <c r="I45" s="185">
        <v>209.745032377428</v>
      </c>
      <c r="J45" s="185">
        <v>209.84951116664001</v>
      </c>
      <c r="K45" s="185">
        <v>195.30842556867199</v>
      </c>
      <c r="L45" s="191">
        <v>201.70149212541699</v>
      </c>
      <c r="M45" s="185"/>
      <c r="N45" s="192">
        <v>199.80768842915001</v>
      </c>
      <c r="O45" s="193">
        <v>191.285902411976</v>
      </c>
      <c r="P45" s="194">
        <v>195.684317334263</v>
      </c>
      <c r="Q45" s="185"/>
      <c r="R45" s="195">
        <v>199.94244776470501</v>
      </c>
      <c r="S45" s="168"/>
      <c r="T45" s="169">
        <v>0.45615716269698298</v>
      </c>
      <c r="U45" s="163">
        <v>-4.5777116294678102</v>
      </c>
      <c r="V45" s="163">
        <v>-8.4504051969609293</v>
      </c>
      <c r="W45" s="163">
        <v>-8.5470931194832698</v>
      </c>
      <c r="X45" s="163">
        <v>-7.0731997502629298</v>
      </c>
      <c r="Y45" s="170">
        <v>-6.3863610722050499</v>
      </c>
      <c r="Z45" s="163"/>
      <c r="AA45" s="171">
        <v>-2.80147566378862</v>
      </c>
      <c r="AB45" s="172">
        <v>-5.9626246497992597</v>
      </c>
      <c r="AC45" s="173">
        <v>-4.3125183900007098</v>
      </c>
      <c r="AD45" s="163"/>
      <c r="AE45" s="174">
        <v>-5.80973098622749</v>
      </c>
      <c r="AG45" s="190">
        <v>184.34280860186001</v>
      </c>
      <c r="AH45" s="185">
        <v>208.79880956177399</v>
      </c>
      <c r="AI45" s="185">
        <v>217.76233692589801</v>
      </c>
      <c r="AJ45" s="185">
        <v>212.940363278912</v>
      </c>
      <c r="AK45" s="185">
        <v>196.136902365211</v>
      </c>
      <c r="AL45" s="191">
        <v>205.250858682901</v>
      </c>
      <c r="AM45" s="185"/>
      <c r="AN45" s="192">
        <v>201.31909070585601</v>
      </c>
      <c r="AO45" s="193">
        <v>202.900612988505</v>
      </c>
      <c r="AP45" s="194">
        <v>202.11909790742399</v>
      </c>
      <c r="AQ45" s="185"/>
      <c r="AR45" s="195">
        <v>204.26936968259</v>
      </c>
      <c r="AS45" s="168"/>
      <c r="AT45" s="169">
        <v>0.57273996096149105</v>
      </c>
      <c r="AU45" s="163">
        <v>0.50122414478629895</v>
      </c>
      <c r="AV45" s="163">
        <v>-0.183889515367191</v>
      </c>
      <c r="AW45" s="163">
        <v>-1.53814156199956</v>
      </c>
      <c r="AX45" s="163">
        <v>-1.47968606806989</v>
      </c>
      <c r="AY45" s="170">
        <v>-0.61390219580617</v>
      </c>
      <c r="AZ45" s="163"/>
      <c r="BA45" s="171">
        <v>2.1337925412040999</v>
      </c>
      <c r="BB45" s="172">
        <v>3.2687085673268998</v>
      </c>
      <c r="BC45" s="173">
        <v>2.70384389435148</v>
      </c>
      <c r="BD45" s="163"/>
      <c r="BE45" s="174">
        <v>0.34450930025843202</v>
      </c>
    </row>
    <row r="46" spans="1:64" x14ac:dyDescent="0.25">
      <c r="A46" s="48" t="s">
        <v>108</v>
      </c>
      <c r="B46" s="3" t="s">
        <v>114</v>
      </c>
      <c r="D46" s="25" t="s">
        <v>16</v>
      </c>
      <c r="E46" s="28" t="s">
        <v>17</v>
      </c>
      <c r="G46" s="190">
        <v>138.524342084822</v>
      </c>
      <c r="H46" s="185">
        <v>146.22121367162899</v>
      </c>
      <c r="I46" s="185">
        <v>151.14886185455501</v>
      </c>
      <c r="J46" s="185">
        <v>149.051594461636</v>
      </c>
      <c r="K46" s="185">
        <v>140.569368259535</v>
      </c>
      <c r="L46" s="191">
        <v>145.54963199931601</v>
      </c>
      <c r="M46" s="185"/>
      <c r="N46" s="192">
        <v>147.21638157894699</v>
      </c>
      <c r="O46" s="193">
        <v>142.52755551460399</v>
      </c>
      <c r="P46" s="194">
        <v>145.00511710772099</v>
      </c>
      <c r="Q46" s="185"/>
      <c r="R46" s="195">
        <v>145.39596415497999</v>
      </c>
      <c r="S46" s="168"/>
      <c r="T46" s="169">
        <v>-5.1752378126231902</v>
      </c>
      <c r="U46" s="163">
        <v>-7.9865820074526299</v>
      </c>
      <c r="V46" s="163">
        <v>-9.5335916715953601</v>
      </c>
      <c r="W46" s="163">
        <v>-10.783289755576201</v>
      </c>
      <c r="X46" s="163">
        <v>-11.712536397562101</v>
      </c>
      <c r="Y46" s="170">
        <v>-9.3649329896459008</v>
      </c>
      <c r="Z46" s="163"/>
      <c r="AA46" s="171">
        <v>-9.5334156122193097</v>
      </c>
      <c r="AB46" s="172">
        <v>-12.2205600483989</v>
      </c>
      <c r="AC46" s="173">
        <v>-10.793000537420999</v>
      </c>
      <c r="AD46" s="163"/>
      <c r="AE46" s="174">
        <v>-9.7991809140421893</v>
      </c>
      <c r="AG46" s="190">
        <v>139.30472757429101</v>
      </c>
      <c r="AH46" s="185">
        <v>153.16139994557801</v>
      </c>
      <c r="AI46" s="185">
        <v>160.87997837215701</v>
      </c>
      <c r="AJ46" s="185">
        <v>156.90653551792599</v>
      </c>
      <c r="AK46" s="185">
        <v>148.03000312483701</v>
      </c>
      <c r="AL46" s="191">
        <v>152.42026801490701</v>
      </c>
      <c r="AM46" s="185"/>
      <c r="AN46" s="192">
        <v>156.07843301468799</v>
      </c>
      <c r="AO46" s="193">
        <v>156.761392412162</v>
      </c>
      <c r="AP46" s="194">
        <v>156.419533312792</v>
      </c>
      <c r="AQ46" s="185"/>
      <c r="AR46" s="195">
        <v>153.688584361652</v>
      </c>
      <c r="AS46" s="168"/>
      <c r="AT46" s="169">
        <v>-1.06434396989627</v>
      </c>
      <c r="AU46" s="163">
        <v>0.41242214350975898</v>
      </c>
      <c r="AV46" s="163">
        <v>0.69110746761693098</v>
      </c>
      <c r="AW46" s="163">
        <v>-1.68917810176373</v>
      </c>
      <c r="AX46" s="163">
        <v>-2.7567724905404498</v>
      </c>
      <c r="AY46" s="170">
        <v>-0.88744384723607195</v>
      </c>
      <c r="AZ46" s="163"/>
      <c r="BA46" s="171">
        <v>0.141828993982373</v>
      </c>
      <c r="BB46" s="172">
        <v>0.86200233679687799</v>
      </c>
      <c r="BC46" s="173">
        <v>0.50057132858398101</v>
      </c>
      <c r="BD46" s="163"/>
      <c r="BE46" s="174">
        <v>-0.43720087622423698</v>
      </c>
    </row>
    <row r="47" spans="1:64" x14ac:dyDescent="0.25">
      <c r="A47" s="48" t="s">
        <v>109</v>
      </c>
      <c r="B47" s="3" t="s">
        <v>115</v>
      </c>
      <c r="D47" s="25" t="s">
        <v>16</v>
      </c>
      <c r="E47" s="28" t="s">
        <v>17</v>
      </c>
      <c r="G47" s="190">
        <v>113.80118791514801</v>
      </c>
      <c r="H47" s="185">
        <v>118.39528650262</v>
      </c>
      <c r="I47" s="185">
        <v>121.989052379431</v>
      </c>
      <c r="J47" s="185">
        <v>119.68372477606</v>
      </c>
      <c r="K47" s="185">
        <v>118.52559174772399</v>
      </c>
      <c r="L47" s="191">
        <v>118.733812524505</v>
      </c>
      <c r="M47" s="185"/>
      <c r="N47" s="192">
        <v>130.22393734542399</v>
      </c>
      <c r="O47" s="193">
        <v>125.115340302063</v>
      </c>
      <c r="P47" s="194">
        <v>127.86474940545899</v>
      </c>
      <c r="Q47" s="185"/>
      <c r="R47" s="195">
        <v>121.316991564994</v>
      </c>
      <c r="S47" s="168"/>
      <c r="T47" s="169">
        <v>0.17183184246039199</v>
      </c>
      <c r="U47" s="163">
        <v>-3.2702312801674398</v>
      </c>
      <c r="V47" s="163">
        <v>-3.9736206747302099</v>
      </c>
      <c r="W47" s="163">
        <v>-5.7452288635988902</v>
      </c>
      <c r="X47" s="163">
        <v>-6.0994961780314298</v>
      </c>
      <c r="Y47" s="170">
        <v>-4.1689274915361798</v>
      </c>
      <c r="Z47" s="163"/>
      <c r="AA47" s="171">
        <v>-10.409989946541399</v>
      </c>
      <c r="AB47" s="172">
        <v>-13.8043308217276</v>
      </c>
      <c r="AC47" s="173">
        <v>-11.9714974917337</v>
      </c>
      <c r="AD47" s="163"/>
      <c r="AE47" s="174">
        <v>-7.2566774781348702</v>
      </c>
      <c r="AG47" s="190">
        <v>111.569723119244</v>
      </c>
      <c r="AH47" s="185">
        <v>117.577933994658</v>
      </c>
      <c r="AI47" s="185">
        <v>121.402009025805</v>
      </c>
      <c r="AJ47" s="185">
        <v>120.24364368525799</v>
      </c>
      <c r="AK47" s="185">
        <v>120.458808675011</v>
      </c>
      <c r="AL47" s="191">
        <v>118.65233365140401</v>
      </c>
      <c r="AM47" s="185"/>
      <c r="AN47" s="192">
        <v>138.25652221937</v>
      </c>
      <c r="AO47" s="193">
        <v>138.723665709507</v>
      </c>
      <c r="AP47" s="194">
        <v>138.48845188251701</v>
      </c>
      <c r="AQ47" s="185"/>
      <c r="AR47" s="195">
        <v>125.08196884850599</v>
      </c>
      <c r="AS47" s="168"/>
      <c r="AT47" s="169">
        <v>-0.67578258055168094</v>
      </c>
      <c r="AU47" s="163">
        <v>-0.83033266959543395</v>
      </c>
      <c r="AV47" s="163">
        <v>-0.48666924672418499</v>
      </c>
      <c r="AW47" s="163">
        <v>-1.8428817525375001</v>
      </c>
      <c r="AX47" s="163">
        <v>-1.1750863818428401</v>
      </c>
      <c r="AY47" s="170">
        <v>-1.0576838961044099</v>
      </c>
      <c r="AZ47" s="163"/>
      <c r="BA47" s="171">
        <v>-0.419882301231843</v>
      </c>
      <c r="BB47" s="172">
        <v>0.21940607556598199</v>
      </c>
      <c r="BC47" s="173">
        <v>-0.103523973144308</v>
      </c>
      <c r="BD47" s="163"/>
      <c r="BE47" s="174">
        <v>-0.63143795130550495</v>
      </c>
    </row>
    <row r="48" spans="1:64" x14ac:dyDescent="0.25">
      <c r="A48" s="48" t="s">
        <v>110</v>
      </c>
      <c r="B48" s="3" t="s">
        <v>116</v>
      </c>
      <c r="D48" s="25" t="s">
        <v>16</v>
      </c>
      <c r="E48" s="28" t="s">
        <v>17</v>
      </c>
      <c r="G48" s="190">
        <v>82.384284515316807</v>
      </c>
      <c r="H48" s="185">
        <v>83.725240950477399</v>
      </c>
      <c r="I48" s="185">
        <v>86.571627135394607</v>
      </c>
      <c r="J48" s="185">
        <v>85.934584868234595</v>
      </c>
      <c r="K48" s="185">
        <v>85.457636107402394</v>
      </c>
      <c r="L48" s="191">
        <v>84.899374144192393</v>
      </c>
      <c r="M48" s="185"/>
      <c r="N48" s="192">
        <v>93.6237188306104</v>
      </c>
      <c r="O48" s="193">
        <v>90.448295792272702</v>
      </c>
      <c r="P48" s="194">
        <v>92.105471916834901</v>
      </c>
      <c r="Q48" s="185"/>
      <c r="R48" s="195">
        <v>86.950960076652805</v>
      </c>
      <c r="S48" s="168"/>
      <c r="T48" s="169">
        <v>0.88078264634499204</v>
      </c>
      <c r="U48" s="163">
        <v>-1.215806308593</v>
      </c>
      <c r="V48" s="163">
        <v>-0.437582842310906</v>
      </c>
      <c r="W48" s="163">
        <v>-1.62369358691309</v>
      </c>
      <c r="X48" s="163">
        <v>-3.3980532129896899</v>
      </c>
      <c r="Y48" s="170">
        <v>-1.3331931657182801</v>
      </c>
      <c r="Z48" s="163"/>
      <c r="AA48" s="171">
        <v>-6.36296079244757</v>
      </c>
      <c r="AB48" s="172">
        <v>-10.870972995281999</v>
      </c>
      <c r="AC48" s="173">
        <v>-8.5699822614355092</v>
      </c>
      <c r="AD48" s="163"/>
      <c r="AE48" s="174">
        <v>-4.2378947320595497</v>
      </c>
      <c r="AG48" s="190">
        <v>81.153674681504</v>
      </c>
      <c r="AH48" s="185">
        <v>83.351856340927995</v>
      </c>
      <c r="AI48" s="185">
        <v>85.753882272567793</v>
      </c>
      <c r="AJ48" s="185">
        <v>86.046769595333501</v>
      </c>
      <c r="AK48" s="185">
        <v>86.618734342901803</v>
      </c>
      <c r="AL48" s="191">
        <v>84.724853182515304</v>
      </c>
      <c r="AM48" s="185"/>
      <c r="AN48" s="192">
        <v>98.494745130610298</v>
      </c>
      <c r="AO48" s="193">
        <v>98.793285255359606</v>
      </c>
      <c r="AP48" s="194">
        <v>98.643537201019399</v>
      </c>
      <c r="AQ48" s="185"/>
      <c r="AR48" s="195">
        <v>89.171091394931295</v>
      </c>
      <c r="AS48" s="168"/>
      <c r="AT48" s="169">
        <v>0.17694178401470001</v>
      </c>
      <c r="AU48" s="163">
        <v>0.367105138369276</v>
      </c>
      <c r="AV48" s="163">
        <v>1.53472604652989</v>
      </c>
      <c r="AW48" s="163">
        <v>0.59969402362996305</v>
      </c>
      <c r="AX48" s="163">
        <v>0.23300545132363801</v>
      </c>
      <c r="AY48" s="170">
        <v>0.56889332602847997</v>
      </c>
      <c r="AZ48" s="163"/>
      <c r="BA48" s="171">
        <v>0.84614295458454702</v>
      </c>
      <c r="BB48" s="172">
        <v>0.46895449232693198</v>
      </c>
      <c r="BC48" s="173">
        <v>0.65806645225531402</v>
      </c>
      <c r="BD48" s="163"/>
      <c r="BE48" s="174">
        <v>0.63291762651329997</v>
      </c>
    </row>
    <row r="49" spans="1:57" x14ac:dyDescent="0.25">
      <c r="A49" s="49" t="s">
        <v>111</v>
      </c>
      <c r="B49" s="3" t="s">
        <v>117</v>
      </c>
      <c r="D49" s="25" t="s">
        <v>16</v>
      </c>
      <c r="E49" s="28" t="s">
        <v>17</v>
      </c>
      <c r="G49" s="196">
        <v>62.988974357060798</v>
      </c>
      <c r="H49" s="197">
        <v>63.013980782684698</v>
      </c>
      <c r="I49" s="197">
        <v>63.402579578211103</v>
      </c>
      <c r="J49" s="197">
        <v>63.286133299899603</v>
      </c>
      <c r="K49" s="197">
        <v>63.865367862236504</v>
      </c>
      <c r="L49" s="198">
        <v>63.318657498215401</v>
      </c>
      <c r="M49" s="185"/>
      <c r="N49" s="199">
        <v>70.550853740254595</v>
      </c>
      <c r="O49" s="200">
        <v>70.320613437838304</v>
      </c>
      <c r="P49" s="201">
        <v>70.438267689553399</v>
      </c>
      <c r="Q49" s="185"/>
      <c r="R49" s="202">
        <v>65.455763791524404</v>
      </c>
      <c r="S49" s="168"/>
      <c r="T49" s="175">
        <v>-1.0095275631859</v>
      </c>
      <c r="U49" s="176">
        <v>-1.6685079814213499</v>
      </c>
      <c r="V49" s="176">
        <v>-1.8877276707933599</v>
      </c>
      <c r="W49" s="176">
        <v>-2.5083504434142299</v>
      </c>
      <c r="X49" s="176">
        <v>-2.7856082856036402</v>
      </c>
      <c r="Y49" s="177">
        <v>-2.0061108012485098</v>
      </c>
      <c r="Z49" s="163"/>
      <c r="AA49" s="178">
        <v>-5.5698698710676302</v>
      </c>
      <c r="AB49" s="179">
        <v>-7.0994377239479096</v>
      </c>
      <c r="AC49" s="180">
        <v>-6.3431674500461099</v>
      </c>
      <c r="AD49" s="163"/>
      <c r="AE49" s="181">
        <v>-3.8544333301381801</v>
      </c>
      <c r="AG49" s="196">
        <v>61.903423583048301</v>
      </c>
      <c r="AH49" s="197">
        <v>61.993862238366297</v>
      </c>
      <c r="AI49" s="197">
        <v>62.427288204727397</v>
      </c>
      <c r="AJ49" s="197">
        <v>62.524101979583797</v>
      </c>
      <c r="AK49" s="197">
        <v>63.201768798587501</v>
      </c>
      <c r="AL49" s="198">
        <v>62.427180733363201</v>
      </c>
      <c r="AM49" s="185"/>
      <c r="AN49" s="199">
        <v>71.701019167552801</v>
      </c>
      <c r="AO49" s="200">
        <v>72.970906985298299</v>
      </c>
      <c r="AP49" s="201">
        <v>72.338714250366806</v>
      </c>
      <c r="AQ49" s="185"/>
      <c r="AR49" s="202">
        <v>65.647104822943703</v>
      </c>
      <c r="AS49" s="168"/>
      <c r="AT49" s="175">
        <v>-1.8323263285898701</v>
      </c>
      <c r="AU49" s="176">
        <v>-1.8043871697735401</v>
      </c>
      <c r="AV49" s="176">
        <v>-1.6881171220800799</v>
      </c>
      <c r="AW49" s="176">
        <v>-2.1363688959636802</v>
      </c>
      <c r="AX49" s="176">
        <v>-2.3287481380493</v>
      </c>
      <c r="AY49" s="177">
        <v>-1.9668974156302199</v>
      </c>
      <c r="AZ49" s="163"/>
      <c r="BA49" s="178">
        <v>-3.0041925246402998</v>
      </c>
      <c r="BB49" s="179">
        <v>-1.92924572736092</v>
      </c>
      <c r="BC49" s="180">
        <v>-2.4622239245683599</v>
      </c>
      <c r="BD49" s="163"/>
      <c r="BE49" s="181">
        <v>-2.1307512225143999</v>
      </c>
    </row>
    <row r="50" spans="1:57" x14ac:dyDescent="0.25">
      <c r="G50" s="87"/>
      <c r="H50" s="87"/>
      <c r="I50" s="87"/>
      <c r="J50" s="87"/>
      <c r="K50" s="87"/>
      <c r="L50" s="87"/>
      <c r="M50" s="87"/>
      <c r="N50" s="87"/>
      <c r="O50" s="87"/>
      <c r="P50" s="87"/>
      <c r="Q50" s="87"/>
      <c r="R50" s="87"/>
      <c r="S50" s="86"/>
      <c r="T50" s="85"/>
      <c r="U50" s="85"/>
      <c r="V50" s="85"/>
      <c r="W50" s="85"/>
      <c r="X50" s="85"/>
      <c r="Y50" s="85"/>
      <c r="Z50" s="85"/>
      <c r="AA50" s="85"/>
      <c r="AB50" s="85"/>
      <c r="AC50" s="85"/>
      <c r="AD50" s="85"/>
      <c r="AE50" s="85"/>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18" activePane="bottomRight" state="frozen"/>
      <selection activeCell="U43" sqref="U43"/>
      <selection pane="topRight" activeCell="U43" sqref="U43"/>
      <selection pane="bottomLeft" activeCell="U43" sqref="U43"/>
      <selection pane="bottomRight" activeCell="U43" sqref="U43"/>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38" t="s">
        <v>5</v>
      </c>
      <c r="E2" s="239"/>
      <c r="G2" s="232" t="s">
        <v>102</v>
      </c>
      <c r="H2" s="233"/>
      <c r="I2" s="233"/>
      <c r="J2" s="233"/>
      <c r="K2" s="233"/>
      <c r="L2" s="233"/>
      <c r="M2" s="233"/>
      <c r="N2" s="233"/>
      <c r="O2" s="233"/>
      <c r="P2" s="233"/>
      <c r="Q2" s="233"/>
      <c r="R2" s="233"/>
      <c r="T2" s="232" t="s">
        <v>40</v>
      </c>
      <c r="U2" s="233"/>
      <c r="V2" s="233"/>
      <c r="W2" s="233"/>
      <c r="X2" s="233"/>
      <c r="Y2" s="233"/>
      <c r="Z2" s="233"/>
      <c r="AA2" s="233"/>
      <c r="AB2" s="233"/>
      <c r="AC2" s="233"/>
      <c r="AD2" s="233"/>
      <c r="AE2" s="233"/>
      <c r="AF2" s="4"/>
      <c r="AG2" s="232" t="s">
        <v>41</v>
      </c>
      <c r="AH2" s="233"/>
      <c r="AI2" s="233"/>
      <c r="AJ2" s="233"/>
      <c r="AK2" s="233"/>
      <c r="AL2" s="233"/>
      <c r="AM2" s="233"/>
      <c r="AN2" s="233"/>
      <c r="AO2" s="233"/>
      <c r="AP2" s="233"/>
      <c r="AQ2" s="233"/>
      <c r="AR2" s="233"/>
      <c r="AT2" s="232" t="s">
        <v>42</v>
      </c>
      <c r="AU2" s="233"/>
      <c r="AV2" s="233"/>
      <c r="AW2" s="233"/>
      <c r="AX2" s="233"/>
      <c r="AY2" s="233"/>
      <c r="AZ2" s="233"/>
      <c r="BA2" s="233"/>
      <c r="BB2" s="233"/>
      <c r="BC2" s="233"/>
      <c r="BD2" s="233"/>
      <c r="BE2" s="233"/>
    </row>
    <row r="3" spans="1:57" ht="13" x14ac:dyDescent="0.25">
      <c r="A3" s="32"/>
      <c r="B3" s="32"/>
      <c r="C3" s="3"/>
      <c r="D3" s="240" t="s">
        <v>8</v>
      </c>
      <c r="E3" s="242" t="s">
        <v>9</v>
      </c>
      <c r="F3" s="5"/>
      <c r="G3" s="230" t="s">
        <v>0</v>
      </c>
      <c r="H3" s="226" t="s">
        <v>1</v>
      </c>
      <c r="I3" s="226" t="s">
        <v>10</v>
      </c>
      <c r="J3" s="226" t="s">
        <v>2</v>
      </c>
      <c r="K3" s="226" t="s">
        <v>11</v>
      </c>
      <c r="L3" s="228" t="s">
        <v>12</v>
      </c>
      <c r="M3" s="5"/>
      <c r="N3" s="230" t="s">
        <v>3</v>
      </c>
      <c r="O3" s="226" t="s">
        <v>4</v>
      </c>
      <c r="P3" s="228" t="s">
        <v>13</v>
      </c>
      <c r="Q3" s="2"/>
      <c r="R3" s="234" t="s">
        <v>14</v>
      </c>
      <c r="S3" s="2"/>
      <c r="T3" s="230" t="s">
        <v>0</v>
      </c>
      <c r="U3" s="226" t="s">
        <v>1</v>
      </c>
      <c r="V3" s="226" t="s">
        <v>10</v>
      </c>
      <c r="W3" s="226" t="s">
        <v>2</v>
      </c>
      <c r="X3" s="226" t="s">
        <v>11</v>
      </c>
      <c r="Y3" s="228" t="s">
        <v>12</v>
      </c>
      <c r="Z3" s="2"/>
      <c r="AA3" s="230" t="s">
        <v>3</v>
      </c>
      <c r="AB3" s="226" t="s">
        <v>4</v>
      </c>
      <c r="AC3" s="228" t="s">
        <v>13</v>
      </c>
      <c r="AD3" s="1"/>
      <c r="AE3" s="236" t="s">
        <v>14</v>
      </c>
      <c r="AF3" s="38"/>
      <c r="AG3" s="230" t="s">
        <v>0</v>
      </c>
      <c r="AH3" s="226" t="s">
        <v>1</v>
      </c>
      <c r="AI3" s="226" t="s">
        <v>10</v>
      </c>
      <c r="AJ3" s="226" t="s">
        <v>2</v>
      </c>
      <c r="AK3" s="226" t="s">
        <v>11</v>
      </c>
      <c r="AL3" s="228" t="s">
        <v>12</v>
      </c>
      <c r="AM3" s="5"/>
      <c r="AN3" s="230" t="s">
        <v>3</v>
      </c>
      <c r="AO3" s="226" t="s">
        <v>4</v>
      </c>
      <c r="AP3" s="228" t="s">
        <v>13</v>
      </c>
      <c r="AQ3" s="2"/>
      <c r="AR3" s="234" t="s">
        <v>14</v>
      </c>
      <c r="AS3" s="2"/>
      <c r="AT3" s="230" t="s">
        <v>0</v>
      </c>
      <c r="AU3" s="226" t="s">
        <v>1</v>
      </c>
      <c r="AV3" s="226" t="s">
        <v>10</v>
      </c>
      <c r="AW3" s="226" t="s">
        <v>2</v>
      </c>
      <c r="AX3" s="226" t="s">
        <v>11</v>
      </c>
      <c r="AY3" s="228" t="s">
        <v>12</v>
      </c>
      <c r="AZ3" s="2"/>
      <c r="BA3" s="230" t="s">
        <v>3</v>
      </c>
      <c r="BB3" s="226" t="s">
        <v>4</v>
      </c>
      <c r="BC3" s="228" t="s">
        <v>13</v>
      </c>
      <c r="BD3" s="1"/>
      <c r="BE3" s="236" t="s">
        <v>14</v>
      </c>
    </row>
    <row r="4" spans="1:57" ht="13" x14ac:dyDescent="0.25">
      <c r="A4" s="32"/>
      <c r="B4" s="32"/>
      <c r="C4" s="3"/>
      <c r="D4" s="241"/>
      <c r="E4" s="243"/>
      <c r="F4" s="5"/>
      <c r="G4" s="247"/>
      <c r="H4" s="245"/>
      <c r="I4" s="245"/>
      <c r="J4" s="245"/>
      <c r="K4" s="245"/>
      <c r="L4" s="246"/>
      <c r="M4" s="5"/>
      <c r="N4" s="247"/>
      <c r="O4" s="245"/>
      <c r="P4" s="246"/>
      <c r="Q4" s="2"/>
      <c r="R4" s="248"/>
      <c r="S4" s="2"/>
      <c r="T4" s="247"/>
      <c r="U4" s="245"/>
      <c r="V4" s="245"/>
      <c r="W4" s="245"/>
      <c r="X4" s="245"/>
      <c r="Y4" s="246"/>
      <c r="Z4" s="2"/>
      <c r="AA4" s="247"/>
      <c r="AB4" s="245"/>
      <c r="AC4" s="246"/>
      <c r="AD4" s="1"/>
      <c r="AE4" s="244"/>
      <c r="AF4" s="39"/>
      <c r="AG4" s="247"/>
      <c r="AH4" s="245"/>
      <c r="AI4" s="245"/>
      <c r="AJ4" s="245"/>
      <c r="AK4" s="245"/>
      <c r="AL4" s="246"/>
      <c r="AM4" s="5"/>
      <c r="AN4" s="247"/>
      <c r="AO4" s="245"/>
      <c r="AP4" s="246"/>
      <c r="AQ4" s="2"/>
      <c r="AR4" s="248"/>
      <c r="AS4" s="2"/>
      <c r="AT4" s="247"/>
      <c r="AU4" s="245"/>
      <c r="AV4" s="245"/>
      <c r="AW4" s="245"/>
      <c r="AX4" s="245"/>
      <c r="AY4" s="246"/>
      <c r="AZ4" s="2"/>
      <c r="BA4" s="247"/>
      <c r="BB4" s="245"/>
      <c r="BC4" s="246"/>
      <c r="BD4" s="1"/>
      <c r="BE4" s="24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82">
        <v>75.433278579777905</v>
      </c>
      <c r="H6" s="183">
        <v>94.062065678987395</v>
      </c>
      <c r="I6" s="183">
        <v>104.84971707209201</v>
      </c>
      <c r="J6" s="183">
        <v>102.070012497473</v>
      </c>
      <c r="K6" s="183">
        <v>93.826792677044693</v>
      </c>
      <c r="L6" s="184">
        <v>94.047989426158694</v>
      </c>
      <c r="M6" s="185"/>
      <c r="N6" s="186">
        <v>108.80829385556299</v>
      </c>
      <c r="O6" s="187">
        <v>100.390726404997</v>
      </c>
      <c r="P6" s="188">
        <v>104.599517582044</v>
      </c>
      <c r="Q6" s="185"/>
      <c r="R6" s="189">
        <v>97.062824995016797</v>
      </c>
      <c r="S6" s="168"/>
      <c r="T6" s="160">
        <v>-3.7940831072390999</v>
      </c>
      <c r="U6" s="161">
        <v>-4.5746497835099103</v>
      </c>
      <c r="V6" s="161">
        <v>-4.3317442981997596</v>
      </c>
      <c r="W6" s="161">
        <v>-6.0559674530753904</v>
      </c>
      <c r="X6" s="161">
        <v>-9.4672773729300399</v>
      </c>
      <c r="Y6" s="162">
        <v>-5.7374544898852697</v>
      </c>
      <c r="Z6" s="163"/>
      <c r="AA6" s="164">
        <v>-11.666787472685501</v>
      </c>
      <c r="AB6" s="165">
        <v>-20.949515746231999</v>
      </c>
      <c r="AC6" s="166">
        <v>-16.3789464228993</v>
      </c>
      <c r="AD6" s="163"/>
      <c r="AE6" s="167">
        <v>-9.2918238905321502</v>
      </c>
      <c r="AG6" s="182">
        <v>75.960763902003706</v>
      </c>
      <c r="AH6" s="183">
        <v>95.168457989328601</v>
      </c>
      <c r="AI6" s="183">
        <v>106.520437054257</v>
      </c>
      <c r="AJ6" s="183">
        <v>105.268988645359</v>
      </c>
      <c r="AK6" s="183">
        <v>99.165902071526602</v>
      </c>
      <c r="AL6" s="184">
        <v>96.420756090559493</v>
      </c>
      <c r="AM6" s="185"/>
      <c r="AN6" s="186">
        <v>118.221454707926</v>
      </c>
      <c r="AO6" s="187">
        <v>119.12345718780099</v>
      </c>
      <c r="AP6" s="188">
        <v>118.67245385002801</v>
      </c>
      <c r="AQ6" s="185"/>
      <c r="AR6" s="189">
        <v>102.78040440860001</v>
      </c>
      <c r="AS6" s="168"/>
      <c r="AT6" s="160">
        <v>-3.0641571518483102</v>
      </c>
      <c r="AU6" s="161">
        <v>-8.1819239928963797E-2</v>
      </c>
      <c r="AV6" s="161">
        <v>1.8703076451410201</v>
      </c>
      <c r="AW6" s="161">
        <v>0.144547605579675</v>
      </c>
      <c r="AX6" s="161">
        <v>-1.8159676688667099</v>
      </c>
      <c r="AY6" s="162">
        <v>-0.45503370917513097</v>
      </c>
      <c r="AZ6" s="163"/>
      <c r="BA6" s="164">
        <v>-0.444272624238157</v>
      </c>
      <c r="BB6" s="165">
        <v>-0.90358873406394802</v>
      </c>
      <c r="BC6" s="166">
        <v>-0.67533422894341399</v>
      </c>
      <c r="BD6" s="163"/>
      <c r="BE6" s="167">
        <v>-0.52693994423360002</v>
      </c>
    </row>
    <row r="7" spans="1:57" x14ac:dyDescent="0.25">
      <c r="A7" s="20" t="s">
        <v>18</v>
      </c>
      <c r="B7" s="3" t="str">
        <f>TRIM(A7)</f>
        <v>Virginia</v>
      </c>
      <c r="C7" s="10"/>
      <c r="D7" s="24" t="s">
        <v>16</v>
      </c>
      <c r="E7" s="27" t="s">
        <v>17</v>
      </c>
      <c r="F7" s="3"/>
      <c r="G7" s="190">
        <v>65.286115006950993</v>
      </c>
      <c r="H7" s="185">
        <v>83.476081512558295</v>
      </c>
      <c r="I7" s="185">
        <v>93.032023675739097</v>
      </c>
      <c r="J7" s="185">
        <v>89.288268671259502</v>
      </c>
      <c r="K7" s="185">
        <v>80.193067434891404</v>
      </c>
      <c r="L7" s="191">
        <v>82.255111260279804</v>
      </c>
      <c r="M7" s="185"/>
      <c r="N7" s="192">
        <v>91.754821044208896</v>
      </c>
      <c r="O7" s="193">
        <v>80.592623166609997</v>
      </c>
      <c r="P7" s="194">
        <v>86.173722105409396</v>
      </c>
      <c r="Q7" s="185"/>
      <c r="R7" s="195">
        <v>83.374714358888298</v>
      </c>
      <c r="S7" s="168"/>
      <c r="T7" s="169">
        <v>-0.11890363445325</v>
      </c>
      <c r="U7" s="163">
        <v>-10.7664384556325</v>
      </c>
      <c r="V7" s="163">
        <v>-12.297044896175599</v>
      </c>
      <c r="W7" s="163">
        <v>-16.4636996182541</v>
      </c>
      <c r="X7" s="163">
        <v>-19.975228148413599</v>
      </c>
      <c r="Y7" s="170">
        <v>-12.8808256565893</v>
      </c>
      <c r="Z7" s="163"/>
      <c r="AA7" s="171">
        <v>-18.212829380719601</v>
      </c>
      <c r="AB7" s="172">
        <v>-28.368683668428499</v>
      </c>
      <c r="AC7" s="173">
        <v>-23.298056359667399</v>
      </c>
      <c r="AD7" s="163"/>
      <c r="AE7" s="174">
        <v>-16.240167219366501</v>
      </c>
      <c r="AG7" s="190">
        <v>61.623254330088002</v>
      </c>
      <c r="AH7" s="185">
        <v>82.022068070004593</v>
      </c>
      <c r="AI7" s="185">
        <v>92.735380726992304</v>
      </c>
      <c r="AJ7" s="185">
        <v>90.796275370032703</v>
      </c>
      <c r="AK7" s="185">
        <v>84.967824317409296</v>
      </c>
      <c r="AL7" s="191">
        <v>82.429884681800104</v>
      </c>
      <c r="AM7" s="185"/>
      <c r="AN7" s="192">
        <v>103.34520347058201</v>
      </c>
      <c r="AO7" s="193">
        <v>104.467784472066</v>
      </c>
      <c r="AP7" s="194">
        <v>103.906493971324</v>
      </c>
      <c r="AQ7" s="185"/>
      <c r="AR7" s="195">
        <v>88.566435299847498</v>
      </c>
      <c r="AS7" s="168"/>
      <c r="AT7" s="169">
        <v>1.59530342758948</v>
      </c>
      <c r="AU7" s="163">
        <v>-0.53720752580968301</v>
      </c>
      <c r="AV7" s="163">
        <v>-1.1483395924421</v>
      </c>
      <c r="AW7" s="163">
        <v>-3.9284798384357602</v>
      </c>
      <c r="AX7" s="163">
        <v>-4.3354408265151401</v>
      </c>
      <c r="AY7" s="170">
        <v>-1.9342208655361799</v>
      </c>
      <c r="AZ7" s="163"/>
      <c r="BA7" s="171">
        <v>1.1322109756643399</v>
      </c>
      <c r="BB7" s="172">
        <v>3.3743068924869801</v>
      </c>
      <c r="BC7" s="173">
        <v>2.2470237849234</v>
      </c>
      <c r="BD7" s="163"/>
      <c r="BE7" s="174">
        <v>-0.57146997212446204</v>
      </c>
    </row>
    <row r="8" spans="1:57" x14ac:dyDescent="0.25">
      <c r="A8" s="21" t="s">
        <v>19</v>
      </c>
      <c r="B8" s="3" t="str">
        <f t="shared" ref="B8:B43" si="0">TRIM(A8)</f>
        <v>Norfolk/Virginia Beach, VA</v>
      </c>
      <c r="C8" s="3"/>
      <c r="D8" s="24" t="s">
        <v>16</v>
      </c>
      <c r="E8" s="27" t="s">
        <v>17</v>
      </c>
      <c r="F8" s="3"/>
      <c r="G8" s="190">
        <v>67.000894327295001</v>
      </c>
      <c r="H8" s="185">
        <v>83.217085108508996</v>
      </c>
      <c r="I8" s="185">
        <v>89.269286630454204</v>
      </c>
      <c r="J8" s="185">
        <v>91.5594439852417</v>
      </c>
      <c r="K8" s="185">
        <v>87.082084537138996</v>
      </c>
      <c r="L8" s="191">
        <v>83.625758917727794</v>
      </c>
      <c r="M8" s="185"/>
      <c r="N8" s="192">
        <v>109.74316915370601</v>
      </c>
      <c r="O8" s="193">
        <v>95.255394393912198</v>
      </c>
      <c r="P8" s="194">
        <v>102.499281773809</v>
      </c>
      <c r="Q8" s="185"/>
      <c r="R8" s="195">
        <v>89.018194019465298</v>
      </c>
      <c r="S8" s="168"/>
      <c r="T8" s="169">
        <v>12.3633239275752</v>
      </c>
      <c r="U8" s="163">
        <v>24.125394730325901</v>
      </c>
      <c r="V8" s="163">
        <v>22.1738149422163</v>
      </c>
      <c r="W8" s="163">
        <v>19.499372659928799</v>
      </c>
      <c r="X8" s="163">
        <v>-3.3370119584864901</v>
      </c>
      <c r="Y8" s="170">
        <v>14.1036328266035</v>
      </c>
      <c r="Z8" s="163"/>
      <c r="AA8" s="171">
        <v>-10.8790844962863</v>
      </c>
      <c r="AB8" s="172">
        <v>-26.053562789419399</v>
      </c>
      <c r="AC8" s="173">
        <v>-18.6372802525065</v>
      </c>
      <c r="AD8" s="163"/>
      <c r="AE8" s="174">
        <v>0.76397690292589204</v>
      </c>
      <c r="AG8" s="190">
        <v>53.622740834379499</v>
      </c>
      <c r="AH8" s="185">
        <v>62.749827946526899</v>
      </c>
      <c r="AI8" s="185">
        <v>68.628828071434</v>
      </c>
      <c r="AJ8" s="185">
        <v>70.995470691024593</v>
      </c>
      <c r="AK8" s="185">
        <v>74.466761540777298</v>
      </c>
      <c r="AL8" s="191">
        <v>66.092725816828505</v>
      </c>
      <c r="AM8" s="185"/>
      <c r="AN8" s="192">
        <v>102.81735634079701</v>
      </c>
      <c r="AO8" s="193">
        <v>104.621047642137</v>
      </c>
      <c r="AP8" s="194">
        <v>103.719201991467</v>
      </c>
      <c r="AQ8" s="185"/>
      <c r="AR8" s="195">
        <v>76.843147581011095</v>
      </c>
      <c r="AS8" s="168"/>
      <c r="AT8" s="169">
        <v>-1.77460226074316</v>
      </c>
      <c r="AU8" s="163">
        <v>-2.7806994880199398</v>
      </c>
      <c r="AV8" s="163">
        <v>-2.1332697562730001</v>
      </c>
      <c r="AW8" s="163">
        <v>5.4582037492633101E-2</v>
      </c>
      <c r="AX8" s="163">
        <v>-5.8939249660317703</v>
      </c>
      <c r="AY8" s="170">
        <v>-2.6181644701682898</v>
      </c>
      <c r="AZ8" s="163"/>
      <c r="BA8" s="171">
        <v>-5.1729569648766702</v>
      </c>
      <c r="BB8" s="172">
        <v>-5.2194004510563499</v>
      </c>
      <c r="BC8" s="173">
        <v>-5.1963863102451704</v>
      </c>
      <c r="BD8" s="163"/>
      <c r="BE8" s="174">
        <v>-3.6288784687639102</v>
      </c>
    </row>
    <row r="9" spans="1:57" x14ac:dyDescent="0.25">
      <c r="A9" s="21" t="s">
        <v>20</v>
      </c>
      <c r="B9" s="3" t="s">
        <v>71</v>
      </c>
      <c r="C9" s="3"/>
      <c r="D9" s="24" t="s">
        <v>16</v>
      </c>
      <c r="E9" s="27" t="s">
        <v>17</v>
      </c>
      <c r="F9" s="3"/>
      <c r="G9" s="190">
        <v>52.521585880621501</v>
      </c>
      <c r="H9" s="185">
        <v>73.9102487858719</v>
      </c>
      <c r="I9" s="185">
        <v>83.678189581439597</v>
      </c>
      <c r="J9" s="185">
        <v>81.194418638271998</v>
      </c>
      <c r="K9" s="185">
        <v>69.539550776955295</v>
      </c>
      <c r="L9" s="191">
        <v>72.168798732632098</v>
      </c>
      <c r="M9" s="185"/>
      <c r="N9" s="192">
        <v>75.752242262909505</v>
      </c>
      <c r="O9" s="193">
        <v>64.797312409643695</v>
      </c>
      <c r="P9" s="194">
        <v>70.2747773362766</v>
      </c>
      <c r="Q9" s="185"/>
      <c r="R9" s="195">
        <v>71.627649762244801</v>
      </c>
      <c r="S9" s="168"/>
      <c r="T9" s="169">
        <v>4.8581678489373301</v>
      </c>
      <c r="U9" s="163">
        <v>6.0311427195765699</v>
      </c>
      <c r="V9" s="163">
        <v>3.3337284294178202</v>
      </c>
      <c r="W9" s="163">
        <v>0.58301079427640401</v>
      </c>
      <c r="X9" s="163">
        <v>-7.2805036350217698</v>
      </c>
      <c r="Y9" s="170">
        <v>1.21945330535761</v>
      </c>
      <c r="Z9" s="163"/>
      <c r="AA9" s="171">
        <v>-19.034798485668802</v>
      </c>
      <c r="AB9" s="172">
        <v>-29.257269482863901</v>
      </c>
      <c r="AC9" s="173">
        <v>-24.091769401148099</v>
      </c>
      <c r="AD9" s="163"/>
      <c r="AE9" s="174">
        <v>-7.4328526754295901</v>
      </c>
      <c r="AG9" s="190">
        <v>49.730886069527898</v>
      </c>
      <c r="AH9" s="185">
        <v>68.786267234889394</v>
      </c>
      <c r="AI9" s="185">
        <v>77.950061443006703</v>
      </c>
      <c r="AJ9" s="185">
        <v>77.295961983944906</v>
      </c>
      <c r="AK9" s="185">
        <v>79.707707141466102</v>
      </c>
      <c r="AL9" s="191">
        <v>70.693187107745501</v>
      </c>
      <c r="AM9" s="185"/>
      <c r="AN9" s="192">
        <v>99.522276611995807</v>
      </c>
      <c r="AO9" s="193">
        <v>99.915739116323294</v>
      </c>
      <c r="AP9" s="194">
        <v>99.719007864159494</v>
      </c>
      <c r="AQ9" s="185"/>
      <c r="AR9" s="195">
        <v>78.985766092689403</v>
      </c>
      <c r="AS9" s="168"/>
      <c r="AT9" s="169">
        <v>-0.23043495604646</v>
      </c>
      <c r="AU9" s="163">
        <v>9.6992419994761203</v>
      </c>
      <c r="AV9" s="163">
        <v>7.9932883852220602</v>
      </c>
      <c r="AW9" s="163">
        <v>5.8056248631491103</v>
      </c>
      <c r="AX9" s="163">
        <v>11.813394718988199</v>
      </c>
      <c r="AY9" s="170">
        <v>7.4068095493129498</v>
      </c>
      <c r="AZ9" s="163"/>
      <c r="BA9" s="171">
        <v>10.019892280807699</v>
      </c>
      <c r="BB9" s="172">
        <v>12.4139928308084</v>
      </c>
      <c r="BC9" s="173">
        <v>11.206419847925</v>
      </c>
      <c r="BD9" s="163"/>
      <c r="BE9" s="174">
        <v>8.74460533563634</v>
      </c>
    </row>
    <row r="10" spans="1:57" x14ac:dyDescent="0.25">
      <c r="A10" s="21" t="s">
        <v>21</v>
      </c>
      <c r="B10" s="3" t="str">
        <f t="shared" si="0"/>
        <v>Virginia Area</v>
      </c>
      <c r="C10" s="3"/>
      <c r="D10" s="24" t="s">
        <v>16</v>
      </c>
      <c r="E10" s="27" t="s">
        <v>17</v>
      </c>
      <c r="F10" s="3"/>
      <c r="G10" s="190">
        <v>58.0280736403558</v>
      </c>
      <c r="H10" s="185">
        <v>71.302033329579999</v>
      </c>
      <c r="I10" s="185">
        <v>79.434097736741293</v>
      </c>
      <c r="J10" s="185">
        <v>72.646888413466897</v>
      </c>
      <c r="K10" s="185">
        <v>76.429962166422698</v>
      </c>
      <c r="L10" s="191">
        <v>71.568211057313306</v>
      </c>
      <c r="M10" s="185"/>
      <c r="N10" s="192">
        <v>96.342134444319299</v>
      </c>
      <c r="O10" s="193">
        <v>80.761334309199398</v>
      </c>
      <c r="P10" s="194">
        <v>88.551734376759299</v>
      </c>
      <c r="Q10" s="185"/>
      <c r="R10" s="195">
        <v>76.420646291440704</v>
      </c>
      <c r="S10" s="168"/>
      <c r="T10" s="169">
        <v>21.882394840779199</v>
      </c>
      <c r="U10" s="163">
        <v>8.5079609745778004</v>
      </c>
      <c r="V10" s="163">
        <v>14.3579354839249</v>
      </c>
      <c r="W10" s="163">
        <v>3.5201694645631099</v>
      </c>
      <c r="X10" s="163">
        <v>-5.4385532054250296</v>
      </c>
      <c r="Y10" s="170">
        <v>7.2072325472203502</v>
      </c>
      <c r="Z10" s="163"/>
      <c r="AA10" s="171">
        <v>-14.6517571443986</v>
      </c>
      <c r="AB10" s="172">
        <v>-27.7254836636452</v>
      </c>
      <c r="AC10" s="173">
        <v>-21.1554814861938</v>
      </c>
      <c r="AD10" s="163"/>
      <c r="AE10" s="174">
        <v>-4.2018735204320397</v>
      </c>
      <c r="AG10" s="190">
        <v>47.975326485486399</v>
      </c>
      <c r="AH10" s="185">
        <v>59.8503103529969</v>
      </c>
      <c r="AI10" s="185">
        <v>66.050590134741398</v>
      </c>
      <c r="AJ10" s="185">
        <v>65.429227110582602</v>
      </c>
      <c r="AK10" s="185">
        <v>70.234985939780501</v>
      </c>
      <c r="AL10" s="191">
        <v>61.911134965278499</v>
      </c>
      <c r="AM10" s="185"/>
      <c r="AN10" s="192">
        <v>104.12624307555301</v>
      </c>
      <c r="AO10" s="193">
        <v>102.134169545395</v>
      </c>
      <c r="AP10" s="194">
        <v>103.13020631047399</v>
      </c>
      <c r="AQ10" s="185"/>
      <c r="AR10" s="195">
        <v>73.691217939168197</v>
      </c>
      <c r="AS10" s="168"/>
      <c r="AT10" s="169">
        <v>3.1635673243384299</v>
      </c>
      <c r="AU10" s="163">
        <v>-1.19829711312169</v>
      </c>
      <c r="AV10" s="163">
        <v>0.70373218007632599</v>
      </c>
      <c r="AW10" s="163">
        <v>-1.1043366345047401</v>
      </c>
      <c r="AX10" s="163">
        <v>-4.0291285537649602</v>
      </c>
      <c r="AY10" s="170">
        <v>-0.79844264798359399</v>
      </c>
      <c r="AZ10" s="163"/>
      <c r="BA10" s="171">
        <v>4.73494586562233</v>
      </c>
      <c r="BB10" s="172">
        <v>6.1590302844898099</v>
      </c>
      <c r="BC10" s="173">
        <v>5.4353037551364798</v>
      </c>
      <c r="BD10" s="163"/>
      <c r="BE10" s="174">
        <v>1.6037181440012001</v>
      </c>
    </row>
    <row r="11" spans="1:57" x14ac:dyDescent="0.25">
      <c r="A11" s="34" t="s">
        <v>22</v>
      </c>
      <c r="B11" s="3" t="str">
        <f t="shared" si="0"/>
        <v>Washington, DC</v>
      </c>
      <c r="C11" s="3"/>
      <c r="D11" s="24" t="s">
        <v>16</v>
      </c>
      <c r="E11" s="27" t="s">
        <v>17</v>
      </c>
      <c r="F11" s="3"/>
      <c r="G11" s="190">
        <v>94.613076369760805</v>
      </c>
      <c r="H11" s="185">
        <v>129.023687082229</v>
      </c>
      <c r="I11" s="185">
        <v>144.24106607133399</v>
      </c>
      <c r="J11" s="185">
        <v>133.02128221547699</v>
      </c>
      <c r="K11" s="185">
        <v>104.726877313637</v>
      </c>
      <c r="L11" s="191">
        <v>121.12519781048699</v>
      </c>
      <c r="M11" s="185"/>
      <c r="N11" s="192">
        <v>109.215701854418</v>
      </c>
      <c r="O11" s="193">
        <v>102.337208459797</v>
      </c>
      <c r="P11" s="194">
        <v>105.776455157108</v>
      </c>
      <c r="Q11" s="185"/>
      <c r="R11" s="195">
        <v>116.73984276666501</v>
      </c>
      <c r="S11" s="168"/>
      <c r="T11" s="169">
        <v>-24.3069333843106</v>
      </c>
      <c r="U11" s="163">
        <v>-35.554316432528502</v>
      </c>
      <c r="V11" s="163">
        <v>-40.108217443122101</v>
      </c>
      <c r="W11" s="163">
        <v>-44.591963079364298</v>
      </c>
      <c r="X11" s="163">
        <v>-45.134414073994897</v>
      </c>
      <c r="Y11" s="170">
        <v>-39.254676344904603</v>
      </c>
      <c r="Z11" s="163"/>
      <c r="AA11" s="171">
        <v>-28.744758667451901</v>
      </c>
      <c r="AB11" s="172">
        <v>-28.520488691050399</v>
      </c>
      <c r="AC11" s="173">
        <v>-28.636445664427299</v>
      </c>
      <c r="AD11" s="163"/>
      <c r="AE11" s="174">
        <v>-36.821073022723802</v>
      </c>
      <c r="AG11" s="190">
        <v>110.618112885535</v>
      </c>
      <c r="AH11" s="185">
        <v>158.09948940464099</v>
      </c>
      <c r="AI11" s="185">
        <v>185.87871166061299</v>
      </c>
      <c r="AJ11" s="185">
        <v>171.74496069537599</v>
      </c>
      <c r="AK11" s="185">
        <v>137.372103236051</v>
      </c>
      <c r="AL11" s="191">
        <v>152.743769212546</v>
      </c>
      <c r="AM11" s="185"/>
      <c r="AN11" s="192">
        <v>136.973436018125</v>
      </c>
      <c r="AO11" s="193">
        <v>144.97592460179899</v>
      </c>
      <c r="AP11" s="194">
        <v>140.974680309962</v>
      </c>
      <c r="AQ11" s="185"/>
      <c r="AR11" s="195">
        <v>149.38103540756299</v>
      </c>
      <c r="AS11" s="168"/>
      <c r="AT11" s="169">
        <v>-0.92321880256644895</v>
      </c>
      <c r="AU11" s="163">
        <v>-3.74261594752977</v>
      </c>
      <c r="AV11" s="163">
        <v>-5.6632001633512896</v>
      </c>
      <c r="AW11" s="163">
        <v>-11.9401185527898</v>
      </c>
      <c r="AX11" s="163">
        <v>-13.087765683212799</v>
      </c>
      <c r="AY11" s="170">
        <v>-7.5456238087794301</v>
      </c>
      <c r="AZ11" s="163"/>
      <c r="BA11" s="171">
        <v>-3.25644499223784</v>
      </c>
      <c r="BB11" s="172">
        <v>3.9220064088077602</v>
      </c>
      <c r="BC11" s="173">
        <v>0.30622759386908999</v>
      </c>
      <c r="BD11" s="163"/>
      <c r="BE11" s="174">
        <v>-5.5519290049778496</v>
      </c>
    </row>
    <row r="12" spans="1:57" x14ac:dyDescent="0.25">
      <c r="A12" s="21" t="s">
        <v>23</v>
      </c>
      <c r="B12" s="3" t="str">
        <f t="shared" si="0"/>
        <v>Arlington, VA</v>
      </c>
      <c r="C12" s="3"/>
      <c r="D12" s="24" t="s">
        <v>16</v>
      </c>
      <c r="E12" s="27" t="s">
        <v>17</v>
      </c>
      <c r="F12" s="3"/>
      <c r="G12" s="190">
        <v>101.055826463749</v>
      </c>
      <c r="H12" s="185">
        <v>137.819499048826</v>
      </c>
      <c r="I12" s="185">
        <v>152.429786514478</v>
      </c>
      <c r="J12" s="185">
        <v>148.34259564574</v>
      </c>
      <c r="K12" s="185">
        <v>107.742579792855</v>
      </c>
      <c r="L12" s="191">
        <v>129.47805749313</v>
      </c>
      <c r="M12" s="185"/>
      <c r="N12" s="192">
        <v>98.1652335658423</v>
      </c>
      <c r="O12" s="193">
        <v>87.1265599239061</v>
      </c>
      <c r="P12" s="194">
        <v>92.645896744874193</v>
      </c>
      <c r="Q12" s="185"/>
      <c r="R12" s="195">
        <v>118.95458299362799</v>
      </c>
      <c r="S12" s="168"/>
      <c r="T12" s="169">
        <v>-33.009040957989001</v>
      </c>
      <c r="U12" s="163">
        <v>-42.714118520332399</v>
      </c>
      <c r="V12" s="163">
        <v>-43.198074834956699</v>
      </c>
      <c r="W12" s="163">
        <v>-44.109551762131098</v>
      </c>
      <c r="X12" s="163">
        <v>-48.602304286665102</v>
      </c>
      <c r="Y12" s="170">
        <v>-42.952520360817999</v>
      </c>
      <c r="Z12" s="163"/>
      <c r="AA12" s="171">
        <v>-35.552159167983703</v>
      </c>
      <c r="AB12" s="172">
        <v>-39.2182787544089</v>
      </c>
      <c r="AC12" s="173">
        <v>-37.329581408485502</v>
      </c>
      <c r="AD12" s="163"/>
      <c r="AE12" s="174">
        <v>-41.790341994747003</v>
      </c>
      <c r="AG12" s="190">
        <v>137.09877087296499</v>
      </c>
      <c r="AH12" s="185">
        <v>196.121448689494</v>
      </c>
      <c r="AI12" s="185">
        <v>221.166722944409</v>
      </c>
      <c r="AJ12" s="185">
        <v>206.453990435425</v>
      </c>
      <c r="AK12" s="185">
        <v>163.55022643204299</v>
      </c>
      <c r="AL12" s="191">
        <v>184.878231874867</v>
      </c>
      <c r="AM12" s="185"/>
      <c r="AN12" s="192">
        <v>141.79051548298401</v>
      </c>
      <c r="AO12" s="193">
        <v>146.37131076939301</v>
      </c>
      <c r="AP12" s="194">
        <v>144.08091312618799</v>
      </c>
      <c r="AQ12" s="185"/>
      <c r="AR12" s="195">
        <v>173.221855089531</v>
      </c>
      <c r="AS12" s="168"/>
      <c r="AT12" s="169">
        <v>4.5558363810060403</v>
      </c>
      <c r="AU12" s="163">
        <v>-1.13987084290689</v>
      </c>
      <c r="AV12" s="163">
        <v>-3.8748522937485301</v>
      </c>
      <c r="AW12" s="163">
        <v>-10.451988858105601</v>
      </c>
      <c r="AX12" s="163">
        <v>-9.7834322887289407</v>
      </c>
      <c r="AY12" s="170">
        <v>-4.8419491631345304</v>
      </c>
      <c r="AZ12" s="163"/>
      <c r="BA12" s="171">
        <v>-0.78787430401816005</v>
      </c>
      <c r="BB12" s="172">
        <v>6.7975017354235199</v>
      </c>
      <c r="BC12" s="173">
        <v>2.92540946683989</v>
      </c>
      <c r="BD12" s="163"/>
      <c r="BE12" s="174">
        <v>-3.1041823111688198</v>
      </c>
    </row>
    <row r="13" spans="1:57" x14ac:dyDescent="0.25">
      <c r="A13" s="21" t="s">
        <v>24</v>
      </c>
      <c r="B13" s="3" t="str">
        <f t="shared" si="0"/>
        <v>Suburban Virginia Area</v>
      </c>
      <c r="C13" s="3"/>
      <c r="D13" s="24" t="s">
        <v>16</v>
      </c>
      <c r="E13" s="27" t="s">
        <v>17</v>
      </c>
      <c r="F13" s="3"/>
      <c r="G13" s="190">
        <v>71.118402618657896</v>
      </c>
      <c r="H13" s="185">
        <v>98.645765957446798</v>
      </c>
      <c r="I13" s="185">
        <v>107.39339279869</v>
      </c>
      <c r="J13" s="185">
        <v>107.790325695581</v>
      </c>
      <c r="K13" s="185">
        <v>89.719916530278198</v>
      </c>
      <c r="L13" s="191">
        <v>94.933560720130899</v>
      </c>
      <c r="M13" s="185"/>
      <c r="N13" s="192">
        <v>93.454279869067094</v>
      </c>
      <c r="O13" s="193">
        <v>91.540800327332207</v>
      </c>
      <c r="P13" s="194">
        <v>92.497540098199593</v>
      </c>
      <c r="Q13" s="185"/>
      <c r="R13" s="195">
        <v>94.237554828150493</v>
      </c>
      <c r="S13" s="168"/>
      <c r="T13" s="169">
        <v>-3.7415444749651598</v>
      </c>
      <c r="U13" s="163">
        <v>-12.697695420985101</v>
      </c>
      <c r="V13" s="163">
        <v>-20.488218598206199</v>
      </c>
      <c r="W13" s="163">
        <v>-25.373699683792101</v>
      </c>
      <c r="X13" s="163">
        <v>-27.0592383170037</v>
      </c>
      <c r="Y13" s="170">
        <v>-19.464021402700599</v>
      </c>
      <c r="Z13" s="163"/>
      <c r="AA13" s="171">
        <v>-21.769595756058798</v>
      </c>
      <c r="AB13" s="172">
        <v>-28.426582603459899</v>
      </c>
      <c r="AC13" s="173">
        <v>-25.211625094333499</v>
      </c>
      <c r="AD13" s="163"/>
      <c r="AE13" s="174">
        <v>-21.1631264939783</v>
      </c>
      <c r="AG13" s="190">
        <v>71.345159165302704</v>
      </c>
      <c r="AH13" s="185">
        <v>100.115383387888</v>
      </c>
      <c r="AI13" s="185">
        <v>112.37766407528601</v>
      </c>
      <c r="AJ13" s="185">
        <v>112.162708265139</v>
      </c>
      <c r="AK13" s="185">
        <v>96.795454991816598</v>
      </c>
      <c r="AL13" s="191">
        <v>98.559273977086704</v>
      </c>
      <c r="AM13" s="185"/>
      <c r="AN13" s="192">
        <v>107.310286824877</v>
      </c>
      <c r="AO13" s="193">
        <v>111.638072831423</v>
      </c>
      <c r="AP13" s="194">
        <v>109.47417982815</v>
      </c>
      <c r="AQ13" s="185"/>
      <c r="AR13" s="195">
        <v>101.67781850596199</v>
      </c>
      <c r="AS13" s="168"/>
      <c r="AT13" s="169">
        <v>9.0803300585077498</v>
      </c>
      <c r="AU13" s="163">
        <v>2.8850214439605</v>
      </c>
      <c r="AV13" s="163">
        <v>-1.31914827975472</v>
      </c>
      <c r="AW13" s="163">
        <v>-3.4958827806428099</v>
      </c>
      <c r="AX13" s="163">
        <v>0.120730282876042</v>
      </c>
      <c r="AY13" s="170">
        <v>0.67371016399339001</v>
      </c>
      <c r="AZ13" s="163"/>
      <c r="BA13" s="171">
        <v>1.8837189729200801</v>
      </c>
      <c r="BB13" s="172">
        <v>0.99857978733698904</v>
      </c>
      <c r="BC13" s="173">
        <v>1.4304715118124101</v>
      </c>
      <c r="BD13" s="163"/>
      <c r="BE13" s="174">
        <v>0.90530129150350402</v>
      </c>
    </row>
    <row r="14" spans="1:57" x14ac:dyDescent="0.25">
      <c r="A14" s="21" t="s">
        <v>25</v>
      </c>
      <c r="B14" s="3" t="str">
        <f t="shared" si="0"/>
        <v>Alexandria, VA</v>
      </c>
      <c r="C14" s="3"/>
      <c r="D14" s="24" t="s">
        <v>16</v>
      </c>
      <c r="E14" s="27" t="s">
        <v>17</v>
      </c>
      <c r="F14" s="3"/>
      <c r="G14" s="190">
        <v>71.512032501450904</v>
      </c>
      <c r="H14" s="185">
        <v>87.589901334881006</v>
      </c>
      <c r="I14" s="185">
        <v>95.868260011607603</v>
      </c>
      <c r="J14" s="185">
        <v>91.723577481137497</v>
      </c>
      <c r="K14" s="185">
        <v>80.588414393499704</v>
      </c>
      <c r="L14" s="191">
        <v>85.456437144515306</v>
      </c>
      <c r="M14" s="185"/>
      <c r="N14" s="192">
        <v>83.693346488682494</v>
      </c>
      <c r="O14" s="193">
        <v>81.816212420197303</v>
      </c>
      <c r="P14" s="194">
        <v>82.754779454439898</v>
      </c>
      <c r="Q14" s="185"/>
      <c r="R14" s="195">
        <v>84.684534947350897</v>
      </c>
      <c r="S14" s="168"/>
      <c r="T14" s="169">
        <v>-22.821394499315101</v>
      </c>
      <c r="U14" s="163">
        <v>-45.2056812803268</v>
      </c>
      <c r="V14" s="163">
        <v>-48.955105603864702</v>
      </c>
      <c r="W14" s="163">
        <v>-51.174429371463802</v>
      </c>
      <c r="X14" s="163">
        <v>-46.735029377436</v>
      </c>
      <c r="Y14" s="170">
        <v>-45.183588590084398</v>
      </c>
      <c r="Z14" s="163"/>
      <c r="AA14" s="171">
        <v>-26.9677397150978</v>
      </c>
      <c r="AB14" s="172">
        <v>-24.343113043096</v>
      </c>
      <c r="AC14" s="173">
        <v>-25.693467077392999</v>
      </c>
      <c r="AD14" s="163"/>
      <c r="AE14" s="174">
        <v>-40.851985511374203</v>
      </c>
      <c r="AG14" s="190">
        <v>93.786252031104894</v>
      </c>
      <c r="AH14" s="185">
        <v>128.66516306870901</v>
      </c>
      <c r="AI14" s="185">
        <v>141.42186455431701</v>
      </c>
      <c r="AJ14" s="185">
        <v>127.308061342928</v>
      </c>
      <c r="AK14" s="185">
        <v>110.675824096105</v>
      </c>
      <c r="AL14" s="191">
        <v>120.371465040971</v>
      </c>
      <c r="AM14" s="185"/>
      <c r="AN14" s="192">
        <v>113.721284313156</v>
      </c>
      <c r="AO14" s="193">
        <v>121.424965179037</v>
      </c>
      <c r="AP14" s="194">
        <v>117.57312474609699</v>
      </c>
      <c r="AQ14" s="185"/>
      <c r="AR14" s="195">
        <v>119.57195912783899</v>
      </c>
      <c r="AS14" s="168"/>
      <c r="AT14" s="169">
        <v>-4.0034372667464</v>
      </c>
      <c r="AU14" s="163">
        <v>-10.434912732251799</v>
      </c>
      <c r="AV14" s="163">
        <v>-12.3242437020926</v>
      </c>
      <c r="AW14" s="163">
        <v>-19.777049693544601</v>
      </c>
      <c r="AX14" s="163">
        <v>-16.1381260368818</v>
      </c>
      <c r="AY14" s="170">
        <v>-13.1911757327653</v>
      </c>
      <c r="AZ14" s="163"/>
      <c r="BA14" s="171">
        <v>-2.2873684465681601</v>
      </c>
      <c r="BB14" s="172">
        <v>7.2713715265886796</v>
      </c>
      <c r="BC14" s="173">
        <v>2.4256083055271298</v>
      </c>
      <c r="BD14" s="163"/>
      <c r="BE14" s="174">
        <v>-9.3064611998216904</v>
      </c>
    </row>
    <row r="15" spans="1:57" x14ac:dyDescent="0.25">
      <c r="A15" s="21" t="s">
        <v>26</v>
      </c>
      <c r="B15" s="3" t="str">
        <f t="shared" si="0"/>
        <v>Fairfax/Tysons Corner, VA</v>
      </c>
      <c r="C15" s="3"/>
      <c r="D15" s="24" t="s">
        <v>16</v>
      </c>
      <c r="E15" s="27" t="s">
        <v>17</v>
      </c>
      <c r="F15" s="3"/>
      <c r="G15" s="190">
        <v>75.171582717190304</v>
      </c>
      <c r="H15" s="185">
        <v>107.31623267097901</v>
      </c>
      <c r="I15" s="185">
        <v>125.877868530499</v>
      </c>
      <c r="J15" s="185">
        <v>116.537027495378</v>
      </c>
      <c r="K15" s="185">
        <v>86.141699399260602</v>
      </c>
      <c r="L15" s="191">
        <v>102.208882162661</v>
      </c>
      <c r="M15" s="185"/>
      <c r="N15" s="192">
        <v>86.4018565157116</v>
      </c>
      <c r="O15" s="193">
        <v>85.806579251386296</v>
      </c>
      <c r="P15" s="194">
        <v>86.104217883548898</v>
      </c>
      <c r="Q15" s="185"/>
      <c r="R15" s="195">
        <v>97.607549511486596</v>
      </c>
      <c r="S15" s="168"/>
      <c r="T15" s="169">
        <v>-21.599931622178701</v>
      </c>
      <c r="U15" s="163">
        <v>-31.330578048045599</v>
      </c>
      <c r="V15" s="163">
        <v>-36.858876557390701</v>
      </c>
      <c r="W15" s="163">
        <v>-40.881849885865101</v>
      </c>
      <c r="X15" s="163">
        <v>-38.4940915872197</v>
      </c>
      <c r="Y15" s="170">
        <v>-35.204297450901798</v>
      </c>
      <c r="Z15" s="163"/>
      <c r="AA15" s="171">
        <v>-17.944180157531299</v>
      </c>
      <c r="AB15" s="172">
        <v>-17.4518259716945</v>
      </c>
      <c r="AC15" s="173">
        <v>-17.699590365837501</v>
      </c>
      <c r="AD15" s="163"/>
      <c r="AE15" s="174">
        <v>-31.534004314060901</v>
      </c>
      <c r="AG15" s="190">
        <v>78.5322181146025</v>
      </c>
      <c r="AH15" s="185">
        <v>127.83082428373299</v>
      </c>
      <c r="AI15" s="185">
        <v>161.25859028419501</v>
      </c>
      <c r="AJ15" s="185">
        <v>154.369976894639</v>
      </c>
      <c r="AK15" s="185">
        <v>109.776653766173</v>
      </c>
      <c r="AL15" s="191">
        <v>126.353652668669</v>
      </c>
      <c r="AM15" s="185"/>
      <c r="AN15" s="192">
        <v>99.474220194085007</v>
      </c>
      <c r="AO15" s="193">
        <v>105.779831042051</v>
      </c>
      <c r="AP15" s="194">
        <v>102.627025618068</v>
      </c>
      <c r="AQ15" s="185"/>
      <c r="AR15" s="195">
        <v>119.574616368497</v>
      </c>
      <c r="AS15" s="168"/>
      <c r="AT15" s="169">
        <v>-0.97400786118046201</v>
      </c>
      <c r="AU15" s="163">
        <v>-4.7245752241370604E-3</v>
      </c>
      <c r="AV15" s="163">
        <v>0.63528810148455095</v>
      </c>
      <c r="AW15" s="163">
        <v>-3.1320350266281798</v>
      </c>
      <c r="AX15" s="163">
        <v>-10.5596583774193</v>
      </c>
      <c r="AY15" s="170">
        <v>-2.7271593759711901</v>
      </c>
      <c r="AZ15" s="163"/>
      <c r="BA15" s="171">
        <v>-3.5411982485004501</v>
      </c>
      <c r="BB15" s="172">
        <v>4.9206987823183699</v>
      </c>
      <c r="BC15" s="173">
        <v>0.64188447574733898</v>
      </c>
      <c r="BD15" s="163"/>
      <c r="BE15" s="174">
        <v>-1.92205168082125</v>
      </c>
    </row>
    <row r="16" spans="1:57" x14ac:dyDescent="0.25">
      <c r="A16" s="21" t="s">
        <v>27</v>
      </c>
      <c r="B16" s="3" t="str">
        <f t="shared" si="0"/>
        <v>I-95 Fredericksburg, VA</v>
      </c>
      <c r="C16" s="3"/>
      <c r="D16" s="24" t="s">
        <v>16</v>
      </c>
      <c r="E16" s="27" t="s">
        <v>17</v>
      </c>
      <c r="F16" s="3"/>
      <c r="G16" s="190">
        <v>51.349226091763398</v>
      </c>
      <c r="H16" s="185">
        <v>59.205492537313397</v>
      </c>
      <c r="I16" s="185">
        <v>67.268374792703099</v>
      </c>
      <c r="J16" s="185">
        <v>64.508150359314499</v>
      </c>
      <c r="K16" s="185">
        <v>64.288548369264703</v>
      </c>
      <c r="L16" s="191">
        <v>61.323958430071798</v>
      </c>
      <c r="M16" s="185"/>
      <c r="N16" s="192">
        <v>75.426222222222194</v>
      </c>
      <c r="O16" s="193">
        <v>65.014865671641701</v>
      </c>
      <c r="P16" s="194">
        <v>70.220543946931997</v>
      </c>
      <c r="Q16" s="185"/>
      <c r="R16" s="195">
        <v>63.865840006317597</v>
      </c>
      <c r="S16" s="168"/>
      <c r="T16" s="169">
        <v>-1.4875328549746001</v>
      </c>
      <c r="U16" s="163">
        <v>-9.3014155906004401</v>
      </c>
      <c r="V16" s="163">
        <v>-9.6071049437356706</v>
      </c>
      <c r="W16" s="163">
        <v>-14.5025455268717</v>
      </c>
      <c r="X16" s="163">
        <v>-9.7044168270446391</v>
      </c>
      <c r="Y16" s="170">
        <v>-9.4094709935601504</v>
      </c>
      <c r="Z16" s="163"/>
      <c r="AA16" s="171">
        <v>-20.652410644690502</v>
      </c>
      <c r="AB16" s="172">
        <v>-33.1189415782693</v>
      </c>
      <c r="AC16" s="173">
        <v>-26.955433504145699</v>
      </c>
      <c r="AD16" s="163"/>
      <c r="AE16" s="174">
        <v>-15.7657848201207</v>
      </c>
      <c r="AG16" s="190">
        <v>50.555291208487503</v>
      </c>
      <c r="AH16" s="185">
        <v>59.186049897773103</v>
      </c>
      <c r="AI16" s="185">
        <v>65.7780374167518</v>
      </c>
      <c r="AJ16" s="185">
        <v>68.036848868378101</v>
      </c>
      <c r="AK16" s="185">
        <v>65.791241329759302</v>
      </c>
      <c r="AL16" s="191">
        <v>61.868952246212999</v>
      </c>
      <c r="AM16" s="185"/>
      <c r="AN16" s="192">
        <v>84.085073368889297</v>
      </c>
      <c r="AO16" s="193">
        <v>84.587281067786705</v>
      </c>
      <c r="AP16" s="194">
        <v>84.336177218337994</v>
      </c>
      <c r="AQ16" s="185"/>
      <c r="AR16" s="195">
        <v>68.287804620977894</v>
      </c>
      <c r="AS16" s="168"/>
      <c r="AT16" s="169">
        <v>0.58638303292036498</v>
      </c>
      <c r="AU16" s="163">
        <v>-4.1420059261940896</v>
      </c>
      <c r="AV16" s="163">
        <v>-5.6246337111522902</v>
      </c>
      <c r="AW16" s="163">
        <v>-6.3639465745614503</v>
      </c>
      <c r="AX16" s="163">
        <v>-4.35680239105083</v>
      </c>
      <c r="AY16" s="170">
        <v>-4.2725318811103401</v>
      </c>
      <c r="AZ16" s="163"/>
      <c r="BA16" s="171">
        <v>1.39440810181537</v>
      </c>
      <c r="BB16" s="172">
        <v>0.48833282383514898</v>
      </c>
      <c r="BC16" s="173">
        <v>0.93798833645850999</v>
      </c>
      <c r="BD16" s="163"/>
      <c r="BE16" s="174">
        <v>-2.4970217452719199</v>
      </c>
    </row>
    <row r="17" spans="1:70" x14ac:dyDescent="0.25">
      <c r="A17" s="21" t="s">
        <v>28</v>
      </c>
      <c r="B17" s="3" t="str">
        <f t="shared" si="0"/>
        <v>Dulles Airport Area, VA</v>
      </c>
      <c r="C17" s="3"/>
      <c r="D17" s="24" t="s">
        <v>16</v>
      </c>
      <c r="E17" s="27" t="s">
        <v>17</v>
      </c>
      <c r="F17" s="3"/>
      <c r="G17" s="190">
        <v>65.767637591342094</v>
      </c>
      <c r="H17" s="185">
        <v>102.314445472204</v>
      </c>
      <c r="I17" s="185">
        <v>122.48898529275699</v>
      </c>
      <c r="J17" s="185">
        <v>106.724306724632</v>
      </c>
      <c r="K17" s="185">
        <v>74.526117842937694</v>
      </c>
      <c r="L17" s="191">
        <v>94.364298584774701</v>
      </c>
      <c r="M17" s="185"/>
      <c r="N17" s="192">
        <v>62.150556840255199</v>
      </c>
      <c r="O17" s="193">
        <v>58.704417722689797</v>
      </c>
      <c r="P17" s="194">
        <v>60.427487281472501</v>
      </c>
      <c r="Q17" s="185"/>
      <c r="R17" s="195">
        <v>84.668066783831193</v>
      </c>
      <c r="S17" s="168"/>
      <c r="T17" s="169">
        <v>-16.592312096977601</v>
      </c>
      <c r="U17" s="163">
        <v>-25.6704343442272</v>
      </c>
      <c r="V17" s="163">
        <v>-23.8067443943273</v>
      </c>
      <c r="W17" s="163">
        <v>-31.0141744839203</v>
      </c>
      <c r="X17" s="163">
        <v>-35.8163980620891</v>
      </c>
      <c r="Y17" s="170">
        <v>-27.1970415975841</v>
      </c>
      <c r="Z17" s="163"/>
      <c r="AA17" s="171">
        <v>-33.597623803743197</v>
      </c>
      <c r="AB17" s="172">
        <v>-37.724579590921003</v>
      </c>
      <c r="AC17" s="173">
        <v>-35.668448922559897</v>
      </c>
      <c r="AD17" s="163"/>
      <c r="AE17" s="174">
        <v>-29.1008336852199</v>
      </c>
      <c r="AG17" s="190">
        <v>68.6593619924151</v>
      </c>
      <c r="AH17" s="185">
        <v>111.582869762279</v>
      </c>
      <c r="AI17" s="185">
        <v>132.909102534455</v>
      </c>
      <c r="AJ17" s="185">
        <v>125.926924197576</v>
      </c>
      <c r="AK17" s="185">
        <v>95.802083063546306</v>
      </c>
      <c r="AL17" s="191">
        <v>106.976068310054</v>
      </c>
      <c r="AM17" s="185"/>
      <c r="AN17" s="192">
        <v>83.189959069466198</v>
      </c>
      <c r="AO17" s="193">
        <v>83.033600730737206</v>
      </c>
      <c r="AP17" s="194">
        <v>83.111779900101695</v>
      </c>
      <c r="AQ17" s="185"/>
      <c r="AR17" s="195">
        <v>100.15770019292501</v>
      </c>
      <c r="AS17" s="168"/>
      <c r="AT17" s="169">
        <v>4.92301047693035</v>
      </c>
      <c r="AU17" s="163">
        <v>7.7795577238025304</v>
      </c>
      <c r="AV17" s="163">
        <v>5.1724843582331301</v>
      </c>
      <c r="AW17" s="163">
        <v>-1.4240079942414301</v>
      </c>
      <c r="AX17" s="163">
        <v>-2.0567665498820298</v>
      </c>
      <c r="AY17" s="170">
        <v>2.6840660420067199</v>
      </c>
      <c r="AZ17" s="163"/>
      <c r="BA17" s="171">
        <v>-2.6364353687388098</v>
      </c>
      <c r="BB17" s="172">
        <v>-1.70602131561543</v>
      </c>
      <c r="BC17" s="173">
        <v>-2.1738781355855199</v>
      </c>
      <c r="BD17" s="163"/>
      <c r="BE17" s="174">
        <v>1.48917691741587</v>
      </c>
    </row>
    <row r="18" spans="1:70" x14ac:dyDescent="0.25">
      <c r="A18" s="21" t="s">
        <v>29</v>
      </c>
      <c r="B18" s="3" t="str">
        <f t="shared" si="0"/>
        <v>Williamsburg, VA</v>
      </c>
      <c r="C18" s="3"/>
      <c r="D18" s="24" t="s">
        <v>16</v>
      </c>
      <c r="E18" s="27" t="s">
        <v>17</v>
      </c>
      <c r="F18" s="3"/>
      <c r="G18" s="190">
        <v>89.855633579725406</v>
      </c>
      <c r="H18" s="185">
        <v>119.7831718585</v>
      </c>
      <c r="I18" s="185">
        <v>121.19500527983099</v>
      </c>
      <c r="J18" s="185">
        <v>122.48740628299799</v>
      </c>
      <c r="K18" s="185">
        <v>121.93956177402301</v>
      </c>
      <c r="L18" s="191">
        <v>115.05215575501499</v>
      </c>
      <c r="M18" s="185"/>
      <c r="N18" s="192">
        <v>139.717643875395</v>
      </c>
      <c r="O18" s="193">
        <v>111.671863780359</v>
      </c>
      <c r="P18" s="194">
        <v>125.69475382787699</v>
      </c>
      <c r="Q18" s="185"/>
      <c r="R18" s="195">
        <v>118.092898061547</v>
      </c>
      <c r="S18" s="168"/>
      <c r="T18" s="169">
        <v>72.154832723989301</v>
      </c>
      <c r="U18" s="163">
        <v>134.33166868671</v>
      </c>
      <c r="V18" s="163">
        <v>104.549422307979</v>
      </c>
      <c r="W18" s="163">
        <v>81.726445518913806</v>
      </c>
      <c r="X18" s="163">
        <v>59.201666101577402</v>
      </c>
      <c r="Y18" s="170">
        <v>87.651638632321394</v>
      </c>
      <c r="Z18" s="163"/>
      <c r="AA18" s="171">
        <v>13.708563280137099</v>
      </c>
      <c r="AB18" s="172">
        <v>-16.308691815946499</v>
      </c>
      <c r="AC18" s="173">
        <v>-1.91840580055421</v>
      </c>
      <c r="AD18" s="163"/>
      <c r="AE18" s="174">
        <v>46.864926875275899</v>
      </c>
      <c r="AG18" s="190">
        <v>60.4795479144667</v>
      </c>
      <c r="AH18" s="185">
        <v>72.379124538014693</v>
      </c>
      <c r="AI18" s="185">
        <v>73.343716341076998</v>
      </c>
      <c r="AJ18" s="185">
        <v>76.702005675818299</v>
      </c>
      <c r="AK18" s="185">
        <v>86.751452943505797</v>
      </c>
      <c r="AL18" s="191">
        <v>73.931169482576493</v>
      </c>
      <c r="AM18" s="185"/>
      <c r="AN18" s="192">
        <v>122.469479936642</v>
      </c>
      <c r="AO18" s="193">
        <v>122.75660770855301</v>
      </c>
      <c r="AP18" s="194">
        <v>122.61304382259701</v>
      </c>
      <c r="AQ18" s="185"/>
      <c r="AR18" s="195">
        <v>87.840276436868294</v>
      </c>
      <c r="AS18" s="168"/>
      <c r="AT18" s="169">
        <v>-0.16173758858425399</v>
      </c>
      <c r="AU18" s="163">
        <v>1.9260752634354501</v>
      </c>
      <c r="AV18" s="163">
        <v>-1.5506631915956299</v>
      </c>
      <c r="AW18" s="163">
        <v>0.96479122068434497</v>
      </c>
      <c r="AX18" s="163">
        <v>-4.4070324307871598</v>
      </c>
      <c r="AY18" s="170">
        <v>-0.84546221483689399</v>
      </c>
      <c r="AZ18" s="163"/>
      <c r="BA18" s="171">
        <v>-4.4478179948003103</v>
      </c>
      <c r="BB18" s="172">
        <v>1.5386932834423399</v>
      </c>
      <c r="BC18" s="173">
        <v>-1.5419790084966101</v>
      </c>
      <c r="BD18" s="163"/>
      <c r="BE18" s="174">
        <v>-1.1244238324551199</v>
      </c>
    </row>
    <row r="19" spans="1:70" x14ac:dyDescent="0.25">
      <c r="A19" s="21" t="s">
        <v>30</v>
      </c>
      <c r="B19" s="3" t="str">
        <f t="shared" si="0"/>
        <v>Virginia Beach, VA</v>
      </c>
      <c r="C19" s="3"/>
      <c r="D19" s="24" t="s">
        <v>16</v>
      </c>
      <c r="E19" s="27" t="s">
        <v>17</v>
      </c>
      <c r="F19" s="3"/>
      <c r="G19" s="190">
        <v>76.025030006292198</v>
      </c>
      <c r="H19" s="185">
        <v>89.2131544517854</v>
      </c>
      <c r="I19" s="185">
        <v>98.946747797703296</v>
      </c>
      <c r="J19" s="185">
        <v>94.553512883435502</v>
      </c>
      <c r="K19" s="185">
        <v>90.047973430863607</v>
      </c>
      <c r="L19" s="191">
        <v>89.757283714015998</v>
      </c>
      <c r="M19" s="185"/>
      <c r="N19" s="192">
        <v>134.47875950133701</v>
      </c>
      <c r="O19" s="193">
        <v>128.478456787792</v>
      </c>
      <c r="P19" s="194">
        <v>131.47860814456499</v>
      </c>
      <c r="Q19" s="185"/>
      <c r="R19" s="195">
        <v>101.677662122744</v>
      </c>
      <c r="S19" s="168"/>
      <c r="T19" s="169">
        <v>16.805917542634599</v>
      </c>
      <c r="U19" s="163">
        <v>23.254871969754799</v>
      </c>
      <c r="V19" s="163">
        <v>26.874691162111901</v>
      </c>
      <c r="W19" s="163">
        <v>13.5426389323704</v>
      </c>
      <c r="X19" s="163">
        <v>-1.54060828682771</v>
      </c>
      <c r="Y19" s="170">
        <v>15.017943307303</v>
      </c>
      <c r="Z19" s="163"/>
      <c r="AA19" s="171">
        <v>0.52351333084287299</v>
      </c>
      <c r="AB19" s="172">
        <v>-11.088569877181</v>
      </c>
      <c r="AC19" s="173">
        <v>-5.5062575597651797</v>
      </c>
      <c r="AD19" s="163"/>
      <c r="AE19" s="174">
        <v>6.4738193318579498</v>
      </c>
      <c r="AG19" s="190">
        <v>56.655075894683002</v>
      </c>
      <c r="AH19" s="185">
        <v>62.127217059933898</v>
      </c>
      <c r="AI19" s="185">
        <v>70.899801976168007</v>
      </c>
      <c r="AJ19" s="185">
        <v>73.692512987651398</v>
      </c>
      <c r="AK19" s="185">
        <v>81.412548548843702</v>
      </c>
      <c r="AL19" s="191">
        <v>68.957431293455997</v>
      </c>
      <c r="AM19" s="185"/>
      <c r="AN19" s="192">
        <v>126.03493654632599</v>
      </c>
      <c r="AO19" s="193">
        <v>134.05736437391801</v>
      </c>
      <c r="AP19" s="194">
        <v>130.04615046012199</v>
      </c>
      <c r="AQ19" s="185"/>
      <c r="AR19" s="195">
        <v>86.411351055360697</v>
      </c>
      <c r="AS19" s="168"/>
      <c r="AT19" s="169">
        <v>-2.3486829847456598</v>
      </c>
      <c r="AU19" s="163">
        <v>-5.8805642596643297</v>
      </c>
      <c r="AV19" s="163">
        <v>-1.09182078333854</v>
      </c>
      <c r="AW19" s="163">
        <v>3.9907080821171701</v>
      </c>
      <c r="AX19" s="163">
        <v>1.5420992560946001</v>
      </c>
      <c r="AY19" s="170">
        <v>-0.56599926522592203</v>
      </c>
      <c r="AZ19" s="163"/>
      <c r="BA19" s="171">
        <v>3.6436820263409699</v>
      </c>
      <c r="BB19" s="172">
        <v>3.0208757002319699</v>
      </c>
      <c r="BC19" s="173">
        <v>3.32173630778912</v>
      </c>
      <c r="BD19" s="163"/>
      <c r="BE19" s="174">
        <v>1.06924527004213</v>
      </c>
    </row>
    <row r="20" spans="1:70" x14ac:dyDescent="0.25">
      <c r="A20" s="34" t="s">
        <v>31</v>
      </c>
      <c r="B20" s="3" t="str">
        <f t="shared" si="0"/>
        <v>Norfolk/Portsmouth, VA</v>
      </c>
      <c r="C20" s="3"/>
      <c r="D20" s="24" t="s">
        <v>16</v>
      </c>
      <c r="E20" s="27" t="s">
        <v>17</v>
      </c>
      <c r="F20" s="3"/>
      <c r="G20" s="190">
        <v>57.327551948051898</v>
      </c>
      <c r="H20" s="185">
        <v>69.020535942435899</v>
      </c>
      <c r="I20" s="185">
        <v>78.841791014391006</v>
      </c>
      <c r="J20" s="185">
        <v>106.28339029484</v>
      </c>
      <c r="K20" s="185">
        <v>99.914500193050102</v>
      </c>
      <c r="L20" s="191">
        <v>82.277553878553803</v>
      </c>
      <c r="M20" s="185"/>
      <c r="N20" s="192">
        <v>93.279601017901001</v>
      </c>
      <c r="O20" s="193">
        <v>73.731914619164598</v>
      </c>
      <c r="P20" s="194">
        <v>83.5057578185328</v>
      </c>
      <c r="Q20" s="185"/>
      <c r="R20" s="195">
        <v>82.628469289976394</v>
      </c>
      <c r="S20" s="168"/>
      <c r="T20" s="169">
        <v>-30.344056507710999</v>
      </c>
      <c r="U20" s="163">
        <v>-21.0118760389588</v>
      </c>
      <c r="V20" s="163">
        <v>-12.9171873738226</v>
      </c>
      <c r="W20" s="163">
        <v>15.1734941836486</v>
      </c>
      <c r="X20" s="163">
        <v>-8.2599686935171803</v>
      </c>
      <c r="Y20" s="170">
        <v>-10.8411834895438</v>
      </c>
      <c r="Z20" s="163"/>
      <c r="AA20" s="171">
        <v>-28.590685681852399</v>
      </c>
      <c r="AB20" s="172">
        <v>-41.859487749515502</v>
      </c>
      <c r="AC20" s="173">
        <v>-35.126904424010597</v>
      </c>
      <c r="AD20" s="163"/>
      <c r="AE20" s="174">
        <v>-19.538642736245201</v>
      </c>
      <c r="AG20" s="190">
        <v>58.657607524569997</v>
      </c>
      <c r="AH20" s="185">
        <v>67.970732362232297</v>
      </c>
      <c r="AI20" s="185">
        <v>76.3288388996138</v>
      </c>
      <c r="AJ20" s="185">
        <v>84.451249083011504</v>
      </c>
      <c r="AK20" s="185">
        <v>82.241758529308498</v>
      </c>
      <c r="AL20" s="191">
        <v>73.930037279747197</v>
      </c>
      <c r="AM20" s="185"/>
      <c r="AN20" s="192">
        <v>93.719059920147401</v>
      </c>
      <c r="AO20" s="193">
        <v>86.763888346788306</v>
      </c>
      <c r="AP20" s="194">
        <v>90.241474133467804</v>
      </c>
      <c r="AQ20" s="185"/>
      <c r="AR20" s="195">
        <v>78.5904478093817</v>
      </c>
      <c r="AS20" s="168"/>
      <c r="AT20" s="169">
        <v>0.77544190883671404</v>
      </c>
      <c r="AU20" s="163">
        <v>0.90248824724694399</v>
      </c>
      <c r="AV20" s="163">
        <v>0.71290105626849198</v>
      </c>
      <c r="AW20" s="163">
        <v>9.0197551712942197</v>
      </c>
      <c r="AX20" s="163">
        <v>0.19048445247993201</v>
      </c>
      <c r="AY20" s="170">
        <v>2.4225157685691499</v>
      </c>
      <c r="AZ20" s="163"/>
      <c r="BA20" s="171">
        <v>-7.0009847876055602</v>
      </c>
      <c r="BB20" s="172">
        <v>-14.8587273132866</v>
      </c>
      <c r="BC20" s="173">
        <v>-10.951790543636401</v>
      </c>
      <c r="BD20" s="163"/>
      <c r="BE20" s="174">
        <v>-2.3872190608119599</v>
      </c>
    </row>
    <row r="21" spans="1:70" x14ac:dyDescent="0.25">
      <c r="A21" s="35" t="s">
        <v>32</v>
      </c>
      <c r="B21" s="3" t="str">
        <f t="shared" si="0"/>
        <v>Newport News/Hampton, VA</v>
      </c>
      <c r="C21" s="3"/>
      <c r="D21" s="24" t="s">
        <v>16</v>
      </c>
      <c r="E21" s="27" t="s">
        <v>17</v>
      </c>
      <c r="F21" s="3"/>
      <c r="G21" s="190">
        <v>43.095958593860502</v>
      </c>
      <c r="H21" s="185">
        <v>53.9181943273447</v>
      </c>
      <c r="I21" s="185">
        <v>58.196198896590701</v>
      </c>
      <c r="J21" s="185">
        <v>55.190011755552398</v>
      </c>
      <c r="K21" s="185">
        <v>54.559406068750803</v>
      </c>
      <c r="L21" s="191">
        <v>52.991953928419797</v>
      </c>
      <c r="M21" s="185"/>
      <c r="N21" s="192">
        <v>77.496221672089405</v>
      </c>
      <c r="O21" s="193">
        <v>61.190629876927403</v>
      </c>
      <c r="P21" s="194">
        <v>69.343425774508404</v>
      </c>
      <c r="Q21" s="185"/>
      <c r="R21" s="195">
        <v>57.663803027302301</v>
      </c>
      <c r="S21" s="168"/>
      <c r="T21" s="169">
        <v>2.3485704673444898</v>
      </c>
      <c r="U21" s="163">
        <v>2.0630417750571701</v>
      </c>
      <c r="V21" s="163">
        <v>-4.1106151121356396</v>
      </c>
      <c r="W21" s="163">
        <v>-7.3040804008774796</v>
      </c>
      <c r="X21" s="163">
        <v>-43.1078038407015</v>
      </c>
      <c r="Y21" s="170">
        <v>-14.821664563733</v>
      </c>
      <c r="Z21" s="163"/>
      <c r="AA21" s="171">
        <v>-33.930835986154001</v>
      </c>
      <c r="AB21" s="172">
        <v>-47.729654635519303</v>
      </c>
      <c r="AC21" s="173">
        <v>-40.823476376901901</v>
      </c>
      <c r="AD21" s="163"/>
      <c r="AE21" s="174">
        <v>-25.994247979600502</v>
      </c>
      <c r="AG21" s="190">
        <v>40.256563347007997</v>
      </c>
      <c r="AH21" s="185">
        <v>48.236360478851303</v>
      </c>
      <c r="AI21" s="185">
        <v>52.712621672089398</v>
      </c>
      <c r="AJ21" s="185">
        <v>51.5878090748337</v>
      </c>
      <c r="AK21" s="185">
        <v>52.492711582260497</v>
      </c>
      <c r="AL21" s="191">
        <v>49.057213231008603</v>
      </c>
      <c r="AM21" s="185"/>
      <c r="AN21" s="192">
        <v>70.922336295798502</v>
      </c>
      <c r="AO21" s="193">
        <v>70.710479360588394</v>
      </c>
      <c r="AP21" s="194">
        <v>70.816407828193505</v>
      </c>
      <c r="AQ21" s="185"/>
      <c r="AR21" s="195">
        <v>55.274125973061402</v>
      </c>
      <c r="AS21" s="168"/>
      <c r="AT21" s="169">
        <v>-6.5050627783424</v>
      </c>
      <c r="AU21" s="163">
        <v>-7.40126190198652</v>
      </c>
      <c r="AV21" s="163">
        <v>-7.5008406883372398</v>
      </c>
      <c r="AW21" s="163">
        <v>-14.514949516507301</v>
      </c>
      <c r="AX21" s="163">
        <v>-27.435683334188699</v>
      </c>
      <c r="AY21" s="170">
        <v>-13.8812787578595</v>
      </c>
      <c r="AZ21" s="163"/>
      <c r="BA21" s="171">
        <v>-22.329207085653898</v>
      </c>
      <c r="BB21" s="172">
        <v>-23.133322172091599</v>
      </c>
      <c r="BC21" s="173">
        <v>-22.732755288228201</v>
      </c>
      <c r="BD21" s="163"/>
      <c r="BE21" s="174">
        <v>-17.347224066190599</v>
      </c>
    </row>
    <row r="22" spans="1:70" x14ac:dyDescent="0.25">
      <c r="A22" s="36" t="s">
        <v>33</v>
      </c>
      <c r="B22" s="3" t="str">
        <f t="shared" si="0"/>
        <v>Chesapeake/Suffolk, VA</v>
      </c>
      <c r="C22" s="3"/>
      <c r="D22" s="25" t="s">
        <v>16</v>
      </c>
      <c r="E22" s="28" t="s">
        <v>17</v>
      </c>
      <c r="F22" s="3"/>
      <c r="G22" s="196">
        <v>56.321445227729399</v>
      </c>
      <c r="H22" s="197">
        <v>72.290611101808395</v>
      </c>
      <c r="I22" s="197">
        <v>74.896051774949697</v>
      </c>
      <c r="J22" s="197">
        <v>74.952216259209607</v>
      </c>
      <c r="K22" s="197">
        <v>62.801299330207598</v>
      </c>
      <c r="L22" s="198">
        <v>68.252324738780899</v>
      </c>
      <c r="M22" s="185"/>
      <c r="N22" s="199">
        <v>72.9360972873409</v>
      </c>
      <c r="O22" s="200">
        <v>64.558043553248396</v>
      </c>
      <c r="P22" s="201">
        <v>68.747070420294705</v>
      </c>
      <c r="Q22" s="185"/>
      <c r="R22" s="202">
        <v>68.393680647784905</v>
      </c>
      <c r="S22" s="168"/>
      <c r="T22" s="175">
        <v>-0.444306912458449</v>
      </c>
      <c r="U22" s="176">
        <v>-1.8702469222695799</v>
      </c>
      <c r="V22" s="176">
        <v>-4.4822867823507098</v>
      </c>
      <c r="W22" s="176">
        <v>-5.8467336603515303</v>
      </c>
      <c r="X22" s="176">
        <v>-20.846816538955199</v>
      </c>
      <c r="Y22" s="177">
        <v>-7.1649322172961796</v>
      </c>
      <c r="Z22" s="163"/>
      <c r="AA22" s="178">
        <v>-27.060844398324001</v>
      </c>
      <c r="AB22" s="179">
        <v>-38.330558718368103</v>
      </c>
      <c r="AC22" s="180">
        <v>-32.824768262378299</v>
      </c>
      <c r="AD22" s="163"/>
      <c r="AE22" s="181">
        <v>-16.342350713368798</v>
      </c>
      <c r="AG22" s="196">
        <v>49.486196939886099</v>
      </c>
      <c r="AH22" s="197">
        <v>64.057817230408503</v>
      </c>
      <c r="AI22" s="197">
        <v>69.305962294875997</v>
      </c>
      <c r="AJ22" s="197">
        <v>68.148657208640302</v>
      </c>
      <c r="AK22" s="197">
        <v>62.687636997655702</v>
      </c>
      <c r="AL22" s="198">
        <v>62.737254134293302</v>
      </c>
      <c r="AM22" s="185"/>
      <c r="AN22" s="199">
        <v>74.892906676992595</v>
      </c>
      <c r="AO22" s="200">
        <v>76.123989178667102</v>
      </c>
      <c r="AP22" s="201">
        <v>75.508447927829806</v>
      </c>
      <c r="AQ22" s="185"/>
      <c r="AR22" s="202">
        <v>66.386166646732306</v>
      </c>
      <c r="AS22" s="168"/>
      <c r="AT22" s="175">
        <v>-0.46331198392753897</v>
      </c>
      <c r="AU22" s="176">
        <v>-1.7908026330850499</v>
      </c>
      <c r="AV22" s="176">
        <v>-2.9318036868525401</v>
      </c>
      <c r="AW22" s="176">
        <v>-4.1550734963669802</v>
      </c>
      <c r="AX22" s="176">
        <v>-6.3538244224071798</v>
      </c>
      <c r="AY22" s="177">
        <v>-3.2983545533981902</v>
      </c>
      <c r="AZ22" s="163"/>
      <c r="BA22" s="178">
        <v>-8.6144399337295194</v>
      </c>
      <c r="BB22" s="179">
        <v>-9.4097884750842002</v>
      </c>
      <c r="BC22" s="180">
        <v>-9.0170939351956303</v>
      </c>
      <c r="BD22" s="163"/>
      <c r="BE22" s="181">
        <v>-5.2340748976039304</v>
      </c>
    </row>
    <row r="23" spans="1:70" ht="13" x14ac:dyDescent="0.3">
      <c r="A23" s="35" t="s">
        <v>105</v>
      </c>
      <c r="B23" s="3" t="s">
        <v>105</v>
      </c>
      <c r="C23" s="9"/>
      <c r="D23" s="23" t="s">
        <v>16</v>
      </c>
      <c r="E23" s="26" t="s">
        <v>17</v>
      </c>
      <c r="F23" s="3"/>
      <c r="G23" s="182">
        <v>75.800013351134794</v>
      </c>
      <c r="H23" s="183">
        <v>128.58217289719599</v>
      </c>
      <c r="I23" s="183">
        <v>154.04006675567399</v>
      </c>
      <c r="J23" s="183">
        <v>147.27210947930499</v>
      </c>
      <c r="K23" s="183">
        <v>115.25680574098701</v>
      </c>
      <c r="L23" s="184">
        <v>124.19023364485901</v>
      </c>
      <c r="M23" s="185"/>
      <c r="N23" s="186">
        <v>126.82253671562</v>
      </c>
      <c r="O23" s="187">
        <v>91.457436582109395</v>
      </c>
      <c r="P23" s="188">
        <v>109.139986648865</v>
      </c>
      <c r="Q23" s="185"/>
      <c r="R23" s="189">
        <v>119.890163074575</v>
      </c>
      <c r="S23" s="168"/>
      <c r="T23" s="160">
        <v>9.6671832347787792</v>
      </c>
      <c r="U23" s="161">
        <v>13.496171606720701</v>
      </c>
      <c r="V23" s="161">
        <v>11.434900240801101</v>
      </c>
      <c r="W23" s="161">
        <v>9.3875037450882992</v>
      </c>
      <c r="X23" s="161">
        <v>-20.593900540229601</v>
      </c>
      <c r="Y23" s="162">
        <v>3.4185220130693099</v>
      </c>
      <c r="Z23" s="163"/>
      <c r="AA23" s="164">
        <v>-33.988357665912503</v>
      </c>
      <c r="AB23" s="165">
        <v>-41.863312720263004</v>
      </c>
      <c r="AC23" s="166">
        <v>-37.533626930639599</v>
      </c>
      <c r="AD23" s="163"/>
      <c r="AE23" s="167">
        <v>-11.6469947419638</v>
      </c>
      <c r="AF23" s="40"/>
      <c r="AG23" s="182">
        <v>74.9159746328437</v>
      </c>
      <c r="AH23" s="183">
        <v>107.142324766355</v>
      </c>
      <c r="AI23" s="183">
        <v>127.517039385847</v>
      </c>
      <c r="AJ23" s="183">
        <v>129.87447263017299</v>
      </c>
      <c r="AK23" s="183">
        <v>131.306643858477</v>
      </c>
      <c r="AL23" s="184">
        <v>114.151291054739</v>
      </c>
      <c r="AM23" s="185"/>
      <c r="AN23" s="186">
        <v>170.16193508010599</v>
      </c>
      <c r="AO23" s="187">
        <v>168.06319759679499</v>
      </c>
      <c r="AP23" s="188">
        <v>169.11256633845099</v>
      </c>
      <c r="AQ23" s="185"/>
      <c r="AR23" s="189">
        <v>129.85451256437099</v>
      </c>
      <c r="AS23" s="168"/>
      <c r="AT23" s="160">
        <v>15.9758576644572</v>
      </c>
      <c r="AU23" s="161">
        <v>23.089745505318199</v>
      </c>
      <c r="AV23" s="161">
        <v>13.4155941961174</v>
      </c>
      <c r="AW23" s="161">
        <v>17.519318723422</v>
      </c>
      <c r="AX23" s="161">
        <v>17.7088575095278</v>
      </c>
      <c r="AY23" s="162">
        <v>17.406014837489</v>
      </c>
      <c r="AZ23" s="163"/>
      <c r="BA23" s="164">
        <v>14.9926688404001</v>
      </c>
      <c r="BB23" s="165">
        <v>17.799978559270599</v>
      </c>
      <c r="BC23" s="166">
        <v>16.3706886750414</v>
      </c>
      <c r="BD23" s="163"/>
      <c r="BE23" s="167">
        <v>17.018632876216898</v>
      </c>
      <c r="BF23" s="40"/>
      <c r="BG23" s="41"/>
      <c r="BH23" s="41"/>
      <c r="BI23" s="41"/>
      <c r="BJ23" s="41"/>
      <c r="BK23" s="41"/>
      <c r="BL23" s="41"/>
      <c r="BM23" s="41"/>
      <c r="BN23" s="41"/>
      <c r="BO23" s="41"/>
      <c r="BP23" s="41"/>
      <c r="BQ23" s="41"/>
      <c r="BR23" s="41"/>
    </row>
    <row r="24" spans="1:70" x14ac:dyDescent="0.25">
      <c r="A24" s="35" t="s">
        <v>43</v>
      </c>
      <c r="B24" s="3" t="str">
        <f t="shared" si="0"/>
        <v>Richmond North/Glen Allen, VA</v>
      </c>
      <c r="C24" s="10"/>
      <c r="D24" s="24" t="s">
        <v>16</v>
      </c>
      <c r="E24" s="27" t="s">
        <v>17</v>
      </c>
      <c r="F24" s="3"/>
      <c r="G24" s="190">
        <v>47.970482576799597</v>
      </c>
      <c r="H24" s="185">
        <v>67.243399816597801</v>
      </c>
      <c r="I24" s="185">
        <v>79.174927785419499</v>
      </c>
      <c r="J24" s="185">
        <v>77.2045988078862</v>
      </c>
      <c r="K24" s="185">
        <v>63.658568317285599</v>
      </c>
      <c r="L24" s="191">
        <v>67.050395460797702</v>
      </c>
      <c r="M24" s="185"/>
      <c r="N24" s="192">
        <v>75.715686611646007</v>
      </c>
      <c r="O24" s="193">
        <v>62.722256992205402</v>
      </c>
      <c r="P24" s="194">
        <v>69.218971801925704</v>
      </c>
      <c r="Q24" s="185"/>
      <c r="R24" s="195">
        <v>67.669988701120005</v>
      </c>
      <c r="S24" s="168"/>
      <c r="T24" s="169">
        <v>16.797331648436302</v>
      </c>
      <c r="U24" s="163">
        <v>10.6810020933712</v>
      </c>
      <c r="V24" s="163">
        <v>3.9264337995269898</v>
      </c>
      <c r="W24" s="163">
        <v>3.1300565020708201E-2</v>
      </c>
      <c r="X24" s="163">
        <v>-1.4681611931154801</v>
      </c>
      <c r="Y24" s="170">
        <v>4.8327563412421197</v>
      </c>
      <c r="Z24" s="163"/>
      <c r="AA24" s="171">
        <v>-13.106750557204</v>
      </c>
      <c r="AB24" s="172">
        <v>-30.952883647356</v>
      </c>
      <c r="AC24" s="173">
        <v>-22.2154892663428</v>
      </c>
      <c r="AD24" s="163"/>
      <c r="AE24" s="174">
        <v>-4.83820400287851</v>
      </c>
      <c r="AF24" s="40"/>
      <c r="AG24" s="190">
        <v>42.620313789546003</v>
      </c>
      <c r="AH24" s="185">
        <v>63.401567228335601</v>
      </c>
      <c r="AI24" s="185">
        <v>74.880880903255303</v>
      </c>
      <c r="AJ24" s="185">
        <v>72.890358207244304</v>
      </c>
      <c r="AK24" s="185">
        <v>74.613849724896795</v>
      </c>
      <c r="AL24" s="191">
        <v>65.681393970655606</v>
      </c>
      <c r="AM24" s="185"/>
      <c r="AN24" s="192">
        <v>99.067877980284194</v>
      </c>
      <c r="AO24" s="193">
        <v>99.225244727189306</v>
      </c>
      <c r="AP24" s="194">
        <v>99.1465613537368</v>
      </c>
      <c r="AQ24" s="185"/>
      <c r="AR24" s="195">
        <v>75.242870365821702</v>
      </c>
      <c r="AS24" s="168"/>
      <c r="AT24" s="169">
        <v>-7.6600437830703401</v>
      </c>
      <c r="AU24" s="163">
        <v>6.4299362389367802</v>
      </c>
      <c r="AV24" s="163">
        <v>6.9237553811147503</v>
      </c>
      <c r="AW24" s="163">
        <v>3.5927065382003001</v>
      </c>
      <c r="AX24" s="163">
        <v>9.1115192150930806</v>
      </c>
      <c r="AY24" s="170">
        <v>4.4022893245719903</v>
      </c>
      <c r="AZ24" s="163"/>
      <c r="BA24" s="171">
        <v>6.5847193902001804</v>
      </c>
      <c r="BB24" s="172">
        <v>7.0561282559733698</v>
      </c>
      <c r="BC24" s="173">
        <v>6.82009078588219</v>
      </c>
      <c r="BD24" s="163"/>
      <c r="BE24" s="174">
        <v>5.2937356106395104</v>
      </c>
      <c r="BF24" s="40"/>
      <c r="BG24" s="41"/>
      <c r="BH24" s="41"/>
      <c r="BI24" s="41"/>
      <c r="BJ24" s="41"/>
      <c r="BK24" s="41"/>
      <c r="BL24" s="41"/>
      <c r="BM24" s="41"/>
      <c r="BN24" s="41"/>
      <c r="BO24" s="41"/>
      <c r="BP24" s="41"/>
      <c r="BQ24" s="41"/>
      <c r="BR24" s="41"/>
    </row>
    <row r="25" spans="1:70" x14ac:dyDescent="0.25">
      <c r="A25" s="35" t="s">
        <v>44</v>
      </c>
      <c r="B25" s="3" t="str">
        <f t="shared" si="0"/>
        <v>Richmond West/Midlothian, VA</v>
      </c>
      <c r="C25" s="3"/>
      <c r="D25" s="24" t="s">
        <v>16</v>
      </c>
      <c r="E25" s="27" t="s">
        <v>17</v>
      </c>
      <c r="F25" s="3"/>
      <c r="G25" s="190">
        <v>39.721124601366697</v>
      </c>
      <c r="H25" s="185">
        <v>55.997461702733403</v>
      </c>
      <c r="I25" s="185">
        <v>58.751219988610401</v>
      </c>
      <c r="J25" s="185">
        <v>55.639483485193601</v>
      </c>
      <c r="K25" s="185">
        <v>51.903713638952098</v>
      </c>
      <c r="L25" s="191">
        <v>52.402600683371197</v>
      </c>
      <c r="M25" s="185"/>
      <c r="N25" s="192">
        <v>58.058306862186697</v>
      </c>
      <c r="O25" s="193">
        <v>62.1054248861047</v>
      </c>
      <c r="P25" s="194">
        <v>60.081865874145699</v>
      </c>
      <c r="Q25" s="185"/>
      <c r="R25" s="195">
        <v>54.596676452163997</v>
      </c>
      <c r="S25" s="168"/>
      <c r="T25" s="169">
        <v>-12.637397504146399</v>
      </c>
      <c r="U25" s="163">
        <v>5.0869895714015199</v>
      </c>
      <c r="V25" s="163">
        <v>2.3425257905299102</v>
      </c>
      <c r="W25" s="163">
        <v>2.03992533433291</v>
      </c>
      <c r="X25" s="163">
        <v>2.94046078266244</v>
      </c>
      <c r="Y25" s="170">
        <v>0.34642253134314199</v>
      </c>
      <c r="Z25" s="163"/>
      <c r="AA25" s="171">
        <v>-16.241926445535999</v>
      </c>
      <c r="AB25" s="172">
        <v>-15.3364295478248</v>
      </c>
      <c r="AC25" s="173">
        <v>-15.776361237482901</v>
      </c>
      <c r="AD25" s="163"/>
      <c r="AE25" s="174">
        <v>-5.3504158676663698</v>
      </c>
      <c r="AF25" s="40"/>
      <c r="AG25" s="190">
        <v>37.965345145216403</v>
      </c>
      <c r="AH25" s="185">
        <v>50.053410691913399</v>
      </c>
      <c r="AI25" s="185">
        <v>54.5875894646924</v>
      </c>
      <c r="AJ25" s="185">
        <v>54.146086474942997</v>
      </c>
      <c r="AK25" s="185">
        <v>65.884034844817705</v>
      </c>
      <c r="AL25" s="191">
        <v>52.527293324316602</v>
      </c>
      <c r="AM25" s="185"/>
      <c r="AN25" s="192">
        <v>85.916021091970293</v>
      </c>
      <c r="AO25" s="193">
        <v>90.631426865034101</v>
      </c>
      <c r="AP25" s="194">
        <v>88.273723978502204</v>
      </c>
      <c r="AQ25" s="185"/>
      <c r="AR25" s="195">
        <v>62.740559225512499</v>
      </c>
      <c r="AS25" s="168"/>
      <c r="AT25" s="169">
        <v>-4.2379566448497199</v>
      </c>
      <c r="AU25" s="163">
        <v>2.8051021119997599</v>
      </c>
      <c r="AV25" s="163">
        <v>4.26234574773886</v>
      </c>
      <c r="AW25" s="163">
        <v>3.1702700577369498</v>
      </c>
      <c r="AX25" s="163">
        <v>30.985303437065301</v>
      </c>
      <c r="AY25" s="170">
        <v>7.8721074689169503</v>
      </c>
      <c r="AZ25" s="163"/>
      <c r="BA25" s="171">
        <v>23.0397835405047</v>
      </c>
      <c r="BB25" s="172">
        <v>24.820513246890801</v>
      </c>
      <c r="BC25" s="173">
        <v>23.9475357397998</v>
      </c>
      <c r="BD25" s="163"/>
      <c r="BE25" s="174">
        <v>13.805497758081801</v>
      </c>
      <c r="BF25" s="40"/>
      <c r="BG25" s="41"/>
      <c r="BH25" s="41"/>
      <c r="BI25" s="41"/>
      <c r="BJ25" s="41"/>
      <c r="BK25" s="41"/>
      <c r="BL25" s="41"/>
      <c r="BM25" s="41"/>
      <c r="BN25" s="41"/>
      <c r="BO25" s="41"/>
      <c r="BP25" s="41"/>
      <c r="BQ25" s="41"/>
      <c r="BR25" s="41"/>
    </row>
    <row r="26" spans="1:70" x14ac:dyDescent="0.25">
      <c r="A26" s="21" t="s">
        <v>45</v>
      </c>
      <c r="B26" s="3" t="str">
        <f t="shared" si="0"/>
        <v>Petersburg/Chester, VA</v>
      </c>
      <c r="C26" s="3"/>
      <c r="D26" s="24" t="s">
        <v>16</v>
      </c>
      <c r="E26" s="27" t="s">
        <v>17</v>
      </c>
      <c r="F26" s="3"/>
      <c r="G26" s="190">
        <v>53.562535728155297</v>
      </c>
      <c r="H26" s="185">
        <v>66.306944116504795</v>
      </c>
      <c r="I26" s="185">
        <v>70.435378504854299</v>
      </c>
      <c r="J26" s="185">
        <v>70.566261708737798</v>
      </c>
      <c r="K26" s="185">
        <v>65.040968796116502</v>
      </c>
      <c r="L26" s="191">
        <v>65.182417770873698</v>
      </c>
      <c r="M26" s="185"/>
      <c r="N26" s="192">
        <v>66.594205689320304</v>
      </c>
      <c r="O26" s="193">
        <v>59.396748815533897</v>
      </c>
      <c r="P26" s="194">
        <v>62.995477252427101</v>
      </c>
      <c r="Q26" s="185"/>
      <c r="R26" s="195">
        <v>64.557577622746095</v>
      </c>
      <c r="S26" s="168"/>
      <c r="T26" s="169">
        <v>-5.2324789673206897</v>
      </c>
      <c r="U26" s="163">
        <v>-8.6294538741239002</v>
      </c>
      <c r="V26" s="163">
        <v>-6.7167292221468999</v>
      </c>
      <c r="W26" s="163">
        <v>-4.7436277450117403</v>
      </c>
      <c r="X26" s="163">
        <v>-7.1359325974090302</v>
      </c>
      <c r="Y26" s="170">
        <v>-6.5392429671039398</v>
      </c>
      <c r="Z26" s="163"/>
      <c r="AA26" s="171">
        <v>-11.472812669627301</v>
      </c>
      <c r="AB26" s="172">
        <v>-18.197981077425801</v>
      </c>
      <c r="AC26" s="173">
        <v>-14.7759352679141</v>
      </c>
      <c r="AD26" s="163"/>
      <c r="AE26" s="174">
        <v>-8.9915036625124607</v>
      </c>
      <c r="AF26" s="40"/>
      <c r="AG26" s="190">
        <v>51.6732985721153</v>
      </c>
      <c r="AH26" s="185">
        <v>65.224669951923005</v>
      </c>
      <c r="AI26" s="185">
        <v>69.884232004830906</v>
      </c>
      <c r="AJ26" s="185">
        <v>69.137914265700402</v>
      </c>
      <c r="AK26" s="185">
        <v>67.232949516908207</v>
      </c>
      <c r="AL26" s="191">
        <v>64.618690724204399</v>
      </c>
      <c r="AM26" s="185"/>
      <c r="AN26" s="192">
        <v>75.801128864734196</v>
      </c>
      <c r="AO26" s="193">
        <v>75.339408376811505</v>
      </c>
      <c r="AP26" s="194">
        <v>75.570268620772893</v>
      </c>
      <c r="AQ26" s="185"/>
      <c r="AR26" s="195">
        <v>67.743400062026097</v>
      </c>
      <c r="AS26" s="168"/>
      <c r="AT26" s="169">
        <v>-0.93208848849067605</v>
      </c>
      <c r="AU26" s="163">
        <v>1.0988365380871501</v>
      </c>
      <c r="AV26" s="163">
        <v>2.6793367321743902</v>
      </c>
      <c r="AW26" s="163">
        <v>-2.0595961484905998</v>
      </c>
      <c r="AX26" s="163">
        <v>1.0507140147678199E-2</v>
      </c>
      <c r="AY26" s="170">
        <v>0.16737398708371701</v>
      </c>
      <c r="AZ26" s="163"/>
      <c r="BA26" s="171">
        <v>3.175752103637</v>
      </c>
      <c r="BB26" s="172">
        <v>9.1659054478783499</v>
      </c>
      <c r="BC26" s="173">
        <v>6.07719611520755</v>
      </c>
      <c r="BD26" s="163"/>
      <c r="BE26" s="174">
        <v>1.97158600800336</v>
      </c>
      <c r="BF26" s="40"/>
      <c r="BG26" s="41"/>
      <c r="BH26" s="41"/>
      <c r="BI26" s="41"/>
      <c r="BJ26" s="41"/>
      <c r="BK26" s="41"/>
      <c r="BL26" s="41"/>
      <c r="BM26" s="41"/>
      <c r="BN26" s="41"/>
      <c r="BO26" s="41"/>
      <c r="BP26" s="41"/>
      <c r="BQ26" s="41"/>
      <c r="BR26" s="41"/>
    </row>
    <row r="27" spans="1:70" x14ac:dyDescent="0.25">
      <c r="A27" s="21" t="s">
        <v>93</v>
      </c>
      <c r="B27" s="47" t="s">
        <v>70</v>
      </c>
      <c r="C27" s="3"/>
      <c r="D27" s="24" t="s">
        <v>16</v>
      </c>
      <c r="E27" s="27" t="s">
        <v>17</v>
      </c>
      <c r="F27" s="3"/>
      <c r="G27" s="190">
        <v>49.726834642456303</v>
      </c>
      <c r="H27" s="185">
        <v>64.941342446189907</v>
      </c>
      <c r="I27" s="185">
        <v>67.699469550137707</v>
      </c>
      <c r="J27" s="185">
        <v>65.755483015403399</v>
      </c>
      <c r="K27" s="185">
        <v>65.019305314699494</v>
      </c>
      <c r="L27" s="191">
        <v>62.6284869937774</v>
      </c>
      <c r="M27" s="185"/>
      <c r="N27" s="192">
        <v>82.451890237682306</v>
      </c>
      <c r="O27" s="193">
        <v>70.055059675609499</v>
      </c>
      <c r="P27" s="194">
        <v>76.253474956645903</v>
      </c>
      <c r="Q27" s="185"/>
      <c r="R27" s="195">
        <v>66.521340697454093</v>
      </c>
      <c r="S27" s="168"/>
      <c r="T27" s="169">
        <v>27.006539498344999</v>
      </c>
      <c r="U27" s="163">
        <v>15.7776814429397</v>
      </c>
      <c r="V27" s="163">
        <v>14.785606971170001</v>
      </c>
      <c r="W27" s="163">
        <v>8.0359536928385502</v>
      </c>
      <c r="X27" s="163">
        <v>0.91236992241569703</v>
      </c>
      <c r="Y27" s="170">
        <v>12.0288960917648</v>
      </c>
      <c r="Z27" s="163"/>
      <c r="AA27" s="171">
        <v>-0.15485182481628201</v>
      </c>
      <c r="AB27" s="172">
        <v>-17.8651703171248</v>
      </c>
      <c r="AC27" s="173">
        <v>-9.1531193741800596</v>
      </c>
      <c r="AD27" s="163"/>
      <c r="AE27" s="174">
        <v>4.0808786275500797</v>
      </c>
      <c r="AF27" s="40"/>
      <c r="AG27" s="190">
        <v>44.446145549091199</v>
      </c>
      <c r="AH27" s="185">
        <v>55.233851104360802</v>
      </c>
      <c r="AI27" s="185">
        <v>57.169179840631301</v>
      </c>
      <c r="AJ27" s="185">
        <v>56.6992866842604</v>
      </c>
      <c r="AK27" s="185">
        <v>56.878776550769899</v>
      </c>
      <c r="AL27" s="191">
        <v>54.093425369264601</v>
      </c>
      <c r="AM27" s="185"/>
      <c r="AN27" s="192">
        <v>79.685732660329407</v>
      </c>
      <c r="AO27" s="193">
        <v>78.828767583079198</v>
      </c>
      <c r="AP27" s="194">
        <v>79.257250121704303</v>
      </c>
      <c r="AQ27" s="185"/>
      <c r="AR27" s="195">
        <v>61.292734233260099</v>
      </c>
      <c r="AS27" s="168"/>
      <c r="AT27" s="169">
        <v>10.832738376609599</v>
      </c>
      <c r="AU27" s="163">
        <v>4.6723836790195996</v>
      </c>
      <c r="AV27" s="163">
        <v>3.6228891921486501</v>
      </c>
      <c r="AW27" s="163">
        <v>1.21102447615306</v>
      </c>
      <c r="AX27" s="163">
        <v>-1.60407334240418</v>
      </c>
      <c r="AY27" s="170">
        <v>3.2511960558311799</v>
      </c>
      <c r="AZ27" s="163"/>
      <c r="BA27" s="171">
        <v>5.3495926219723096</v>
      </c>
      <c r="BB27" s="172">
        <v>5.0384537876158202</v>
      </c>
      <c r="BC27" s="173">
        <v>5.1946341843558699</v>
      </c>
      <c r="BD27" s="163"/>
      <c r="BE27" s="174">
        <v>3.96609270116726</v>
      </c>
      <c r="BF27" s="40"/>
      <c r="BG27" s="41"/>
      <c r="BH27" s="41"/>
      <c r="BI27" s="41"/>
      <c r="BJ27" s="41"/>
      <c r="BK27" s="41"/>
      <c r="BL27" s="41"/>
      <c r="BM27" s="41"/>
      <c r="BN27" s="41"/>
      <c r="BO27" s="41"/>
      <c r="BP27" s="41"/>
      <c r="BQ27" s="41"/>
      <c r="BR27" s="41"/>
    </row>
    <row r="28" spans="1:70" x14ac:dyDescent="0.25">
      <c r="A28" s="21" t="s">
        <v>47</v>
      </c>
      <c r="B28" s="3" t="str">
        <f t="shared" si="0"/>
        <v>Roanoke, VA</v>
      </c>
      <c r="C28" s="3"/>
      <c r="D28" s="24" t="s">
        <v>16</v>
      </c>
      <c r="E28" s="27" t="s">
        <v>17</v>
      </c>
      <c r="F28" s="3"/>
      <c r="G28" s="190">
        <v>52.049985790408499</v>
      </c>
      <c r="H28" s="185">
        <v>77.144488454706902</v>
      </c>
      <c r="I28" s="185">
        <v>85.068126110124297</v>
      </c>
      <c r="J28" s="185">
        <v>67.746126110124294</v>
      </c>
      <c r="K28" s="185">
        <v>57.389387211367598</v>
      </c>
      <c r="L28" s="191">
        <v>67.879622735346302</v>
      </c>
      <c r="M28" s="185"/>
      <c r="N28" s="192">
        <v>60.817007104795699</v>
      </c>
      <c r="O28" s="193">
        <v>51.700220248667797</v>
      </c>
      <c r="P28" s="194">
        <v>56.258613676731699</v>
      </c>
      <c r="Q28" s="185"/>
      <c r="R28" s="195">
        <v>64.559334432884995</v>
      </c>
      <c r="S28" s="168"/>
      <c r="T28" s="169">
        <v>12.2552145179906</v>
      </c>
      <c r="U28" s="163">
        <v>2.9762926896177202</v>
      </c>
      <c r="V28" s="163">
        <v>6.3738896024346401</v>
      </c>
      <c r="W28" s="163">
        <v>-5.01460812274075</v>
      </c>
      <c r="X28" s="163">
        <v>-27.811337074389201</v>
      </c>
      <c r="Y28" s="170">
        <v>-3.60063948248846</v>
      </c>
      <c r="Z28" s="163"/>
      <c r="AA28" s="171">
        <v>-44.320926807658203</v>
      </c>
      <c r="AB28" s="172">
        <v>-50.594489768870901</v>
      </c>
      <c r="AC28" s="173">
        <v>-47.390489478588897</v>
      </c>
      <c r="AD28" s="163"/>
      <c r="AE28" s="174">
        <v>-20.148890137898999</v>
      </c>
      <c r="AF28" s="40"/>
      <c r="AG28" s="190">
        <v>42.6169524866785</v>
      </c>
      <c r="AH28" s="185">
        <v>60.485449378330301</v>
      </c>
      <c r="AI28" s="185">
        <v>69.080425399644696</v>
      </c>
      <c r="AJ28" s="185">
        <v>67.105838365896901</v>
      </c>
      <c r="AK28" s="185">
        <v>63.851190941385397</v>
      </c>
      <c r="AL28" s="191">
        <v>60.627971314387203</v>
      </c>
      <c r="AM28" s="185"/>
      <c r="AN28" s="192">
        <v>88.360956927175806</v>
      </c>
      <c r="AO28" s="193">
        <v>84.744615008880899</v>
      </c>
      <c r="AP28" s="194">
        <v>86.552785968028402</v>
      </c>
      <c r="AQ28" s="185"/>
      <c r="AR28" s="195">
        <v>68.035061215427504</v>
      </c>
      <c r="AS28" s="168"/>
      <c r="AT28" s="169">
        <v>-4.1639935475997296</v>
      </c>
      <c r="AU28" s="163">
        <v>-4.7063522532681201</v>
      </c>
      <c r="AV28" s="163">
        <v>-0.58375300657884299</v>
      </c>
      <c r="AW28" s="163">
        <v>0.18105436289580901</v>
      </c>
      <c r="AX28" s="163">
        <v>-4.6162088294495298</v>
      </c>
      <c r="AY28" s="170">
        <v>-2.6379744864171499</v>
      </c>
      <c r="AZ28" s="163"/>
      <c r="BA28" s="171">
        <v>5.1739878446393899</v>
      </c>
      <c r="BB28" s="172">
        <v>2.8680463278727601</v>
      </c>
      <c r="BC28" s="173">
        <v>4.0323268254528601</v>
      </c>
      <c r="BD28" s="163"/>
      <c r="BE28" s="174">
        <v>-0.31476591945427101</v>
      </c>
      <c r="BF28" s="40"/>
      <c r="BG28" s="41"/>
      <c r="BH28" s="41"/>
      <c r="BI28" s="41"/>
      <c r="BJ28" s="41"/>
      <c r="BK28" s="41"/>
      <c r="BL28" s="41"/>
      <c r="BM28" s="41"/>
      <c r="BN28" s="41"/>
      <c r="BO28" s="41"/>
      <c r="BP28" s="41"/>
      <c r="BQ28" s="41"/>
      <c r="BR28" s="41"/>
    </row>
    <row r="29" spans="1:70" x14ac:dyDescent="0.25">
      <c r="A29" s="21" t="s">
        <v>48</v>
      </c>
      <c r="B29" s="3" t="str">
        <f t="shared" si="0"/>
        <v>Charlottesville, VA</v>
      </c>
      <c r="C29" s="3"/>
      <c r="D29" s="24" t="s">
        <v>16</v>
      </c>
      <c r="E29" s="27" t="s">
        <v>17</v>
      </c>
      <c r="F29" s="3"/>
      <c r="G29" s="190">
        <v>109.18714028417</v>
      </c>
      <c r="H29" s="185">
        <v>111.409559735841</v>
      </c>
      <c r="I29" s="185">
        <v>140.375989593756</v>
      </c>
      <c r="J29" s="185">
        <v>106.918561136682</v>
      </c>
      <c r="K29" s="185">
        <v>155.62067440464199</v>
      </c>
      <c r="L29" s="191">
        <v>124.702385031018</v>
      </c>
      <c r="M29" s="185"/>
      <c r="N29" s="192">
        <v>223.54574344606701</v>
      </c>
      <c r="O29" s="193">
        <v>185.06233740244099</v>
      </c>
      <c r="P29" s="194">
        <v>204.304040424254</v>
      </c>
      <c r="Q29" s="185"/>
      <c r="R29" s="195">
        <v>147.44571514337099</v>
      </c>
      <c r="S29" s="168"/>
      <c r="T29" s="169">
        <v>40.588407207891699</v>
      </c>
      <c r="U29" s="163">
        <v>7.2491413140004903</v>
      </c>
      <c r="V29" s="163">
        <v>26.284240168993101</v>
      </c>
      <c r="W29" s="163">
        <v>-7.8814096455711198</v>
      </c>
      <c r="X29" s="163">
        <v>-12.7277191085726</v>
      </c>
      <c r="Y29" s="170">
        <v>6.2047385014430301</v>
      </c>
      <c r="Z29" s="163"/>
      <c r="AA29" s="171">
        <v>-15.6529343636278</v>
      </c>
      <c r="AB29" s="172">
        <v>-27.317255817124</v>
      </c>
      <c r="AC29" s="173">
        <v>-21.368212913306198</v>
      </c>
      <c r="AD29" s="163"/>
      <c r="AE29" s="174">
        <v>-6.7416750337032401</v>
      </c>
      <c r="AF29" s="40"/>
      <c r="AG29" s="190">
        <v>79.028987392435397</v>
      </c>
      <c r="AH29" s="185">
        <v>90.924655293175903</v>
      </c>
      <c r="AI29" s="185">
        <v>104.072821192715</v>
      </c>
      <c r="AJ29" s="185">
        <v>96.463900340204106</v>
      </c>
      <c r="AK29" s="185">
        <v>126.819520212127</v>
      </c>
      <c r="AL29" s="191">
        <v>99.461976886131595</v>
      </c>
      <c r="AM29" s="185"/>
      <c r="AN29" s="192">
        <v>214.710520812487</v>
      </c>
      <c r="AO29" s="193">
        <v>220.645847508505</v>
      </c>
      <c r="AP29" s="194">
        <v>217.67818416049599</v>
      </c>
      <c r="AQ29" s="185"/>
      <c r="AR29" s="195">
        <v>133.23803610737801</v>
      </c>
      <c r="AS29" s="168"/>
      <c r="AT29" s="169">
        <v>12.586685078732399</v>
      </c>
      <c r="AU29" s="163">
        <v>0.186437386147106</v>
      </c>
      <c r="AV29" s="163">
        <v>3.4482983398339901</v>
      </c>
      <c r="AW29" s="163">
        <v>-4.4988466307677903</v>
      </c>
      <c r="AX29" s="163">
        <v>-6.2039519874203197</v>
      </c>
      <c r="AY29" s="170">
        <v>-9.2215406026209798E-2</v>
      </c>
      <c r="AZ29" s="163"/>
      <c r="BA29" s="171">
        <v>5.27951068335509</v>
      </c>
      <c r="BB29" s="172">
        <v>12.7534369447303</v>
      </c>
      <c r="BC29" s="173">
        <v>8.9392858045700692</v>
      </c>
      <c r="BD29" s="163"/>
      <c r="BE29" s="174">
        <v>3.92970772224181</v>
      </c>
      <c r="BF29" s="40"/>
      <c r="BG29" s="41"/>
      <c r="BH29" s="41"/>
      <c r="BI29" s="41"/>
      <c r="BJ29" s="41"/>
      <c r="BK29" s="41"/>
      <c r="BL29" s="41"/>
      <c r="BM29" s="41"/>
      <c r="BN29" s="41"/>
      <c r="BO29" s="41"/>
      <c r="BP29" s="41"/>
      <c r="BQ29" s="41"/>
      <c r="BR29" s="41"/>
    </row>
    <row r="30" spans="1:70" x14ac:dyDescent="0.25">
      <c r="A30" s="21" t="s">
        <v>49</v>
      </c>
      <c r="B30" t="s">
        <v>72</v>
      </c>
      <c r="C30" s="3"/>
      <c r="D30" s="24" t="s">
        <v>16</v>
      </c>
      <c r="E30" s="27" t="s">
        <v>17</v>
      </c>
      <c r="F30" s="3"/>
      <c r="G30" s="190">
        <v>109.025688421052</v>
      </c>
      <c r="H30" s="185">
        <v>68.800564210526304</v>
      </c>
      <c r="I30" s="185">
        <v>73.171917192982406</v>
      </c>
      <c r="J30" s="185">
        <v>74.714308771929794</v>
      </c>
      <c r="K30" s="185">
        <v>67.418395789473607</v>
      </c>
      <c r="L30" s="191">
        <v>78.626174877192895</v>
      </c>
      <c r="M30" s="185"/>
      <c r="N30" s="192">
        <v>71.602534736842102</v>
      </c>
      <c r="O30" s="193">
        <v>56.306910877192898</v>
      </c>
      <c r="P30" s="194">
        <v>63.954722807017497</v>
      </c>
      <c r="Q30" s="185"/>
      <c r="R30" s="195">
        <v>74.434331428571397</v>
      </c>
      <c r="S30" s="168"/>
      <c r="T30" s="169">
        <v>186.24832320438099</v>
      </c>
      <c r="U30" s="163">
        <v>16.6322567770567</v>
      </c>
      <c r="V30" s="163">
        <v>4.9262097274768504</v>
      </c>
      <c r="W30" s="163">
        <v>-0.27198226980108797</v>
      </c>
      <c r="X30" s="163">
        <v>4.9433494281042201</v>
      </c>
      <c r="Y30" s="170">
        <v>28.4848958749864</v>
      </c>
      <c r="Z30" s="163"/>
      <c r="AA30" s="171">
        <v>10.7033985520969</v>
      </c>
      <c r="AB30" s="172">
        <v>-12.645613956966001</v>
      </c>
      <c r="AC30" s="173">
        <v>-0.95107483001694404</v>
      </c>
      <c r="AD30" s="163"/>
      <c r="AE30" s="174">
        <v>19.748543936422799</v>
      </c>
      <c r="AF30" s="40"/>
      <c r="AG30" s="190">
        <v>64.610938596491195</v>
      </c>
      <c r="AH30" s="185">
        <v>67.230310877192906</v>
      </c>
      <c r="AI30" s="185">
        <v>74.268875087719195</v>
      </c>
      <c r="AJ30" s="185">
        <v>75.655038596491195</v>
      </c>
      <c r="AK30" s="185">
        <v>76.561937192982398</v>
      </c>
      <c r="AL30" s="191">
        <v>71.665420070175401</v>
      </c>
      <c r="AM30" s="185"/>
      <c r="AN30" s="192">
        <v>101.052057894736</v>
      </c>
      <c r="AO30" s="193">
        <v>99.199219649122796</v>
      </c>
      <c r="AP30" s="194">
        <v>100.125638771929</v>
      </c>
      <c r="AQ30" s="185"/>
      <c r="AR30" s="195">
        <v>79.796911127819499</v>
      </c>
      <c r="AS30" s="168"/>
      <c r="AT30" s="169">
        <v>73.052514040744498</v>
      </c>
      <c r="AU30" s="163">
        <v>19.282627205683902</v>
      </c>
      <c r="AV30" s="163">
        <v>18.4048785816269</v>
      </c>
      <c r="AW30" s="163">
        <v>18.202360173928898</v>
      </c>
      <c r="AX30" s="163">
        <v>30.598859766569799</v>
      </c>
      <c r="AY30" s="170">
        <v>28.409109881247701</v>
      </c>
      <c r="AZ30" s="163"/>
      <c r="BA30" s="171">
        <v>46.891299961010802</v>
      </c>
      <c r="BB30" s="172">
        <v>52.598211601534899</v>
      </c>
      <c r="BC30" s="173">
        <v>49.663994306002202</v>
      </c>
      <c r="BD30" s="163"/>
      <c r="BE30" s="174">
        <v>35.297577340048399</v>
      </c>
      <c r="BF30" s="40"/>
      <c r="BG30" s="41"/>
      <c r="BH30" s="41"/>
      <c r="BI30" s="41"/>
      <c r="BJ30" s="41"/>
      <c r="BK30" s="41"/>
      <c r="BL30" s="41"/>
      <c r="BM30" s="41"/>
      <c r="BN30" s="41"/>
      <c r="BO30" s="41"/>
      <c r="BP30" s="41"/>
      <c r="BQ30" s="41"/>
      <c r="BR30" s="41"/>
    </row>
    <row r="31" spans="1:70" x14ac:dyDescent="0.25">
      <c r="A31" s="21" t="s">
        <v>50</v>
      </c>
      <c r="B31" s="3" t="str">
        <f t="shared" si="0"/>
        <v>Staunton &amp; Harrisonburg, VA</v>
      </c>
      <c r="C31" s="3"/>
      <c r="D31" s="24" t="s">
        <v>16</v>
      </c>
      <c r="E31" s="27" t="s">
        <v>17</v>
      </c>
      <c r="F31" s="3"/>
      <c r="G31" s="190">
        <v>49.606731113498</v>
      </c>
      <c r="H31" s="185">
        <v>63.154641962047897</v>
      </c>
      <c r="I31" s="185">
        <v>69.993097028284893</v>
      </c>
      <c r="J31" s="185">
        <v>73.872039026136704</v>
      </c>
      <c r="K31" s="185">
        <v>77.087871464375198</v>
      </c>
      <c r="L31" s="191">
        <v>66.742876118868594</v>
      </c>
      <c r="M31" s="185"/>
      <c r="N31" s="192">
        <v>95.495691013247395</v>
      </c>
      <c r="O31" s="193">
        <v>76.257375581811601</v>
      </c>
      <c r="P31" s="194">
        <v>85.876533297529505</v>
      </c>
      <c r="Q31" s="185"/>
      <c r="R31" s="195">
        <v>72.209635312771695</v>
      </c>
      <c r="S31" s="168"/>
      <c r="T31" s="169">
        <v>22.5122624552479</v>
      </c>
      <c r="U31" s="163">
        <v>29.3529846715448</v>
      </c>
      <c r="V31" s="163">
        <v>36.357173877233002</v>
      </c>
      <c r="W31" s="163">
        <v>30.7240874712951</v>
      </c>
      <c r="X31" s="163">
        <v>15.311161013347</v>
      </c>
      <c r="Y31" s="170">
        <v>26.403433933651499</v>
      </c>
      <c r="Z31" s="163"/>
      <c r="AA31" s="171">
        <v>-7.1172258440932596</v>
      </c>
      <c r="AB31" s="172">
        <v>-23.805588510662599</v>
      </c>
      <c r="AC31" s="173">
        <v>-15.349114204525501</v>
      </c>
      <c r="AD31" s="163"/>
      <c r="AE31" s="174">
        <v>8.2595948955003102</v>
      </c>
      <c r="AF31" s="40"/>
      <c r="AG31" s="190">
        <v>41.810821249552397</v>
      </c>
      <c r="AH31" s="185">
        <v>53.0252962764052</v>
      </c>
      <c r="AI31" s="185">
        <v>57.993900375939802</v>
      </c>
      <c r="AJ31" s="185">
        <v>60.290593895452901</v>
      </c>
      <c r="AK31" s="185">
        <v>67.328686448263497</v>
      </c>
      <c r="AL31" s="191">
        <v>56.089859649122801</v>
      </c>
      <c r="AM31" s="185"/>
      <c r="AN31" s="192">
        <v>86.945800662370203</v>
      </c>
      <c r="AO31" s="193">
        <v>83.119901092015695</v>
      </c>
      <c r="AP31" s="194">
        <v>85.032850877192899</v>
      </c>
      <c r="AQ31" s="185"/>
      <c r="AR31" s="195">
        <v>64.359285714285704</v>
      </c>
      <c r="AS31" s="168"/>
      <c r="AT31" s="169">
        <v>0.95646508482282599</v>
      </c>
      <c r="AU31" s="163">
        <v>3.24553848027166</v>
      </c>
      <c r="AV31" s="163">
        <v>4.8964588933287096</v>
      </c>
      <c r="AW31" s="163">
        <v>3.10987577924034</v>
      </c>
      <c r="AX31" s="163">
        <v>-2.4711470656401602</v>
      </c>
      <c r="AY31" s="170">
        <v>1.7718158655054601</v>
      </c>
      <c r="AZ31" s="163"/>
      <c r="BA31" s="171">
        <v>1.02446849686026E-2</v>
      </c>
      <c r="BB31" s="172">
        <v>2.6645487274475199</v>
      </c>
      <c r="BC31" s="173">
        <v>1.2901733413974801</v>
      </c>
      <c r="BD31" s="163"/>
      <c r="BE31" s="174">
        <v>1.58946255498566</v>
      </c>
      <c r="BF31" s="40"/>
      <c r="BG31" s="41"/>
      <c r="BH31" s="41"/>
      <c r="BI31" s="41"/>
      <c r="BJ31" s="41"/>
      <c r="BK31" s="41"/>
      <c r="BL31" s="41"/>
      <c r="BM31" s="41"/>
      <c r="BN31" s="41"/>
      <c r="BO31" s="41"/>
      <c r="BP31" s="41"/>
      <c r="BQ31" s="41"/>
      <c r="BR31" s="41"/>
    </row>
    <row r="32" spans="1:70" x14ac:dyDescent="0.25">
      <c r="A32" s="21" t="s">
        <v>51</v>
      </c>
      <c r="B32" s="3" t="str">
        <f t="shared" si="0"/>
        <v>Blacksburg &amp; Wytheville, VA</v>
      </c>
      <c r="C32" s="3"/>
      <c r="D32" s="24" t="s">
        <v>16</v>
      </c>
      <c r="E32" s="27" t="s">
        <v>17</v>
      </c>
      <c r="F32" s="3"/>
      <c r="G32" s="190">
        <v>60.689364921361701</v>
      </c>
      <c r="H32" s="185">
        <v>58.146054150905798</v>
      </c>
      <c r="I32" s="185">
        <v>67.285464861636399</v>
      </c>
      <c r="J32" s="185">
        <v>69.247332271550803</v>
      </c>
      <c r="K32" s="185">
        <v>73.372832968345605</v>
      </c>
      <c r="L32" s="191">
        <v>65.748209834760104</v>
      </c>
      <c r="M32" s="185"/>
      <c r="N32" s="192">
        <v>89.292765279713294</v>
      </c>
      <c r="O32" s="193">
        <v>72.088291857455701</v>
      </c>
      <c r="P32" s="194">
        <v>80.690528568584497</v>
      </c>
      <c r="Q32" s="185"/>
      <c r="R32" s="195">
        <v>70.017443758709902</v>
      </c>
      <c r="S32" s="168"/>
      <c r="T32" s="169">
        <v>35.770999373096302</v>
      </c>
      <c r="U32" s="163">
        <v>11.094613427415901</v>
      </c>
      <c r="V32" s="163">
        <v>30.075415282018302</v>
      </c>
      <c r="W32" s="163">
        <v>23.4522077124576</v>
      </c>
      <c r="X32" s="163">
        <v>22.410851101621301</v>
      </c>
      <c r="Y32" s="170">
        <v>24.147253043438401</v>
      </c>
      <c r="Z32" s="163"/>
      <c r="AA32" s="171">
        <v>2.5098778296620701</v>
      </c>
      <c r="AB32" s="172">
        <v>-22.8484259114019</v>
      </c>
      <c r="AC32" s="173">
        <v>-10.6138659190767</v>
      </c>
      <c r="AD32" s="163"/>
      <c r="AE32" s="174">
        <v>10.0549653833199</v>
      </c>
      <c r="AF32" s="40"/>
      <c r="AG32" s="190">
        <v>47.493418773983997</v>
      </c>
      <c r="AH32" s="185">
        <v>50.472962707861797</v>
      </c>
      <c r="AI32" s="185">
        <v>57.447666386263499</v>
      </c>
      <c r="AJ32" s="185">
        <v>60.557492701271698</v>
      </c>
      <c r="AK32" s="185">
        <v>67.134651887772705</v>
      </c>
      <c r="AL32" s="191">
        <v>56.603591168949102</v>
      </c>
      <c r="AM32" s="185"/>
      <c r="AN32" s="192">
        <v>122.288483843831</v>
      </c>
      <c r="AO32" s="193">
        <v>119.460940669998</v>
      </c>
      <c r="AP32" s="194">
        <v>120.874712256915</v>
      </c>
      <c r="AQ32" s="185"/>
      <c r="AR32" s="195">
        <v>74.936443467398703</v>
      </c>
      <c r="AS32" s="168"/>
      <c r="AT32" s="169">
        <v>7.4315725883566897</v>
      </c>
      <c r="AU32" s="163">
        <v>-3.6493705826493801</v>
      </c>
      <c r="AV32" s="163">
        <v>6.6823589565205301</v>
      </c>
      <c r="AW32" s="163">
        <v>5.9029735373039101</v>
      </c>
      <c r="AX32" s="163">
        <v>6.2761118406760703</v>
      </c>
      <c r="AY32" s="170">
        <v>4.5231251295871102</v>
      </c>
      <c r="AZ32" s="163"/>
      <c r="BA32" s="171">
        <v>13.5789418890168</v>
      </c>
      <c r="BB32" s="172">
        <v>12.148744286881699</v>
      </c>
      <c r="BC32" s="173">
        <v>12.8676764667943</v>
      </c>
      <c r="BD32" s="163"/>
      <c r="BE32" s="174">
        <v>8.17277443031956</v>
      </c>
      <c r="BF32" s="40"/>
      <c r="BG32" s="41"/>
      <c r="BH32" s="41"/>
      <c r="BI32" s="41"/>
      <c r="BJ32" s="41"/>
      <c r="BK32" s="41"/>
      <c r="BL32" s="41"/>
      <c r="BM32" s="41"/>
      <c r="BN32" s="41"/>
      <c r="BO32" s="41"/>
      <c r="BP32" s="41"/>
      <c r="BQ32" s="41"/>
      <c r="BR32" s="41"/>
    </row>
    <row r="33" spans="1:70" x14ac:dyDescent="0.25">
      <c r="A33" s="21" t="s">
        <v>52</v>
      </c>
      <c r="B33" s="3" t="str">
        <f t="shared" si="0"/>
        <v>Lynchburg, VA</v>
      </c>
      <c r="C33" s="3"/>
      <c r="D33" s="24" t="s">
        <v>16</v>
      </c>
      <c r="E33" s="27" t="s">
        <v>17</v>
      </c>
      <c r="F33" s="3"/>
      <c r="G33" s="190">
        <v>44.752345715997599</v>
      </c>
      <c r="H33" s="185">
        <v>65.095736968244395</v>
      </c>
      <c r="I33" s="185">
        <v>70.171584781306095</v>
      </c>
      <c r="J33" s="185">
        <v>61.634445775913697</v>
      </c>
      <c r="K33" s="185">
        <v>56.540185739964002</v>
      </c>
      <c r="L33" s="191">
        <v>59.638859796285203</v>
      </c>
      <c r="M33" s="185"/>
      <c r="N33" s="192">
        <v>69.500817855002893</v>
      </c>
      <c r="O33" s="193">
        <v>61.894709406830401</v>
      </c>
      <c r="P33" s="194">
        <v>65.697763630916697</v>
      </c>
      <c r="Q33" s="185"/>
      <c r="R33" s="195">
        <v>61.369975177608403</v>
      </c>
      <c r="S33" s="168"/>
      <c r="T33" s="169">
        <v>7.4080598546393404</v>
      </c>
      <c r="U33" s="163">
        <v>-8.9736636212855299</v>
      </c>
      <c r="V33" s="163">
        <v>-11.857803800393301</v>
      </c>
      <c r="W33" s="163">
        <v>-19.622850820977298</v>
      </c>
      <c r="X33" s="163">
        <v>-20.404864178816698</v>
      </c>
      <c r="Y33" s="170">
        <v>-12.4263504320944</v>
      </c>
      <c r="Z33" s="163"/>
      <c r="AA33" s="171">
        <v>-25.787795352185299</v>
      </c>
      <c r="AB33" s="172">
        <v>-35.694237659547298</v>
      </c>
      <c r="AC33" s="173">
        <v>-30.808810878155501</v>
      </c>
      <c r="AD33" s="163"/>
      <c r="AE33" s="174">
        <v>-19.007815111513199</v>
      </c>
      <c r="AF33" s="40"/>
      <c r="AG33" s="190">
        <v>39.319145311805599</v>
      </c>
      <c r="AH33" s="185">
        <v>57.955019256406402</v>
      </c>
      <c r="AI33" s="185">
        <v>63.9066850376107</v>
      </c>
      <c r="AJ33" s="185">
        <v>62.022182170253899</v>
      </c>
      <c r="AK33" s="185">
        <v>67.685446488418805</v>
      </c>
      <c r="AL33" s="191">
        <v>58.156426543806099</v>
      </c>
      <c r="AM33" s="185"/>
      <c r="AN33" s="192">
        <v>94.089215759290894</v>
      </c>
      <c r="AO33" s="193">
        <v>81.5149303641915</v>
      </c>
      <c r="AP33" s="194">
        <v>87.802073061741197</v>
      </c>
      <c r="AQ33" s="185"/>
      <c r="AR33" s="195">
        <v>66.613114968291498</v>
      </c>
      <c r="AS33" s="168"/>
      <c r="AT33" s="169">
        <v>3.1409811364710598</v>
      </c>
      <c r="AU33" s="163">
        <v>-1.0147971438113299</v>
      </c>
      <c r="AV33" s="163">
        <v>-4.9088953250288396</v>
      </c>
      <c r="AW33" s="163">
        <v>-8.0447626831174404</v>
      </c>
      <c r="AX33" s="163">
        <v>-5.8655897409550999</v>
      </c>
      <c r="AY33" s="170">
        <v>-4.10442063634948</v>
      </c>
      <c r="AZ33" s="163"/>
      <c r="BA33" s="171">
        <v>5.1912698872758396</v>
      </c>
      <c r="BB33" s="172">
        <v>3.8482722785931101</v>
      </c>
      <c r="BC33" s="173">
        <v>4.56356035699653</v>
      </c>
      <c r="BD33" s="163"/>
      <c r="BE33" s="174">
        <v>-1.03491201233668</v>
      </c>
      <c r="BF33" s="40"/>
      <c r="BG33" s="41"/>
      <c r="BH33" s="41"/>
      <c r="BI33" s="41"/>
      <c r="BJ33" s="41"/>
      <c r="BK33" s="41"/>
      <c r="BL33" s="41"/>
      <c r="BM33" s="41"/>
      <c r="BN33" s="41"/>
      <c r="BO33" s="41"/>
      <c r="BP33" s="41"/>
      <c r="BQ33" s="41"/>
      <c r="BR33" s="41"/>
    </row>
    <row r="34" spans="1:70" x14ac:dyDescent="0.25">
      <c r="A34" s="21" t="s">
        <v>73</v>
      </c>
      <c r="B34" s="3" t="str">
        <f t="shared" si="0"/>
        <v>Central Virginia</v>
      </c>
      <c r="C34" s="3"/>
      <c r="D34" s="24" t="s">
        <v>16</v>
      </c>
      <c r="E34" s="27" t="s">
        <v>17</v>
      </c>
      <c r="F34" s="3"/>
      <c r="G34" s="190">
        <v>59.986280366994798</v>
      </c>
      <c r="H34" s="185">
        <v>78.504969671106707</v>
      </c>
      <c r="I34" s="185">
        <v>90.263448654250595</v>
      </c>
      <c r="J34" s="185">
        <v>82.648829213277594</v>
      </c>
      <c r="K34" s="185">
        <v>81.253281007102103</v>
      </c>
      <c r="L34" s="191">
        <v>78.531361782546398</v>
      </c>
      <c r="M34" s="185"/>
      <c r="N34" s="192">
        <v>98.340137470661702</v>
      </c>
      <c r="O34" s="193">
        <v>83.2401630749535</v>
      </c>
      <c r="P34" s="194">
        <v>90.790150272807594</v>
      </c>
      <c r="Q34" s="185"/>
      <c r="R34" s="195">
        <v>82.033872779763897</v>
      </c>
      <c r="S34" s="168"/>
      <c r="T34" s="169">
        <v>13.131037404735901</v>
      </c>
      <c r="U34" s="163">
        <v>5.1646136376829599</v>
      </c>
      <c r="V34" s="163">
        <v>6.5607363640371501</v>
      </c>
      <c r="W34" s="163">
        <v>-3.2017531201003302</v>
      </c>
      <c r="X34" s="163">
        <v>-9.9710837189985408</v>
      </c>
      <c r="Y34" s="170">
        <v>1.1964472731320801</v>
      </c>
      <c r="Z34" s="163"/>
      <c r="AA34" s="171">
        <v>-17.593302078787701</v>
      </c>
      <c r="AB34" s="172">
        <v>-28.778796464402699</v>
      </c>
      <c r="AC34" s="173">
        <v>-23.127813661562602</v>
      </c>
      <c r="AD34" s="163"/>
      <c r="AE34" s="174">
        <v>-8.00800467998498</v>
      </c>
      <c r="AF34" s="40"/>
      <c r="AG34" s="190">
        <v>52.931345934346801</v>
      </c>
      <c r="AH34" s="185">
        <v>70.805036752956198</v>
      </c>
      <c r="AI34" s="185">
        <v>79.880754856346499</v>
      </c>
      <c r="AJ34" s="185">
        <v>78.010585350623998</v>
      </c>
      <c r="AK34" s="185">
        <v>84.789898875292195</v>
      </c>
      <c r="AL34" s="191">
        <v>73.280222135945905</v>
      </c>
      <c r="AM34" s="185"/>
      <c r="AN34" s="192">
        <v>115.85497094949</v>
      </c>
      <c r="AO34" s="193">
        <v>115.79645895996801</v>
      </c>
      <c r="AP34" s="194">
        <v>115.82571495472899</v>
      </c>
      <c r="AQ34" s="185"/>
      <c r="AR34" s="195">
        <v>85.433565279715793</v>
      </c>
      <c r="AS34" s="168"/>
      <c r="AT34" s="169">
        <v>2.9887187717076</v>
      </c>
      <c r="AU34" s="163">
        <v>6.6592866961394099</v>
      </c>
      <c r="AV34" s="163">
        <v>5.6886361645191998</v>
      </c>
      <c r="AW34" s="163">
        <v>2.0290766067456798</v>
      </c>
      <c r="AX34" s="163">
        <v>4.9611926611790702</v>
      </c>
      <c r="AY34" s="170">
        <v>4.5015255202190998</v>
      </c>
      <c r="AZ34" s="163"/>
      <c r="BA34" s="171">
        <v>8.1328026410443393</v>
      </c>
      <c r="BB34" s="172">
        <v>11.6335619158139</v>
      </c>
      <c r="BC34" s="173">
        <v>9.8548576698718406</v>
      </c>
      <c r="BD34" s="163"/>
      <c r="BE34" s="174">
        <v>6.5072533997994304</v>
      </c>
      <c r="BF34" s="40"/>
      <c r="BG34" s="41"/>
      <c r="BH34" s="41"/>
      <c r="BI34" s="41"/>
      <c r="BJ34" s="41"/>
      <c r="BK34" s="41"/>
      <c r="BL34" s="41"/>
      <c r="BM34" s="41"/>
      <c r="BN34" s="41"/>
      <c r="BO34" s="41"/>
      <c r="BP34" s="41"/>
      <c r="BQ34" s="41"/>
      <c r="BR34" s="41"/>
    </row>
    <row r="35" spans="1:70" x14ac:dyDescent="0.25">
      <c r="A35" s="21" t="s">
        <v>74</v>
      </c>
      <c r="B35" s="3" t="str">
        <f t="shared" si="0"/>
        <v>Chesapeake Bay</v>
      </c>
      <c r="C35" s="3"/>
      <c r="D35" s="24" t="s">
        <v>16</v>
      </c>
      <c r="E35" s="27" t="s">
        <v>17</v>
      </c>
      <c r="F35" s="3"/>
      <c r="G35" s="190">
        <v>57.606559812353403</v>
      </c>
      <c r="H35" s="185">
        <v>73.735175918686394</v>
      </c>
      <c r="I35" s="185">
        <v>74.879530883502696</v>
      </c>
      <c r="J35" s="185">
        <v>73.326239249413604</v>
      </c>
      <c r="K35" s="185">
        <v>68.946129788897494</v>
      </c>
      <c r="L35" s="191">
        <v>69.698727130570703</v>
      </c>
      <c r="M35" s="185"/>
      <c r="N35" s="192">
        <v>81.572353401094603</v>
      </c>
      <c r="O35" s="193">
        <v>74.536919468334602</v>
      </c>
      <c r="P35" s="194">
        <v>78.054636434714595</v>
      </c>
      <c r="Q35" s="185"/>
      <c r="R35" s="195">
        <v>72.086129788897495</v>
      </c>
      <c r="S35" s="168"/>
      <c r="T35" s="169">
        <v>8.4862910124817201</v>
      </c>
      <c r="U35" s="163">
        <v>-4.4017900116006503</v>
      </c>
      <c r="V35" s="163">
        <v>-3.6524495452835599</v>
      </c>
      <c r="W35" s="163">
        <v>-1.8534086391239999</v>
      </c>
      <c r="X35" s="163">
        <v>-10.102035531788101</v>
      </c>
      <c r="Y35" s="170">
        <v>-3.0220420629474698</v>
      </c>
      <c r="Z35" s="163"/>
      <c r="AA35" s="171">
        <v>-16.4609251534023</v>
      </c>
      <c r="AB35" s="172">
        <v>-25.5333842365397</v>
      </c>
      <c r="AC35" s="173">
        <v>-21.053327895818601</v>
      </c>
      <c r="AD35" s="163"/>
      <c r="AE35" s="174">
        <v>-9.4222398971361905</v>
      </c>
      <c r="AF35" s="40"/>
      <c r="AG35" s="190">
        <v>47.491188428459701</v>
      </c>
      <c r="AH35" s="185">
        <v>60.818000390930401</v>
      </c>
      <c r="AI35" s="185">
        <v>66.608901485535497</v>
      </c>
      <c r="AJ35" s="185">
        <v>64.354184910086005</v>
      </c>
      <c r="AK35" s="185">
        <v>59.3916829554339</v>
      </c>
      <c r="AL35" s="191">
        <v>59.732791634089097</v>
      </c>
      <c r="AM35" s="185"/>
      <c r="AN35" s="192">
        <v>81.332509773260298</v>
      </c>
      <c r="AO35" s="193">
        <v>81.474616888193907</v>
      </c>
      <c r="AP35" s="194">
        <v>81.403563330727096</v>
      </c>
      <c r="AQ35" s="185"/>
      <c r="AR35" s="195">
        <v>65.924440690271396</v>
      </c>
      <c r="AS35" s="168"/>
      <c r="AT35" s="169">
        <v>2.0458227538256502</v>
      </c>
      <c r="AU35" s="163">
        <v>-5.7745022493811096</v>
      </c>
      <c r="AV35" s="163">
        <v>-1.0833739231601101</v>
      </c>
      <c r="AW35" s="163">
        <v>-1.59489104993133</v>
      </c>
      <c r="AX35" s="163">
        <v>-14.919386633459601</v>
      </c>
      <c r="AY35" s="170">
        <v>-4.7707351884762002</v>
      </c>
      <c r="AZ35" s="163"/>
      <c r="BA35" s="171">
        <v>-6.9807901595054602</v>
      </c>
      <c r="BB35" s="172">
        <v>-6.0528419905050699</v>
      </c>
      <c r="BC35" s="173">
        <v>-6.5187138888085396</v>
      </c>
      <c r="BD35" s="163"/>
      <c r="BE35" s="174">
        <v>-5.3948366722519703</v>
      </c>
      <c r="BF35" s="40"/>
      <c r="BG35" s="41"/>
      <c r="BH35" s="41"/>
      <c r="BI35" s="41"/>
      <c r="BJ35" s="41"/>
      <c r="BK35" s="41"/>
      <c r="BL35" s="41"/>
      <c r="BM35" s="41"/>
      <c r="BN35" s="41"/>
      <c r="BO35" s="41"/>
      <c r="BP35" s="41"/>
      <c r="BQ35" s="41"/>
      <c r="BR35" s="41"/>
    </row>
    <row r="36" spans="1:70" x14ac:dyDescent="0.25">
      <c r="A36" s="21" t="s">
        <v>75</v>
      </c>
      <c r="B36" s="3" t="str">
        <f t="shared" si="0"/>
        <v>Coastal Virginia - Eastern Shore</v>
      </c>
      <c r="C36" s="3"/>
      <c r="D36" s="24" t="s">
        <v>16</v>
      </c>
      <c r="E36" s="27" t="s">
        <v>17</v>
      </c>
      <c r="F36" s="3"/>
      <c r="G36" s="190">
        <v>45.863762993762897</v>
      </c>
      <c r="H36" s="185">
        <v>59.8256202356202</v>
      </c>
      <c r="I36" s="185">
        <v>62.85386001386</v>
      </c>
      <c r="J36" s="185">
        <v>63.9225363825363</v>
      </c>
      <c r="K36" s="185">
        <v>68.200020790020702</v>
      </c>
      <c r="L36" s="191">
        <v>60.13316008316</v>
      </c>
      <c r="M36" s="185"/>
      <c r="N36" s="192">
        <v>85.677567567567493</v>
      </c>
      <c r="O36" s="193">
        <v>70.524767844767794</v>
      </c>
      <c r="P36" s="194">
        <v>78.101167706167701</v>
      </c>
      <c r="Q36" s="185"/>
      <c r="R36" s="195">
        <v>65.266876546876503</v>
      </c>
      <c r="S36" s="168"/>
      <c r="T36" s="169">
        <v>22.986510999080998</v>
      </c>
      <c r="U36" s="163">
        <v>14.055523032840901</v>
      </c>
      <c r="V36" s="163">
        <v>9.8433671179628206</v>
      </c>
      <c r="W36" s="163">
        <v>7.6945189714271596</v>
      </c>
      <c r="X36" s="163">
        <v>18.419779106243698</v>
      </c>
      <c r="Y36" s="170">
        <v>13.925978734258701</v>
      </c>
      <c r="Z36" s="163"/>
      <c r="AA36" s="171">
        <v>0.91424770949651801</v>
      </c>
      <c r="AB36" s="172">
        <v>-14.7907568089195</v>
      </c>
      <c r="AC36" s="173">
        <v>-6.8382745778282503</v>
      </c>
      <c r="AD36" s="163"/>
      <c r="AE36" s="174">
        <v>5.8591324925958901</v>
      </c>
      <c r="AF36" s="40"/>
      <c r="AG36" s="190">
        <v>37.1636114081996</v>
      </c>
      <c r="AH36" s="185">
        <v>48.077944741532903</v>
      </c>
      <c r="AI36" s="185">
        <v>52.167471446142997</v>
      </c>
      <c r="AJ36" s="185">
        <v>53.949630996309899</v>
      </c>
      <c r="AK36" s="185">
        <v>52.834589703039804</v>
      </c>
      <c r="AL36" s="191">
        <v>48.874251935107601</v>
      </c>
      <c r="AM36" s="185"/>
      <c r="AN36" s="192">
        <v>74.405821472500406</v>
      </c>
      <c r="AO36" s="193">
        <v>71.672823756808896</v>
      </c>
      <c r="AP36" s="194">
        <v>73.039322614654694</v>
      </c>
      <c r="AQ36" s="185"/>
      <c r="AR36" s="195">
        <v>55.806749338374203</v>
      </c>
      <c r="AS36" s="168"/>
      <c r="AT36" s="169">
        <v>-10.249366526913001</v>
      </c>
      <c r="AU36" s="163">
        <v>-8.6841903114464394</v>
      </c>
      <c r="AV36" s="163">
        <v>-6.0297679513752396</v>
      </c>
      <c r="AW36" s="163">
        <v>-4.6965025295406102</v>
      </c>
      <c r="AX36" s="163">
        <v>-6.5165002536229997</v>
      </c>
      <c r="AY36" s="170">
        <v>-7.0300132193838003</v>
      </c>
      <c r="AZ36" s="163"/>
      <c r="BA36" s="171">
        <v>-3.4824100308625301</v>
      </c>
      <c r="BB36" s="172">
        <v>-5.5195789032058196</v>
      </c>
      <c r="BC36" s="173">
        <v>-4.49280018632252</v>
      </c>
      <c r="BD36" s="163"/>
      <c r="BE36" s="174">
        <v>-6.0701781170674201</v>
      </c>
      <c r="BF36" s="40"/>
      <c r="BG36" s="41"/>
      <c r="BH36" s="41"/>
      <c r="BI36" s="41"/>
      <c r="BJ36" s="41"/>
      <c r="BK36" s="41"/>
      <c r="BL36" s="41"/>
      <c r="BM36" s="41"/>
      <c r="BN36" s="41"/>
      <c r="BO36" s="41"/>
      <c r="BP36" s="41"/>
      <c r="BQ36" s="41"/>
      <c r="BR36" s="41"/>
    </row>
    <row r="37" spans="1:70" x14ac:dyDescent="0.25">
      <c r="A37" s="21" t="s">
        <v>76</v>
      </c>
      <c r="B37" s="3" t="str">
        <f t="shared" si="0"/>
        <v>Coastal Virginia - Hampton Roads</v>
      </c>
      <c r="C37" s="3"/>
      <c r="D37" s="24" t="s">
        <v>16</v>
      </c>
      <c r="E37" s="27" t="s">
        <v>17</v>
      </c>
      <c r="F37" s="3"/>
      <c r="G37" s="190">
        <v>66.755321492460993</v>
      </c>
      <c r="H37" s="185">
        <v>82.799995655507203</v>
      </c>
      <c r="I37" s="185">
        <v>88.881548428315796</v>
      </c>
      <c r="J37" s="185">
        <v>91.2223273703041</v>
      </c>
      <c r="K37" s="185">
        <v>86.774923332481407</v>
      </c>
      <c r="L37" s="191">
        <v>83.2868232558139</v>
      </c>
      <c r="M37" s="185"/>
      <c r="N37" s="192">
        <v>109.43551750575</v>
      </c>
      <c r="O37" s="193">
        <v>94.939900587784294</v>
      </c>
      <c r="P37" s="194">
        <v>102.187709046767</v>
      </c>
      <c r="Q37" s="185"/>
      <c r="R37" s="195">
        <v>88.687076338943399</v>
      </c>
      <c r="S37" s="168"/>
      <c r="T37" s="169">
        <v>12.534950920030001</v>
      </c>
      <c r="U37" s="163">
        <v>24.177186522528299</v>
      </c>
      <c r="V37" s="163">
        <v>22.250483592679</v>
      </c>
      <c r="W37" s="163">
        <v>19.640619302115802</v>
      </c>
      <c r="X37" s="163">
        <v>-3.1249031420835802</v>
      </c>
      <c r="Y37" s="170">
        <v>14.240527368478901</v>
      </c>
      <c r="Z37" s="163"/>
      <c r="AA37" s="171">
        <v>-10.656875314137601</v>
      </c>
      <c r="AB37" s="172">
        <v>-25.990812750946102</v>
      </c>
      <c r="AC37" s="173">
        <v>-18.5009334015474</v>
      </c>
      <c r="AD37" s="163"/>
      <c r="AE37" s="174">
        <v>0.89636772543619303</v>
      </c>
      <c r="AF37" s="40"/>
      <c r="AG37" s="190">
        <v>53.480437388193202</v>
      </c>
      <c r="AH37" s="185">
        <v>62.487389790442101</v>
      </c>
      <c r="AI37" s="185">
        <v>68.324184577050801</v>
      </c>
      <c r="AJ37" s="185">
        <v>70.712650332225905</v>
      </c>
      <c r="AK37" s="185">
        <v>74.215264439049307</v>
      </c>
      <c r="AL37" s="191">
        <v>65.843985305392195</v>
      </c>
      <c r="AM37" s="185"/>
      <c r="AN37" s="192">
        <v>102.44971326348001</v>
      </c>
      <c r="AO37" s="193">
        <v>104.249365640173</v>
      </c>
      <c r="AP37" s="194">
        <v>103.349539451827</v>
      </c>
      <c r="AQ37" s="185"/>
      <c r="AR37" s="195">
        <v>76.559857918659404</v>
      </c>
      <c r="AS37" s="168"/>
      <c r="AT37" s="169">
        <v>-1.6317866093167199</v>
      </c>
      <c r="AU37" s="163">
        <v>-2.76185576987264</v>
      </c>
      <c r="AV37" s="163">
        <v>-2.0879603271802298</v>
      </c>
      <c r="AW37" s="163">
        <v>0.12936011646076601</v>
      </c>
      <c r="AX37" s="163">
        <v>-5.7269599343808402</v>
      </c>
      <c r="AY37" s="170">
        <v>-2.5273027857423198</v>
      </c>
      <c r="AZ37" s="163"/>
      <c r="BA37" s="171">
        <v>-5.06301640119392</v>
      </c>
      <c r="BB37" s="172">
        <v>-5.1152344036092101</v>
      </c>
      <c r="BC37" s="173">
        <v>-5.0893599055665097</v>
      </c>
      <c r="BD37" s="163"/>
      <c r="BE37" s="174">
        <v>-3.5316826363269</v>
      </c>
      <c r="BF37" s="40"/>
      <c r="BG37" s="41"/>
      <c r="BH37" s="41"/>
      <c r="BI37" s="41"/>
      <c r="BJ37" s="41"/>
      <c r="BK37" s="41"/>
      <c r="BL37" s="41"/>
      <c r="BM37" s="41"/>
      <c r="BN37" s="41"/>
      <c r="BO37" s="41"/>
      <c r="BP37" s="41"/>
      <c r="BQ37" s="41"/>
      <c r="BR37" s="41"/>
    </row>
    <row r="38" spans="1:70" x14ac:dyDescent="0.25">
      <c r="A38" s="20" t="s">
        <v>77</v>
      </c>
      <c r="B38" s="3" t="str">
        <f t="shared" si="0"/>
        <v>Northern Virginia</v>
      </c>
      <c r="C38" s="3"/>
      <c r="D38" s="24" t="s">
        <v>16</v>
      </c>
      <c r="E38" s="27" t="s">
        <v>17</v>
      </c>
      <c r="F38" s="3"/>
      <c r="G38" s="190">
        <v>72.279421677230005</v>
      </c>
      <c r="H38" s="185">
        <v>98.629647928381999</v>
      </c>
      <c r="I38" s="185">
        <v>112.063096612815</v>
      </c>
      <c r="J38" s="185">
        <v>105.50247634988899</v>
      </c>
      <c r="K38" s="185">
        <v>82.883388313178202</v>
      </c>
      <c r="L38" s="191">
        <v>94.271606176299102</v>
      </c>
      <c r="M38" s="185"/>
      <c r="N38" s="192">
        <v>81.585041846119097</v>
      </c>
      <c r="O38" s="193">
        <v>76.505911681179498</v>
      </c>
      <c r="P38" s="194">
        <v>79.045476763649305</v>
      </c>
      <c r="Q38" s="185"/>
      <c r="R38" s="195">
        <v>89.921283486970594</v>
      </c>
      <c r="S38" s="168"/>
      <c r="T38" s="169">
        <v>-21.3062241236677</v>
      </c>
      <c r="U38" s="163">
        <v>-33.304539520045701</v>
      </c>
      <c r="V38" s="163">
        <v>-35.360111677281303</v>
      </c>
      <c r="W38" s="163">
        <v>-38.835994590043903</v>
      </c>
      <c r="X38" s="163">
        <v>-39.002454447532301</v>
      </c>
      <c r="Y38" s="170">
        <v>-34.6666147433017</v>
      </c>
      <c r="Z38" s="163"/>
      <c r="AA38" s="171">
        <v>-27.5504404334418</v>
      </c>
      <c r="AB38" s="172">
        <v>-31.161000482435401</v>
      </c>
      <c r="AC38" s="173">
        <v>-29.343843901494601</v>
      </c>
      <c r="AD38" s="163"/>
      <c r="AE38" s="174">
        <v>-33.406630145468498</v>
      </c>
      <c r="AF38" s="40"/>
      <c r="AG38" s="190">
        <v>83.332684977104094</v>
      </c>
      <c r="AH38" s="185">
        <v>121.02711008829201</v>
      </c>
      <c r="AI38" s="185">
        <v>139.87082686475901</v>
      </c>
      <c r="AJ38" s="185">
        <v>132.78623664154401</v>
      </c>
      <c r="AK38" s="185">
        <v>106.951592436046</v>
      </c>
      <c r="AL38" s="191">
        <v>116.793486255095</v>
      </c>
      <c r="AM38" s="185"/>
      <c r="AN38" s="192">
        <v>103.73105508878901</v>
      </c>
      <c r="AO38" s="193">
        <v>107.37409068469501</v>
      </c>
      <c r="AP38" s="194">
        <v>105.552572886742</v>
      </c>
      <c r="AQ38" s="185"/>
      <c r="AR38" s="195">
        <v>113.58183986389599</v>
      </c>
      <c r="AS38" s="168"/>
      <c r="AT38" s="169">
        <v>1.23339435666402</v>
      </c>
      <c r="AU38" s="163">
        <v>-1.9999055562418999</v>
      </c>
      <c r="AV38" s="163">
        <v>-3.7860395125842699</v>
      </c>
      <c r="AW38" s="163">
        <v>-9.0044249028310901</v>
      </c>
      <c r="AX38" s="163">
        <v>-8.9907572502810602</v>
      </c>
      <c r="AY38" s="170">
        <v>-4.9889784091762603</v>
      </c>
      <c r="AZ38" s="163"/>
      <c r="BA38" s="171">
        <v>-1.7142598352068501</v>
      </c>
      <c r="BB38" s="172">
        <v>3.08413646116166</v>
      </c>
      <c r="BC38" s="173">
        <v>0.66916478331428497</v>
      </c>
      <c r="BD38" s="163"/>
      <c r="BE38" s="174">
        <v>-3.5495855197269002</v>
      </c>
      <c r="BF38" s="40"/>
      <c r="BG38" s="41"/>
      <c r="BH38" s="41"/>
      <c r="BI38" s="41"/>
      <c r="BJ38" s="41"/>
      <c r="BK38" s="41"/>
      <c r="BL38" s="41"/>
      <c r="BM38" s="41"/>
      <c r="BN38" s="41"/>
      <c r="BO38" s="41"/>
      <c r="BP38" s="41"/>
      <c r="BQ38" s="41"/>
      <c r="BR38" s="41"/>
    </row>
    <row r="39" spans="1:70" x14ac:dyDescent="0.25">
      <c r="A39" s="22" t="s">
        <v>78</v>
      </c>
      <c r="B39" s="3" t="str">
        <f t="shared" si="0"/>
        <v>Shenandoah Valley</v>
      </c>
      <c r="C39" s="3"/>
      <c r="D39" s="25" t="s">
        <v>16</v>
      </c>
      <c r="E39" s="28" t="s">
        <v>17</v>
      </c>
      <c r="F39" s="3"/>
      <c r="G39" s="196">
        <v>48.699157196184103</v>
      </c>
      <c r="H39" s="197">
        <v>60.814963085856398</v>
      </c>
      <c r="I39" s="197">
        <v>66.188538365823305</v>
      </c>
      <c r="J39" s="197">
        <v>68.330607216922402</v>
      </c>
      <c r="K39" s="197">
        <v>69.903056822894996</v>
      </c>
      <c r="L39" s="198">
        <v>62.787264537536203</v>
      </c>
      <c r="M39" s="185"/>
      <c r="N39" s="199">
        <v>85.817834093737005</v>
      </c>
      <c r="O39" s="200">
        <v>69.020886768975501</v>
      </c>
      <c r="P39" s="201">
        <v>77.419360431356196</v>
      </c>
      <c r="Q39" s="185"/>
      <c r="R39" s="202">
        <v>66.967863364341994</v>
      </c>
      <c r="S39" s="168"/>
      <c r="T39" s="175">
        <v>11.950463680298601</v>
      </c>
      <c r="U39" s="176">
        <v>14.118880256196499</v>
      </c>
      <c r="V39" s="176">
        <v>17.335161355992099</v>
      </c>
      <c r="W39" s="176">
        <v>15.284144906145899</v>
      </c>
      <c r="X39" s="176">
        <v>5.39739728712527</v>
      </c>
      <c r="Y39" s="177">
        <v>12.604266341590201</v>
      </c>
      <c r="Z39" s="163"/>
      <c r="AA39" s="178">
        <v>-12.733781425740201</v>
      </c>
      <c r="AB39" s="179">
        <v>-27.233953416690799</v>
      </c>
      <c r="AC39" s="180">
        <v>-19.853004173870399</v>
      </c>
      <c r="AD39" s="163"/>
      <c r="AE39" s="181">
        <v>-0.68105158004820798</v>
      </c>
      <c r="AF39" s="40"/>
      <c r="AG39" s="196">
        <v>39.926139478522401</v>
      </c>
      <c r="AH39" s="197">
        <v>50.093673951195001</v>
      </c>
      <c r="AI39" s="197">
        <v>55.3361475375712</v>
      </c>
      <c r="AJ39" s="197">
        <v>57.084278547937203</v>
      </c>
      <c r="AK39" s="197">
        <v>60.233068565005603</v>
      </c>
      <c r="AL39" s="198">
        <v>52.5458301299957</v>
      </c>
      <c r="AM39" s="185"/>
      <c r="AN39" s="199">
        <v>82.046756796136705</v>
      </c>
      <c r="AO39" s="200">
        <v>77.534167187044602</v>
      </c>
      <c r="AP39" s="201">
        <v>79.790461991590604</v>
      </c>
      <c r="AQ39" s="185"/>
      <c r="AR39" s="202">
        <v>60.338259708636699</v>
      </c>
      <c r="AS39" s="168"/>
      <c r="AT39" s="175">
        <v>-5.8166399478561202</v>
      </c>
      <c r="AU39" s="176">
        <v>-5.13000907718751</v>
      </c>
      <c r="AV39" s="176">
        <v>-3.6577542405860899</v>
      </c>
      <c r="AW39" s="176">
        <v>-3.1375621051943998</v>
      </c>
      <c r="AX39" s="176">
        <v>-8.2067639895781994</v>
      </c>
      <c r="AY39" s="177">
        <v>-5.2301529675652896</v>
      </c>
      <c r="AZ39" s="163"/>
      <c r="BA39" s="178">
        <v>-2.2891251129290699</v>
      </c>
      <c r="BB39" s="179">
        <v>-2.0521838474007601</v>
      </c>
      <c r="BC39" s="180">
        <v>-2.17414791065484</v>
      </c>
      <c r="BD39" s="163"/>
      <c r="BE39" s="181">
        <v>-4.0906475483890299</v>
      </c>
      <c r="BF39" s="40"/>
      <c r="BG39" s="41"/>
      <c r="BH39" s="41"/>
      <c r="BI39" s="41"/>
      <c r="BJ39" s="41"/>
      <c r="BK39" s="41"/>
      <c r="BL39" s="41"/>
      <c r="BM39" s="41"/>
      <c r="BN39" s="41"/>
      <c r="BO39" s="41"/>
      <c r="BP39" s="41"/>
      <c r="BQ39" s="41"/>
      <c r="BR39" s="41"/>
    </row>
    <row r="40" spans="1:70" ht="13" x14ac:dyDescent="0.3">
      <c r="A40" s="19" t="s">
        <v>79</v>
      </c>
      <c r="B40" s="3" t="str">
        <f t="shared" si="0"/>
        <v>Southern Virginia</v>
      </c>
      <c r="C40" s="9"/>
      <c r="D40" s="23" t="s">
        <v>16</v>
      </c>
      <c r="E40" s="26" t="s">
        <v>17</v>
      </c>
      <c r="F40" s="3"/>
      <c r="G40" s="182">
        <v>49.429313790806098</v>
      </c>
      <c r="H40" s="183">
        <v>67.596129247168506</v>
      </c>
      <c r="I40" s="183">
        <v>74.735529646901995</v>
      </c>
      <c r="J40" s="183">
        <v>68.385289806795399</v>
      </c>
      <c r="K40" s="183">
        <v>62.772622695980402</v>
      </c>
      <c r="L40" s="184">
        <v>64.583777037530496</v>
      </c>
      <c r="M40" s="185"/>
      <c r="N40" s="186">
        <v>69.320208749722397</v>
      </c>
      <c r="O40" s="187">
        <v>62.7539040639573</v>
      </c>
      <c r="P40" s="188">
        <v>66.037056406839795</v>
      </c>
      <c r="Q40" s="185"/>
      <c r="R40" s="189">
        <v>64.998999714476</v>
      </c>
      <c r="S40" s="168"/>
      <c r="T40" s="160">
        <v>11.1513219269911</v>
      </c>
      <c r="U40" s="161">
        <v>-0.72533080335634104</v>
      </c>
      <c r="V40" s="161">
        <v>3.6609800070279102</v>
      </c>
      <c r="W40" s="161">
        <v>-2.69421601165529</v>
      </c>
      <c r="X40" s="161">
        <v>-4.5776300992900802</v>
      </c>
      <c r="Y40" s="162">
        <v>0.68588461696841296</v>
      </c>
      <c r="Z40" s="163"/>
      <c r="AA40" s="164">
        <v>-11.3697395648565</v>
      </c>
      <c r="AB40" s="165">
        <v>-23.103510128753602</v>
      </c>
      <c r="AC40" s="166">
        <v>-17.3612698468852</v>
      </c>
      <c r="AD40" s="163"/>
      <c r="AE40" s="167">
        <v>-5.3163514726520402</v>
      </c>
      <c r="AF40" s="40"/>
      <c r="AG40" s="182">
        <v>50.060827226293497</v>
      </c>
      <c r="AH40" s="183">
        <v>63.821936486786498</v>
      </c>
      <c r="AI40" s="183">
        <v>70.214440928269994</v>
      </c>
      <c r="AJ40" s="183">
        <v>70.156510104374803</v>
      </c>
      <c r="AK40" s="183">
        <v>66.334998334443696</v>
      </c>
      <c r="AL40" s="184">
        <v>64.117742616033695</v>
      </c>
      <c r="AM40" s="185"/>
      <c r="AN40" s="186">
        <v>81.573736397956907</v>
      </c>
      <c r="AO40" s="187">
        <v>86.1744775705085</v>
      </c>
      <c r="AP40" s="188">
        <v>83.874106984232697</v>
      </c>
      <c r="AQ40" s="185"/>
      <c r="AR40" s="189">
        <v>69.762418149804802</v>
      </c>
      <c r="AS40" s="168"/>
      <c r="AT40" s="160">
        <v>2.25197105748643</v>
      </c>
      <c r="AU40" s="161">
        <v>0.95363955274443801</v>
      </c>
      <c r="AV40" s="161">
        <v>1.6535623908708601</v>
      </c>
      <c r="AW40" s="161">
        <v>2.4516103442075599</v>
      </c>
      <c r="AX40" s="161">
        <v>1.474396022593</v>
      </c>
      <c r="AY40" s="162">
        <v>1.7423752106649499</v>
      </c>
      <c r="AZ40" s="163"/>
      <c r="BA40" s="164">
        <v>8.0643477644577892</v>
      </c>
      <c r="BB40" s="165">
        <v>7.4530665598974597</v>
      </c>
      <c r="BC40" s="166">
        <v>7.7494583377462503</v>
      </c>
      <c r="BD40" s="163"/>
      <c r="BE40" s="167">
        <v>3.72886581090625</v>
      </c>
      <c r="BF40" s="40"/>
    </row>
    <row r="41" spans="1:70" x14ac:dyDescent="0.25">
      <c r="A41" s="20" t="s">
        <v>80</v>
      </c>
      <c r="B41" s="3" t="str">
        <f t="shared" si="0"/>
        <v>Southwest Virginia - Blue Ridge Highlands</v>
      </c>
      <c r="C41" s="10"/>
      <c r="D41" s="24" t="s">
        <v>16</v>
      </c>
      <c r="E41" s="27" t="s">
        <v>17</v>
      </c>
      <c r="F41" s="3"/>
      <c r="G41" s="190">
        <v>81.335948187705895</v>
      </c>
      <c r="H41" s="185">
        <v>62.355336893534798</v>
      </c>
      <c r="I41" s="185">
        <v>68.121511191910002</v>
      </c>
      <c r="J41" s="185">
        <v>71.437637768435394</v>
      </c>
      <c r="K41" s="185">
        <v>73.962440631746304</v>
      </c>
      <c r="L41" s="191">
        <v>71.442574934666496</v>
      </c>
      <c r="M41" s="185"/>
      <c r="N41" s="192">
        <v>90.142695148278605</v>
      </c>
      <c r="O41" s="193">
        <v>76.319322804226701</v>
      </c>
      <c r="P41" s="194">
        <v>83.231008976252596</v>
      </c>
      <c r="Q41" s="185"/>
      <c r="R41" s="195">
        <v>74.8106989465482</v>
      </c>
      <c r="S41" s="168"/>
      <c r="T41" s="169">
        <v>76.753575958921502</v>
      </c>
      <c r="U41" s="163">
        <v>9.7739697725373098</v>
      </c>
      <c r="V41" s="163">
        <v>17.897971755346902</v>
      </c>
      <c r="W41" s="163">
        <v>15.518170338530799</v>
      </c>
      <c r="X41" s="163">
        <v>12.8562374024081</v>
      </c>
      <c r="Y41" s="170">
        <v>24.041754466742599</v>
      </c>
      <c r="Z41" s="163"/>
      <c r="AA41" s="171">
        <v>3.3408156281152799</v>
      </c>
      <c r="AB41" s="172">
        <v>-15.182938924870699</v>
      </c>
      <c r="AC41" s="173">
        <v>-6.0649237943340601</v>
      </c>
      <c r="AD41" s="163"/>
      <c r="AE41" s="174">
        <v>12.572845728169799</v>
      </c>
      <c r="AF41" s="40"/>
      <c r="AG41" s="190">
        <v>54.961979513516503</v>
      </c>
      <c r="AH41" s="185">
        <v>55.199433940967303</v>
      </c>
      <c r="AI41" s="185">
        <v>61.6630987231392</v>
      </c>
      <c r="AJ41" s="185">
        <v>64.889828430678605</v>
      </c>
      <c r="AK41" s="185">
        <v>72.424495342713897</v>
      </c>
      <c r="AL41" s="191">
        <v>61.818839226641103</v>
      </c>
      <c r="AM41" s="185"/>
      <c r="AN41" s="192">
        <v>118.33953313892501</v>
      </c>
      <c r="AO41" s="193">
        <v>116.324440134764</v>
      </c>
      <c r="AP41" s="194">
        <v>117.33198663684399</v>
      </c>
      <c r="AQ41" s="185"/>
      <c r="AR41" s="195">
        <v>77.664741576120903</v>
      </c>
      <c r="AS41" s="168"/>
      <c r="AT41" s="169">
        <v>22.7397401262327</v>
      </c>
      <c r="AU41" s="163">
        <v>1.68026587444926</v>
      </c>
      <c r="AV41" s="163">
        <v>7.06748822407397</v>
      </c>
      <c r="AW41" s="163">
        <v>7.8494818845649101</v>
      </c>
      <c r="AX41" s="163">
        <v>11.811089408576899</v>
      </c>
      <c r="AY41" s="170">
        <v>9.76984111231795</v>
      </c>
      <c r="AZ41" s="163"/>
      <c r="BA41" s="171">
        <v>18.820043489435299</v>
      </c>
      <c r="BB41" s="172">
        <v>20.119026479708499</v>
      </c>
      <c r="BC41" s="173">
        <v>19.460427198330699</v>
      </c>
      <c r="BD41" s="163"/>
      <c r="BE41" s="174">
        <v>13.734154741960699</v>
      </c>
      <c r="BF41" s="40"/>
    </row>
    <row r="42" spans="1:70" x14ac:dyDescent="0.25">
      <c r="A42" s="21" t="s">
        <v>81</v>
      </c>
      <c r="B42" s="3" t="str">
        <f t="shared" si="0"/>
        <v>Southwest Virginia - Heart of Appalachia</v>
      </c>
      <c r="C42" s="3"/>
      <c r="D42" s="24" t="s">
        <v>16</v>
      </c>
      <c r="E42" s="27" t="s">
        <v>17</v>
      </c>
      <c r="F42" s="3"/>
      <c r="G42" s="190">
        <v>41.7594509043927</v>
      </c>
      <c r="H42" s="185">
        <v>46.069877260981897</v>
      </c>
      <c r="I42" s="185">
        <v>54.825484496123998</v>
      </c>
      <c r="J42" s="185">
        <v>52.888914728682103</v>
      </c>
      <c r="K42" s="185">
        <v>44.165658914728603</v>
      </c>
      <c r="L42" s="191">
        <v>47.941877260981897</v>
      </c>
      <c r="M42" s="185"/>
      <c r="N42" s="192">
        <v>43.540762273901798</v>
      </c>
      <c r="O42" s="193">
        <v>38.401117571059402</v>
      </c>
      <c r="P42" s="194">
        <v>40.970939922480603</v>
      </c>
      <c r="Q42" s="185"/>
      <c r="R42" s="195">
        <v>45.950180878552899</v>
      </c>
      <c r="S42" s="168"/>
      <c r="T42" s="169">
        <v>40.475699981268001</v>
      </c>
      <c r="U42" s="163">
        <v>10.622896818909</v>
      </c>
      <c r="V42" s="163">
        <v>20.976511813511902</v>
      </c>
      <c r="W42" s="163">
        <v>12.2657605915176</v>
      </c>
      <c r="X42" s="163">
        <v>1.7808557706908501</v>
      </c>
      <c r="Y42" s="170">
        <v>15.692361500793201</v>
      </c>
      <c r="Z42" s="163"/>
      <c r="AA42" s="171">
        <v>-6.8890866811156597</v>
      </c>
      <c r="AB42" s="172">
        <v>-22.757763539334501</v>
      </c>
      <c r="AC42" s="173">
        <v>-15.0662748187828</v>
      </c>
      <c r="AD42" s="163"/>
      <c r="AE42" s="174">
        <v>5.9202881993460998</v>
      </c>
      <c r="AF42" s="40"/>
      <c r="AG42" s="190">
        <v>36.7500763358778</v>
      </c>
      <c r="AH42" s="185">
        <v>48.109729505476203</v>
      </c>
      <c r="AI42" s="185">
        <v>52.388184645604802</v>
      </c>
      <c r="AJ42" s="185">
        <v>50.807621541987203</v>
      </c>
      <c r="AK42" s="185">
        <v>46.060405958422002</v>
      </c>
      <c r="AL42" s="191">
        <v>46.847209914743701</v>
      </c>
      <c r="AM42" s="185"/>
      <c r="AN42" s="192">
        <v>54.667999672614101</v>
      </c>
      <c r="AO42" s="193">
        <v>51.643894254378701</v>
      </c>
      <c r="AP42" s="194">
        <v>53.155946963496397</v>
      </c>
      <c r="AQ42" s="185"/>
      <c r="AR42" s="195">
        <v>48.656730520928697</v>
      </c>
      <c r="AS42" s="168"/>
      <c r="AT42" s="169">
        <v>8.1079430394579806</v>
      </c>
      <c r="AU42" s="163">
        <v>3.0746898657414101E-2</v>
      </c>
      <c r="AV42" s="163">
        <v>3.1232693323532499</v>
      </c>
      <c r="AW42" s="163">
        <v>-0.14618550920981499</v>
      </c>
      <c r="AX42" s="163">
        <v>0.87660243786115799</v>
      </c>
      <c r="AY42" s="170">
        <v>1.9363524524718201</v>
      </c>
      <c r="AZ42" s="163"/>
      <c r="BA42" s="171">
        <v>9.7566150182660891</v>
      </c>
      <c r="BB42" s="172">
        <v>5.7160370111649303</v>
      </c>
      <c r="BC42" s="173">
        <v>7.7559200096901604</v>
      </c>
      <c r="BD42" s="163"/>
      <c r="BE42" s="174">
        <v>3.6903829873324501</v>
      </c>
      <c r="BF42" s="40"/>
    </row>
    <row r="43" spans="1:70" x14ac:dyDescent="0.25">
      <c r="A43" s="22" t="s">
        <v>82</v>
      </c>
      <c r="B43" s="3" t="str">
        <f t="shared" si="0"/>
        <v>Virginia Mountains</v>
      </c>
      <c r="C43" s="3"/>
      <c r="D43" s="25" t="s">
        <v>16</v>
      </c>
      <c r="E43" s="28" t="s">
        <v>17</v>
      </c>
      <c r="F43" s="3"/>
      <c r="G43" s="190">
        <v>57.136862611073099</v>
      </c>
      <c r="H43" s="185">
        <v>84.4593424470266</v>
      </c>
      <c r="I43" s="185">
        <v>90.362213260423701</v>
      </c>
      <c r="J43" s="185">
        <v>73.7762816131237</v>
      </c>
      <c r="K43" s="185">
        <v>66.409312371838595</v>
      </c>
      <c r="L43" s="191">
        <v>74.428802460697099</v>
      </c>
      <c r="M43" s="185"/>
      <c r="N43" s="192">
        <v>78.604653451811302</v>
      </c>
      <c r="O43" s="193">
        <v>67.416684894053304</v>
      </c>
      <c r="P43" s="194">
        <v>73.010669172932296</v>
      </c>
      <c r="Q43" s="185"/>
      <c r="R43" s="195">
        <v>74.023621521335798</v>
      </c>
      <c r="S43" s="168"/>
      <c r="T43" s="169">
        <v>21.5751653160101</v>
      </c>
      <c r="U43" s="163">
        <v>11.6471141645287</v>
      </c>
      <c r="V43" s="163">
        <v>12.541516990106199</v>
      </c>
      <c r="W43" s="163">
        <v>0.52909735505783595</v>
      </c>
      <c r="X43" s="163">
        <v>-21.7966685968094</v>
      </c>
      <c r="Y43" s="170">
        <v>3.0171468417478899</v>
      </c>
      <c r="Z43" s="163"/>
      <c r="AA43" s="171">
        <v>-31.7976539018326</v>
      </c>
      <c r="AB43" s="172">
        <v>-40.008767781900701</v>
      </c>
      <c r="AC43" s="173">
        <v>-35.851364885778899</v>
      </c>
      <c r="AD43" s="163"/>
      <c r="AE43" s="174">
        <v>-12.0074950265355</v>
      </c>
      <c r="AF43" s="40"/>
      <c r="AG43" s="190">
        <v>48.528095612894298</v>
      </c>
      <c r="AH43" s="185">
        <v>65.131133392649303</v>
      </c>
      <c r="AI43" s="185">
        <v>70.4284402038233</v>
      </c>
      <c r="AJ43" s="185">
        <v>68.325310009917501</v>
      </c>
      <c r="AK43" s="185">
        <v>68.102491364864406</v>
      </c>
      <c r="AL43" s="191">
        <v>64.104985051345295</v>
      </c>
      <c r="AM43" s="185"/>
      <c r="AN43" s="192">
        <v>97.121332717759302</v>
      </c>
      <c r="AO43" s="193">
        <v>94.303022126466203</v>
      </c>
      <c r="AP43" s="194">
        <v>95.712177422112703</v>
      </c>
      <c r="AQ43" s="185"/>
      <c r="AR43" s="195">
        <v>73.137288283841997</v>
      </c>
      <c r="AS43" s="168"/>
      <c r="AT43" s="169">
        <v>6.2506663594626</v>
      </c>
      <c r="AU43" s="163">
        <v>1.06418038653539</v>
      </c>
      <c r="AV43" s="163">
        <v>1.6074687381764099</v>
      </c>
      <c r="AW43" s="163">
        <v>1.92253249762579</v>
      </c>
      <c r="AX43" s="163">
        <v>-2.2274756777626399</v>
      </c>
      <c r="AY43" s="170">
        <v>1.39178683374627</v>
      </c>
      <c r="AZ43" s="163"/>
      <c r="BA43" s="171">
        <v>7.0557245658249998</v>
      </c>
      <c r="BB43" s="172">
        <v>5.6911681890350803</v>
      </c>
      <c r="BC43" s="173">
        <v>6.37911586172687</v>
      </c>
      <c r="BD43" s="163"/>
      <c r="BE43" s="174">
        <v>3.20309815361087</v>
      </c>
      <c r="BF43" s="40"/>
    </row>
    <row r="44" spans="1:70" x14ac:dyDescent="0.25">
      <c r="A44" s="48" t="s">
        <v>106</v>
      </c>
      <c r="B44" s="3" t="s">
        <v>112</v>
      </c>
      <c r="D44" s="25" t="s">
        <v>16</v>
      </c>
      <c r="E44" s="28" t="s">
        <v>17</v>
      </c>
      <c r="G44" s="190">
        <v>160.500444136016</v>
      </c>
      <c r="H44" s="185">
        <v>192.23834142956201</v>
      </c>
      <c r="I44" s="185">
        <v>205.66717210270599</v>
      </c>
      <c r="J44" s="185">
        <v>209.36273074253899</v>
      </c>
      <c r="K44" s="185">
        <v>206.685617626648</v>
      </c>
      <c r="L44" s="191">
        <v>194.890861207494</v>
      </c>
      <c r="M44" s="185"/>
      <c r="N44" s="192">
        <v>256.91158223455898</v>
      </c>
      <c r="O44" s="193">
        <v>251.26401457321299</v>
      </c>
      <c r="P44" s="194">
        <v>254.08779840388601</v>
      </c>
      <c r="Q44" s="185"/>
      <c r="R44" s="195">
        <v>211.804271835035</v>
      </c>
      <c r="S44" s="168"/>
      <c r="T44" s="169">
        <v>7.2763237286801798</v>
      </c>
      <c r="U44" s="163">
        <v>-10.659437490362899</v>
      </c>
      <c r="V44" s="163">
        <v>-19.266940935155699</v>
      </c>
      <c r="W44" s="163">
        <v>-24.213297890281101</v>
      </c>
      <c r="X44" s="163">
        <v>-20.552164155651301</v>
      </c>
      <c r="Y44" s="170">
        <v>-15.7005347942148</v>
      </c>
      <c r="Z44" s="163"/>
      <c r="AA44" s="171">
        <v>-4.6634564718545004</v>
      </c>
      <c r="AB44" s="172">
        <v>-10.650160013054601</v>
      </c>
      <c r="AC44" s="173">
        <v>-7.7205958812552398</v>
      </c>
      <c r="AD44" s="163"/>
      <c r="AE44" s="174">
        <v>-13.1255913325226</v>
      </c>
      <c r="AF44" s="43"/>
      <c r="AG44" s="190">
        <v>146.66937977099201</v>
      </c>
      <c r="AH44" s="185">
        <v>199.105396426092</v>
      </c>
      <c r="AI44" s="185">
        <v>217.70112595419801</v>
      </c>
      <c r="AJ44" s="185">
        <v>210.060270645385</v>
      </c>
      <c r="AK44" s="185">
        <v>205.455008674531</v>
      </c>
      <c r="AL44" s="191">
        <v>195.79823629424001</v>
      </c>
      <c r="AM44" s="185"/>
      <c r="AN44" s="192">
        <v>261.82810287994403</v>
      </c>
      <c r="AO44" s="193">
        <v>278.54819916724398</v>
      </c>
      <c r="AP44" s="194">
        <v>270.188151023594</v>
      </c>
      <c r="AQ44" s="185"/>
      <c r="AR44" s="195">
        <v>217.05249764548401</v>
      </c>
      <c r="AS44" s="168"/>
      <c r="AT44" s="169">
        <v>13.1682592390792</v>
      </c>
      <c r="AU44" s="163">
        <v>13.066925568298499</v>
      </c>
      <c r="AV44" s="163">
        <v>4.5979371517697603</v>
      </c>
      <c r="AW44" s="163">
        <v>-0.84782999081535504</v>
      </c>
      <c r="AX44" s="163">
        <v>-1.30517997519582</v>
      </c>
      <c r="AY44" s="170">
        <v>4.8329857916563599</v>
      </c>
      <c r="AZ44" s="163"/>
      <c r="BA44" s="171">
        <v>5.5436075419203501</v>
      </c>
      <c r="BB44" s="172">
        <v>8.0214356212279494</v>
      </c>
      <c r="BC44" s="173">
        <v>6.8064899930758003</v>
      </c>
      <c r="BD44" s="163"/>
      <c r="BE44" s="174">
        <v>5.5264679333834099</v>
      </c>
    </row>
    <row r="45" spans="1:70" x14ac:dyDescent="0.25">
      <c r="A45" s="48" t="s">
        <v>107</v>
      </c>
      <c r="B45" s="3" t="s">
        <v>113</v>
      </c>
      <c r="D45" s="25" t="s">
        <v>16</v>
      </c>
      <c r="E45" s="28" t="s">
        <v>17</v>
      </c>
      <c r="G45" s="190">
        <v>98.052845288786898</v>
      </c>
      <c r="H45" s="185">
        <v>137.35994504494599</v>
      </c>
      <c r="I45" s="185">
        <v>156.78397277723101</v>
      </c>
      <c r="J45" s="185">
        <v>146.70448957309699</v>
      </c>
      <c r="K45" s="185">
        <v>123.431626815154</v>
      </c>
      <c r="L45" s="191">
        <v>132.46657589984301</v>
      </c>
      <c r="M45" s="185"/>
      <c r="N45" s="192">
        <v>139.895196346034</v>
      </c>
      <c r="O45" s="193">
        <v>125.553781344397</v>
      </c>
      <c r="P45" s="194">
        <v>132.72448884521501</v>
      </c>
      <c r="Q45" s="185"/>
      <c r="R45" s="195">
        <v>132.54026531280701</v>
      </c>
      <c r="S45" s="168"/>
      <c r="T45" s="169">
        <v>-5.0090299599225698</v>
      </c>
      <c r="U45" s="163">
        <v>-19.48398117624</v>
      </c>
      <c r="V45" s="163">
        <v>-20.840894304134601</v>
      </c>
      <c r="W45" s="163">
        <v>-24.8850927045963</v>
      </c>
      <c r="X45" s="163">
        <v>-28.048588415196601</v>
      </c>
      <c r="Y45" s="170">
        <v>-21.032398751907301</v>
      </c>
      <c r="Z45" s="163"/>
      <c r="AA45" s="171">
        <v>-15.7393048125232</v>
      </c>
      <c r="AB45" s="172">
        <v>-21.722850249744099</v>
      </c>
      <c r="AC45" s="173">
        <v>-18.679475220157499</v>
      </c>
      <c r="AD45" s="163"/>
      <c r="AE45" s="174">
        <v>-20.373221873187099</v>
      </c>
      <c r="AF45" s="43"/>
      <c r="AG45" s="190">
        <v>99.722601767810502</v>
      </c>
      <c r="AH45" s="185">
        <v>143.486502273681</v>
      </c>
      <c r="AI45" s="185">
        <v>165.564162299131</v>
      </c>
      <c r="AJ45" s="185">
        <v>158.94782811203899</v>
      </c>
      <c r="AK45" s="185">
        <v>137.64140560198999</v>
      </c>
      <c r="AL45" s="191">
        <v>141.08649292817199</v>
      </c>
      <c r="AM45" s="185"/>
      <c r="AN45" s="192">
        <v>155.954354622599</v>
      </c>
      <c r="AO45" s="193">
        <v>160.89866403551099</v>
      </c>
      <c r="AP45" s="194">
        <v>158.42650932905499</v>
      </c>
      <c r="AQ45" s="185"/>
      <c r="AR45" s="195">
        <v>146.043326363403</v>
      </c>
      <c r="AS45" s="168"/>
      <c r="AT45" s="169">
        <v>5.2108763668247997</v>
      </c>
      <c r="AU45" s="163">
        <v>4.8803311478861598E-2</v>
      </c>
      <c r="AV45" s="163">
        <v>-2.0758858968729701</v>
      </c>
      <c r="AW45" s="163">
        <v>-5.1658225290288096</v>
      </c>
      <c r="AX45" s="163">
        <v>-5.5707615593843904</v>
      </c>
      <c r="AY45" s="170">
        <v>-2.1217342388965701</v>
      </c>
      <c r="AZ45" s="163"/>
      <c r="BA45" s="171">
        <v>3.3283064140980398</v>
      </c>
      <c r="BB45" s="172">
        <v>8.4960545948981991</v>
      </c>
      <c r="BC45" s="173">
        <v>5.8894545431739003</v>
      </c>
      <c r="BD45" s="163"/>
      <c r="BE45" s="174">
        <v>0.23004288954569899</v>
      </c>
    </row>
    <row r="46" spans="1:70" x14ac:dyDescent="0.25">
      <c r="A46" s="48" t="s">
        <v>108</v>
      </c>
      <c r="B46" s="3" t="s">
        <v>114</v>
      </c>
      <c r="D46" s="25" t="s">
        <v>16</v>
      </c>
      <c r="E46" s="28" t="s">
        <v>17</v>
      </c>
      <c r="G46" s="190">
        <v>79.387570334757797</v>
      </c>
      <c r="H46" s="185">
        <v>103.473552943969</v>
      </c>
      <c r="I46" s="185">
        <v>116.147242402659</v>
      </c>
      <c r="J46" s="185">
        <v>111.496750059354</v>
      </c>
      <c r="K46" s="185">
        <v>95.156317960588694</v>
      </c>
      <c r="L46" s="191">
        <v>101.132286740265</v>
      </c>
      <c r="M46" s="185"/>
      <c r="N46" s="192">
        <v>106.25303893637199</v>
      </c>
      <c r="O46" s="193">
        <v>91.812177113010407</v>
      </c>
      <c r="P46" s="194">
        <v>99.032608024691299</v>
      </c>
      <c r="Q46" s="185"/>
      <c r="R46" s="195">
        <v>100.53237853581599</v>
      </c>
      <c r="S46" s="168"/>
      <c r="T46" s="169">
        <v>-6.4994578301205603</v>
      </c>
      <c r="U46" s="163">
        <v>-15.091269026283801</v>
      </c>
      <c r="V46" s="163">
        <v>-16.614292876772598</v>
      </c>
      <c r="W46" s="163">
        <v>-20.113018239348602</v>
      </c>
      <c r="X46" s="163">
        <v>-25.953742258222899</v>
      </c>
      <c r="Y46" s="170">
        <v>-17.6630879128682</v>
      </c>
      <c r="Z46" s="163"/>
      <c r="AA46" s="171">
        <v>-22.627391420423098</v>
      </c>
      <c r="AB46" s="172">
        <v>-33.786479961138099</v>
      </c>
      <c r="AC46" s="173">
        <v>-28.2339116825217</v>
      </c>
      <c r="AD46" s="163"/>
      <c r="AE46" s="174">
        <v>-20.940621620313799</v>
      </c>
      <c r="AF46" s="43"/>
      <c r="AG46" s="190">
        <v>74.774438674065905</v>
      </c>
      <c r="AH46" s="185">
        <v>104.398786390479</v>
      </c>
      <c r="AI46" s="185">
        <v>120.307878297771</v>
      </c>
      <c r="AJ46" s="185">
        <v>116.664210452124</v>
      </c>
      <c r="AK46" s="185">
        <v>105.438401985369</v>
      </c>
      <c r="AL46" s="191">
        <v>104.316703188433</v>
      </c>
      <c r="AM46" s="185"/>
      <c r="AN46" s="192">
        <v>124.163562832935</v>
      </c>
      <c r="AO46" s="193">
        <v>124.430067588621</v>
      </c>
      <c r="AP46" s="194">
        <v>124.29681521077801</v>
      </c>
      <c r="AQ46" s="185"/>
      <c r="AR46" s="195">
        <v>110.025270320972</v>
      </c>
      <c r="AS46" s="168"/>
      <c r="AT46" s="169">
        <v>-2.2838464843262298</v>
      </c>
      <c r="AU46" s="163">
        <v>-1.7963119875825599</v>
      </c>
      <c r="AV46" s="163">
        <v>-1.91956296969818</v>
      </c>
      <c r="AW46" s="163">
        <v>-5.1357987091684603</v>
      </c>
      <c r="AX46" s="163">
        <v>-6.4257880453579501</v>
      </c>
      <c r="AY46" s="170">
        <v>-3.6160971461774598</v>
      </c>
      <c r="AZ46" s="163"/>
      <c r="BA46" s="171">
        <v>-0.46402703486147501</v>
      </c>
      <c r="BB46" s="172">
        <v>0.88117555984055695</v>
      </c>
      <c r="BC46" s="173">
        <v>0.20478078834182001</v>
      </c>
      <c r="BD46" s="163"/>
      <c r="BE46" s="174">
        <v>-2.4150909372267502</v>
      </c>
    </row>
    <row r="47" spans="1:70" x14ac:dyDescent="0.25">
      <c r="A47" s="48" t="s">
        <v>109</v>
      </c>
      <c r="B47" s="3" t="s">
        <v>115</v>
      </c>
      <c r="D47" s="25" t="s">
        <v>16</v>
      </c>
      <c r="E47" s="28" t="s">
        <v>17</v>
      </c>
      <c r="G47" s="190">
        <v>63.793949119561802</v>
      </c>
      <c r="H47" s="185">
        <v>81.949777548225896</v>
      </c>
      <c r="I47" s="185">
        <v>91.754804093497</v>
      </c>
      <c r="J47" s="185">
        <v>87.6258409205563</v>
      </c>
      <c r="K47" s="185">
        <v>82.256367742090404</v>
      </c>
      <c r="L47" s="191">
        <v>81.4761478847863</v>
      </c>
      <c r="M47" s="185"/>
      <c r="N47" s="192">
        <v>94.867295265092295</v>
      </c>
      <c r="O47" s="193">
        <v>78.209485910586807</v>
      </c>
      <c r="P47" s="194">
        <v>86.538390587839601</v>
      </c>
      <c r="Q47" s="185"/>
      <c r="R47" s="195">
        <v>82.922502942801501</v>
      </c>
      <c r="S47" s="168"/>
      <c r="T47" s="169">
        <v>6.2995578722057202</v>
      </c>
      <c r="U47" s="163">
        <v>-2.5595548696631201</v>
      </c>
      <c r="V47" s="163">
        <v>-3.7102778530720699</v>
      </c>
      <c r="W47" s="163">
        <v>-9.7314123777219894</v>
      </c>
      <c r="X47" s="163">
        <v>-13.9205664735459</v>
      </c>
      <c r="Y47" s="170">
        <v>-5.7070152587091103</v>
      </c>
      <c r="Z47" s="163"/>
      <c r="AA47" s="171">
        <v>-21.556102133293201</v>
      </c>
      <c r="AB47" s="172">
        <v>-35.565581822279</v>
      </c>
      <c r="AC47" s="173">
        <v>-28.5736174835627</v>
      </c>
      <c r="AD47" s="163"/>
      <c r="AE47" s="174">
        <v>-13.923670905570599</v>
      </c>
      <c r="AF47" s="43"/>
      <c r="AG47" s="190">
        <v>56.050331374528298</v>
      </c>
      <c r="AH47" s="185">
        <v>74.067287956353397</v>
      </c>
      <c r="AI47" s="185">
        <v>83.708372780354097</v>
      </c>
      <c r="AJ47" s="185">
        <v>83.050516735949202</v>
      </c>
      <c r="AK47" s="185">
        <v>82.612999555470097</v>
      </c>
      <c r="AL47" s="191">
        <v>75.898943575325006</v>
      </c>
      <c r="AM47" s="185"/>
      <c r="AN47" s="192">
        <v>106.771993656438</v>
      </c>
      <c r="AO47" s="193">
        <v>105.636919768363</v>
      </c>
      <c r="AP47" s="194">
        <v>106.204456712401</v>
      </c>
      <c r="AQ47" s="185"/>
      <c r="AR47" s="195">
        <v>84.558256104552299</v>
      </c>
      <c r="AS47" s="168"/>
      <c r="AT47" s="169">
        <v>-1.82975744748803</v>
      </c>
      <c r="AU47" s="163">
        <v>-4.0111428288754798</v>
      </c>
      <c r="AV47" s="163">
        <v>-3.35804373896945</v>
      </c>
      <c r="AW47" s="163">
        <v>-5.5623490141548801</v>
      </c>
      <c r="AX47" s="163">
        <v>-5.5473278100706596</v>
      </c>
      <c r="AY47" s="170">
        <v>-4.2405328438965402</v>
      </c>
      <c r="AZ47" s="163"/>
      <c r="BA47" s="171">
        <v>-1.36786563816253</v>
      </c>
      <c r="BB47" s="172">
        <v>-2.90341549829799E-3</v>
      </c>
      <c r="BC47" s="173">
        <v>-0.69372122218605903</v>
      </c>
      <c r="BD47" s="163"/>
      <c r="BE47" s="174">
        <v>-2.9976194000323999</v>
      </c>
    </row>
    <row r="48" spans="1:70" x14ac:dyDescent="0.25">
      <c r="A48" s="48" t="s">
        <v>110</v>
      </c>
      <c r="B48" s="3" t="s">
        <v>116</v>
      </c>
      <c r="D48" s="25" t="s">
        <v>16</v>
      </c>
      <c r="E48" s="28" t="s">
        <v>17</v>
      </c>
      <c r="G48" s="190">
        <v>45.247937217663797</v>
      </c>
      <c r="H48" s="185">
        <v>52.136271780215701</v>
      </c>
      <c r="I48" s="185">
        <v>56.530546233981703</v>
      </c>
      <c r="J48" s="185">
        <v>55.916502258689</v>
      </c>
      <c r="K48" s="185">
        <v>53.108686733658999</v>
      </c>
      <c r="L48" s="191">
        <v>52.587988844841803</v>
      </c>
      <c r="M48" s="185"/>
      <c r="N48" s="192">
        <v>60.229216373190702</v>
      </c>
      <c r="O48" s="193">
        <v>53.308376048676998</v>
      </c>
      <c r="P48" s="194">
        <v>56.7687962109338</v>
      </c>
      <c r="Q48" s="185"/>
      <c r="R48" s="195">
        <v>53.782505235153799</v>
      </c>
      <c r="S48" s="168"/>
      <c r="T48" s="169">
        <v>5.0819776342565799</v>
      </c>
      <c r="U48" s="163">
        <v>-1.8522857445985399</v>
      </c>
      <c r="V48" s="163">
        <v>-1.4158270086339</v>
      </c>
      <c r="W48" s="163">
        <v>-5.7868418713106102</v>
      </c>
      <c r="X48" s="163">
        <v>-11.2184442314371</v>
      </c>
      <c r="Y48" s="170">
        <v>-3.57651299514289</v>
      </c>
      <c r="Z48" s="163"/>
      <c r="AA48" s="171">
        <v>-19.8681515065425</v>
      </c>
      <c r="AB48" s="172">
        <v>-31.195017877204201</v>
      </c>
      <c r="AC48" s="173">
        <v>-25.617472959143701</v>
      </c>
      <c r="AD48" s="163"/>
      <c r="AE48" s="174">
        <v>-11.4863985708417</v>
      </c>
      <c r="AF48" s="43"/>
      <c r="AG48" s="190">
        <v>42.250397498677998</v>
      </c>
      <c r="AH48" s="185">
        <v>49.327581442398298</v>
      </c>
      <c r="AI48" s="185">
        <v>53.453927720550098</v>
      </c>
      <c r="AJ48" s="185">
        <v>54.330733498302301</v>
      </c>
      <c r="AK48" s="185">
        <v>54.838426886113801</v>
      </c>
      <c r="AL48" s="191">
        <v>50.837679912019702</v>
      </c>
      <c r="AM48" s="185"/>
      <c r="AN48" s="192">
        <v>69.608923634689504</v>
      </c>
      <c r="AO48" s="193">
        <v>69.374183345801896</v>
      </c>
      <c r="AP48" s="194">
        <v>69.491553490245707</v>
      </c>
      <c r="AQ48" s="185"/>
      <c r="AR48" s="195">
        <v>56.165448404291098</v>
      </c>
      <c r="AS48" s="168"/>
      <c r="AT48" s="169">
        <v>2.0521147043486301</v>
      </c>
      <c r="AU48" s="163">
        <v>-0.257495184237719</v>
      </c>
      <c r="AV48" s="163">
        <v>0.68490052301905702</v>
      </c>
      <c r="AW48" s="163">
        <v>-1.80963326091653</v>
      </c>
      <c r="AX48" s="163">
        <v>-1.54824390359919</v>
      </c>
      <c r="AY48" s="170">
        <v>-0.31145494725145401</v>
      </c>
      <c r="AZ48" s="163"/>
      <c r="BA48" s="171">
        <v>0.82310372706299995</v>
      </c>
      <c r="BB48" s="172">
        <v>0.77213753559948095</v>
      </c>
      <c r="BC48" s="173">
        <v>0.79765722940105599</v>
      </c>
      <c r="BD48" s="163"/>
      <c r="BE48" s="174">
        <v>7.39068783542563E-2</v>
      </c>
    </row>
    <row r="49" spans="1:57" x14ac:dyDescent="0.25">
      <c r="A49" s="49" t="s">
        <v>111</v>
      </c>
      <c r="B49" s="3" t="s">
        <v>117</v>
      </c>
      <c r="D49" s="25" t="s">
        <v>16</v>
      </c>
      <c r="E49" s="28" t="s">
        <v>17</v>
      </c>
      <c r="G49" s="196">
        <v>31.833471620876701</v>
      </c>
      <c r="H49" s="197">
        <v>33.447555554266103</v>
      </c>
      <c r="I49" s="197">
        <v>34.713321587513398</v>
      </c>
      <c r="J49" s="197">
        <v>34.779924659839203</v>
      </c>
      <c r="K49" s="197">
        <v>35.076018422350501</v>
      </c>
      <c r="L49" s="198">
        <v>33.970058368969198</v>
      </c>
      <c r="M49" s="185"/>
      <c r="N49" s="199">
        <v>41.480275084858803</v>
      </c>
      <c r="O49" s="200">
        <v>39.563888026922697</v>
      </c>
      <c r="P49" s="201">
        <v>40.5220815558908</v>
      </c>
      <c r="Q49" s="185"/>
      <c r="R49" s="202">
        <v>35.842064993803902</v>
      </c>
      <c r="S49" s="168"/>
      <c r="T49" s="175">
        <v>3.4296452201605399</v>
      </c>
      <c r="U49" s="176">
        <v>0.56895581493333403</v>
      </c>
      <c r="V49" s="176">
        <v>1.75957420599579</v>
      </c>
      <c r="W49" s="176">
        <v>0.30376728664878899</v>
      </c>
      <c r="X49" s="176">
        <v>-1.8383582881220999</v>
      </c>
      <c r="Y49" s="177">
        <v>0.76738151643538599</v>
      </c>
      <c r="Z49" s="163"/>
      <c r="AA49" s="178">
        <v>-11.423417523156701</v>
      </c>
      <c r="AB49" s="179">
        <v>-18.4693796947784</v>
      </c>
      <c r="AC49" s="180">
        <v>-15.0090792608</v>
      </c>
      <c r="AD49" s="163"/>
      <c r="AE49" s="181">
        <v>-4.9329206602259701</v>
      </c>
      <c r="AG49" s="196">
        <v>30.337832881144401</v>
      </c>
      <c r="AH49" s="197">
        <v>31.756968458737099</v>
      </c>
      <c r="AI49" s="197">
        <v>33.027206137296702</v>
      </c>
      <c r="AJ49" s="197">
        <v>33.632181678054799</v>
      </c>
      <c r="AK49" s="197">
        <v>34.793017954185999</v>
      </c>
      <c r="AL49" s="198">
        <v>32.709508937270897</v>
      </c>
      <c r="AM49" s="185"/>
      <c r="AN49" s="199">
        <v>44.996339631660597</v>
      </c>
      <c r="AO49" s="200">
        <v>46.191830103291601</v>
      </c>
      <c r="AP49" s="201">
        <v>45.594084867476099</v>
      </c>
      <c r="AQ49" s="185"/>
      <c r="AR49" s="202">
        <v>36.390923160374101</v>
      </c>
      <c r="AS49" s="168"/>
      <c r="AT49" s="175">
        <v>2.2428496368861</v>
      </c>
      <c r="AU49" s="176">
        <v>0.30634413213948702</v>
      </c>
      <c r="AV49" s="176">
        <v>1.69347846322021</v>
      </c>
      <c r="AW49" s="176">
        <v>1.0540961365453001</v>
      </c>
      <c r="AX49" s="176">
        <v>0.72979486035614705</v>
      </c>
      <c r="AY49" s="177">
        <v>1.18364581906123</v>
      </c>
      <c r="AZ49" s="163"/>
      <c r="BA49" s="178">
        <v>0.41848859818620798</v>
      </c>
      <c r="BB49" s="179">
        <v>1.79321344797905</v>
      </c>
      <c r="BC49" s="180">
        <v>1.1101898387749001</v>
      </c>
      <c r="BD49" s="163"/>
      <c r="BE49" s="181">
        <v>1.1562311865917601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F29" sqref="F2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50" t="str">
        <f>HYPERLINK("http://www.str.com/data-insights/resources/glossary", "For all STR definitions, please visit www.str.com/data-insights/resources/glossary")</f>
        <v>For all STR definitions, please visit www.str.com/data-insights/resources/glossary</v>
      </c>
      <c r="B5" s="250"/>
      <c r="C5" s="250"/>
      <c r="D5" s="250"/>
      <c r="E5" s="250"/>
      <c r="F5" s="25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50" t="str">
        <f>HYPERLINK("http://www.str.com/data-insights/resources/FAQ", "For all STR FAQs, please click here or visit http://www.str.com/data-insights/resources/FAQ")</f>
        <v>For all STR FAQs, please click here or visit http://www.str.com/data-insights/resources/FAQ</v>
      </c>
      <c r="B9" s="250"/>
      <c r="C9" s="250"/>
      <c r="D9" s="250"/>
      <c r="E9" s="250"/>
      <c r="F9" s="25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50" t="str">
        <f>HYPERLINK("http://www.str.com/contact", "For additional support, please contact your regional office")</f>
        <v>For additional support, please contact your regional office</v>
      </c>
      <c r="B12" s="250"/>
      <c r="C12" s="250"/>
      <c r="D12" s="250"/>
      <c r="E12" s="250"/>
      <c r="F12" s="250"/>
      <c r="G12" s="250"/>
      <c r="H12" s="250"/>
      <c r="I12" s="250"/>
      <c r="J12" s="25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49" t="str">
        <f>HYPERLINK("http://www.hotelnewsnow.com/", "For the latest in industry news, visit HotelNewsNow.com.")</f>
        <v>For the latest in industry news, visit HotelNewsNow.com.</v>
      </c>
      <c r="B14" s="249"/>
      <c r="C14" s="249"/>
      <c r="D14" s="249"/>
      <c r="E14" s="249"/>
      <c r="F14" s="249"/>
      <c r="G14" s="249"/>
      <c r="H14" s="249"/>
      <c r="I14" s="24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49" t="str">
        <f>HYPERLINK("http://www.hoteldataconference.com/", "To learn more about the Hotel Data Conference, visit HotelDataConference.com.")</f>
        <v>To learn more about the Hotel Data Conference, visit HotelDataConference.com.</v>
      </c>
      <c r="B15" s="249"/>
      <c r="C15" s="249"/>
      <c r="D15" s="249"/>
      <c r="E15" s="249"/>
      <c r="F15" s="249"/>
      <c r="G15" s="249"/>
      <c r="H15" s="249"/>
      <c r="I15" s="24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91</v>
      </c>
    </row>
    <row r="2" spans="1:1" ht="13" x14ac:dyDescent="0.3">
      <c r="A2" s="9" t="s">
        <v>92</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6A1E05E7-7784-4669-9CAC-E56A2E842AD6}"/>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6</vt:i4>
      </vt:variant>
    </vt:vector>
  </HeadingPairs>
  <TitlesOfParts>
    <vt:vector size="20"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2025-04-23T20:33:09Z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